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reporte metas físicas 2015\"/>
    </mc:Choice>
  </mc:AlternateContent>
  <bookViews>
    <workbookView xWindow="0" yWindow="0" windowWidth="21600" windowHeight="9735" tabRatio="891" firstSheet="406" activeTab="413"/>
  </bookViews>
  <sheets>
    <sheet name="PpR_sem" sheetId="2" r:id="rId1"/>
    <sheet name="Pliegos_sem" sheetId="3" r:id="rId2"/>
    <sheet name="PAN Dpto_sem" sheetId="4" r:id="rId3"/>
    <sheet name="PAN Pliego_sem" sheetId="5" r:id="rId4"/>
    <sheet name="PAN Prod_sem" sheetId="6" r:id="rId5"/>
    <sheet name="PAN Act_sem" sheetId="7" r:id="rId6"/>
    <sheet name="PAN Prod_trans" sheetId="8" r:id="rId7"/>
    <sheet name="PAN Act_trans" sheetId="9" r:id="rId8"/>
    <sheet name="PAN Prod_comp" sheetId="10" r:id="rId9"/>
    <sheet name="PAN Act_comp" sheetId="11" r:id="rId10"/>
    <sheet name="SMN Dpto_sem" sheetId="12" r:id="rId11"/>
    <sheet name="SMN Pliego_sem" sheetId="13" r:id="rId12"/>
    <sheet name="SMN Prod_sem" sheetId="14" r:id="rId13"/>
    <sheet name="SMN Act_sem" sheetId="15" r:id="rId14"/>
    <sheet name="SMN Prod_trans" sheetId="16" r:id="rId15"/>
    <sheet name="SMN Act_trans" sheetId="17" r:id="rId16"/>
    <sheet name="SMN Prod_comp" sheetId="18" r:id="rId17"/>
    <sheet name="SMN Act_comp" sheetId="19" r:id="rId18"/>
    <sheet name="TBC Dpto_sem" sheetId="20" r:id="rId19"/>
    <sheet name="TBC Pliego_sem" sheetId="21" r:id="rId20"/>
    <sheet name="TBC Prod_sem" sheetId="22" r:id="rId21"/>
    <sheet name="TBC Act_sem" sheetId="23" r:id="rId22"/>
    <sheet name="TBC Prod_trans" sheetId="24" r:id="rId23"/>
    <sheet name="TBC Act_trans" sheetId="25" r:id="rId24"/>
    <sheet name="TBC Prod_comp" sheetId="26" r:id="rId25"/>
    <sheet name="TBC Act_comp" sheetId="27" r:id="rId26"/>
    <sheet name="EMZ Dpto_sem" sheetId="28" r:id="rId27"/>
    <sheet name="EMZ Pliego_sem" sheetId="29" r:id="rId28"/>
    <sheet name="EMZ Prod_sem" sheetId="30" r:id="rId29"/>
    <sheet name="EMZ Act_sem" sheetId="31" r:id="rId30"/>
    <sheet name="EMZ Prod_trans" sheetId="32" r:id="rId31"/>
    <sheet name="EMZ Act_trans" sheetId="33" r:id="rId32"/>
    <sheet name="EMZ Prod_comp" sheetId="34" r:id="rId33"/>
    <sheet name="EMZ Act_comp" sheetId="35" r:id="rId34"/>
    <sheet name="ENT Dpto_sem" sheetId="36" r:id="rId35"/>
    <sheet name="ENT Pliego_sem" sheetId="37" r:id="rId36"/>
    <sheet name="ENT Prod_sem" sheetId="38" r:id="rId37"/>
    <sheet name="ENT Act_sem" sheetId="39" r:id="rId38"/>
    <sheet name="ENT Prod_trans" sheetId="40" r:id="rId39"/>
    <sheet name="ENT Act_trans" sheetId="41" r:id="rId40"/>
    <sheet name="ENT Prod_comp" sheetId="42" r:id="rId41"/>
    <sheet name="ENT Act_comp" sheetId="43" r:id="rId42"/>
    <sheet name="CANCER Dpto_sem" sheetId="44" r:id="rId43"/>
    <sheet name="CANCER Pliego_sem" sheetId="45" r:id="rId44"/>
    <sheet name="CANCER Prod_sem" sheetId="46" r:id="rId45"/>
    <sheet name="CANCER Act_sem" sheetId="47" r:id="rId46"/>
    <sheet name="CANCER Prod_trans" sheetId="48" r:id="rId47"/>
    <sheet name="CANCER Act_trans" sheetId="49" r:id="rId48"/>
    <sheet name="CANCER Prod_comp" sheetId="50" r:id="rId49"/>
    <sheet name="CANCER Act_comp" sheetId="51" r:id="rId50"/>
    <sheet name="SC Dpto_sem" sheetId="52" r:id="rId51"/>
    <sheet name="SC Pliego_sem" sheetId="53" r:id="rId52"/>
    <sheet name="SC Prod_sem" sheetId="54" r:id="rId53"/>
    <sheet name="SC Act_sem" sheetId="55" r:id="rId54"/>
    <sheet name="SC Prod_trans" sheetId="56" r:id="rId55"/>
    <sheet name="SC Act_trans" sheetId="57" r:id="rId56"/>
    <sheet name="RTID Dpto_sem" sheetId="60" r:id="rId57"/>
    <sheet name="RTID Pliego_sem" sheetId="61" r:id="rId58"/>
    <sheet name="RTID Prod_sem" sheetId="62" r:id="rId59"/>
    <sheet name="RTID Act_sem" sheetId="63" r:id="rId60"/>
    <sheet name="LCT Dpto_sem" sheetId="68" r:id="rId61"/>
    <sheet name="LCT Pliego_sem" sheetId="69" r:id="rId62"/>
    <sheet name="LCT Prod_sem" sheetId="70" r:id="rId63"/>
    <sheet name="LCT Act_sem" sheetId="71" r:id="rId64"/>
    <sheet name="OSCE Dpto_sem" sheetId="76" r:id="rId65"/>
    <sheet name="OSCE Pliego_sem" sheetId="77" r:id="rId66"/>
    <sheet name="OSCE Prod_sem" sheetId="78" r:id="rId67"/>
    <sheet name="OSCE Act_sem" sheetId="79" r:id="rId68"/>
    <sheet name="GSRN Dpto_sem" sheetId="84" r:id="rId69"/>
    <sheet name="GSRN Pliego_sem" sheetId="85" r:id="rId70"/>
    <sheet name="GSRN Prod_sem" sheetId="86" r:id="rId71"/>
    <sheet name="GSRN Act_sem" sheetId="87" r:id="rId72"/>
    <sheet name="GIRS Dpto_sem" sheetId="92" r:id="rId73"/>
    <sheet name="GIRS Pliego_sem" sheetId="93" r:id="rId74"/>
    <sheet name="GIRS Prod_sem" sheetId="94" r:id="rId75"/>
    <sheet name="GIRS Act_sem" sheetId="95" r:id="rId76"/>
    <sheet name="GIRS Prod_trans" sheetId="96" r:id="rId77"/>
    <sheet name="GIRS Act_trans" sheetId="97" r:id="rId78"/>
    <sheet name="MSA Dpto_sem" sheetId="100" r:id="rId79"/>
    <sheet name="MSA Pliego_sem" sheetId="101" r:id="rId80"/>
    <sheet name="MSA Prod_sem" sheetId="102" r:id="rId81"/>
    <sheet name="MSA Act_sem" sheetId="103" r:id="rId82"/>
    <sheet name="MSV Dpto_sem" sheetId="108" r:id="rId83"/>
    <sheet name="MSV Pliego_sem" sheetId="109" r:id="rId84"/>
    <sheet name="MSV Prod_sem" sheetId="110" r:id="rId85"/>
    <sheet name="MSV Act_sem" sheetId="111" r:id="rId86"/>
    <sheet name="MIA Dpto_sem" sheetId="116" r:id="rId87"/>
    <sheet name="MIA Pliego_sem" sheetId="117" r:id="rId88"/>
    <sheet name="MIA Prod_sem" sheetId="118" r:id="rId89"/>
    <sheet name="MIA Act_sem" sheetId="119" r:id="rId90"/>
    <sheet name="RRHH Dpto_sem" sheetId="124" r:id="rId91"/>
    <sheet name="RRHH Pliego_sem" sheetId="125" r:id="rId92"/>
    <sheet name="RRHH Prod_sem" sheetId="126" r:id="rId93"/>
    <sheet name="RRHH Act_sem" sheetId="127" r:id="rId94"/>
    <sheet name="ER Dpto_sem" sheetId="132" r:id="rId95"/>
    <sheet name="ER Pliego_sem" sheetId="133" r:id="rId96"/>
    <sheet name="ER Prod_sem" sheetId="134" r:id="rId97"/>
    <sheet name="ER Act_sem" sheetId="135" r:id="rId98"/>
    <sheet name="TEL Dpto_sem" sheetId="140" r:id="rId99"/>
    <sheet name="TEL Pliego_sem" sheetId="141" r:id="rId100"/>
    <sheet name="TEL Prod_sem" sheetId="142" r:id="rId101"/>
    <sheet name="TEL Act_sem" sheetId="143" r:id="rId102"/>
    <sheet name="CGB Dpto_sem" sheetId="148" r:id="rId103"/>
    <sheet name="CGB Pliego_sem" sheetId="149" r:id="rId104"/>
    <sheet name="CGB Prod_sem" sheetId="150" r:id="rId105"/>
    <sheet name="CGB Act_sem" sheetId="151" r:id="rId106"/>
    <sheet name="JUNTOS Dpto_sem" sheetId="156" r:id="rId107"/>
    <sheet name="JUNTOS Pliego_sem" sheetId="157" r:id="rId108"/>
    <sheet name="JUNTOS Prod_sem" sheetId="158" r:id="rId109"/>
    <sheet name="JUNTOS Act_sem" sheetId="159" r:id="rId110"/>
    <sheet name="PTCD Dpto_sem" sheetId="164" r:id="rId111"/>
    <sheet name="PTCD Pliego_sem" sheetId="165" r:id="rId112"/>
    <sheet name="PTCD Prod_sem" sheetId="166" r:id="rId113"/>
    <sheet name="PTCD Act_sem" sheetId="167" r:id="rId114"/>
    <sheet name="PTCD Prod_trans" sheetId="168" r:id="rId115"/>
    <sheet name="PTCD Act_trans" sheetId="169" r:id="rId116"/>
    <sheet name="CDB Dpto_sem" sheetId="172" r:id="rId117"/>
    <sheet name="CDB Pliego_sem" sheetId="173" r:id="rId118"/>
    <sheet name="CDB Prod_sem" sheetId="174" r:id="rId119"/>
    <sheet name="CDB Act_sem" sheetId="175" r:id="rId120"/>
    <sheet name="PPF Dpto_sem" sheetId="180" r:id="rId121"/>
    <sheet name="PPF Pliego_sem" sheetId="181" r:id="rId122"/>
    <sheet name="PPF Prod_sem" sheetId="182" r:id="rId123"/>
    <sheet name="PPF Act_sem" sheetId="183" r:id="rId124"/>
    <sheet name="BFH Dpto_sem" sheetId="188" r:id="rId125"/>
    <sheet name="BFH Pliego_sem" sheetId="189" r:id="rId126"/>
    <sheet name="BFH Prod_sem" sheetId="190" r:id="rId127"/>
    <sheet name="BFH Act_sem" sheetId="191" r:id="rId128"/>
    <sheet name="HU Dpto_sem" sheetId="196" r:id="rId129"/>
    <sheet name="HU Pliego_sem" sheetId="197" r:id="rId130"/>
    <sheet name="HU Prod_sem" sheetId="198" r:id="rId131"/>
    <sheet name="HU Act_sem" sheetId="199" r:id="rId132"/>
    <sheet name="TT Dpto_sem" sheetId="204" r:id="rId133"/>
    <sheet name="TT Pliego_sem" sheetId="205" r:id="rId134"/>
    <sheet name="TT Prod_sem" sheetId="206" r:id="rId135"/>
    <sheet name="TT Act_sem" sheetId="207" r:id="rId136"/>
    <sheet name="TT Prod_trans" sheetId="208" r:id="rId137"/>
    <sheet name="TT Act_trans" sheetId="209" r:id="rId138"/>
    <sheet name="CPE Dpto_sem" sheetId="212" r:id="rId139"/>
    <sheet name="CPE Pliego_sem" sheetId="213" r:id="rId140"/>
    <sheet name="CPE Prod_sem" sheetId="214" r:id="rId141"/>
    <sheet name="CPE Act_sem" sheetId="215" r:id="rId142"/>
    <sheet name="OC Dpto_sem" sheetId="220" r:id="rId143"/>
    <sheet name="OC Pliego_sem" sheetId="221" r:id="rId144"/>
    <sheet name="OC Prod_sem" sheetId="222" r:id="rId145"/>
    <sheet name="OC Act_sem" sheetId="223" r:id="rId146"/>
    <sheet name="UNI Dpto_sem" sheetId="228" r:id="rId147"/>
    <sheet name="UNI Pliego_sem" sheetId="229" r:id="rId148"/>
    <sheet name="UNI Prod_sem" sheetId="230" r:id="rId149"/>
    <sheet name="UNI Act_sem" sheetId="231" r:id="rId150"/>
    <sheet name="PJF Dpto_sem" sheetId="236" r:id="rId151"/>
    <sheet name="PJF Pliego_sem" sheetId="237" r:id="rId152"/>
    <sheet name="PJF Prod_sem" sheetId="238" r:id="rId153"/>
    <sheet name="PJF Act_sem" sheetId="239" r:id="rId154"/>
    <sheet name="DES Dpto_sem" sheetId="244" r:id="rId155"/>
    <sheet name="DES Pliego_sem" sheetId="245" r:id="rId156"/>
    <sheet name="DES Prod_sem" sheetId="246" r:id="rId157"/>
    <sheet name="DES Act_sem" sheetId="247" r:id="rId158"/>
    <sheet name="DES Prod_trans" sheetId="248" r:id="rId159"/>
    <sheet name="DES Act_trans" sheetId="249" r:id="rId160"/>
    <sheet name="DES Prod_comp" sheetId="250" r:id="rId161"/>
    <sheet name="DES Act_comp" sheetId="251" r:id="rId162"/>
    <sheet name="PIRDAIS Dpto_sem" sheetId="252" r:id="rId163"/>
    <sheet name="PIRDAIS Pliego_sem" sheetId="253" r:id="rId164"/>
    <sheet name="PIRDAIS Prod_sem" sheetId="254" r:id="rId165"/>
    <sheet name="PIRDAIS Act_sem" sheetId="255" r:id="rId166"/>
    <sheet name="PIRDAIS Prod_trans" sheetId="256" r:id="rId167"/>
    <sheet name="PIRDAIS Act_trans" sheetId="257" r:id="rId168"/>
    <sheet name="TRAB Dpto_sem" sheetId="260" r:id="rId169"/>
    <sheet name="TRAB Pliego_sem" sheetId="261" r:id="rId170"/>
    <sheet name="TRAB Prod_sem" sheetId="262" r:id="rId171"/>
    <sheet name="TRAB Act_sem" sheetId="263" r:id="rId172"/>
    <sheet name="TRAB Prod_trans" sheetId="264" r:id="rId173"/>
    <sheet name="TRAB Act_trans" sheetId="265" r:id="rId174"/>
    <sheet name="GIECOD Dpto_sem" sheetId="268" r:id="rId175"/>
    <sheet name="GIECOD Pliego_sem" sheetId="269" r:id="rId176"/>
    <sheet name="GIECOD Prod_sem" sheetId="270" r:id="rId177"/>
    <sheet name="GIECOD Act_sem" sheetId="271" r:id="rId178"/>
    <sheet name="GIECOD Prod_trans" sheetId="272" r:id="rId179"/>
    <sheet name="GIECOD Act_trans" sheetId="273" r:id="rId180"/>
    <sheet name="API Dpto_sem" sheetId="276" r:id="rId181"/>
    <sheet name="API Pliego_sem" sheetId="277" r:id="rId182"/>
    <sheet name="API Prod_sem" sheetId="278" r:id="rId183"/>
    <sheet name="API Act_sem" sheetId="279" r:id="rId184"/>
    <sheet name="LCVF Dpto_sem" sheetId="284" r:id="rId185"/>
    <sheet name="LCVF Pliego_sem" sheetId="285" r:id="rId186"/>
    <sheet name="LCVF Prod_sem" sheetId="286" r:id="rId187"/>
    <sheet name="LCVF Act_sem" sheetId="287" r:id="rId188"/>
    <sheet name="SU Dpto_sem" sheetId="292" r:id="rId189"/>
    <sheet name="SU Pliego_sem" sheetId="293" r:id="rId190"/>
    <sheet name="SU Prod_sem" sheetId="294" r:id="rId191"/>
    <sheet name="SU Act_sem" sheetId="295" r:id="rId192"/>
    <sheet name="SU Prod_trans" sheetId="296" r:id="rId193"/>
    <sheet name="SU Act_trans" sheetId="297" r:id="rId194"/>
    <sheet name="SR Dpto_sem" sheetId="300" r:id="rId195"/>
    <sheet name="SR Pliego_sem" sheetId="301" r:id="rId196"/>
    <sheet name="SR Prod_sem" sheetId="302" r:id="rId197"/>
    <sheet name="SR Act_sem" sheetId="303" r:id="rId198"/>
    <sheet name="SR Prod_trans" sheetId="304" r:id="rId199"/>
    <sheet name="SR Act_trans" sheetId="305" r:id="rId200"/>
    <sheet name="OPP Dpto_sem" sheetId="308" r:id="rId201"/>
    <sheet name="OPP Pliego_sem" sheetId="309" r:id="rId202"/>
    <sheet name="OPP Prod_sem" sheetId="310" r:id="rId203"/>
    <sheet name="OPP Act_sem" sheetId="311" r:id="rId204"/>
    <sheet name="CSA Dpto_sem" sheetId="316" r:id="rId205"/>
    <sheet name="CSA Pliego_sem" sheetId="317" r:id="rId206"/>
    <sheet name="CSA Prod_sem" sheetId="318" r:id="rId207"/>
    <sheet name="CSA Act_sem" sheetId="319" r:id="rId208"/>
    <sheet name="MGP Dpto_sem" sheetId="324" r:id="rId209"/>
    <sheet name="MGP Pliego_sem" sheetId="325" r:id="rId210"/>
    <sheet name="MGP Prod_sem" sheetId="326" r:id="rId211"/>
    <sheet name="MGP Act_sem" sheetId="327" r:id="rId212"/>
    <sheet name="DSA Dpto_sem" sheetId="332" r:id="rId213"/>
    <sheet name="DSA Pliego_sem" sheetId="333" r:id="rId214"/>
    <sheet name="DSA Prod_sem" sheetId="334" r:id="rId215"/>
    <sheet name="DSA Act_sem" sheetId="335" r:id="rId216"/>
    <sheet name="EBR Dpto_sem" sheetId="340" r:id="rId217"/>
    <sheet name="EBR Pliego_sem" sheetId="341" r:id="rId218"/>
    <sheet name="EBR Prod_sem" sheetId="342" r:id="rId219"/>
    <sheet name="EBR Act_sem" sheetId="343" r:id="rId220"/>
    <sheet name="EBR Prod_trans" sheetId="344" r:id="rId221"/>
    <sheet name="EBR Act_trans" sheetId="345" r:id="rId222"/>
    <sheet name="EBR Prod_comp" sheetId="346" r:id="rId223"/>
    <sheet name="EBR Act_comp" sheetId="347" r:id="rId224"/>
    <sheet name="AEBR Dpto_sem" sheetId="348" r:id="rId225"/>
    <sheet name="AEBR Pliego_sem" sheetId="349" r:id="rId226"/>
    <sheet name="AEBR Prod_sem" sheetId="350" r:id="rId227"/>
    <sheet name="AEBR Act_sem" sheetId="351" r:id="rId228"/>
    <sheet name="AEBR Prod_trans" sheetId="352" r:id="rId229"/>
    <sheet name="AEBR Act_trans" sheetId="353" r:id="rId230"/>
    <sheet name="AEBR Prod_comp" sheetId="354" r:id="rId231"/>
    <sheet name="AEBR Act_comp" sheetId="355" r:id="rId232"/>
    <sheet name="DPE Dpto_sem" sheetId="356" r:id="rId233"/>
    <sheet name="DPE Pliego_sem" sheetId="357" r:id="rId234"/>
    <sheet name="DPE Prod_sem" sheetId="358" r:id="rId235"/>
    <sheet name="DPE Act_sem" sheetId="359" r:id="rId236"/>
    <sheet name="ODA Dpto_sem" sheetId="364" r:id="rId237"/>
    <sheet name="ODA Pliego_sem" sheetId="365" r:id="rId238"/>
    <sheet name="ODA Prod_sem" sheetId="366" r:id="rId239"/>
    <sheet name="ODA Act_sem" sheetId="367" r:id="rId240"/>
    <sheet name="FPA Dpto_sem" sheetId="372" r:id="rId241"/>
    <sheet name="FPA Pliego_sem" sheetId="373" r:id="rId242"/>
    <sheet name="FPA Prod_sem" sheetId="374" r:id="rId243"/>
    <sheet name="FPA Act_sem" sheetId="375" r:id="rId244"/>
    <sheet name="GCA Dpto_sem" sheetId="380" r:id="rId245"/>
    <sheet name="GCA Pliego_sem" sheetId="381" r:id="rId246"/>
    <sheet name="GCA Prod_sem" sheetId="382" r:id="rId247"/>
    <sheet name="GCA Act_sem" sheetId="383" r:id="rId248"/>
    <sheet name="PENSION Dpto_sem" sheetId="388" r:id="rId249"/>
    <sheet name="PENSION Pliego_sem" sheetId="389" r:id="rId250"/>
    <sheet name="PENSION Prod_sem" sheetId="390" r:id="rId251"/>
    <sheet name="PENSION Act_sem" sheetId="391" r:id="rId252"/>
    <sheet name="CUNA Dpto_sem" sheetId="396" r:id="rId253"/>
    <sheet name="CUNA Pliego_sem" sheetId="397" r:id="rId254"/>
    <sheet name="CUNA Prod_sem" sheetId="398" r:id="rId255"/>
    <sheet name="CUNA Act_sem" sheetId="399" r:id="rId256"/>
    <sheet name="CPJL Dpto_sem" sheetId="404" r:id="rId257"/>
    <sheet name="CPJL Pliego_sem" sheetId="405" r:id="rId258"/>
    <sheet name="CPJL Prod_sem" sheetId="406" r:id="rId259"/>
    <sheet name="CPJL Act_sem" sheetId="407" r:id="rId260"/>
    <sheet name="IDPP Dpto_sem" sheetId="412" r:id="rId261"/>
    <sheet name="IDPP Pliego_sem" sheetId="413" r:id="rId262"/>
    <sheet name="IDPP Prod_sem" sheetId="414" r:id="rId263"/>
    <sheet name="IDPP Act_sem" sheetId="415" r:id="rId264"/>
    <sheet name="IDPP Prod_trans" sheetId="416" r:id="rId265"/>
    <sheet name="IDPP Act_trans" sheetId="417" r:id="rId266"/>
    <sheet name="FCL Dpto_sem" sheetId="420" r:id="rId267"/>
    <sheet name="FCL Pliego_sem" sheetId="421" r:id="rId268"/>
    <sheet name="FCL Prod_sem" sheetId="422" r:id="rId269"/>
    <sheet name="FCL Act_sem" sheetId="423" r:id="rId270"/>
    <sheet name="RMEU Dpto_sem" sheetId="428" r:id="rId271"/>
    <sheet name="RMEU Pliego_sem" sheetId="429" r:id="rId272"/>
    <sheet name="RMEU Prod_sem" sheetId="430" r:id="rId273"/>
    <sheet name="RMEU Act_sem" sheetId="431" r:id="rId274"/>
    <sheet name="RMEU Prod_comp" sheetId="434" r:id="rId275"/>
    <sheet name="RMEU Act_comp" sheetId="435" r:id="rId276"/>
    <sheet name="INJD Dpto_sem" sheetId="436" r:id="rId277"/>
    <sheet name="INJD Pliego_sem" sheetId="437" r:id="rId278"/>
    <sheet name="INJD Prod_sem" sheetId="438" r:id="rId279"/>
    <sheet name="INJD Act_sem" sheetId="439" r:id="rId280"/>
    <sheet name="INJD Prod_comp" sheetId="442" r:id="rId281"/>
    <sheet name="INJD Act_comp" sheetId="443" r:id="rId282"/>
    <sheet name="CDNU Dpto_sem" sheetId="444" r:id="rId283"/>
    <sheet name="CDNU Pliego_sem" sheetId="445" r:id="rId284"/>
    <sheet name="CDNU Prod_sem" sheetId="446" r:id="rId285"/>
    <sheet name="CDNU Act_sem" sheetId="447" r:id="rId286"/>
    <sheet name="CDNU Prod_comp" sheetId="450" r:id="rId287"/>
    <sheet name="CDNU Act_comp" sheetId="451" r:id="rId288"/>
    <sheet name="MIB Dpto_sem" sheetId="452" r:id="rId289"/>
    <sheet name="MIB Pliego_sem" sheetId="453" r:id="rId290"/>
    <sheet name="MIB Prod_sem" sheetId="454" r:id="rId291"/>
    <sheet name="MIB Act_sem" sheetId="455" r:id="rId292"/>
    <sheet name="MIB Prod_trans" sheetId="456" r:id="rId293"/>
    <sheet name="MIB Act_trans" sheetId="457" r:id="rId294"/>
    <sheet name="UN Dpto_sem" sheetId="460" r:id="rId295"/>
    <sheet name="UN Pliego_sem" sheetId="461" r:id="rId296"/>
    <sheet name="UN Prod_sem" sheetId="462" r:id="rId297"/>
    <sheet name="UN Act_sem" sheetId="463" r:id="rId298"/>
    <sheet name="FA Dpto_sem" sheetId="468" r:id="rId299"/>
    <sheet name="FA Pliego_sem" sheetId="469" r:id="rId300"/>
    <sheet name="FA Prod_sem" sheetId="470" r:id="rId301"/>
    <sheet name="FA Act_sem" sheetId="471" r:id="rId302"/>
    <sheet name="AHR Dpto_sem" sheetId="476" r:id="rId303"/>
    <sheet name="AHR Pliego_sem" sheetId="477" r:id="rId304"/>
    <sheet name="AHR Prod_sem" sheetId="478" r:id="rId305"/>
    <sheet name="AHR Act_sem" sheetId="479" r:id="rId306"/>
    <sheet name="SRAO Dpto_sem" sheetId="484" r:id="rId307"/>
    <sheet name="SRAO Pliego_sem" sheetId="485" r:id="rId308"/>
    <sheet name="SRAO Prod_sem" sheetId="486" r:id="rId309"/>
    <sheet name="SRAO Act_sem" sheetId="487" r:id="rId310"/>
    <sheet name="PC Dpto_sem" sheetId="492" r:id="rId311"/>
    <sheet name="PC Pliego_sem" sheetId="493" r:id="rId312"/>
    <sheet name="PC Prod_sem" sheetId="494" r:id="rId313"/>
    <sheet name="PC Act_sem" sheetId="495" r:id="rId314"/>
    <sheet name="AEQW Dpto_sem" sheetId="500" r:id="rId315"/>
    <sheet name="AEQW Pliego_sem" sheetId="501" r:id="rId316"/>
    <sheet name="AEQW Prod_sem" sheetId="502" r:id="rId317"/>
    <sheet name="AEQW Act_sem" sheetId="503" r:id="rId318"/>
    <sheet name="PROE Dpto_sem" sheetId="508" r:id="rId319"/>
    <sheet name="PROE Pliego_sem" sheetId="509" r:id="rId320"/>
    <sheet name="PROE Prod_sem" sheetId="510" r:id="rId321"/>
    <sheet name="PROE Act_sem" sheetId="511" r:id="rId322"/>
    <sheet name="AONA Dpto_sem" sheetId="516" r:id="rId323"/>
    <sheet name="AONA Pliego_sem" sheetId="517" r:id="rId324"/>
    <sheet name="AONA Prod_sem" sheetId="518" r:id="rId325"/>
    <sheet name="AONA Act_sem" sheetId="519" r:id="rId326"/>
    <sheet name="AHRE Dpto_sem" sheetId="524" r:id="rId327"/>
    <sheet name="AHRE Pliego_sem" sheetId="525" r:id="rId328"/>
    <sheet name="AHRE Prod_sem" sheetId="526" r:id="rId329"/>
    <sheet name="AHRE Act_sem" sheetId="527" r:id="rId330"/>
    <sheet name="AHRE Prod_trans" sheetId="528" r:id="rId331"/>
    <sheet name="AHRE Act_trans" sheetId="529" r:id="rId332"/>
    <sheet name="CPJCC Dpto_sem" sheetId="532" r:id="rId333"/>
    <sheet name="CPJCC Pliego_sem" sheetId="533" r:id="rId334"/>
    <sheet name="CPJCC Prod_sem" sheetId="534" r:id="rId335"/>
    <sheet name="CPJCC Act_sem" sheetId="535" r:id="rId336"/>
    <sheet name="RPAM Dpto_sem" sheetId="540" r:id="rId337"/>
    <sheet name="RPAM Pliego_sem" sheetId="541" r:id="rId338"/>
    <sheet name="RPAM Prod_sem" sheetId="542" r:id="rId339"/>
    <sheet name="RPAM Act_sem" sheetId="543" r:id="rId340"/>
    <sheet name="MAPP Dpto_sem" sheetId="548" r:id="rId341"/>
    <sheet name="MAPP Pliego_sem" sheetId="549" r:id="rId342"/>
    <sheet name="MAPP Prod_sem" sheetId="550" r:id="rId343"/>
    <sheet name="MAPP Act_sem" sheetId="551" r:id="rId344"/>
    <sheet name="AARES Dpto_sem" sheetId="556" r:id="rId345"/>
    <sheet name="AARES Pliego_sem" sheetId="557" r:id="rId346"/>
    <sheet name="AARES Prod_sem" sheetId="558" r:id="rId347"/>
    <sheet name="AARES Act_sem" sheetId="559" r:id="rId348"/>
    <sheet name="MCRS Dpto_sem" sheetId="564" r:id="rId349"/>
    <sheet name="MCRS Pliego_sem" sheetId="565" r:id="rId350"/>
    <sheet name="MCRS Prod_sem" sheetId="566" r:id="rId351"/>
    <sheet name="MCRS Act_sem" sheetId="567" r:id="rId352"/>
    <sheet name="MST Dpto_sem" sheetId="572" r:id="rId353"/>
    <sheet name="MST Pliego_sem" sheetId="573" r:id="rId354"/>
    <sheet name="MST Prod_sem" sheetId="574" r:id="rId355"/>
    <sheet name="MST Act_sem" sheetId="575" r:id="rId356"/>
    <sheet name="MPE Dpto_sem" sheetId="580" r:id="rId357"/>
    <sheet name="MPE Pliego_sem" sheetId="581" r:id="rId358"/>
    <sheet name="MPE Prod_sem" sheetId="582" r:id="rId359"/>
    <sheet name="MPE Act_sem" sheetId="583" r:id="rId360"/>
    <sheet name="FMIN Dpto_sem" sheetId="588" r:id="rId361"/>
    <sheet name="FMIN Pliego_sem" sheetId="589" r:id="rId362"/>
    <sheet name="FMIN Prod_sem" sheetId="590" r:id="rId363"/>
    <sheet name="FMIN Act_sem" sheetId="591" r:id="rId364"/>
    <sheet name="MCDT Dpto_sem" sheetId="596" r:id="rId365"/>
    <sheet name="MCDT Pliego_sem" sheetId="597" r:id="rId366"/>
    <sheet name="MCDT Prod_sem" sheetId="598" r:id="rId367"/>
    <sheet name="MCDT Act_sem" sheetId="599" r:id="rId368"/>
    <sheet name="MCDT Prod_trans" sheetId="600" r:id="rId369"/>
    <sheet name="MCDT Act_trans" sheetId="601" r:id="rId370"/>
    <sheet name="RMI Dpto_sem" sheetId="604" r:id="rId371"/>
    <sheet name="RMI Pliego_sem" sheetId="605" r:id="rId372"/>
    <sheet name="RMI Prod_sem" sheetId="606" r:id="rId373"/>
    <sheet name="RMI Act_sem" sheetId="607" r:id="rId374"/>
    <sheet name="PCSD Dpto_sem" sheetId="612" r:id="rId375"/>
    <sheet name="PCSD Pliego_sem" sheetId="613" r:id="rId376"/>
    <sheet name="PCSD Prod_sem" sheetId="614" r:id="rId377"/>
    <sheet name="PCSD Act_sem" sheetId="615" r:id="rId378"/>
    <sheet name="CSRF Dpto_sem" sheetId="620" r:id="rId379"/>
    <sheet name="CSRF Pliego_sem" sheetId="621" r:id="rId380"/>
    <sheet name="CSRF Prod_sem" sheetId="622" r:id="rId381"/>
    <sheet name="CSRF Act_sem" sheetId="623" r:id="rId382"/>
    <sheet name="CPSM Dpto_sem" sheetId="628" r:id="rId383"/>
    <sheet name="CPSM Pliego_sem" sheetId="629" r:id="rId384"/>
    <sheet name="CPSM Prod_sem" sheetId="630" r:id="rId385"/>
    <sheet name="CPSM Act_sem" sheetId="631" r:id="rId386"/>
    <sheet name="CPSM Prod_trans" sheetId="632" r:id="rId387"/>
    <sheet name="CPSM Act_trans" sheetId="633" r:id="rId388"/>
    <sheet name="CPSM Prod_comp" sheetId="634" r:id="rId389"/>
    <sheet name="CPSM Act_comp" sheetId="635" r:id="rId390"/>
    <sheet name="PVPC Dpto_sem" sheetId="636" r:id="rId391"/>
    <sheet name="PVPC Pliego_sem" sheetId="637" r:id="rId392"/>
    <sheet name="PVPC Prod_sem" sheetId="638" r:id="rId393"/>
    <sheet name="PVPC Act_sem" sheetId="639" r:id="rId394"/>
    <sheet name="FPE Dpto_sem" sheetId="644" r:id="rId395"/>
    <sheet name="FPE Pliego_sem" sheetId="645" r:id="rId396"/>
    <sheet name="FPE Prod_sem" sheetId="646" r:id="rId397"/>
    <sheet name="FPE Act_sem" sheetId="647" r:id="rId398"/>
    <sheet name="PINP Dpto_sem" sheetId="652" r:id="rId399"/>
    <sheet name="PINP Pliego_sem" sheetId="653" r:id="rId400"/>
    <sheet name="PINP Prod_sem" sheetId="654" r:id="rId401"/>
    <sheet name="PINP Act_sem" sheetId="655" r:id="rId402"/>
    <sheet name="MCM Dpto_sem" sheetId="660" r:id="rId403"/>
    <sheet name="MCM Pliego_sem" sheetId="661" r:id="rId404"/>
    <sheet name="MCM Prod_sem" sheetId="662" r:id="rId405"/>
    <sheet name="MCM Act_sem" sheetId="663" r:id="rId406"/>
    <sheet name="PARA Dpto_sem" sheetId="668" r:id="rId407"/>
    <sheet name="PARA Pliego_sem" sheetId="669" r:id="rId408"/>
    <sheet name="PARA Prod_sem" sheetId="670" r:id="rId409"/>
    <sheet name="PARA Act_sem" sheetId="671" r:id="rId410"/>
    <sheet name="DCTI Dpto_sem" sheetId="676" r:id="rId411"/>
    <sheet name="DCTI Pliego_sem" sheetId="677" r:id="rId412"/>
    <sheet name="DCTI Prod_sem" sheetId="678" r:id="rId413"/>
    <sheet name="DCTI Act_sem" sheetId="679" r:id="rId414"/>
    <sheet name="DCTI Prod_trans" sheetId="680" r:id="rId415"/>
    <sheet name="DCTI Act_trans" sheetId="681" r:id="rId41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679" l="1"/>
  <c r="I23" i="679" s="1"/>
  <c r="K7" i="679"/>
  <c r="K23" i="679" s="1"/>
  <c r="L7" i="679"/>
  <c r="L23" i="679" s="1"/>
  <c r="H7" i="679"/>
  <c r="H23" i="679" s="1"/>
  <c r="J9" i="679"/>
  <c r="J10" i="679"/>
  <c r="J11" i="679"/>
  <c r="J12" i="679"/>
  <c r="J13" i="679"/>
  <c r="J14" i="679"/>
  <c r="J15" i="679"/>
  <c r="J16" i="679"/>
  <c r="J17" i="679"/>
  <c r="J18" i="679"/>
  <c r="J19" i="679"/>
  <c r="J20" i="679"/>
  <c r="J21" i="679"/>
  <c r="J22" i="679"/>
  <c r="J8" i="679"/>
  <c r="J7" i="679" s="1"/>
  <c r="J23" i="679" s="1"/>
  <c r="M9" i="679"/>
  <c r="M10" i="679"/>
  <c r="M11" i="679"/>
  <c r="M12" i="679"/>
  <c r="M13" i="679"/>
  <c r="M14" i="679"/>
  <c r="M15" i="679"/>
  <c r="M16" i="679"/>
  <c r="M17" i="679"/>
  <c r="M18" i="679"/>
  <c r="M19" i="679"/>
  <c r="M20" i="679"/>
  <c r="M21" i="679"/>
  <c r="M22" i="679"/>
  <c r="N9" i="679"/>
  <c r="N10" i="679"/>
  <c r="N11" i="679"/>
  <c r="N12" i="679"/>
  <c r="N13" i="679"/>
  <c r="N14" i="679"/>
  <c r="N15" i="679"/>
  <c r="N16" i="679"/>
  <c r="N17" i="679"/>
  <c r="N18" i="679"/>
  <c r="N19" i="679"/>
  <c r="N20" i="679"/>
  <c r="N21" i="679"/>
  <c r="N22" i="679"/>
  <c r="N8" i="679"/>
  <c r="M8" i="679"/>
  <c r="Q9" i="679"/>
  <c r="Q10" i="679"/>
  <c r="Q11" i="679"/>
  <c r="Q12" i="679"/>
  <c r="Q13" i="679"/>
  <c r="Q14" i="679"/>
  <c r="Q15" i="679"/>
  <c r="Q16" i="679"/>
  <c r="Q17" i="679"/>
  <c r="Q18" i="679"/>
  <c r="Q19" i="679"/>
  <c r="Q20" i="679"/>
  <c r="Q21" i="679"/>
  <c r="Q22" i="679"/>
  <c r="Q8" i="679"/>
  <c r="I7" i="671"/>
  <c r="I15" i="671" s="1"/>
  <c r="K7" i="671"/>
  <c r="K15" i="671" s="1"/>
  <c r="L7" i="671"/>
  <c r="L15" i="671" s="1"/>
  <c r="H7" i="671"/>
  <c r="H15" i="671" s="1"/>
  <c r="J9" i="671"/>
  <c r="J10" i="671"/>
  <c r="J11" i="671"/>
  <c r="J12" i="671"/>
  <c r="J13" i="671"/>
  <c r="J14" i="671"/>
  <c r="J8" i="671"/>
  <c r="J7" i="671" s="1"/>
  <c r="J15" i="671" s="1"/>
  <c r="N9" i="671"/>
  <c r="N10" i="671"/>
  <c r="N11" i="671"/>
  <c r="N12" i="671"/>
  <c r="N13" i="671"/>
  <c r="N14" i="671"/>
  <c r="M9" i="671"/>
  <c r="M10" i="671"/>
  <c r="M11" i="671"/>
  <c r="M12" i="671"/>
  <c r="M13" i="671"/>
  <c r="M14" i="671"/>
  <c r="N8" i="671"/>
  <c r="M8" i="671"/>
  <c r="Q9" i="671"/>
  <c r="Q10" i="671"/>
  <c r="Q11" i="671"/>
  <c r="Q12" i="671"/>
  <c r="Q13" i="671"/>
  <c r="Q14" i="671"/>
  <c r="Q8" i="671"/>
  <c r="I7" i="663"/>
  <c r="I30" i="663" s="1"/>
  <c r="K7" i="663"/>
  <c r="K30" i="663" s="1"/>
  <c r="L7" i="663"/>
  <c r="L30" i="663" s="1"/>
  <c r="H7" i="663"/>
  <c r="H30" i="663" s="1"/>
  <c r="J17" i="663"/>
  <c r="J18" i="663"/>
  <c r="J19" i="663"/>
  <c r="J20" i="663"/>
  <c r="J21" i="663"/>
  <c r="J22" i="663"/>
  <c r="J23" i="663"/>
  <c r="J24" i="663"/>
  <c r="J25" i="663"/>
  <c r="J26" i="663"/>
  <c r="J27" i="663"/>
  <c r="J28" i="663"/>
  <c r="J29" i="663"/>
  <c r="M17" i="663"/>
  <c r="M18" i="663"/>
  <c r="M19" i="663"/>
  <c r="M20" i="663"/>
  <c r="M21" i="663"/>
  <c r="M22" i="663"/>
  <c r="M23" i="663"/>
  <c r="M24" i="663"/>
  <c r="M25" i="663"/>
  <c r="M26" i="663"/>
  <c r="M27" i="663"/>
  <c r="M28" i="663"/>
  <c r="M29" i="663"/>
  <c r="N17" i="663"/>
  <c r="N18" i="663"/>
  <c r="N19" i="663"/>
  <c r="N20" i="663"/>
  <c r="N21" i="663"/>
  <c r="N22" i="663"/>
  <c r="N23" i="663"/>
  <c r="N24" i="663"/>
  <c r="N25" i="663"/>
  <c r="N26" i="663"/>
  <c r="N27" i="663"/>
  <c r="N28" i="663"/>
  <c r="N29" i="663"/>
  <c r="Q17" i="663"/>
  <c r="Q18" i="663"/>
  <c r="Q19" i="663"/>
  <c r="Q20" i="663"/>
  <c r="Q21" i="663"/>
  <c r="Q22" i="663"/>
  <c r="Q23" i="663"/>
  <c r="Q24" i="663"/>
  <c r="Q25" i="663"/>
  <c r="Q26" i="663"/>
  <c r="Q27" i="663"/>
  <c r="Q28" i="663"/>
  <c r="Q29" i="663"/>
  <c r="I7" i="655"/>
  <c r="I15" i="655" s="1"/>
  <c r="K7" i="655"/>
  <c r="K15" i="655" s="1"/>
  <c r="L7" i="655"/>
  <c r="L15" i="655" s="1"/>
  <c r="H7" i="655"/>
  <c r="H15" i="655" s="1"/>
  <c r="I7" i="647"/>
  <c r="I14" i="647" s="1"/>
  <c r="K7" i="647"/>
  <c r="K14" i="647" s="1"/>
  <c r="L7" i="647"/>
  <c r="L14" i="647" s="1"/>
  <c r="H7" i="647"/>
  <c r="H14" i="647" s="1"/>
  <c r="I7" i="639"/>
  <c r="I16" i="639" s="1"/>
  <c r="K7" i="639"/>
  <c r="K16" i="639" s="1"/>
  <c r="L7" i="639"/>
  <c r="L16" i="639" s="1"/>
  <c r="H7" i="639"/>
  <c r="H16" i="639" s="1"/>
  <c r="I7" i="631"/>
  <c r="I24" i="631" s="1"/>
  <c r="K7" i="631"/>
  <c r="K24" i="631" s="1"/>
  <c r="L7" i="631"/>
  <c r="L24" i="631" s="1"/>
  <c r="H7" i="631"/>
  <c r="H24" i="631" s="1"/>
  <c r="I7" i="623"/>
  <c r="I23" i="623" s="1"/>
  <c r="K7" i="623"/>
  <c r="K23" i="623" s="1"/>
  <c r="L7" i="623"/>
  <c r="L23" i="623" s="1"/>
  <c r="H7" i="623"/>
  <c r="H23" i="623" s="1"/>
  <c r="I7" i="615"/>
  <c r="I22" i="615" s="1"/>
  <c r="K7" i="615"/>
  <c r="K22" i="615" s="1"/>
  <c r="L7" i="615"/>
  <c r="L22" i="615" s="1"/>
  <c r="H7" i="615"/>
  <c r="H22" i="615" s="1"/>
  <c r="I7" i="607"/>
  <c r="I18" i="607" s="1"/>
  <c r="K7" i="607"/>
  <c r="K18" i="607" s="1"/>
  <c r="L7" i="607"/>
  <c r="L18" i="607" s="1"/>
  <c r="H7" i="607"/>
  <c r="H18" i="607" s="1"/>
  <c r="I7" i="599"/>
  <c r="I18" i="599" s="1"/>
  <c r="K7" i="599"/>
  <c r="K18" i="599" s="1"/>
  <c r="L7" i="599"/>
  <c r="L18" i="599" s="1"/>
  <c r="H7" i="599"/>
  <c r="H18" i="599" s="1"/>
  <c r="I7" i="591"/>
  <c r="I12" i="591" s="1"/>
  <c r="K7" i="591"/>
  <c r="K12" i="591" s="1"/>
  <c r="L7" i="591"/>
  <c r="L12" i="591" s="1"/>
  <c r="H7" i="591"/>
  <c r="H12" i="591" s="1"/>
  <c r="I7" i="583"/>
  <c r="I19" i="583" s="1"/>
  <c r="K7" i="583"/>
  <c r="K19" i="583" s="1"/>
  <c r="L7" i="583"/>
  <c r="L19" i="583" s="1"/>
  <c r="H7" i="583"/>
  <c r="H19" i="583" s="1"/>
  <c r="I7" i="575"/>
  <c r="I18" i="575" s="1"/>
  <c r="K7" i="575"/>
  <c r="K18" i="575" s="1"/>
  <c r="L7" i="575"/>
  <c r="L18" i="575" s="1"/>
  <c r="H7" i="575"/>
  <c r="H18" i="575" s="1"/>
  <c r="I7" i="567"/>
  <c r="I38" i="567" s="1"/>
  <c r="K7" i="567"/>
  <c r="K38" i="567" s="1"/>
  <c r="L7" i="567"/>
  <c r="L38" i="567" s="1"/>
  <c r="H7" i="567"/>
  <c r="H38" i="567" s="1"/>
  <c r="I7" i="559"/>
  <c r="I19" i="559" s="1"/>
  <c r="K7" i="559"/>
  <c r="K19" i="559" s="1"/>
  <c r="L7" i="559"/>
  <c r="L19" i="559" s="1"/>
  <c r="H7" i="559"/>
  <c r="H19" i="559" s="1"/>
  <c r="I7" i="551"/>
  <c r="I30" i="551" s="1"/>
  <c r="K7" i="551"/>
  <c r="K30" i="551" s="1"/>
  <c r="L7" i="551"/>
  <c r="L30" i="551" s="1"/>
  <c r="H7" i="551"/>
  <c r="H30" i="551" s="1"/>
  <c r="I7" i="543"/>
  <c r="I14" i="543" s="1"/>
  <c r="K7" i="543"/>
  <c r="K14" i="543" s="1"/>
  <c r="L7" i="543"/>
  <c r="L14" i="543" s="1"/>
  <c r="H7" i="543"/>
  <c r="H14" i="543" s="1"/>
  <c r="I7" i="535"/>
  <c r="I18" i="535" s="1"/>
  <c r="K7" i="535"/>
  <c r="K18" i="535" s="1"/>
  <c r="L7" i="535"/>
  <c r="L18" i="535" s="1"/>
  <c r="H7" i="535"/>
  <c r="H18" i="535" s="1"/>
  <c r="I7" i="527"/>
  <c r="I15" i="527" s="1"/>
  <c r="K7" i="527"/>
  <c r="K15" i="527" s="1"/>
  <c r="L7" i="527"/>
  <c r="L15" i="527" s="1"/>
  <c r="H7" i="527"/>
  <c r="H15" i="527" s="1"/>
  <c r="I7" i="519"/>
  <c r="I19" i="519" s="1"/>
  <c r="K7" i="519"/>
  <c r="K19" i="519" s="1"/>
  <c r="L7" i="519"/>
  <c r="L19" i="519" s="1"/>
  <c r="H7" i="519"/>
  <c r="H19" i="519" s="1"/>
  <c r="I7" i="511"/>
  <c r="I21" i="511" s="1"/>
  <c r="K7" i="511"/>
  <c r="K21" i="511" s="1"/>
  <c r="L7" i="511"/>
  <c r="L21" i="511" s="1"/>
  <c r="H7" i="511"/>
  <c r="H21" i="511" s="1"/>
  <c r="I7" i="503"/>
  <c r="I20" i="503" s="1"/>
  <c r="K7" i="503"/>
  <c r="K20" i="503" s="1"/>
  <c r="L7" i="503"/>
  <c r="L20" i="503" s="1"/>
  <c r="H7" i="503"/>
  <c r="H20" i="503" s="1"/>
  <c r="I7" i="495"/>
  <c r="I17" i="495" s="1"/>
  <c r="K7" i="495"/>
  <c r="K17" i="495" s="1"/>
  <c r="L7" i="495"/>
  <c r="L17" i="495" s="1"/>
  <c r="H7" i="495"/>
  <c r="H17" i="495" s="1"/>
  <c r="I7" i="487"/>
  <c r="I13" i="487" s="1"/>
  <c r="K7" i="487"/>
  <c r="K13" i="487" s="1"/>
  <c r="L7" i="487"/>
  <c r="L13" i="487" s="1"/>
  <c r="H7" i="487"/>
  <c r="H13" i="487" s="1"/>
  <c r="I7" i="479"/>
  <c r="I18" i="479" s="1"/>
  <c r="K7" i="479"/>
  <c r="K18" i="479" s="1"/>
  <c r="L7" i="479"/>
  <c r="L18" i="479" s="1"/>
  <c r="H7" i="479"/>
  <c r="H18" i="479" s="1"/>
  <c r="I7" i="471"/>
  <c r="I16" i="471" s="1"/>
  <c r="K7" i="471"/>
  <c r="K16" i="471" s="1"/>
  <c r="L7" i="471"/>
  <c r="L16" i="471" s="1"/>
  <c r="H7" i="471"/>
  <c r="H16" i="471" s="1"/>
  <c r="I7" i="463"/>
  <c r="I15" i="463" s="1"/>
  <c r="K7" i="463"/>
  <c r="K15" i="463" s="1"/>
  <c r="L7" i="463"/>
  <c r="L15" i="463" s="1"/>
  <c r="H7" i="463"/>
  <c r="H15" i="463" s="1"/>
  <c r="I7" i="455"/>
  <c r="I12" i="455" s="1"/>
  <c r="K7" i="455"/>
  <c r="K12" i="455" s="1"/>
  <c r="L7" i="455"/>
  <c r="L12" i="455" s="1"/>
  <c r="H7" i="455"/>
  <c r="H12" i="455" s="1"/>
  <c r="I7" i="447"/>
  <c r="I21" i="447" s="1"/>
  <c r="K7" i="447"/>
  <c r="K21" i="447" s="1"/>
  <c r="L7" i="447"/>
  <c r="L21" i="447" s="1"/>
  <c r="H7" i="447"/>
  <c r="H21" i="447" s="1"/>
  <c r="I7" i="439"/>
  <c r="I23" i="439" s="1"/>
  <c r="K7" i="439"/>
  <c r="K23" i="439" s="1"/>
  <c r="L7" i="439"/>
  <c r="L23" i="439" s="1"/>
  <c r="H7" i="439"/>
  <c r="H23" i="439" s="1"/>
  <c r="I7" i="431"/>
  <c r="I19" i="431" s="1"/>
  <c r="K7" i="431"/>
  <c r="K19" i="431" s="1"/>
  <c r="L7" i="431"/>
  <c r="L19" i="431" s="1"/>
  <c r="H7" i="431"/>
  <c r="H19" i="431" s="1"/>
  <c r="I7" i="423"/>
  <c r="I13" i="423" s="1"/>
  <c r="K7" i="423"/>
  <c r="K13" i="423" s="1"/>
  <c r="L7" i="423"/>
  <c r="L13" i="423" s="1"/>
  <c r="H7" i="423"/>
  <c r="H13" i="423" s="1"/>
  <c r="I7" i="415"/>
  <c r="I22" i="415" s="1"/>
  <c r="K7" i="415"/>
  <c r="K22" i="415" s="1"/>
  <c r="L7" i="415"/>
  <c r="L22" i="415" s="1"/>
  <c r="H7" i="415"/>
  <c r="H22" i="415" s="1"/>
  <c r="I7" i="407"/>
  <c r="I18" i="407" s="1"/>
  <c r="K7" i="407"/>
  <c r="K18" i="407" s="1"/>
  <c r="L7" i="407"/>
  <c r="L18" i="407" s="1"/>
  <c r="H7" i="407"/>
  <c r="H18" i="407" s="1"/>
  <c r="I7" i="399"/>
  <c r="I18" i="399" s="1"/>
  <c r="K7" i="399"/>
  <c r="K18" i="399" s="1"/>
  <c r="L7" i="399"/>
  <c r="L18" i="399" s="1"/>
  <c r="H7" i="399"/>
  <c r="H18" i="399" s="1"/>
  <c r="I7" i="391" l="1"/>
  <c r="I12" i="391" s="1"/>
  <c r="K7" i="391"/>
  <c r="K12" i="391" s="1"/>
  <c r="L7" i="391"/>
  <c r="L12" i="391" s="1"/>
  <c r="H7" i="391"/>
  <c r="H12" i="391" s="1"/>
  <c r="I7" i="383"/>
  <c r="I19" i="383" s="1"/>
  <c r="K7" i="383"/>
  <c r="K19" i="383" s="1"/>
  <c r="L7" i="383"/>
  <c r="L19" i="383" s="1"/>
  <c r="H7" i="383"/>
  <c r="H19" i="383" s="1"/>
  <c r="I7" i="375"/>
  <c r="I17" i="375" s="1"/>
  <c r="K7" i="375"/>
  <c r="K17" i="375" s="1"/>
  <c r="L7" i="375"/>
  <c r="L17" i="375" s="1"/>
  <c r="H7" i="375"/>
  <c r="H17" i="375" s="1"/>
  <c r="I7" i="367"/>
  <c r="I18" i="367" s="1"/>
  <c r="K7" i="367"/>
  <c r="K18" i="367" s="1"/>
  <c r="L7" i="367"/>
  <c r="L18" i="367" s="1"/>
  <c r="H7" i="367"/>
  <c r="H18" i="367" s="1"/>
  <c r="I7" i="359"/>
  <c r="I25" i="359" s="1"/>
  <c r="K7" i="359"/>
  <c r="K25" i="359" s="1"/>
  <c r="L7" i="359"/>
  <c r="L25" i="359" s="1"/>
  <c r="H7" i="359"/>
  <c r="H25" i="359" s="1"/>
  <c r="I7" i="351"/>
  <c r="I24" i="351" s="1"/>
  <c r="K7" i="351"/>
  <c r="K24" i="351" s="1"/>
  <c r="L7" i="351"/>
  <c r="L24" i="351" s="1"/>
  <c r="H7" i="351"/>
  <c r="H24" i="351" s="1"/>
  <c r="I7" i="343" l="1"/>
  <c r="I54" i="343" s="1"/>
  <c r="K7" i="343"/>
  <c r="K54" i="343" s="1"/>
  <c r="L7" i="343"/>
  <c r="L54" i="343" s="1"/>
  <c r="H7" i="343"/>
  <c r="H54" i="343" s="1"/>
  <c r="I7" i="335"/>
  <c r="I17" i="335" s="1"/>
  <c r="K7" i="335"/>
  <c r="K17" i="335" s="1"/>
  <c r="L7" i="335"/>
  <c r="L17" i="335" s="1"/>
  <c r="H7" i="335"/>
  <c r="H17" i="335" s="1"/>
  <c r="I7" i="327"/>
  <c r="I18" i="327" s="1"/>
  <c r="K7" i="327"/>
  <c r="K18" i="327" s="1"/>
  <c r="L7" i="327"/>
  <c r="L18" i="327" s="1"/>
  <c r="H7" i="327"/>
  <c r="H18" i="327" s="1"/>
  <c r="I7" i="319"/>
  <c r="I19" i="319" s="1"/>
  <c r="K7" i="319"/>
  <c r="K19" i="319" s="1"/>
  <c r="L7" i="319"/>
  <c r="L19" i="319" s="1"/>
  <c r="H7" i="319"/>
  <c r="H19" i="319" s="1"/>
  <c r="I7" i="311"/>
  <c r="I26" i="311" s="1"/>
  <c r="K7" i="311"/>
  <c r="K26" i="311" s="1"/>
  <c r="L7" i="311"/>
  <c r="L26" i="311" s="1"/>
  <c r="H7" i="311"/>
  <c r="H26" i="311" s="1"/>
  <c r="I7" i="303"/>
  <c r="I17" i="303" s="1"/>
  <c r="K7" i="303"/>
  <c r="K17" i="303" s="1"/>
  <c r="L7" i="303"/>
  <c r="L17" i="303" s="1"/>
  <c r="H7" i="303"/>
  <c r="H17" i="303" s="1"/>
  <c r="I7" i="295"/>
  <c r="I18" i="295" s="1"/>
  <c r="K7" i="295"/>
  <c r="K18" i="295" s="1"/>
  <c r="L7" i="295"/>
  <c r="L18" i="295" s="1"/>
  <c r="H7" i="295"/>
  <c r="H18" i="295" s="1"/>
  <c r="I7" i="287"/>
  <c r="I23" i="287" s="1"/>
  <c r="K7" i="287"/>
  <c r="K23" i="287" s="1"/>
  <c r="L7" i="287"/>
  <c r="L23" i="287" s="1"/>
  <c r="H7" i="287"/>
  <c r="H23" i="287" s="1"/>
  <c r="I7" i="279"/>
  <c r="I17" i="279" s="1"/>
  <c r="K7" i="279"/>
  <c r="K17" i="279" s="1"/>
  <c r="L7" i="279"/>
  <c r="L17" i="279" s="1"/>
  <c r="H7" i="279"/>
  <c r="H17" i="279" s="1"/>
  <c r="I7" i="271"/>
  <c r="I18" i="271" s="1"/>
  <c r="K7" i="271"/>
  <c r="K18" i="271" s="1"/>
  <c r="L7" i="271"/>
  <c r="L18" i="271" s="1"/>
  <c r="H7" i="271"/>
  <c r="H18" i="271" s="1"/>
  <c r="I7" i="263"/>
  <c r="I11" i="263" s="1"/>
  <c r="K7" i="263"/>
  <c r="K11" i="263" s="1"/>
  <c r="L7" i="263"/>
  <c r="L11" i="263" s="1"/>
  <c r="H7" i="263"/>
  <c r="H11" i="263" s="1"/>
  <c r="I7" i="255"/>
  <c r="I18" i="255" s="1"/>
  <c r="K7" i="255"/>
  <c r="K18" i="255" s="1"/>
  <c r="L7" i="255"/>
  <c r="L18" i="255" s="1"/>
  <c r="H7" i="255"/>
  <c r="H18" i="255" s="1"/>
  <c r="I7" i="247"/>
  <c r="I52" i="247" s="1"/>
  <c r="K7" i="247"/>
  <c r="K52" i="247" s="1"/>
  <c r="L7" i="247"/>
  <c r="L52" i="247" s="1"/>
  <c r="H7" i="247"/>
  <c r="H52" i="247" s="1"/>
  <c r="E29" i="245"/>
  <c r="G29" i="245"/>
  <c r="H29" i="245"/>
  <c r="D29" i="245"/>
  <c r="E7" i="245"/>
  <c r="G7" i="245"/>
  <c r="H7" i="245"/>
  <c r="D7" i="245"/>
  <c r="I7" i="239"/>
  <c r="I17" i="239" s="1"/>
  <c r="K7" i="239"/>
  <c r="K17" i="239" s="1"/>
  <c r="L7" i="239"/>
  <c r="L17" i="239" s="1"/>
  <c r="H7" i="239"/>
  <c r="H17" i="239" s="1"/>
  <c r="I7" i="231"/>
  <c r="I25" i="231" s="1"/>
  <c r="K7" i="231"/>
  <c r="K25" i="231" s="1"/>
  <c r="L7" i="231"/>
  <c r="L25" i="231" s="1"/>
  <c r="H7" i="231"/>
  <c r="H25" i="231" s="1"/>
  <c r="E52" i="229"/>
  <c r="G52" i="229"/>
  <c r="H52" i="229"/>
  <c r="D52" i="229"/>
  <c r="E7" i="229"/>
  <c r="G7" i="229"/>
  <c r="H7" i="229"/>
  <c r="D7" i="229"/>
  <c r="I7" i="223"/>
  <c r="I15" i="223" s="1"/>
  <c r="K7" i="223"/>
  <c r="K15" i="223" s="1"/>
  <c r="L7" i="223"/>
  <c r="L15" i="223" s="1"/>
  <c r="H7" i="223"/>
  <c r="H15" i="223" s="1"/>
  <c r="I7" i="215"/>
  <c r="I13" i="215" s="1"/>
  <c r="K7" i="215"/>
  <c r="K13" i="215" s="1"/>
  <c r="L7" i="215"/>
  <c r="L13" i="215" s="1"/>
  <c r="H7" i="215"/>
  <c r="H13" i="215" s="1"/>
  <c r="I7" i="207" l="1"/>
  <c r="I54" i="207" s="1"/>
  <c r="K7" i="207"/>
  <c r="K54" i="207" s="1"/>
  <c r="L7" i="207"/>
  <c r="L54" i="207" s="1"/>
  <c r="H7" i="207"/>
  <c r="H54" i="207" s="1"/>
  <c r="G7" i="678" l="1"/>
  <c r="G13" i="678" s="1"/>
  <c r="I7" i="678"/>
  <c r="I13" i="678" s="1"/>
  <c r="J7" i="678"/>
  <c r="J13" i="678" s="1"/>
  <c r="F7" i="678"/>
  <c r="F13" i="678" s="1"/>
  <c r="O9" i="678"/>
  <c r="O10" i="678"/>
  <c r="O11" i="678"/>
  <c r="O12" i="678"/>
  <c r="O8" i="678"/>
  <c r="L8" i="678"/>
  <c r="L9" i="678"/>
  <c r="L10" i="678"/>
  <c r="L11" i="678"/>
  <c r="L12" i="678"/>
  <c r="K8" i="678"/>
  <c r="K9" i="678"/>
  <c r="K10" i="678"/>
  <c r="K11" i="678"/>
  <c r="K12" i="678"/>
  <c r="H8" i="678"/>
  <c r="H9" i="678"/>
  <c r="H10" i="678"/>
  <c r="H11" i="678"/>
  <c r="H12" i="678"/>
  <c r="E7" i="677"/>
  <c r="G7" i="677"/>
  <c r="H7" i="677"/>
  <c r="D7" i="677"/>
  <c r="J8" i="677"/>
  <c r="J10" i="677"/>
  <c r="I8" i="677"/>
  <c r="I10" i="677"/>
  <c r="F8" i="677"/>
  <c r="F7" i="677" s="1"/>
  <c r="F10" i="677"/>
  <c r="E6" i="676"/>
  <c r="G6" i="676"/>
  <c r="H6" i="676"/>
  <c r="D6" i="676"/>
  <c r="J7" i="676"/>
  <c r="I7" i="676"/>
  <c r="F7" i="676"/>
  <c r="F6" i="676" s="1"/>
  <c r="G7" i="670"/>
  <c r="G11" i="670" s="1"/>
  <c r="I7" i="670"/>
  <c r="I11" i="670" s="1"/>
  <c r="J7" i="670"/>
  <c r="J11" i="670" s="1"/>
  <c r="F7" i="670"/>
  <c r="F11" i="670" s="1"/>
  <c r="O9" i="670"/>
  <c r="O10" i="670"/>
  <c r="O8" i="670"/>
  <c r="L8" i="670"/>
  <c r="L9" i="670"/>
  <c r="L10" i="670"/>
  <c r="K8" i="670"/>
  <c r="K9" i="670"/>
  <c r="K10" i="670"/>
  <c r="H8" i="670"/>
  <c r="H7" i="670" s="1"/>
  <c r="H11" i="670" s="1"/>
  <c r="H9" i="670"/>
  <c r="H10" i="670"/>
  <c r="E9" i="669"/>
  <c r="G9" i="669"/>
  <c r="H9" i="669"/>
  <c r="D9" i="669"/>
  <c r="E7" i="669"/>
  <c r="G7" i="669"/>
  <c r="H7" i="669"/>
  <c r="D7" i="669"/>
  <c r="J8" i="669"/>
  <c r="J10" i="669"/>
  <c r="J11" i="669"/>
  <c r="I8" i="669"/>
  <c r="I10" i="669"/>
  <c r="I11" i="669"/>
  <c r="F8" i="669"/>
  <c r="F7" i="669" s="1"/>
  <c r="F10" i="669"/>
  <c r="F9" i="669" s="1"/>
  <c r="F11" i="669"/>
  <c r="E6" i="668"/>
  <c r="G6" i="668"/>
  <c r="H6" i="668"/>
  <c r="D6" i="668"/>
  <c r="J7" i="668"/>
  <c r="J8" i="668"/>
  <c r="J9" i="668"/>
  <c r="J10" i="668"/>
  <c r="J11" i="668"/>
  <c r="J12" i="668"/>
  <c r="J13" i="668"/>
  <c r="J14" i="668"/>
  <c r="J15" i="668"/>
  <c r="I7" i="668"/>
  <c r="I8" i="668"/>
  <c r="I9" i="668"/>
  <c r="I10" i="668"/>
  <c r="I11" i="668"/>
  <c r="I12" i="668"/>
  <c r="I13" i="668"/>
  <c r="I14" i="668"/>
  <c r="I15" i="668"/>
  <c r="F7" i="668"/>
  <c r="F8" i="668"/>
  <c r="F9" i="668"/>
  <c r="F10" i="668"/>
  <c r="F11" i="668"/>
  <c r="F12" i="668"/>
  <c r="F13" i="668"/>
  <c r="F14" i="668"/>
  <c r="F15" i="668"/>
  <c r="Q9" i="663"/>
  <c r="Q10" i="663"/>
  <c r="Q11" i="663"/>
  <c r="Q12" i="663"/>
  <c r="Q13" i="663"/>
  <c r="Q14" i="663"/>
  <c r="Q15" i="663"/>
  <c r="Q16" i="663"/>
  <c r="Q8" i="663"/>
  <c r="N8" i="663"/>
  <c r="N9" i="663"/>
  <c r="N10" i="663"/>
  <c r="N11" i="663"/>
  <c r="N12" i="663"/>
  <c r="N13" i="663"/>
  <c r="N14" i="663"/>
  <c r="N15" i="663"/>
  <c r="N16" i="663"/>
  <c r="M8" i="663"/>
  <c r="M9" i="663"/>
  <c r="M10" i="663"/>
  <c r="M11" i="663"/>
  <c r="M12" i="663"/>
  <c r="M13" i="663"/>
  <c r="M14" i="663"/>
  <c r="M15" i="663"/>
  <c r="M16" i="663"/>
  <c r="J8" i="663"/>
  <c r="J9" i="663"/>
  <c r="J10" i="663"/>
  <c r="J11" i="663"/>
  <c r="J12" i="663"/>
  <c r="J13" i="663"/>
  <c r="J14" i="663"/>
  <c r="J15" i="663"/>
  <c r="J16" i="663"/>
  <c r="G7" i="662"/>
  <c r="G19" i="662" s="1"/>
  <c r="I7" i="662"/>
  <c r="I19" i="662" s="1"/>
  <c r="J7" i="662"/>
  <c r="J19" i="662" s="1"/>
  <c r="F7" i="662"/>
  <c r="F19" i="662" s="1"/>
  <c r="O9" i="662"/>
  <c r="O10" i="662"/>
  <c r="O11" i="662"/>
  <c r="O12" i="662"/>
  <c r="O13" i="662"/>
  <c r="O14" i="662"/>
  <c r="O15" i="662"/>
  <c r="O16" i="662"/>
  <c r="O17" i="662"/>
  <c r="O18" i="662"/>
  <c r="O8" i="662"/>
  <c r="L8" i="662"/>
  <c r="L9" i="662"/>
  <c r="L10" i="662"/>
  <c r="L11" i="662"/>
  <c r="L12" i="662"/>
  <c r="L13" i="662"/>
  <c r="L14" i="662"/>
  <c r="L15" i="662"/>
  <c r="L16" i="662"/>
  <c r="L17" i="662"/>
  <c r="L18" i="662"/>
  <c r="K8" i="662"/>
  <c r="K9" i="662"/>
  <c r="K10" i="662"/>
  <c r="K11" i="662"/>
  <c r="K12" i="662"/>
  <c r="K13" i="662"/>
  <c r="K14" i="662"/>
  <c r="K15" i="662"/>
  <c r="K16" i="662"/>
  <c r="K17" i="662"/>
  <c r="K18" i="662"/>
  <c r="H8" i="662"/>
  <c r="H9" i="662"/>
  <c r="H10" i="662"/>
  <c r="H11" i="662"/>
  <c r="H12" i="662"/>
  <c r="H13" i="662"/>
  <c r="H14" i="662"/>
  <c r="H15" i="662"/>
  <c r="H16" i="662"/>
  <c r="H17" i="662"/>
  <c r="H18" i="662"/>
  <c r="E9" i="661"/>
  <c r="G9" i="661"/>
  <c r="H9" i="661"/>
  <c r="D9" i="661"/>
  <c r="E7" i="661"/>
  <c r="G7" i="661"/>
  <c r="H7" i="661"/>
  <c r="D7" i="661"/>
  <c r="J8" i="661"/>
  <c r="J10" i="661"/>
  <c r="J11" i="661"/>
  <c r="I8" i="661"/>
  <c r="I10" i="661"/>
  <c r="I11" i="661"/>
  <c r="F8" i="661"/>
  <c r="F7" i="661" s="1"/>
  <c r="F10" i="661"/>
  <c r="F9" i="661" s="1"/>
  <c r="F11" i="661"/>
  <c r="E6" i="660"/>
  <c r="G6" i="660"/>
  <c r="H6" i="660"/>
  <c r="D6" i="660"/>
  <c r="J7" i="660"/>
  <c r="J8" i="660"/>
  <c r="J9" i="660"/>
  <c r="J10" i="660"/>
  <c r="J11" i="660"/>
  <c r="J12" i="660"/>
  <c r="J13" i="660"/>
  <c r="J14" i="660"/>
  <c r="J15" i="660"/>
  <c r="J16" i="660"/>
  <c r="J17" i="660"/>
  <c r="J18" i="660"/>
  <c r="J19" i="660"/>
  <c r="J20" i="660"/>
  <c r="J21" i="660"/>
  <c r="J22" i="660"/>
  <c r="J23" i="660"/>
  <c r="J24" i="660"/>
  <c r="J25" i="660"/>
  <c r="J26" i="660"/>
  <c r="J27" i="660"/>
  <c r="J28" i="660"/>
  <c r="J29" i="660"/>
  <c r="J30" i="660"/>
  <c r="J31" i="660"/>
  <c r="J32" i="660"/>
  <c r="I7" i="660"/>
  <c r="I8" i="660"/>
  <c r="I9" i="660"/>
  <c r="I10" i="660"/>
  <c r="I11" i="660"/>
  <c r="I12" i="660"/>
  <c r="I13" i="660"/>
  <c r="I14" i="660"/>
  <c r="I15" i="660"/>
  <c r="I16" i="660"/>
  <c r="I17" i="660"/>
  <c r="I18" i="660"/>
  <c r="I19" i="660"/>
  <c r="I20" i="660"/>
  <c r="I21" i="660"/>
  <c r="I22" i="660"/>
  <c r="I23" i="660"/>
  <c r="I24" i="660"/>
  <c r="I25" i="660"/>
  <c r="I26" i="660"/>
  <c r="I27" i="660"/>
  <c r="I28" i="660"/>
  <c r="I29" i="660"/>
  <c r="I30" i="660"/>
  <c r="I31" i="660"/>
  <c r="I32" i="660"/>
  <c r="F7" i="660"/>
  <c r="F8" i="660"/>
  <c r="F9" i="660"/>
  <c r="F10" i="660"/>
  <c r="F11" i="660"/>
  <c r="F12" i="660"/>
  <c r="F13" i="660"/>
  <c r="F14" i="660"/>
  <c r="F15" i="660"/>
  <c r="F16" i="660"/>
  <c r="F17" i="660"/>
  <c r="F18" i="660"/>
  <c r="F19" i="660"/>
  <c r="F20" i="660"/>
  <c r="F21" i="660"/>
  <c r="F22" i="660"/>
  <c r="F23" i="660"/>
  <c r="F24" i="660"/>
  <c r="F25" i="660"/>
  <c r="F26" i="660"/>
  <c r="F27" i="660"/>
  <c r="F28" i="660"/>
  <c r="F29" i="660"/>
  <c r="F30" i="660"/>
  <c r="F31" i="660"/>
  <c r="F32" i="660"/>
  <c r="Q9" i="655"/>
  <c r="Q10" i="655"/>
  <c r="Q11" i="655"/>
  <c r="Q12" i="655"/>
  <c r="Q13" i="655"/>
  <c r="Q14" i="655"/>
  <c r="Q8" i="655"/>
  <c r="N8" i="655"/>
  <c r="N9" i="655"/>
  <c r="N10" i="655"/>
  <c r="N11" i="655"/>
  <c r="N12" i="655"/>
  <c r="N13" i="655"/>
  <c r="N14" i="655"/>
  <c r="M8" i="655"/>
  <c r="M9" i="655"/>
  <c r="M10" i="655"/>
  <c r="M11" i="655"/>
  <c r="M12" i="655"/>
  <c r="M13" i="655"/>
  <c r="M14" i="655"/>
  <c r="J8" i="655"/>
  <c r="J7" i="655" s="1"/>
  <c r="J15" i="655" s="1"/>
  <c r="J9" i="655"/>
  <c r="J10" i="655"/>
  <c r="J11" i="655"/>
  <c r="J12" i="655"/>
  <c r="J13" i="655"/>
  <c r="J14" i="655"/>
  <c r="G7" i="654"/>
  <c r="G11" i="654" s="1"/>
  <c r="I7" i="654"/>
  <c r="J7" i="654"/>
  <c r="J11" i="654" s="1"/>
  <c r="F7" i="654"/>
  <c r="F11" i="654" s="1"/>
  <c r="O9" i="654"/>
  <c r="O10" i="654"/>
  <c r="O8" i="654"/>
  <c r="L8" i="654"/>
  <c r="L9" i="654"/>
  <c r="L10" i="654"/>
  <c r="K8" i="654"/>
  <c r="K9" i="654"/>
  <c r="K10" i="654"/>
  <c r="H8" i="654"/>
  <c r="H9" i="654"/>
  <c r="H10" i="654"/>
  <c r="E7" i="653"/>
  <c r="G7" i="653"/>
  <c r="H7" i="653"/>
  <c r="D7" i="653"/>
  <c r="J8" i="653"/>
  <c r="J10" i="653"/>
  <c r="I8" i="653"/>
  <c r="I10" i="653"/>
  <c r="F8" i="653"/>
  <c r="F7" i="653" s="1"/>
  <c r="F10" i="653"/>
  <c r="E6" i="652"/>
  <c r="G6" i="652"/>
  <c r="H6" i="652"/>
  <c r="D6" i="652"/>
  <c r="J7" i="652"/>
  <c r="I7" i="652"/>
  <c r="F7" i="652"/>
  <c r="F6" i="652" s="1"/>
  <c r="Q9" i="647"/>
  <c r="Q10" i="647"/>
  <c r="Q11" i="647"/>
  <c r="Q12" i="647"/>
  <c r="Q13" i="647"/>
  <c r="Q8" i="647"/>
  <c r="N8" i="647"/>
  <c r="N9" i="647"/>
  <c r="N10" i="647"/>
  <c r="N11" i="647"/>
  <c r="N12" i="647"/>
  <c r="N13" i="647"/>
  <c r="M8" i="647"/>
  <c r="M9" i="647"/>
  <c r="M10" i="647"/>
  <c r="M11" i="647"/>
  <c r="M12" i="647"/>
  <c r="M13" i="647"/>
  <c r="J8" i="647"/>
  <c r="J7" i="647" s="1"/>
  <c r="J14" i="647" s="1"/>
  <c r="J9" i="647"/>
  <c r="J10" i="647"/>
  <c r="J11" i="647"/>
  <c r="J12" i="647"/>
  <c r="J13" i="647"/>
  <c r="G7" i="646"/>
  <c r="G10" i="646" s="1"/>
  <c r="I7" i="646"/>
  <c r="J7" i="646"/>
  <c r="F7" i="646"/>
  <c r="F10" i="646" s="1"/>
  <c r="O9" i="646"/>
  <c r="O8" i="646"/>
  <c r="L8" i="646"/>
  <c r="L9" i="646"/>
  <c r="K8" i="646"/>
  <c r="K9" i="646"/>
  <c r="H8" i="646"/>
  <c r="H9" i="646"/>
  <c r="E7" i="645"/>
  <c r="G7" i="645"/>
  <c r="H7" i="645"/>
  <c r="D7" i="645"/>
  <c r="J8" i="645"/>
  <c r="J10" i="645"/>
  <c r="I8" i="645"/>
  <c r="I10" i="645"/>
  <c r="F8" i="645"/>
  <c r="F7" i="645" s="1"/>
  <c r="F10" i="645"/>
  <c r="E6" i="644"/>
  <c r="G6" i="644"/>
  <c r="H6" i="644"/>
  <c r="D6" i="644"/>
  <c r="J7" i="644"/>
  <c r="J8" i="644"/>
  <c r="I7" i="644"/>
  <c r="I8" i="644"/>
  <c r="F7" i="644"/>
  <c r="F6" i="644" s="1"/>
  <c r="F8" i="644"/>
  <c r="Q9" i="639"/>
  <c r="Q10" i="639"/>
  <c r="Q11" i="639"/>
  <c r="Q12" i="639"/>
  <c r="Q13" i="639"/>
  <c r="Q14" i="639"/>
  <c r="Q15" i="639"/>
  <c r="Q8" i="639"/>
  <c r="N8" i="639"/>
  <c r="N9" i="639"/>
  <c r="N10" i="639"/>
  <c r="N11" i="639"/>
  <c r="N12" i="639"/>
  <c r="N13" i="639"/>
  <c r="N14" i="639"/>
  <c r="N15" i="639"/>
  <c r="M8" i="639"/>
  <c r="M9" i="639"/>
  <c r="M10" i="639"/>
  <c r="M11" i="639"/>
  <c r="M12" i="639"/>
  <c r="M13" i="639"/>
  <c r="M14" i="639"/>
  <c r="M15" i="639"/>
  <c r="J8" i="639"/>
  <c r="J7" i="639" s="1"/>
  <c r="J16" i="639" s="1"/>
  <c r="J9" i="639"/>
  <c r="J10" i="639"/>
  <c r="J11" i="639"/>
  <c r="J12" i="639"/>
  <c r="J13" i="639"/>
  <c r="J14" i="639"/>
  <c r="J15" i="639"/>
  <c r="G7" i="638"/>
  <c r="G11" i="638" s="1"/>
  <c r="I7" i="638"/>
  <c r="J7" i="638"/>
  <c r="J11" i="638" s="1"/>
  <c r="F7" i="638"/>
  <c r="F11" i="638" s="1"/>
  <c r="O9" i="638"/>
  <c r="O10" i="638"/>
  <c r="O8" i="638"/>
  <c r="L8" i="638"/>
  <c r="L9" i="638"/>
  <c r="L10" i="638"/>
  <c r="K8" i="638"/>
  <c r="K9" i="638"/>
  <c r="K10" i="638"/>
  <c r="H8" i="638"/>
  <c r="H9" i="638"/>
  <c r="H10" i="638"/>
  <c r="E9" i="637"/>
  <c r="G9" i="637"/>
  <c r="H9" i="637"/>
  <c r="D9" i="637"/>
  <c r="E7" i="637"/>
  <c r="G7" i="637"/>
  <c r="H7" i="637"/>
  <c r="D7" i="637"/>
  <c r="J8" i="637"/>
  <c r="J10" i="637"/>
  <c r="J11" i="637"/>
  <c r="I8" i="637"/>
  <c r="I10" i="637"/>
  <c r="I11" i="637"/>
  <c r="F8" i="637"/>
  <c r="F7" i="637" s="1"/>
  <c r="F10" i="637"/>
  <c r="F9" i="637" s="1"/>
  <c r="F11" i="637"/>
  <c r="E6" i="636"/>
  <c r="G6" i="636"/>
  <c r="H6" i="636"/>
  <c r="D6" i="636"/>
  <c r="J7" i="636"/>
  <c r="J8" i="636"/>
  <c r="J9" i="636"/>
  <c r="J10" i="636"/>
  <c r="J11" i="636"/>
  <c r="J12" i="636"/>
  <c r="J13" i="636"/>
  <c r="J14" i="636"/>
  <c r="J15" i="636"/>
  <c r="J16" i="636"/>
  <c r="J17" i="636"/>
  <c r="J18" i="636"/>
  <c r="J19" i="636"/>
  <c r="J20" i="636"/>
  <c r="J21" i="636"/>
  <c r="J22" i="636"/>
  <c r="J23" i="636"/>
  <c r="J24" i="636"/>
  <c r="J25" i="636"/>
  <c r="I7" i="636"/>
  <c r="I8" i="636"/>
  <c r="I9" i="636"/>
  <c r="I10" i="636"/>
  <c r="I11" i="636"/>
  <c r="I12" i="636"/>
  <c r="I13" i="636"/>
  <c r="I14" i="636"/>
  <c r="I15" i="636"/>
  <c r="I16" i="636"/>
  <c r="I17" i="636"/>
  <c r="I18" i="636"/>
  <c r="I19" i="636"/>
  <c r="I20" i="636"/>
  <c r="I21" i="636"/>
  <c r="I22" i="636"/>
  <c r="I23" i="636"/>
  <c r="I24" i="636"/>
  <c r="I25" i="636"/>
  <c r="F7" i="636"/>
  <c r="F8" i="636"/>
  <c r="F9" i="636"/>
  <c r="F10" i="636"/>
  <c r="F11" i="636"/>
  <c r="F12" i="636"/>
  <c r="F13" i="636"/>
  <c r="F14" i="636"/>
  <c r="F15" i="636"/>
  <c r="F16" i="636"/>
  <c r="F17" i="636"/>
  <c r="F18" i="636"/>
  <c r="F19" i="636"/>
  <c r="F20" i="636"/>
  <c r="F21" i="636"/>
  <c r="F22" i="636"/>
  <c r="F23" i="636"/>
  <c r="F24" i="636"/>
  <c r="F25" i="636"/>
  <c r="Q9" i="631"/>
  <c r="Q10" i="631"/>
  <c r="Q11" i="631"/>
  <c r="Q12" i="631"/>
  <c r="Q13" i="631"/>
  <c r="Q14" i="631"/>
  <c r="Q15" i="631"/>
  <c r="Q16" i="631"/>
  <c r="Q17" i="631"/>
  <c r="Q18" i="631"/>
  <c r="Q19" i="631"/>
  <c r="Q20" i="631"/>
  <c r="Q21" i="631"/>
  <c r="Q22" i="631"/>
  <c r="Q23" i="631"/>
  <c r="Q8" i="631"/>
  <c r="N8" i="631"/>
  <c r="N9" i="631"/>
  <c r="N10" i="631"/>
  <c r="N11" i="631"/>
  <c r="N12" i="631"/>
  <c r="N13" i="631"/>
  <c r="N14" i="631"/>
  <c r="N15" i="631"/>
  <c r="N16" i="631"/>
  <c r="N17" i="631"/>
  <c r="N18" i="631"/>
  <c r="N19" i="631"/>
  <c r="N20" i="631"/>
  <c r="N21" i="631"/>
  <c r="N22" i="631"/>
  <c r="N23" i="631"/>
  <c r="M8" i="631"/>
  <c r="M9" i="631"/>
  <c r="M10" i="631"/>
  <c r="M11" i="631"/>
  <c r="M12" i="631"/>
  <c r="M13" i="631"/>
  <c r="M14" i="631"/>
  <c r="M15" i="631"/>
  <c r="M16" i="631"/>
  <c r="M17" i="631"/>
  <c r="M18" i="631"/>
  <c r="M19" i="631"/>
  <c r="M20" i="631"/>
  <c r="M21" i="631"/>
  <c r="M22" i="631"/>
  <c r="M23" i="631"/>
  <c r="J8" i="631"/>
  <c r="J9" i="631"/>
  <c r="J10" i="631"/>
  <c r="J11" i="631"/>
  <c r="J12" i="631"/>
  <c r="J13" i="631"/>
  <c r="J14" i="631"/>
  <c r="J15" i="631"/>
  <c r="J16" i="631"/>
  <c r="J17" i="631"/>
  <c r="J18" i="631"/>
  <c r="J19" i="631"/>
  <c r="J20" i="631"/>
  <c r="J21" i="631"/>
  <c r="J22" i="631"/>
  <c r="J23" i="631"/>
  <c r="G7" i="630"/>
  <c r="G19" i="630" s="1"/>
  <c r="I7" i="630"/>
  <c r="J7" i="630"/>
  <c r="J19" i="630" s="1"/>
  <c r="F7" i="630"/>
  <c r="F19" i="630" s="1"/>
  <c r="O9" i="630"/>
  <c r="O10" i="630"/>
  <c r="O11" i="630"/>
  <c r="O12" i="630"/>
  <c r="O13" i="630"/>
  <c r="O14" i="630"/>
  <c r="O15" i="630"/>
  <c r="O16" i="630"/>
  <c r="O17" i="630"/>
  <c r="O18" i="630"/>
  <c r="O8" i="630"/>
  <c r="L8" i="630"/>
  <c r="L9" i="630"/>
  <c r="L10" i="630"/>
  <c r="L11" i="630"/>
  <c r="L12" i="630"/>
  <c r="L13" i="630"/>
  <c r="L14" i="630"/>
  <c r="L15" i="630"/>
  <c r="L16" i="630"/>
  <c r="L17" i="630"/>
  <c r="L18" i="630"/>
  <c r="K8" i="630"/>
  <c r="K9" i="630"/>
  <c r="K10" i="630"/>
  <c r="K11" i="630"/>
  <c r="K12" i="630"/>
  <c r="K13" i="630"/>
  <c r="K14" i="630"/>
  <c r="K15" i="630"/>
  <c r="K16" i="630"/>
  <c r="K17" i="630"/>
  <c r="K18" i="630"/>
  <c r="H8" i="630"/>
  <c r="H9" i="630"/>
  <c r="H10" i="630"/>
  <c r="H11" i="630"/>
  <c r="H12" i="630"/>
  <c r="H13" i="630"/>
  <c r="H14" i="630"/>
  <c r="H15" i="630"/>
  <c r="H16" i="630"/>
  <c r="H17" i="630"/>
  <c r="H18" i="630"/>
  <c r="E13" i="629"/>
  <c r="G13" i="629"/>
  <c r="H13" i="629"/>
  <c r="D13" i="629"/>
  <c r="E7" i="629"/>
  <c r="G7" i="629"/>
  <c r="H7" i="629"/>
  <c r="D7" i="629"/>
  <c r="J8" i="629"/>
  <c r="J9" i="629"/>
  <c r="J10" i="629"/>
  <c r="J11" i="629"/>
  <c r="J12" i="629"/>
  <c r="J14" i="629"/>
  <c r="J15" i="629"/>
  <c r="J16" i="629"/>
  <c r="J17" i="629"/>
  <c r="J18" i="629"/>
  <c r="J19" i="629"/>
  <c r="J20" i="629"/>
  <c r="J21" i="629"/>
  <c r="J22" i="629"/>
  <c r="J23" i="629"/>
  <c r="J24" i="629"/>
  <c r="J25" i="629"/>
  <c r="J26" i="629"/>
  <c r="J27" i="629"/>
  <c r="J28" i="629"/>
  <c r="J29" i="629"/>
  <c r="J30" i="629"/>
  <c r="J31" i="629"/>
  <c r="J32" i="629"/>
  <c r="J33" i="629"/>
  <c r="J34" i="629"/>
  <c r="J35" i="629"/>
  <c r="J36" i="629"/>
  <c r="J37" i="629"/>
  <c r="J38" i="629"/>
  <c r="J39" i="629"/>
  <c r="I8" i="629"/>
  <c r="I9" i="629"/>
  <c r="I10" i="629"/>
  <c r="I11" i="629"/>
  <c r="I12" i="629"/>
  <c r="I14" i="629"/>
  <c r="I15" i="629"/>
  <c r="I16" i="629"/>
  <c r="I17" i="629"/>
  <c r="I18" i="629"/>
  <c r="I19" i="629"/>
  <c r="I20" i="629"/>
  <c r="I21" i="629"/>
  <c r="I22" i="629"/>
  <c r="I23" i="629"/>
  <c r="I24" i="629"/>
  <c r="I25" i="629"/>
  <c r="I26" i="629"/>
  <c r="I27" i="629"/>
  <c r="I28" i="629"/>
  <c r="I29" i="629"/>
  <c r="I30" i="629"/>
  <c r="I31" i="629"/>
  <c r="I32" i="629"/>
  <c r="I33" i="629"/>
  <c r="I34" i="629"/>
  <c r="I35" i="629"/>
  <c r="I36" i="629"/>
  <c r="I37" i="629"/>
  <c r="I38" i="629"/>
  <c r="I39" i="629"/>
  <c r="F8" i="629"/>
  <c r="F9" i="629"/>
  <c r="F10" i="629"/>
  <c r="F11" i="629"/>
  <c r="F12" i="629"/>
  <c r="F14" i="629"/>
  <c r="F15" i="629"/>
  <c r="F16" i="629"/>
  <c r="F17" i="629"/>
  <c r="F18" i="629"/>
  <c r="F19" i="629"/>
  <c r="F20" i="629"/>
  <c r="F21" i="629"/>
  <c r="F22" i="629"/>
  <c r="F23" i="629"/>
  <c r="F24" i="629"/>
  <c r="F25" i="629"/>
  <c r="F26" i="629"/>
  <c r="F27" i="629"/>
  <c r="F28" i="629"/>
  <c r="F29" i="629"/>
  <c r="F30" i="629"/>
  <c r="F31" i="629"/>
  <c r="F32" i="629"/>
  <c r="F33" i="629"/>
  <c r="F34" i="629"/>
  <c r="F35" i="629"/>
  <c r="F36" i="629"/>
  <c r="F37" i="629"/>
  <c r="F38" i="629"/>
  <c r="F39" i="629"/>
  <c r="E6" i="628"/>
  <c r="G6" i="628"/>
  <c r="H6" i="628"/>
  <c r="D6" i="628"/>
  <c r="J7" i="628"/>
  <c r="J8" i="628"/>
  <c r="J9" i="628"/>
  <c r="J10" i="628"/>
  <c r="J11" i="628"/>
  <c r="J12" i="628"/>
  <c r="J13" i="628"/>
  <c r="J14" i="628"/>
  <c r="J15" i="628"/>
  <c r="J16" i="628"/>
  <c r="J17" i="628"/>
  <c r="J18" i="628"/>
  <c r="J19" i="628"/>
  <c r="J20" i="628"/>
  <c r="J21" i="628"/>
  <c r="J22" i="628"/>
  <c r="J23" i="628"/>
  <c r="J24" i="628"/>
  <c r="J25" i="628"/>
  <c r="J26" i="628"/>
  <c r="J27" i="628"/>
  <c r="J28" i="628"/>
  <c r="J29" i="628"/>
  <c r="J30" i="628"/>
  <c r="J31" i="628"/>
  <c r="I7" i="628"/>
  <c r="I8" i="628"/>
  <c r="I9" i="628"/>
  <c r="I10" i="628"/>
  <c r="I11" i="628"/>
  <c r="I12" i="628"/>
  <c r="I13" i="628"/>
  <c r="I14" i="628"/>
  <c r="I15" i="628"/>
  <c r="I16" i="628"/>
  <c r="I17" i="628"/>
  <c r="I18" i="628"/>
  <c r="I19" i="628"/>
  <c r="I20" i="628"/>
  <c r="I21" i="628"/>
  <c r="I22" i="628"/>
  <c r="I23" i="628"/>
  <c r="I24" i="628"/>
  <c r="I25" i="628"/>
  <c r="I26" i="628"/>
  <c r="I27" i="628"/>
  <c r="I28" i="628"/>
  <c r="I29" i="628"/>
  <c r="I30" i="628"/>
  <c r="I31" i="628"/>
  <c r="F7" i="628"/>
  <c r="F8" i="628"/>
  <c r="F9" i="628"/>
  <c r="F10" i="628"/>
  <c r="F11" i="628"/>
  <c r="F12" i="628"/>
  <c r="F13" i="628"/>
  <c r="F14" i="628"/>
  <c r="F15" i="628"/>
  <c r="F16" i="628"/>
  <c r="F17" i="628"/>
  <c r="F18" i="628"/>
  <c r="F19" i="628"/>
  <c r="F20" i="628"/>
  <c r="F21" i="628"/>
  <c r="F22" i="628"/>
  <c r="F23" i="628"/>
  <c r="F24" i="628"/>
  <c r="F25" i="628"/>
  <c r="F26" i="628"/>
  <c r="F27" i="628"/>
  <c r="F28" i="628"/>
  <c r="F29" i="628"/>
  <c r="F30" i="628"/>
  <c r="F31" i="628"/>
  <c r="Q9" i="623"/>
  <c r="Q10" i="623"/>
  <c r="Q11" i="623"/>
  <c r="Q12" i="623"/>
  <c r="Q13" i="623"/>
  <c r="Q14" i="623"/>
  <c r="Q15" i="623"/>
  <c r="Q16" i="623"/>
  <c r="Q17" i="623"/>
  <c r="Q18" i="623"/>
  <c r="Q19" i="623"/>
  <c r="Q20" i="623"/>
  <c r="Q21" i="623"/>
  <c r="Q22" i="623"/>
  <c r="Q8" i="623"/>
  <c r="N8" i="623"/>
  <c r="N9" i="623"/>
  <c r="N10" i="623"/>
  <c r="N11" i="623"/>
  <c r="N12" i="623"/>
  <c r="N13" i="623"/>
  <c r="N14" i="623"/>
  <c r="N15" i="623"/>
  <c r="N16" i="623"/>
  <c r="N17" i="623"/>
  <c r="N18" i="623"/>
  <c r="N19" i="623"/>
  <c r="N20" i="623"/>
  <c r="N21" i="623"/>
  <c r="N22" i="623"/>
  <c r="M8" i="623"/>
  <c r="M9" i="623"/>
  <c r="M10" i="623"/>
  <c r="M11" i="623"/>
  <c r="M12" i="623"/>
  <c r="M13" i="623"/>
  <c r="M14" i="623"/>
  <c r="M15" i="623"/>
  <c r="M16" i="623"/>
  <c r="M17" i="623"/>
  <c r="M18" i="623"/>
  <c r="M19" i="623"/>
  <c r="M20" i="623"/>
  <c r="M21" i="623"/>
  <c r="M22" i="623"/>
  <c r="J8" i="623"/>
  <c r="J9" i="623"/>
  <c r="J10" i="623"/>
  <c r="J11" i="623"/>
  <c r="J12" i="623"/>
  <c r="J13" i="623"/>
  <c r="J14" i="623"/>
  <c r="J15" i="623"/>
  <c r="J16" i="623"/>
  <c r="J17" i="623"/>
  <c r="J18" i="623"/>
  <c r="J19" i="623"/>
  <c r="J20" i="623"/>
  <c r="J21" i="623"/>
  <c r="J22" i="623"/>
  <c r="G7" i="622"/>
  <c r="G14" i="622" s="1"/>
  <c r="I7" i="622"/>
  <c r="I14" i="622" s="1"/>
  <c r="J7" i="622"/>
  <c r="J14" i="622" s="1"/>
  <c r="F7" i="622"/>
  <c r="F14" i="622" s="1"/>
  <c r="O9" i="622"/>
  <c r="O10" i="622"/>
  <c r="O11" i="622"/>
  <c r="O12" i="622"/>
  <c r="O13" i="622"/>
  <c r="O8" i="622"/>
  <c r="L8" i="622"/>
  <c r="L9" i="622"/>
  <c r="L10" i="622"/>
  <c r="L11" i="622"/>
  <c r="L12" i="622"/>
  <c r="L13" i="622"/>
  <c r="K8" i="622"/>
  <c r="K9" i="622"/>
  <c r="K10" i="622"/>
  <c r="K11" i="622"/>
  <c r="K12" i="622"/>
  <c r="K13" i="622"/>
  <c r="H8" i="622"/>
  <c r="H9" i="622"/>
  <c r="H10" i="622"/>
  <c r="H11" i="622"/>
  <c r="H12" i="622"/>
  <c r="H13" i="622"/>
  <c r="E11" i="621"/>
  <c r="G11" i="621"/>
  <c r="H11" i="621"/>
  <c r="D11" i="621"/>
  <c r="E7" i="621"/>
  <c r="G7" i="621"/>
  <c r="H7" i="621"/>
  <c r="D7" i="621"/>
  <c r="J8" i="621"/>
  <c r="J9" i="621"/>
  <c r="J10" i="621"/>
  <c r="J12" i="621"/>
  <c r="J13" i="621"/>
  <c r="J14" i="621"/>
  <c r="J15" i="621"/>
  <c r="J16" i="621"/>
  <c r="J17" i="621"/>
  <c r="J18" i="621"/>
  <c r="J19" i="621"/>
  <c r="J20" i="621"/>
  <c r="J21" i="621"/>
  <c r="J22" i="621"/>
  <c r="J23" i="621"/>
  <c r="J24" i="621"/>
  <c r="J25" i="621"/>
  <c r="I8" i="621"/>
  <c r="I9" i="621"/>
  <c r="I10" i="621"/>
  <c r="I12" i="621"/>
  <c r="I13" i="621"/>
  <c r="I14" i="621"/>
  <c r="I15" i="621"/>
  <c r="I16" i="621"/>
  <c r="I17" i="621"/>
  <c r="I18" i="621"/>
  <c r="I19" i="621"/>
  <c r="I20" i="621"/>
  <c r="I21" i="621"/>
  <c r="I22" i="621"/>
  <c r="I23" i="621"/>
  <c r="I24" i="621"/>
  <c r="I25" i="621"/>
  <c r="F8" i="621"/>
  <c r="F9" i="621"/>
  <c r="F10" i="621"/>
  <c r="F12" i="621"/>
  <c r="F13" i="621"/>
  <c r="F14" i="621"/>
  <c r="F15" i="621"/>
  <c r="F16" i="621"/>
  <c r="F17" i="621"/>
  <c r="F18" i="621"/>
  <c r="F19" i="621"/>
  <c r="F20" i="621"/>
  <c r="F21" i="621"/>
  <c r="F22" i="621"/>
  <c r="F23" i="621"/>
  <c r="F24" i="621"/>
  <c r="F25" i="621"/>
  <c r="E6" i="620"/>
  <c r="G6" i="620"/>
  <c r="H6" i="620"/>
  <c r="D6" i="620"/>
  <c r="J7" i="620"/>
  <c r="J8" i="620"/>
  <c r="J9" i="620"/>
  <c r="J10" i="620"/>
  <c r="J11" i="620"/>
  <c r="J12" i="620"/>
  <c r="J13" i="620"/>
  <c r="J14" i="620"/>
  <c r="J15" i="620"/>
  <c r="J16" i="620"/>
  <c r="J17" i="620"/>
  <c r="J18" i="620"/>
  <c r="J19" i="620"/>
  <c r="J20" i="620"/>
  <c r="J21" i="620"/>
  <c r="J22" i="620"/>
  <c r="J23" i="620"/>
  <c r="J24" i="620"/>
  <c r="J25" i="620"/>
  <c r="J26" i="620"/>
  <c r="J27" i="620"/>
  <c r="J28" i="620"/>
  <c r="J29" i="620"/>
  <c r="J30" i="620"/>
  <c r="I7" i="620"/>
  <c r="I8" i="620"/>
  <c r="I9" i="620"/>
  <c r="I10" i="620"/>
  <c r="I11" i="620"/>
  <c r="I12" i="620"/>
  <c r="I13" i="620"/>
  <c r="I14" i="620"/>
  <c r="I15" i="620"/>
  <c r="I16" i="620"/>
  <c r="I17" i="620"/>
  <c r="I18" i="620"/>
  <c r="I19" i="620"/>
  <c r="I20" i="620"/>
  <c r="I21" i="620"/>
  <c r="I22" i="620"/>
  <c r="I23" i="620"/>
  <c r="I24" i="620"/>
  <c r="I25" i="620"/>
  <c r="I26" i="620"/>
  <c r="I27" i="620"/>
  <c r="I28" i="620"/>
  <c r="I29" i="620"/>
  <c r="I30" i="620"/>
  <c r="F7" i="620"/>
  <c r="F8" i="620"/>
  <c r="F9" i="620"/>
  <c r="F10" i="620"/>
  <c r="F11" i="620"/>
  <c r="F12" i="620"/>
  <c r="F13" i="620"/>
  <c r="F14" i="620"/>
  <c r="F15" i="620"/>
  <c r="F16" i="620"/>
  <c r="F17" i="620"/>
  <c r="F18" i="620"/>
  <c r="F19" i="620"/>
  <c r="F20" i="620"/>
  <c r="F21" i="620"/>
  <c r="F22" i="620"/>
  <c r="F23" i="620"/>
  <c r="F24" i="620"/>
  <c r="F25" i="620"/>
  <c r="F26" i="620"/>
  <c r="F27" i="620"/>
  <c r="F28" i="620"/>
  <c r="F29" i="620"/>
  <c r="F30" i="620"/>
  <c r="Q9" i="615"/>
  <c r="Q10" i="615"/>
  <c r="Q11" i="615"/>
  <c r="Q12" i="615"/>
  <c r="Q13" i="615"/>
  <c r="Q14" i="615"/>
  <c r="Q15" i="615"/>
  <c r="Q16" i="615"/>
  <c r="Q17" i="615"/>
  <c r="Q18" i="615"/>
  <c r="Q19" i="615"/>
  <c r="Q20" i="615"/>
  <c r="Q21" i="615"/>
  <c r="Q8" i="615"/>
  <c r="N8" i="615"/>
  <c r="N9" i="615"/>
  <c r="N10" i="615"/>
  <c r="N11" i="615"/>
  <c r="N12" i="615"/>
  <c r="N13" i="615"/>
  <c r="N14" i="615"/>
  <c r="N15" i="615"/>
  <c r="N16" i="615"/>
  <c r="N17" i="615"/>
  <c r="N18" i="615"/>
  <c r="N19" i="615"/>
  <c r="N20" i="615"/>
  <c r="N21" i="615"/>
  <c r="M8" i="615"/>
  <c r="M9" i="615"/>
  <c r="M10" i="615"/>
  <c r="M11" i="615"/>
  <c r="M12" i="615"/>
  <c r="M13" i="615"/>
  <c r="M14" i="615"/>
  <c r="M15" i="615"/>
  <c r="M16" i="615"/>
  <c r="M17" i="615"/>
  <c r="M18" i="615"/>
  <c r="M19" i="615"/>
  <c r="M20" i="615"/>
  <c r="M21" i="615"/>
  <c r="J8" i="615"/>
  <c r="J9" i="615"/>
  <c r="J10" i="615"/>
  <c r="J11" i="615"/>
  <c r="J12" i="615"/>
  <c r="J13" i="615"/>
  <c r="J14" i="615"/>
  <c r="J15" i="615"/>
  <c r="J16" i="615"/>
  <c r="J17" i="615"/>
  <c r="J18" i="615"/>
  <c r="J19" i="615"/>
  <c r="J20" i="615"/>
  <c r="J21" i="615"/>
  <c r="G7" i="614"/>
  <c r="G13" i="614" s="1"/>
  <c r="I7" i="614"/>
  <c r="I13" i="614" s="1"/>
  <c r="J7" i="614"/>
  <c r="J13" i="614" s="1"/>
  <c r="F7" i="614"/>
  <c r="F13" i="614" s="1"/>
  <c r="O9" i="614"/>
  <c r="O10" i="614"/>
  <c r="O11" i="614"/>
  <c r="O12" i="614"/>
  <c r="O8" i="614"/>
  <c r="L8" i="614"/>
  <c r="L9" i="614"/>
  <c r="L10" i="614"/>
  <c r="L11" i="614"/>
  <c r="L12" i="614"/>
  <c r="K8" i="614"/>
  <c r="K9" i="614"/>
  <c r="K10" i="614"/>
  <c r="K11" i="614"/>
  <c r="K12" i="614"/>
  <c r="H8" i="614"/>
  <c r="H9" i="614"/>
  <c r="H10" i="614"/>
  <c r="H11" i="614"/>
  <c r="H12" i="614"/>
  <c r="E10" i="613"/>
  <c r="G10" i="613"/>
  <c r="H10" i="613"/>
  <c r="D10" i="613"/>
  <c r="E7" i="613"/>
  <c r="G7" i="613"/>
  <c r="H7" i="613"/>
  <c r="D7" i="613"/>
  <c r="J8" i="613"/>
  <c r="J9" i="613"/>
  <c r="J11" i="613"/>
  <c r="J12" i="613"/>
  <c r="J13" i="613"/>
  <c r="J14" i="613"/>
  <c r="J15" i="613"/>
  <c r="J16" i="613"/>
  <c r="J17" i="613"/>
  <c r="J18" i="613"/>
  <c r="J19" i="613"/>
  <c r="J20" i="613"/>
  <c r="J21" i="613"/>
  <c r="J22" i="613"/>
  <c r="J23" i="613"/>
  <c r="J24" i="613"/>
  <c r="J25" i="613"/>
  <c r="J26" i="613"/>
  <c r="J27" i="613"/>
  <c r="J28" i="613"/>
  <c r="J29" i="613"/>
  <c r="J30" i="613"/>
  <c r="J31" i="613"/>
  <c r="J32" i="613"/>
  <c r="J33" i="613"/>
  <c r="J34" i="613"/>
  <c r="J35" i="613"/>
  <c r="J36" i="613"/>
  <c r="I8" i="613"/>
  <c r="I9" i="613"/>
  <c r="I11" i="613"/>
  <c r="I12" i="613"/>
  <c r="I13" i="613"/>
  <c r="I14" i="613"/>
  <c r="I15" i="613"/>
  <c r="I16" i="613"/>
  <c r="I17" i="613"/>
  <c r="I18" i="613"/>
  <c r="I19" i="613"/>
  <c r="I20" i="613"/>
  <c r="I21" i="613"/>
  <c r="I22" i="613"/>
  <c r="I23" i="613"/>
  <c r="I24" i="613"/>
  <c r="I25" i="613"/>
  <c r="I26" i="613"/>
  <c r="I27" i="613"/>
  <c r="I28" i="613"/>
  <c r="I29" i="613"/>
  <c r="I30" i="613"/>
  <c r="I31" i="613"/>
  <c r="I32" i="613"/>
  <c r="I33" i="613"/>
  <c r="I34" i="613"/>
  <c r="I35" i="613"/>
  <c r="I36" i="613"/>
  <c r="F8" i="613"/>
  <c r="F9" i="613"/>
  <c r="F11" i="613"/>
  <c r="F12" i="613"/>
  <c r="F13" i="613"/>
  <c r="F14" i="613"/>
  <c r="F15" i="613"/>
  <c r="F16" i="613"/>
  <c r="F17" i="613"/>
  <c r="F18" i="613"/>
  <c r="F19" i="613"/>
  <c r="F20" i="613"/>
  <c r="F21" i="613"/>
  <c r="F22" i="613"/>
  <c r="F23" i="613"/>
  <c r="F24" i="613"/>
  <c r="F25" i="613"/>
  <c r="F26" i="613"/>
  <c r="F27" i="613"/>
  <c r="F28" i="613"/>
  <c r="F29" i="613"/>
  <c r="F30" i="613"/>
  <c r="F31" i="613"/>
  <c r="F32" i="613"/>
  <c r="F33" i="613"/>
  <c r="F34" i="613"/>
  <c r="F35" i="613"/>
  <c r="F36" i="613"/>
  <c r="E6" i="612"/>
  <c r="G6" i="612"/>
  <c r="H6" i="612"/>
  <c r="D6" i="612"/>
  <c r="J7" i="612"/>
  <c r="J8" i="612"/>
  <c r="J9" i="612"/>
  <c r="J10" i="612"/>
  <c r="J11" i="612"/>
  <c r="J12" i="612"/>
  <c r="J13" i="612"/>
  <c r="J14" i="612"/>
  <c r="J15" i="612"/>
  <c r="J16" i="612"/>
  <c r="J17" i="612"/>
  <c r="J18" i="612"/>
  <c r="J19" i="612"/>
  <c r="J20" i="612"/>
  <c r="J21" i="612"/>
  <c r="J22" i="612"/>
  <c r="J23" i="612"/>
  <c r="J24" i="612"/>
  <c r="J25" i="612"/>
  <c r="J26" i="612"/>
  <c r="J27" i="612"/>
  <c r="J28" i="612"/>
  <c r="J29" i="612"/>
  <c r="J30" i="612"/>
  <c r="J31" i="612"/>
  <c r="I7" i="612"/>
  <c r="I8" i="612"/>
  <c r="I9" i="612"/>
  <c r="I10" i="612"/>
  <c r="I11" i="612"/>
  <c r="I12" i="612"/>
  <c r="I13" i="612"/>
  <c r="I14" i="612"/>
  <c r="I15" i="612"/>
  <c r="I16" i="612"/>
  <c r="I17" i="612"/>
  <c r="I18" i="612"/>
  <c r="I19" i="612"/>
  <c r="I20" i="612"/>
  <c r="I21" i="612"/>
  <c r="I22" i="612"/>
  <c r="I23" i="612"/>
  <c r="I24" i="612"/>
  <c r="I25" i="612"/>
  <c r="I26" i="612"/>
  <c r="I27" i="612"/>
  <c r="I28" i="612"/>
  <c r="I29" i="612"/>
  <c r="I30" i="612"/>
  <c r="I31" i="612"/>
  <c r="F7" i="612"/>
  <c r="F8" i="612"/>
  <c r="F9" i="612"/>
  <c r="F10" i="612"/>
  <c r="F11" i="612"/>
  <c r="F12" i="612"/>
  <c r="F13" i="612"/>
  <c r="F14" i="612"/>
  <c r="F15" i="612"/>
  <c r="F16" i="612"/>
  <c r="F17" i="612"/>
  <c r="F18" i="612"/>
  <c r="F19" i="612"/>
  <c r="F20" i="612"/>
  <c r="F21" i="612"/>
  <c r="F22" i="612"/>
  <c r="F23" i="612"/>
  <c r="F24" i="612"/>
  <c r="F25" i="612"/>
  <c r="F26" i="612"/>
  <c r="F27" i="612"/>
  <c r="F28" i="612"/>
  <c r="F29" i="612"/>
  <c r="F30" i="612"/>
  <c r="F31" i="612"/>
  <c r="Q9" i="607"/>
  <c r="Q10" i="607"/>
  <c r="Q11" i="607"/>
  <c r="Q12" i="607"/>
  <c r="Q13" i="607"/>
  <c r="Q14" i="607"/>
  <c r="Q15" i="607"/>
  <c r="Q16" i="607"/>
  <c r="Q17" i="607"/>
  <c r="Q8" i="607"/>
  <c r="N8" i="607"/>
  <c r="N9" i="607"/>
  <c r="N10" i="607"/>
  <c r="N11" i="607"/>
  <c r="N12" i="607"/>
  <c r="N13" i="607"/>
  <c r="N14" i="607"/>
  <c r="N15" i="607"/>
  <c r="N16" i="607"/>
  <c r="N17" i="607"/>
  <c r="M8" i="607"/>
  <c r="M9" i="607"/>
  <c r="M10" i="607"/>
  <c r="M11" i="607"/>
  <c r="M12" i="607"/>
  <c r="M13" i="607"/>
  <c r="M14" i="607"/>
  <c r="M15" i="607"/>
  <c r="M16" i="607"/>
  <c r="M17" i="607"/>
  <c r="J8" i="607"/>
  <c r="J9" i="607"/>
  <c r="J10" i="607"/>
  <c r="J11" i="607"/>
  <c r="J12" i="607"/>
  <c r="J13" i="607"/>
  <c r="J14" i="607"/>
  <c r="J15" i="607"/>
  <c r="J16" i="607"/>
  <c r="J17" i="607"/>
  <c r="G7" i="606"/>
  <c r="G12" i="606" s="1"/>
  <c r="I7" i="606"/>
  <c r="J7" i="606"/>
  <c r="J12" i="606" s="1"/>
  <c r="F7" i="606"/>
  <c r="F12" i="606" s="1"/>
  <c r="O9" i="606"/>
  <c r="O10" i="606"/>
  <c r="O11" i="606"/>
  <c r="O8" i="606"/>
  <c r="L8" i="606"/>
  <c r="L9" i="606"/>
  <c r="L10" i="606"/>
  <c r="L11" i="606"/>
  <c r="K8" i="606"/>
  <c r="K9" i="606"/>
  <c r="K10" i="606"/>
  <c r="K11" i="606"/>
  <c r="H8" i="606"/>
  <c r="H9" i="606"/>
  <c r="H10" i="606"/>
  <c r="H11" i="606"/>
  <c r="E7" i="605"/>
  <c r="G7" i="605"/>
  <c r="H7" i="605"/>
  <c r="D7" i="605"/>
  <c r="J8" i="605"/>
  <c r="J9" i="605"/>
  <c r="J10" i="605"/>
  <c r="J11" i="605"/>
  <c r="J12" i="605"/>
  <c r="J14" i="605"/>
  <c r="I8" i="605"/>
  <c r="I9" i="605"/>
  <c r="I10" i="605"/>
  <c r="I11" i="605"/>
  <c r="I12" i="605"/>
  <c r="I14" i="605"/>
  <c r="F8" i="605"/>
  <c r="F9" i="605"/>
  <c r="F10" i="605"/>
  <c r="F11" i="605"/>
  <c r="F12" i="605"/>
  <c r="F14" i="605"/>
  <c r="E6" i="604"/>
  <c r="G6" i="604"/>
  <c r="H6" i="604"/>
  <c r="D6" i="604"/>
  <c r="J7" i="604"/>
  <c r="J8" i="604"/>
  <c r="J9" i="604"/>
  <c r="J10" i="604"/>
  <c r="J11" i="604"/>
  <c r="J12" i="604"/>
  <c r="J13" i="604"/>
  <c r="J14" i="604"/>
  <c r="J15" i="604"/>
  <c r="J16" i="604"/>
  <c r="J17" i="604"/>
  <c r="J18" i="604"/>
  <c r="J19" i="604"/>
  <c r="J20" i="604"/>
  <c r="J21" i="604"/>
  <c r="J22" i="604"/>
  <c r="I7" i="604"/>
  <c r="I8" i="604"/>
  <c r="I9" i="604"/>
  <c r="I10" i="604"/>
  <c r="I11" i="604"/>
  <c r="I12" i="604"/>
  <c r="I13" i="604"/>
  <c r="I14" i="604"/>
  <c r="I15" i="604"/>
  <c r="I16" i="604"/>
  <c r="I17" i="604"/>
  <c r="I18" i="604"/>
  <c r="I19" i="604"/>
  <c r="I20" i="604"/>
  <c r="I21" i="604"/>
  <c r="I22" i="604"/>
  <c r="F7" i="604"/>
  <c r="F8" i="604"/>
  <c r="F9" i="604"/>
  <c r="F10" i="604"/>
  <c r="F11" i="604"/>
  <c r="F12" i="604"/>
  <c r="F13" i="604"/>
  <c r="F14" i="604"/>
  <c r="F15" i="604"/>
  <c r="F16" i="604"/>
  <c r="F17" i="604"/>
  <c r="F18" i="604"/>
  <c r="F19" i="604"/>
  <c r="F20" i="604"/>
  <c r="F21" i="604"/>
  <c r="F22" i="604"/>
  <c r="Q9" i="599"/>
  <c r="Q10" i="599"/>
  <c r="Q11" i="599"/>
  <c r="Q12" i="599"/>
  <c r="Q13" i="599"/>
  <c r="Q14" i="599"/>
  <c r="Q15" i="599"/>
  <c r="Q16" i="599"/>
  <c r="Q17" i="599"/>
  <c r="Q8" i="599"/>
  <c r="N8" i="599"/>
  <c r="N9" i="599"/>
  <c r="N10" i="599"/>
  <c r="N11" i="599"/>
  <c r="N12" i="599"/>
  <c r="N13" i="599"/>
  <c r="N14" i="599"/>
  <c r="N15" i="599"/>
  <c r="N16" i="599"/>
  <c r="N17" i="599"/>
  <c r="M8" i="599"/>
  <c r="M9" i="599"/>
  <c r="M10" i="599"/>
  <c r="M11" i="599"/>
  <c r="M12" i="599"/>
  <c r="M13" i="599"/>
  <c r="M14" i="599"/>
  <c r="M15" i="599"/>
  <c r="M16" i="599"/>
  <c r="M17" i="599"/>
  <c r="J8" i="599"/>
  <c r="J9" i="599"/>
  <c r="J10" i="599"/>
  <c r="J11" i="599"/>
  <c r="J12" i="599"/>
  <c r="J13" i="599"/>
  <c r="J14" i="599"/>
  <c r="J15" i="599"/>
  <c r="J16" i="599"/>
  <c r="J17" i="599"/>
  <c r="G7" i="598"/>
  <c r="G11" i="598" s="1"/>
  <c r="I7" i="598"/>
  <c r="J7" i="598"/>
  <c r="J11" i="598" s="1"/>
  <c r="F7" i="598"/>
  <c r="F11" i="598" s="1"/>
  <c r="O9" i="598"/>
  <c r="O10" i="598"/>
  <c r="O8" i="598"/>
  <c r="L8" i="598"/>
  <c r="L9" i="598"/>
  <c r="L10" i="598"/>
  <c r="K8" i="598"/>
  <c r="K9" i="598"/>
  <c r="K10" i="598"/>
  <c r="H8" i="598"/>
  <c r="H9" i="598"/>
  <c r="H10" i="598"/>
  <c r="E11" i="597"/>
  <c r="G11" i="597"/>
  <c r="H11" i="597"/>
  <c r="D11" i="597"/>
  <c r="E7" i="597"/>
  <c r="G7" i="597"/>
  <c r="H7" i="597"/>
  <c r="D7" i="597"/>
  <c r="J8" i="597"/>
  <c r="J9" i="597"/>
  <c r="J10" i="597"/>
  <c r="J12" i="597"/>
  <c r="J13" i="597"/>
  <c r="J14" i="597"/>
  <c r="J15" i="597"/>
  <c r="J16" i="597"/>
  <c r="J17" i="597"/>
  <c r="J18" i="597"/>
  <c r="J19" i="597"/>
  <c r="J20" i="597"/>
  <c r="J21" i="597"/>
  <c r="J22" i="597"/>
  <c r="J23" i="597"/>
  <c r="J24" i="597"/>
  <c r="J25" i="597"/>
  <c r="J26" i="597"/>
  <c r="J27" i="597"/>
  <c r="I8" i="597"/>
  <c r="I9" i="597"/>
  <c r="I10" i="597"/>
  <c r="I12" i="597"/>
  <c r="I13" i="597"/>
  <c r="I14" i="597"/>
  <c r="I15" i="597"/>
  <c r="I16" i="597"/>
  <c r="I17" i="597"/>
  <c r="I18" i="597"/>
  <c r="I19" i="597"/>
  <c r="I20" i="597"/>
  <c r="I21" i="597"/>
  <c r="I22" i="597"/>
  <c r="I23" i="597"/>
  <c r="I24" i="597"/>
  <c r="I25" i="597"/>
  <c r="I26" i="597"/>
  <c r="I27" i="597"/>
  <c r="F8" i="597"/>
  <c r="F9" i="597"/>
  <c r="F10" i="597"/>
  <c r="F12" i="597"/>
  <c r="F13" i="597"/>
  <c r="F14" i="597"/>
  <c r="F15" i="597"/>
  <c r="F16" i="597"/>
  <c r="F17" i="597"/>
  <c r="F18" i="597"/>
  <c r="F19" i="597"/>
  <c r="F20" i="597"/>
  <c r="F21" i="597"/>
  <c r="F22" i="597"/>
  <c r="F23" i="597"/>
  <c r="F24" i="597"/>
  <c r="F25" i="597"/>
  <c r="F26" i="597"/>
  <c r="F27" i="597"/>
  <c r="E6" i="596"/>
  <c r="G6" i="596"/>
  <c r="H6" i="596"/>
  <c r="D6" i="596"/>
  <c r="J7" i="596"/>
  <c r="J8" i="596"/>
  <c r="J9" i="596"/>
  <c r="J10" i="596"/>
  <c r="J11" i="596"/>
  <c r="J12" i="596"/>
  <c r="J13" i="596"/>
  <c r="J14" i="596"/>
  <c r="J15" i="596"/>
  <c r="J16" i="596"/>
  <c r="J17" i="596"/>
  <c r="J18" i="596"/>
  <c r="J19" i="596"/>
  <c r="J20" i="596"/>
  <c r="J21" i="596"/>
  <c r="J22" i="596"/>
  <c r="J23" i="596"/>
  <c r="J24" i="596"/>
  <c r="J25" i="596"/>
  <c r="J26" i="596"/>
  <c r="J27" i="596"/>
  <c r="J28" i="596"/>
  <c r="J29" i="596"/>
  <c r="J30" i="596"/>
  <c r="J31" i="596"/>
  <c r="J32" i="596"/>
  <c r="I7" i="596"/>
  <c r="I8" i="596"/>
  <c r="I9" i="596"/>
  <c r="I10" i="596"/>
  <c r="I11" i="596"/>
  <c r="I12" i="596"/>
  <c r="I13" i="596"/>
  <c r="I14" i="596"/>
  <c r="I15" i="596"/>
  <c r="I16" i="596"/>
  <c r="I17" i="596"/>
  <c r="I18" i="596"/>
  <c r="I19" i="596"/>
  <c r="I20" i="596"/>
  <c r="I21" i="596"/>
  <c r="I22" i="596"/>
  <c r="I23" i="596"/>
  <c r="I24" i="596"/>
  <c r="I25" i="596"/>
  <c r="I26" i="596"/>
  <c r="I27" i="596"/>
  <c r="I28" i="596"/>
  <c r="I29" i="596"/>
  <c r="I30" i="596"/>
  <c r="I31" i="596"/>
  <c r="I32" i="596"/>
  <c r="F7" i="596"/>
  <c r="F8" i="596"/>
  <c r="F9" i="596"/>
  <c r="F10" i="596"/>
  <c r="F11" i="596"/>
  <c r="F12" i="596"/>
  <c r="F13" i="596"/>
  <c r="F14" i="596"/>
  <c r="F15" i="596"/>
  <c r="F16" i="596"/>
  <c r="F17" i="596"/>
  <c r="F18" i="596"/>
  <c r="F19" i="596"/>
  <c r="F20" i="596"/>
  <c r="F21" i="596"/>
  <c r="F22" i="596"/>
  <c r="F23" i="596"/>
  <c r="F24" i="596"/>
  <c r="F25" i="596"/>
  <c r="F26" i="596"/>
  <c r="F27" i="596"/>
  <c r="F28" i="596"/>
  <c r="F29" i="596"/>
  <c r="F30" i="596"/>
  <c r="F31" i="596"/>
  <c r="F32" i="596"/>
  <c r="Q9" i="591"/>
  <c r="Q10" i="591"/>
  <c r="Q11" i="591"/>
  <c r="Q8" i="591"/>
  <c r="N8" i="591"/>
  <c r="N9" i="591"/>
  <c r="N10" i="591"/>
  <c r="N11" i="591"/>
  <c r="M8" i="591"/>
  <c r="M9" i="591"/>
  <c r="M10" i="591"/>
  <c r="M11" i="591"/>
  <c r="J8" i="591"/>
  <c r="J9" i="591"/>
  <c r="J10" i="591"/>
  <c r="J11" i="591"/>
  <c r="G7" i="590"/>
  <c r="G10" i="590" s="1"/>
  <c r="I7" i="590"/>
  <c r="J7" i="590"/>
  <c r="F7" i="590"/>
  <c r="F10" i="590" s="1"/>
  <c r="O9" i="590"/>
  <c r="O8" i="590"/>
  <c r="L8" i="590"/>
  <c r="L9" i="590"/>
  <c r="K8" i="590"/>
  <c r="K9" i="590"/>
  <c r="H8" i="590"/>
  <c r="H9" i="590"/>
  <c r="E9" i="589"/>
  <c r="G9" i="589"/>
  <c r="H9" i="589"/>
  <c r="D9" i="589"/>
  <c r="E7" i="589"/>
  <c r="G7" i="589"/>
  <c r="H7" i="589"/>
  <c r="D7" i="589"/>
  <c r="J8" i="589"/>
  <c r="J10" i="589"/>
  <c r="J11" i="589"/>
  <c r="J12" i="589"/>
  <c r="J13" i="589"/>
  <c r="J14" i="589"/>
  <c r="J15" i="589"/>
  <c r="J16" i="589"/>
  <c r="I8" i="589"/>
  <c r="I10" i="589"/>
  <c r="I11" i="589"/>
  <c r="I12" i="589"/>
  <c r="I13" i="589"/>
  <c r="I14" i="589"/>
  <c r="I15" i="589"/>
  <c r="I16" i="589"/>
  <c r="F8" i="589"/>
  <c r="F7" i="589" s="1"/>
  <c r="F10" i="589"/>
  <c r="F11" i="589"/>
  <c r="F12" i="589"/>
  <c r="F13" i="589"/>
  <c r="F14" i="589"/>
  <c r="F15" i="589"/>
  <c r="F16" i="589"/>
  <c r="E6" i="588"/>
  <c r="G6" i="588"/>
  <c r="H6" i="588"/>
  <c r="D6" i="588"/>
  <c r="J7" i="588"/>
  <c r="J8" i="588"/>
  <c r="J9" i="588"/>
  <c r="J10" i="588"/>
  <c r="J11" i="588"/>
  <c r="J12" i="588"/>
  <c r="J13" i="588"/>
  <c r="I7" i="588"/>
  <c r="I8" i="588"/>
  <c r="I9" i="588"/>
  <c r="I10" i="588"/>
  <c r="I11" i="588"/>
  <c r="I12" i="588"/>
  <c r="I13" i="588"/>
  <c r="F7" i="588"/>
  <c r="F8" i="588"/>
  <c r="F9" i="588"/>
  <c r="F10" i="588"/>
  <c r="F11" i="588"/>
  <c r="F12" i="588"/>
  <c r="F13" i="588"/>
  <c r="Q9" i="583"/>
  <c r="Q10" i="583"/>
  <c r="Q11" i="583"/>
  <c r="Q12" i="583"/>
  <c r="Q13" i="583"/>
  <c r="Q14" i="583"/>
  <c r="Q15" i="583"/>
  <c r="Q16" i="583"/>
  <c r="Q17" i="583"/>
  <c r="Q18" i="583"/>
  <c r="Q8" i="583"/>
  <c r="N8" i="583"/>
  <c r="N9" i="583"/>
  <c r="N10" i="583"/>
  <c r="N11" i="583"/>
  <c r="N12" i="583"/>
  <c r="N13" i="583"/>
  <c r="N14" i="583"/>
  <c r="N15" i="583"/>
  <c r="N16" i="583"/>
  <c r="N17" i="583"/>
  <c r="N18" i="583"/>
  <c r="M8" i="583"/>
  <c r="M9" i="583"/>
  <c r="M10" i="583"/>
  <c r="M11" i="583"/>
  <c r="M12" i="583"/>
  <c r="M13" i="583"/>
  <c r="M14" i="583"/>
  <c r="M15" i="583"/>
  <c r="M16" i="583"/>
  <c r="M17" i="583"/>
  <c r="M18" i="583"/>
  <c r="J8" i="583"/>
  <c r="J9" i="583"/>
  <c r="J10" i="583"/>
  <c r="J11" i="583"/>
  <c r="J12" i="583"/>
  <c r="J13" i="583"/>
  <c r="J14" i="583"/>
  <c r="J15" i="583"/>
  <c r="J16" i="583"/>
  <c r="J17" i="583"/>
  <c r="J18" i="583"/>
  <c r="G7" i="582"/>
  <c r="G13" i="582" s="1"/>
  <c r="I7" i="582"/>
  <c r="J7" i="582"/>
  <c r="J13" i="582" s="1"/>
  <c r="F7" i="582"/>
  <c r="F13" i="582" s="1"/>
  <c r="O9" i="582"/>
  <c r="O10" i="582"/>
  <c r="O11" i="582"/>
  <c r="O12" i="582"/>
  <c r="O8" i="582"/>
  <c r="L8" i="582"/>
  <c r="L9" i="582"/>
  <c r="L10" i="582"/>
  <c r="L11" i="582"/>
  <c r="L12" i="582"/>
  <c r="K8" i="582"/>
  <c r="K9" i="582"/>
  <c r="K10" i="582"/>
  <c r="K11" i="582"/>
  <c r="K12" i="582"/>
  <c r="H8" i="582"/>
  <c r="H9" i="582"/>
  <c r="H10" i="582"/>
  <c r="H11" i="582"/>
  <c r="H12" i="582"/>
  <c r="E7" i="581"/>
  <c r="G7" i="581"/>
  <c r="H7" i="581"/>
  <c r="D7" i="581"/>
  <c r="J8" i="581"/>
  <c r="J10" i="581"/>
  <c r="I8" i="581"/>
  <c r="I10" i="581"/>
  <c r="F8" i="581"/>
  <c r="F7" i="581" s="1"/>
  <c r="F10" i="581"/>
  <c r="E6" i="580"/>
  <c r="G6" i="580"/>
  <c r="H6" i="580"/>
  <c r="D6" i="580"/>
  <c r="J7" i="580"/>
  <c r="I7" i="580"/>
  <c r="F7" i="580"/>
  <c r="F6" i="580" s="1"/>
  <c r="Q9" i="575"/>
  <c r="Q10" i="575"/>
  <c r="Q11" i="575"/>
  <c r="Q12" i="575"/>
  <c r="Q13" i="575"/>
  <c r="Q14" i="575"/>
  <c r="Q15" i="575"/>
  <c r="Q16" i="575"/>
  <c r="Q17" i="575"/>
  <c r="Q8" i="575"/>
  <c r="N8" i="575"/>
  <c r="N9" i="575"/>
  <c r="N10" i="575"/>
  <c r="N11" i="575"/>
  <c r="N12" i="575"/>
  <c r="N13" i="575"/>
  <c r="N14" i="575"/>
  <c r="N15" i="575"/>
  <c r="N16" i="575"/>
  <c r="N17" i="575"/>
  <c r="M8" i="575"/>
  <c r="M9" i="575"/>
  <c r="M10" i="575"/>
  <c r="M11" i="575"/>
  <c r="M12" i="575"/>
  <c r="M13" i="575"/>
  <c r="M14" i="575"/>
  <c r="M15" i="575"/>
  <c r="M16" i="575"/>
  <c r="M17" i="575"/>
  <c r="J8" i="575"/>
  <c r="J9" i="575"/>
  <c r="J10" i="575"/>
  <c r="J11" i="575"/>
  <c r="J12" i="575"/>
  <c r="J13" i="575"/>
  <c r="J14" i="575"/>
  <c r="J15" i="575"/>
  <c r="J16" i="575"/>
  <c r="J17" i="575"/>
  <c r="G7" i="574"/>
  <c r="G12" i="574" s="1"/>
  <c r="I7" i="574"/>
  <c r="J7" i="574"/>
  <c r="J12" i="574" s="1"/>
  <c r="F7" i="574"/>
  <c r="F12" i="574" s="1"/>
  <c r="O9" i="574"/>
  <c r="O10" i="574"/>
  <c r="O11" i="574"/>
  <c r="O8" i="574"/>
  <c r="L8" i="574"/>
  <c r="L9" i="574"/>
  <c r="L10" i="574"/>
  <c r="L11" i="574"/>
  <c r="K8" i="574"/>
  <c r="K9" i="574"/>
  <c r="K10" i="574"/>
  <c r="K11" i="574"/>
  <c r="H8" i="574"/>
  <c r="H9" i="574"/>
  <c r="H10" i="574"/>
  <c r="H11" i="574"/>
  <c r="E7" i="573"/>
  <c r="G7" i="573"/>
  <c r="H7" i="573"/>
  <c r="D7" i="573"/>
  <c r="J8" i="573"/>
  <c r="J10" i="573"/>
  <c r="I8" i="573"/>
  <c r="I10" i="573"/>
  <c r="F8" i="573"/>
  <c r="F7" i="573" s="1"/>
  <c r="F10" i="573"/>
  <c r="E6" i="572"/>
  <c r="G6" i="572"/>
  <c r="H6" i="572"/>
  <c r="D6" i="572"/>
  <c r="J7" i="572"/>
  <c r="I7" i="572"/>
  <c r="F7" i="572"/>
  <c r="F6" i="572" s="1"/>
  <c r="Q9" i="567"/>
  <c r="Q10" i="567"/>
  <c r="Q11" i="567"/>
  <c r="Q12" i="567"/>
  <c r="Q13" i="567"/>
  <c r="Q14" i="567"/>
  <c r="Q15" i="567"/>
  <c r="Q16" i="567"/>
  <c r="Q17" i="567"/>
  <c r="Q18" i="567"/>
  <c r="Q19" i="567"/>
  <c r="Q20" i="567"/>
  <c r="Q21" i="567"/>
  <c r="Q22" i="567"/>
  <c r="Q23" i="567"/>
  <c r="Q24" i="567"/>
  <c r="Q25" i="567"/>
  <c r="Q26" i="567"/>
  <c r="Q27" i="567"/>
  <c r="Q28" i="567"/>
  <c r="Q29" i="567"/>
  <c r="Q30" i="567"/>
  <c r="Q31" i="567"/>
  <c r="Q32" i="567"/>
  <c r="Q33" i="567"/>
  <c r="Q34" i="567"/>
  <c r="Q35" i="567"/>
  <c r="Q36" i="567"/>
  <c r="Q37" i="567"/>
  <c r="Q8" i="567"/>
  <c r="N8" i="567"/>
  <c r="N9" i="567"/>
  <c r="N10" i="567"/>
  <c r="N11" i="567"/>
  <c r="N12" i="567"/>
  <c r="N13" i="567"/>
  <c r="N14" i="567"/>
  <c r="N15" i="567"/>
  <c r="N16" i="567"/>
  <c r="N17" i="567"/>
  <c r="N18" i="567"/>
  <c r="N19" i="567"/>
  <c r="N20" i="567"/>
  <c r="N21" i="567"/>
  <c r="N22" i="567"/>
  <c r="N23" i="567"/>
  <c r="N24" i="567"/>
  <c r="N25" i="567"/>
  <c r="N26" i="567"/>
  <c r="N27" i="567"/>
  <c r="N28" i="567"/>
  <c r="N29" i="567"/>
  <c r="N30" i="567"/>
  <c r="N31" i="567"/>
  <c r="N32" i="567"/>
  <c r="N33" i="567"/>
  <c r="N34" i="567"/>
  <c r="N35" i="567"/>
  <c r="N36" i="567"/>
  <c r="N37" i="567"/>
  <c r="M8" i="567"/>
  <c r="M9" i="567"/>
  <c r="M10" i="567"/>
  <c r="M11" i="567"/>
  <c r="M12" i="567"/>
  <c r="M13" i="567"/>
  <c r="M14" i="567"/>
  <c r="M15" i="567"/>
  <c r="M16" i="567"/>
  <c r="M17" i="567"/>
  <c r="M18" i="567"/>
  <c r="M19" i="567"/>
  <c r="M20" i="567"/>
  <c r="M21" i="567"/>
  <c r="M22" i="567"/>
  <c r="M23" i="567"/>
  <c r="M24" i="567"/>
  <c r="M25" i="567"/>
  <c r="M26" i="567"/>
  <c r="M27" i="567"/>
  <c r="M28" i="567"/>
  <c r="M29" i="567"/>
  <c r="M30" i="567"/>
  <c r="M31" i="567"/>
  <c r="M32" i="567"/>
  <c r="M33" i="567"/>
  <c r="M34" i="567"/>
  <c r="M35" i="567"/>
  <c r="M36" i="567"/>
  <c r="M37" i="567"/>
  <c r="J8" i="567"/>
  <c r="J9" i="567"/>
  <c r="J10" i="567"/>
  <c r="J11" i="567"/>
  <c r="J12" i="567"/>
  <c r="J13" i="567"/>
  <c r="J14" i="567"/>
  <c r="J15" i="567"/>
  <c r="J16" i="567"/>
  <c r="J17" i="567"/>
  <c r="J18" i="567"/>
  <c r="J19" i="567"/>
  <c r="J20" i="567"/>
  <c r="J21" i="567"/>
  <c r="J22" i="567"/>
  <c r="J23" i="567"/>
  <c r="J24" i="567"/>
  <c r="J25" i="567"/>
  <c r="J26" i="567"/>
  <c r="J27" i="567"/>
  <c r="J28" i="567"/>
  <c r="J29" i="567"/>
  <c r="J30" i="567"/>
  <c r="J31" i="567"/>
  <c r="J32" i="567"/>
  <c r="J33" i="567"/>
  <c r="J34" i="567"/>
  <c r="J35" i="567"/>
  <c r="J36" i="567"/>
  <c r="J37" i="567"/>
  <c r="G7" i="566"/>
  <c r="G14" i="566" s="1"/>
  <c r="I7" i="566"/>
  <c r="I14" i="566" s="1"/>
  <c r="J7" i="566"/>
  <c r="J14" i="566" s="1"/>
  <c r="F7" i="566"/>
  <c r="F14" i="566" s="1"/>
  <c r="O9" i="566"/>
  <c r="O10" i="566"/>
  <c r="O11" i="566"/>
  <c r="O12" i="566"/>
  <c r="O13" i="566"/>
  <c r="O8" i="566"/>
  <c r="L8" i="566"/>
  <c r="L9" i="566"/>
  <c r="L10" i="566"/>
  <c r="L11" i="566"/>
  <c r="L12" i="566"/>
  <c r="L13" i="566"/>
  <c r="K8" i="566"/>
  <c r="K9" i="566"/>
  <c r="K10" i="566"/>
  <c r="K11" i="566"/>
  <c r="K12" i="566"/>
  <c r="K13" i="566"/>
  <c r="H8" i="566"/>
  <c r="H9" i="566"/>
  <c r="H10" i="566"/>
  <c r="H11" i="566"/>
  <c r="H12" i="566"/>
  <c r="H13" i="566"/>
  <c r="E7" i="565"/>
  <c r="G7" i="565"/>
  <c r="H7" i="565"/>
  <c r="D7" i="565"/>
  <c r="J8" i="565"/>
  <c r="J9" i="565"/>
  <c r="J11" i="565"/>
  <c r="I8" i="565"/>
  <c r="I9" i="565"/>
  <c r="I11" i="565"/>
  <c r="F8" i="565"/>
  <c r="F7" i="565" s="1"/>
  <c r="F9" i="565"/>
  <c r="F11" i="565"/>
  <c r="E6" i="564"/>
  <c r="G6" i="564"/>
  <c r="H6" i="564"/>
  <c r="D6" i="564"/>
  <c r="J7" i="564"/>
  <c r="J8" i="564"/>
  <c r="J9" i="564"/>
  <c r="J10" i="564"/>
  <c r="J11" i="564"/>
  <c r="J12" i="564"/>
  <c r="J13" i="564"/>
  <c r="J14" i="564"/>
  <c r="J15" i="564"/>
  <c r="J16" i="564"/>
  <c r="J17" i="564"/>
  <c r="J18" i="564"/>
  <c r="J19" i="564"/>
  <c r="J20" i="564"/>
  <c r="J21" i="564"/>
  <c r="J22" i="564"/>
  <c r="J23" i="564"/>
  <c r="J24" i="564"/>
  <c r="J25" i="564"/>
  <c r="J26" i="564"/>
  <c r="J27" i="564"/>
  <c r="J28" i="564"/>
  <c r="J29" i="564"/>
  <c r="J30" i="564"/>
  <c r="J31" i="564"/>
  <c r="I7" i="564"/>
  <c r="I8" i="564"/>
  <c r="I9" i="564"/>
  <c r="I10" i="564"/>
  <c r="I11" i="564"/>
  <c r="I12" i="564"/>
  <c r="I13" i="564"/>
  <c r="I14" i="564"/>
  <c r="I15" i="564"/>
  <c r="I16" i="564"/>
  <c r="I17" i="564"/>
  <c r="I18" i="564"/>
  <c r="I19" i="564"/>
  <c r="I20" i="564"/>
  <c r="I21" i="564"/>
  <c r="I22" i="564"/>
  <c r="I23" i="564"/>
  <c r="I24" i="564"/>
  <c r="I25" i="564"/>
  <c r="I26" i="564"/>
  <c r="I27" i="564"/>
  <c r="I28" i="564"/>
  <c r="I29" i="564"/>
  <c r="I30" i="564"/>
  <c r="I31" i="564"/>
  <c r="F7" i="564"/>
  <c r="F8" i="564"/>
  <c r="F9" i="564"/>
  <c r="F10" i="564"/>
  <c r="F11" i="564"/>
  <c r="F12" i="564"/>
  <c r="F13" i="564"/>
  <c r="F14" i="564"/>
  <c r="F15" i="564"/>
  <c r="F16" i="564"/>
  <c r="F17" i="564"/>
  <c r="F18" i="564"/>
  <c r="F19" i="564"/>
  <c r="F20" i="564"/>
  <c r="F21" i="564"/>
  <c r="F22" i="564"/>
  <c r="F23" i="564"/>
  <c r="F24" i="564"/>
  <c r="F25" i="564"/>
  <c r="F26" i="564"/>
  <c r="F27" i="564"/>
  <c r="F28" i="564"/>
  <c r="F29" i="564"/>
  <c r="F30" i="564"/>
  <c r="F31" i="564"/>
  <c r="Q9" i="559"/>
  <c r="Q10" i="559"/>
  <c r="Q11" i="559"/>
  <c r="Q12" i="559"/>
  <c r="Q13" i="559"/>
  <c r="Q14" i="559"/>
  <c r="Q15" i="559"/>
  <c r="Q16" i="559"/>
  <c r="Q17" i="559"/>
  <c r="Q18" i="559"/>
  <c r="Q8" i="559"/>
  <c r="N8" i="559"/>
  <c r="N9" i="559"/>
  <c r="N10" i="559"/>
  <c r="N11" i="559"/>
  <c r="N12" i="559"/>
  <c r="N13" i="559"/>
  <c r="N14" i="559"/>
  <c r="N15" i="559"/>
  <c r="N16" i="559"/>
  <c r="N17" i="559"/>
  <c r="N18" i="559"/>
  <c r="M8" i="559"/>
  <c r="M9" i="559"/>
  <c r="M10" i="559"/>
  <c r="M11" i="559"/>
  <c r="M12" i="559"/>
  <c r="M13" i="559"/>
  <c r="M14" i="559"/>
  <c r="M15" i="559"/>
  <c r="M16" i="559"/>
  <c r="M17" i="559"/>
  <c r="M18" i="559"/>
  <c r="J8" i="559"/>
  <c r="J9" i="559"/>
  <c r="J10" i="559"/>
  <c r="J11" i="559"/>
  <c r="J12" i="559"/>
  <c r="J13" i="559"/>
  <c r="J14" i="559"/>
  <c r="J15" i="559"/>
  <c r="J16" i="559"/>
  <c r="J17" i="559"/>
  <c r="J18" i="559"/>
  <c r="G7" i="558"/>
  <c r="G11" i="558" s="1"/>
  <c r="I7" i="558"/>
  <c r="J7" i="558"/>
  <c r="J11" i="558" s="1"/>
  <c r="F7" i="558"/>
  <c r="F11" i="558" s="1"/>
  <c r="O9" i="558"/>
  <c r="O10" i="558"/>
  <c r="O8" i="558"/>
  <c r="L8" i="558"/>
  <c r="L9" i="558"/>
  <c r="L10" i="558"/>
  <c r="K8" i="558"/>
  <c r="K9" i="558"/>
  <c r="K10" i="558"/>
  <c r="H8" i="558"/>
  <c r="H9" i="558"/>
  <c r="H10" i="558"/>
  <c r="E7" i="557"/>
  <c r="G7" i="557"/>
  <c r="H7" i="557"/>
  <c r="D7" i="557"/>
  <c r="J8" i="557"/>
  <c r="J10" i="557"/>
  <c r="I8" i="557"/>
  <c r="I10" i="557"/>
  <c r="F8" i="557"/>
  <c r="F7" i="557" s="1"/>
  <c r="F10" i="557"/>
  <c r="E6" i="556"/>
  <c r="G6" i="556"/>
  <c r="H6" i="556"/>
  <c r="D6" i="556"/>
  <c r="J7" i="556"/>
  <c r="J8" i="556"/>
  <c r="J9" i="556"/>
  <c r="J10" i="556"/>
  <c r="J11" i="556"/>
  <c r="J12" i="556"/>
  <c r="J13" i="556"/>
  <c r="J14" i="556"/>
  <c r="J15" i="556"/>
  <c r="J16" i="556"/>
  <c r="J17" i="556"/>
  <c r="J18" i="556"/>
  <c r="J19" i="556"/>
  <c r="J20" i="556"/>
  <c r="J21" i="556"/>
  <c r="J22" i="556"/>
  <c r="J23" i="556"/>
  <c r="J24" i="556"/>
  <c r="J25" i="556"/>
  <c r="J26" i="556"/>
  <c r="J27" i="556"/>
  <c r="J28" i="556"/>
  <c r="J29" i="556"/>
  <c r="J30" i="556"/>
  <c r="J31" i="556"/>
  <c r="I7" i="556"/>
  <c r="I8" i="556"/>
  <c r="I9" i="556"/>
  <c r="I10" i="556"/>
  <c r="I11" i="556"/>
  <c r="I12" i="556"/>
  <c r="I13" i="556"/>
  <c r="I14" i="556"/>
  <c r="I15" i="556"/>
  <c r="I16" i="556"/>
  <c r="I17" i="556"/>
  <c r="I18" i="556"/>
  <c r="I19" i="556"/>
  <c r="I20" i="556"/>
  <c r="I21" i="556"/>
  <c r="I22" i="556"/>
  <c r="I23" i="556"/>
  <c r="I24" i="556"/>
  <c r="I25" i="556"/>
  <c r="I26" i="556"/>
  <c r="I27" i="556"/>
  <c r="I28" i="556"/>
  <c r="I29" i="556"/>
  <c r="I30" i="556"/>
  <c r="I31" i="556"/>
  <c r="F7" i="556"/>
  <c r="F8" i="556"/>
  <c r="F9" i="556"/>
  <c r="F10" i="556"/>
  <c r="F11" i="556"/>
  <c r="F12" i="556"/>
  <c r="F13" i="556"/>
  <c r="F14" i="556"/>
  <c r="F15" i="556"/>
  <c r="F16" i="556"/>
  <c r="F17" i="556"/>
  <c r="F18" i="556"/>
  <c r="F19" i="556"/>
  <c r="F20" i="556"/>
  <c r="F21" i="556"/>
  <c r="F22" i="556"/>
  <c r="F23" i="556"/>
  <c r="F24" i="556"/>
  <c r="F25" i="556"/>
  <c r="F26" i="556"/>
  <c r="F27" i="556"/>
  <c r="F28" i="556"/>
  <c r="F29" i="556"/>
  <c r="F30" i="556"/>
  <c r="F31" i="556"/>
  <c r="Q9" i="551"/>
  <c r="Q10" i="551"/>
  <c r="Q11" i="551"/>
  <c r="Q12" i="551"/>
  <c r="Q13" i="551"/>
  <c r="Q14" i="551"/>
  <c r="Q15" i="551"/>
  <c r="Q16" i="551"/>
  <c r="Q17" i="551"/>
  <c r="Q18" i="551"/>
  <c r="Q19" i="551"/>
  <c r="Q20" i="551"/>
  <c r="Q21" i="551"/>
  <c r="Q22" i="551"/>
  <c r="Q23" i="551"/>
  <c r="Q24" i="551"/>
  <c r="Q25" i="551"/>
  <c r="Q26" i="551"/>
  <c r="Q27" i="551"/>
  <c r="Q28" i="551"/>
  <c r="Q29" i="551"/>
  <c r="Q8" i="551"/>
  <c r="N8" i="551"/>
  <c r="N9" i="551"/>
  <c r="N10" i="551"/>
  <c r="N11" i="551"/>
  <c r="N12" i="551"/>
  <c r="N13" i="551"/>
  <c r="N14" i="551"/>
  <c r="N15" i="551"/>
  <c r="N16" i="551"/>
  <c r="N17" i="551"/>
  <c r="N18" i="551"/>
  <c r="N19" i="551"/>
  <c r="N20" i="551"/>
  <c r="N21" i="551"/>
  <c r="N22" i="551"/>
  <c r="N23" i="551"/>
  <c r="N24" i="551"/>
  <c r="N25" i="551"/>
  <c r="N26" i="551"/>
  <c r="N27" i="551"/>
  <c r="N28" i="551"/>
  <c r="N29" i="551"/>
  <c r="M8" i="551"/>
  <c r="M9" i="551"/>
  <c r="M10" i="551"/>
  <c r="M11" i="551"/>
  <c r="M12" i="551"/>
  <c r="M13" i="551"/>
  <c r="M14" i="551"/>
  <c r="M15" i="551"/>
  <c r="M16" i="551"/>
  <c r="M17" i="551"/>
  <c r="M18" i="551"/>
  <c r="M19" i="551"/>
  <c r="M20" i="551"/>
  <c r="M21" i="551"/>
  <c r="M22" i="551"/>
  <c r="M23" i="551"/>
  <c r="M24" i="551"/>
  <c r="M25" i="551"/>
  <c r="M26" i="551"/>
  <c r="M27" i="551"/>
  <c r="M28" i="551"/>
  <c r="M29" i="551"/>
  <c r="J8" i="551"/>
  <c r="J9" i="551"/>
  <c r="J10" i="551"/>
  <c r="J11" i="551"/>
  <c r="J12" i="551"/>
  <c r="J13" i="551"/>
  <c r="J14" i="551"/>
  <c r="J15" i="551"/>
  <c r="J16" i="551"/>
  <c r="J17" i="551"/>
  <c r="J18" i="551"/>
  <c r="J19" i="551"/>
  <c r="J20" i="551"/>
  <c r="J21" i="551"/>
  <c r="J22" i="551"/>
  <c r="J23" i="551"/>
  <c r="J24" i="551"/>
  <c r="J25" i="551"/>
  <c r="J26" i="551"/>
  <c r="J27" i="551"/>
  <c r="J28" i="551"/>
  <c r="J29" i="551"/>
  <c r="G7" i="550"/>
  <c r="G15" i="550" s="1"/>
  <c r="I7" i="550"/>
  <c r="I15" i="550" s="1"/>
  <c r="J7" i="550"/>
  <c r="J15" i="550" s="1"/>
  <c r="F7" i="550"/>
  <c r="F15" i="550" s="1"/>
  <c r="O9" i="550"/>
  <c r="O10" i="550"/>
  <c r="O11" i="550"/>
  <c r="O12" i="550"/>
  <c r="O13" i="550"/>
  <c r="O14" i="550"/>
  <c r="O8" i="550"/>
  <c r="L8" i="550"/>
  <c r="L9" i="550"/>
  <c r="L10" i="550"/>
  <c r="L11" i="550"/>
  <c r="L12" i="550"/>
  <c r="L13" i="550"/>
  <c r="L14" i="550"/>
  <c r="K8" i="550"/>
  <c r="K9" i="550"/>
  <c r="K10" i="550"/>
  <c r="K11" i="550"/>
  <c r="K12" i="550"/>
  <c r="K13" i="550"/>
  <c r="K14" i="550"/>
  <c r="H8" i="550"/>
  <c r="H9" i="550"/>
  <c r="H10" i="550"/>
  <c r="H11" i="550"/>
  <c r="H12" i="550"/>
  <c r="H13" i="550"/>
  <c r="H14" i="550"/>
  <c r="E10" i="549"/>
  <c r="G10" i="549"/>
  <c r="H10" i="549"/>
  <c r="D10" i="549"/>
  <c r="E7" i="549"/>
  <c r="G7" i="549"/>
  <c r="H7" i="549"/>
  <c r="D7" i="549"/>
  <c r="J8" i="549"/>
  <c r="J9" i="549"/>
  <c r="J11" i="549"/>
  <c r="J12" i="549"/>
  <c r="J13" i="549"/>
  <c r="J14" i="549"/>
  <c r="J15" i="549"/>
  <c r="J16" i="549"/>
  <c r="J17" i="549"/>
  <c r="J18" i="549"/>
  <c r="J19" i="549"/>
  <c r="J20" i="549"/>
  <c r="J21" i="549"/>
  <c r="J22" i="549"/>
  <c r="J23" i="549"/>
  <c r="J24" i="549"/>
  <c r="J25" i="549"/>
  <c r="J26" i="549"/>
  <c r="J27" i="549"/>
  <c r="J28" i="549"/>
  <c r="J29" i="549"/>
  <c r="J30" i="549"/>
  <c r="J31" i="549"/>
  <c r="J32" i="549"/>
  <c r="J33" i="549"/>
  <c r="J34" i="549"/>
  <c r="J35" i="549"/>
  <c r="J36" i="549"/>
  <c r="J37" i="549"/>
  <c r="I8" i="549"/>
  <c r="I9" i="549"/>
  <c r="I11" i="549"/>
  <c r="I12" i="549"/>
  <c r="I13" i="549"/>
  <c r="I14" i="549"/>
  <c r="I15" i="549"/>
  <c r="I16" i="549"/>
  <c r="I17" i="549"/>
  <c r="I18" i="549"/>
  <c r="I19" i="549"/>
  <c r="I20" i="549"/>
  <c r="I21" i="549"/>
  <c r="I22" i="549"/>
  <c r="I23" i="549"/>
  <c r="I24" i="549"/>
  <c r="I25" i="549"/>
  <c r="I26" i="549"/>
  <c r="I27" i="549"/>
  <c r="I28" i="549"/>
  <c r="I29" i="549"/>
  <c r="I30" i="549"/>
  <c r="I31" i="549"/>
  <c r="I32" i="549"/>
  <c r="I33" i="549"/>
  <c r="I34" i="549"/>
  <c r="I35" i="549"/>
  <c r="I36" i="549"/>
  <c r="I37" i="549"/>
  <c r="F8" i="549"/>
  <c r="F7" i="549" s="1"/>
  <c r="F9" i="549"/>
  <c r="F11" i="549"/>
  <c r="F12" i="549"/>
  <c r="F13" i="549"/>
  <c r="F14" i="549"/>
  <c r="F15" i="549"/>
  <c r="F16" i="549"/>
  <c r="F17" i="549"/>
  <c r="F18" i="549"/>
  <c r="F19" i="549"/>
  <c r="F20" i="549"/>
  <c r="F21" i="549"/>
  <c r="F22" i="549"/>
  <c r="F23" i="549"/>
  <c r="F24" i="549"/>
  <c r="F25" i="549"/>
  <c r="F26" i="549"/>
  <c r="F27" i="549"/>
  <c r="F28" i="549"/>
  <c r="F29" i="549"/>
  <c r="F30" i="549"/>
  <c r="F31" i="549"/>
  <c r="F32" i="549"/>
  <c r="F33" i="549"/>
  <c r="F34" i="549"/>
  <c r="F35" i="549"/>
  <c r="F36" i="549"/>
  <c r="F37" i="549"/>
  <c r="E6" i="548"/>
  <c r="G6" i="548"/>
  <c r="H6" i="548"/>
  <c r="D6" i="548"/>
  <c r="J7" i="548"/>
  <c r="J8" i="548"/>
  <c r="J9" i="548"/>
  <c r="J10" i="548"/>
  <c r="J11" i="548"/>
  <c r="J12" i="548"/>
  <c r="J13" i="548"/>
  <c r="J14" i="548"/>
  <c r="J15" i="548"/>
  <c r="J16" i="548"/>
  <c r="J17" i="548"/>
  <c r="J18" i="548"/>
  <c r="J19" i="548"/>
  <c r="J20" i="548"/>
  <c r="J21" i="548"/>
  <c r="J22" i="548"/>
  <c r="J23" i="548"/>
  <c r="J24" i="548"/>
  <c r="J25" i="548"/>
  <c r="J26" i="548"/>
  <c r="J27" i="548"/>
  <c r="J28" i="548"/>
  <c r="J29" i="548"/>
  <c r="J30" i="548"/>
  <c r="J31" i="548"/>
  <c r="I7" i="548"/>
  <c r="I8" i="548"/>
  <c r="I9" i="548"/>
  <c r="I10" i="548"/>
  <c r="I11" i="548"/>
  <c r="I12" i="548"/>
  <c r="I13" i="548"/>
  <c r="I14" i="548"/>
  <c r="I15" i="548"/>
  <c r="I16" i="548"/>
  <c r="I17" i="548"/>
  <c r="I18" i="548"/>
  <c r="I19" i="548"/>
  <c r="I20" i="548"/>
  <c r="I21" i="548"/>
  <c r="I22" i="548"/>
  <c r="I23" i="548"/>
  <c r="I24" i="548"/>
  <c r="I25" i="548"/>
  <c r="I26" i="548"/>
  <c r="I27" i="548"/>
  <c r="I28" i="548"/>
  <c r="I29" i="548"/>
  <c r="I30" i="548"/>
  <c r="I31" i="548"/>
  <c r="F7" i="548"/>
  <c r="F8" i="548"/>
  <c r="F9" i="548"/>
  <c r="F10" i="548"/>
  <c r="F11" i="548"/>
  <c r="F12" i="548"/>
  <c r="F13" i="548"/>
  <c r="F14" i="548"/>
  <c r="F15" i="548"/>
  <c r="F16" i="548"/>
  <c r="F17" i="548"/>
  <c r="F18" i="548"/>
  <c r="F19" i="548"/>
  <c r="F20" i="548"/>
  <c r="F21" i="548"/>
  <c r="F22" i="548"/>
  <c r="F23" i="548"/>
  <c r="F24" i="548"/>
  <c r="F25" i="548"/>
  <c r="F26" i="548"/>
  <c r="F27" i="548"/>
  <c r="F28" i="548"/>
  <c r="F29" i="548"/>
  <c r="F30" i="548"/>
  <c r="F31" i="548"/>
  <c r="Q9" i="543"/>
  <c r="Q10" i="543"/>
  <c r="Q11" i="543"/>
  <c r="Q12" i="543"/>
  <c r="Q13" i="543"/>
  <c r="Q8" i="543"/>
  <c r="N8" i="543"/>
  <c r="N9" i="543"/>
  <c r="N10" i="543"/>
  <c r="N11" i="543"/>
  <c r="N12" i="543"/>
  <c r="N13" i="543"/>
  <c r="M8" i="543"/>
  <c r="M9" i="543"/>
  <c r="M10" i="543"/>
  <c r="M11" i="543"/>
  <c r="M12" i="543"/>
  <c r="M13" i="543"/>
  <c r="J8" i="543"/>
  <c r="J9" i="543"/>
  <c r="J10" i="543"/>
  <c r="J11" i="543"/>
  <c r="J12" i="543"/>
  <c r="J13" i="543"/>
  <c r="G7" i="542"/>
  <c r="G11" i="542" s="1"/>
  <c r="I7" i="542"/>
  <c r="J7" i="542"/>
  <c r="J11" i="542" s="1"/>
  <c r="F7" i="542"/>
  <c r="F11" i="542" s="1"/>
  <c r="O9" i="542"/>
  <c r="O10" i="542"/>
  <c r="O8" i="542"/>
  <c r="L8" i="542"/>
  <c r="L9" i="542"/>
  <c r="L10" i="542"/>
  <c r="K8" i="542"/>
  <c r="K9" i="542"/>
  <c r="K10" i="542"/>
  <c r="H8" i="542"/>
  <c r="H9" i="542"/>
  <c r="H10" i="542"/>
  <c r="E7" i="541"/>
  <c r="G7" i="541"/>
  <c r="H7" i="541"/>
  <c r="D7" i="541"/>
  <c r="J8" i="541"/>
  <c r="J10" i="541"/>
  <c r="I8" i="541"/>
  <c r="I10" i="541"/>
  <c r="F8" i="541"/>
  <c r="F7" i="541" s="1"/>
  <c r="F10" i="541"/>
  <c r="E6" i="540"/>
  <c r="G6" i="540"/>
  <c r="H6" i="540"/>
  <c r="D6" i="540"/>
  <c r="J7" i="540"/>
  <c r="J8" i="540"/>
  <c r="J9" i="540"/>
  <c r="J10" i="540"/>
  <c r="J11" i="540"/>
  <c r="I7" i="540"/>
  <c r="I8" i="540"/>
  <c r="I9" i="540"/>
  <c r="I10" i="540"/>
  <c r="I11" i="540"/>
  <c r="F7" i="540"/>
  <c r="F8" i="540"/>
  <c r="F9" i="540"/>
  <c r="F10" i="540"/>
  <c r="F11" i="540"/>
  <c r="Q9" i="535"/>
  <c r="Q10" i="535"/>
  <c r="Q11" i="535"/>
  <c r="Q12" i="535"/>
  <c r="Q13" i="535"/>
  <c r="Q14" i="535"/>
  <c r="Q15" i="535"/>
  <c r="Q16" i="535"/>
  <c r="Q17" i="535"/>
  <c r="Q8" i="535"/>
  <c r="N8" i="535"/>
  <c r="N9" i="535"/>
  <c r="N10" i="535"/>
  <c r="N11" i="535"/>
  <c r="N12" i="535"/>
  <c r="N13" i="535"/>
  <c r="N14" i="535"/>
  <c r="N15" i="535"/>
  <c r="N16" i="535"/>
  <c r="N17" i="535"/>
  <c r="M8" i="535"/>
  <c r="M9" i="535"/>
  <c r="M10" i="535"/>
  <c r="M11" i="535"/>
  <c r="M12" i="535"/>
  <c r="M13" i="535"/>
  <c r="M14" i="535"/>
  <c r="M15" i="535"/>
  <c r="M16" i="535"/>
  <c r="M17" i="535"/>
  <c r="J8" i="535"/>
  <c r="J9" i="535"/>
  <c r="J10" i="535"/>
  <c r="J11" i="535"/>
  <c r="J12" i="535"/>
  <c r="J13" i="535"/>
  <c r="J14" i="535"/>
  <c r="J15" i="535"/>
  <c r="J16" i="535"/>
  <c r="J17" i="535"/>
  <c r="G7" i="534"/>
  <c r="G13" i="534" s="1"/>
  <c r="I7" i="534"/>
  <c r="J7" i="534"/>
  <c r="J13" i="534" s="1"/>
  <c r="F7" i="534"/>
  <c r="F13" i="534" s="1"/>
  <c r="O9" i="534"/>
  <c r="O10" i="534"/>
  <c r="O11" i="534"/>
  <c r="O12" i="534"/>
  <c r="O8" i="534"/>
  <c r="L8" i="534"/>
  <c r="L9" i="534"/>
  <c r="L10" i="534"/>
  <c r="L11" i="534"/>
  <c r="L12" i="534"/>
  <c r="K8" i="534"/>
  <c r="K9" i="534"/>
  <c r="K10" i="534"/>
  <c r="K11" i="534"/>
  <c r="K12" i="534"/>
  <c r="H8" i="534"/>
  <c r="H9" i="534"/>
  <c r="H10" i="534"/>
  <c r="H11" i="534"/>
  <c r="H12" i="534"/>
  <c r="E7" i="533"/>
  <c r="G7" i="533"/>
  <c r="H7" i="533"/>
  <c r="D7" i="533"/>
  <c r="J8" i="533"/>
  <c r="J10" i="533"/>
  <c r="I8" i="533"/>
  <c r="I10" i="533"/>
  <c r="F8" i="533"/>
  <c r="F7" i="533" s="1"/>
  <c r="F10" i="533"/>
  <c r="E6" i="532"/>
  <c r="G6" i="532"/>
  <c r="H6" i="532"/>
  <c r="D6" i="532"/>
  <c r="J7" i="532"/>
  <c r="I7" i="532"/>
  <c r="F7" i="532"/>
  <c r="F6" i="532" s="1"/>
  <c r="Q9" i="527"/>
  <c r="Q10" i="527"/>
  <c r="Q11" i="527"/>
  <c r="Q12" i="527"/>
  <c r="Q13" i="527"/>
  <c r="Q14" i="527"/>
  <c r="Q8" i="527"/>
  <c r="N8" i="527"/>
  <c r="N9" i="527"/>
  <c r="N10" i="527"/>
  <c r="N11" i="527"/>
  <c r="N12" i="527"/>
  <c r="N13" i="527"/>
  <c r="N14" i="527"/>
  <c r="M8" i="527"/>
  <c r="M9" i="527"/>
  <c r="M10" i="527"/>
  <c r="M11" i="527"/>
  <c r="M12" i="527"/>
  <c r="M13" i="527"/>
  <c r="M14" i="527"/>
  <c r="J8" i="527"/>
  <c r="J9" i="527"/>
  <c r="J10" i="527"/>
  <c r="J11" i="527"/>
  <c r="J12" i="527"/>
  <c r="J13" i="527"/>
  <c r="J14" i="527"/>
  <c r="G7" i="526"/>
  <c r="G11" i="526" s="1"/>
  <c r="I7" i="526"/>
  <c r="I11" i="526" s="1"/>
  <c r="J7" i="526"/>
  <c r="J11" i="526" s="1"/>
  <c r="F7" i="526"/>
  <c r="F11" i="526" s="1"/>
  <c r="O9" i="526"/>
  <c r="O10" i="526"/>
  <c r="O8" i="526"/>
  <c r="L8" i="526"/>
  <c r="L9" i="526"/>
  <c r="L10" i="526"/>
  <c r="K8" i="526"/>
  <c r="K9" i="526"/>
  <c r="K10" i="526"/>
  <c r="H8" i="526"/>
  <c r="H9" i="526"/>
  <c r="H10" i="526"/>
  <c r="E7" i="525"/>
  <c r="G7" i="525"/>
  <c r="H7" i="525"/>
  <c r="D7" i="525"/>
  <c r="J8" i="525"/>
  <c r="J10" i="525"/>
  <c r="I8" i="525"/>
  <c r="I10" i="525"/>
  <c r="F8" i="525"/>
  <c r="F7" i="525" s="1"/>
  <c r="F10" i="525"/>
  <c r="E6" i="524"/>
  <c r="G6" i="524"/>
  <c r="H6" i="524"/>
  <c r="D6" i="524"/>
  <c r="J7" i="524"/>
  <c r="J8" i="524"/>
  <c r="J9" i="524"/>
  <c r="J10" i="524"/>
  <c r="J11" i="524"/>
  <c r="J12" i="524"/>
  <c r="J13" i="524"/>
  <c r="J14" i="524"/>
  <c r="J15" i="524"/>
  <c r="J16" i="524"/>
  <c r="J17" i="524"/>
  <c r="J18" i="524"/>
  <c r="J19" i="524"/>
  <c r="J20" i="524"/>
  <c r="J21" i="524"/>
  <c r="J22" i="524"/>
  <c r="J23" i="524"/>
  <c r="J24" i="524"/>
  <c r="J25" i="524"/>
  <c r="J26" i="524"/>
  <c r="J27" i="524"/>
  <c r="J28" i="524"/>
  <c r="I7" i="524"/>
  <c r="I8" i="524"/>
  <c r="I9" i="524"/>
  <c r="I10" i="524"/>
  <c r="I11" i="524"/>
  <c r="I12" i="524"/>
  <c r="I13" i="524"/>
  <c r="I14" i="524"/>
  <c r="I15" i="524"/>
  <c r="I16" i="524"/>
  <c r="I17" i="524"/>
  <c r="I18" i="524"/>
  <c r="I19" i="524"/>
  <c r="I20" i="524"/>
  <c r="I21" i="524"/>
  <c r="I22" i="524"/>
  <c r="I23" i="524"/>
  <c r="I24" i="524"/>
  <c r="I25" i="524"/>
  <c r="I26" i="524"/>
  <c r="I27" i="524"/>
  <c r="I28" i="524"/>
  <c r="F7" i="524"/>
  <c r="F8" i="524"/>
  <c r="F9" i="524"/>
  <c r="F10" i="524"/>
  <c r="F11" i="524"/>
  <c r="F12" i="524"/>
  <c r="F13" i="524"/>
  <c r="F14" i="524"/>
  <c r="F15" i="524"/>
  <c r="F16" i="524"/>
  <c r="F17" i="524"/>
  <c r="F18" i="524"/>
  <c r="F19" i="524"/>
  <c r="F20" i="524"/>
  <c r="F21" i="524"/>
  <c r="F22" i="524"/>
  <c r="F23" i="524"/>
  <c r="F24" i="524"/>
  <c r="F25" i="524"/>
  <c r="F26" i="524"/>
  <c r="F27" i="524"/>
  <c r="F28" i="524"/>
  <c r="Q9" i="519"/>
  <c r="Q10" i="519"/>
  <c r="Q11" i="519"/>
  <c r="Q12" i="519"/>
  <c r="Q13" i="519"/>
  <c r="Q14" i="519"/>
  <c r="Q15" i="519"/>
  <c r="Q16" i="519"/>
  <c r="Q17" i="519"/>
  <c r="Q18" i="519"/>
  <c r="Q8" i="519"/>
  <c r="N8" i="519"/>
  <c r="N9" i="519"/>
  <c r="N10" i="519"/>
  <c r="N11" i="519"/>
  <c r="N12" i="519"/>
  <c r="N13" i="519"/>
  <c r="N14" i="519"/>
  <c r="N15" i="519"/>
  <c r="N16" i="519"/>
  <c r="N17" i="519"/>
  <c r="N18" i="519"/>
  <c r="M8" i="519"/>
  <c r="M9" i="519"/>
  <c r="M10" i="519"/>
  <c r="M11" i="519"/>
  <c r="M12" i="519"/>
  <c r="M13" i="519"/>
  <c r="M14" i="519"/>
  <c r="M15" i="519"/>
  <c r="M16" i="519"/>
  <c r="M17" i="519"/>
  <c r="M18" i="519"/>
  <c r="J8" i="519"/>
  <c r="J9" i="519"/>
  <c r="J10" i="519"/>
  <c r="J11" i="519"/>
  <c r="J12" i="519"/>
  <c r="J13" i="519"/>
  <c r="J14" i="519"/>
  <c r="J15" i="519"/>
  <c r="J16" i="519"/>
  <c r="J17" i="519"/>
  <c r="J18" i="519"/>
  <c r="G7" i="518"/>
  <c r="G11" i="518" s="1"/>
  <c r="I7" i="518"/>
  <c r="J7" i="518"/>
  <c r="J11" i="518" s="1"/>
  <c r="F7" i="518"/>
  <c r="F11" i="518" s="1"/>
  <c r="O9" i="518"/>
  <c r="O10" i="518"/>
  <c r="O8" i="518"/>
  <c r="L8" i="518"/>
  <c r="L9" i="518"/>
  <c r="L10" i="518"/>
  <c r="K8" i="518"/>
  <c r="K9" i="518"/>
  <c r="K10" i="518"/>
  <c r="H8" i="518"/>
  <c r="H9" i="518"/>
  <c r="H10" i="518"/>
  <c r="E9" i="517"/>
  <c r="G9" i="517"/>
  <c r="H9" i="517"/>
  <c r="D9" i="517"/>
  <c r="E7" i="517"/>
  <c r="G7" i="517"/>
  <c r="H7" i="517"/>
  <c r="D7" i="517"/>
  <c r="J8" i="517"/>
  <c r="J10" i="517"/>
  <c r="J11" i="517"/>
  <c r="J12" i="517"/>
  <c r="I8" i="517"/>
  <c r="I10" i="517"/>
  <c r="I11" i="517"/>
  <c r="I12" i="517"/>
  <c r="F8" i="517"/>
  <c r="F7" i="517" s="1"/>
  <c r="F10" i="517"/>
  <c r="F11" i="517"/>
  <c r="F12" i="517"/>
  <c r="E6" i="516"/>
  <c r="G6" i="516"/>
  <c r="H6" i="516"/>
  <c r="D6" i="516"/>
  <c r="J7" i="516"/>
  <c r="J8" i="516"/>
  <c r="J9" i="516"/>
  <c r="J10" i="516"/>
  <c r="J11" i="516"/>
  <c r="J12" i="516"/>
  <c r="J13" i="516"/>
  <c r="J14" i="516"/>
  <c r="J15" i="516"/>
  <c r="J16" i="516"/>
  <c r="J17" i="516"/>
  <c r="J18" i="516"/>
  <c r="J19" i="516"/>
  <c r="J20" i="516"/>
  <c r="J21" i="516"/>
  <c r="J22" i="516"/>
  <c r="J23" i="516"/>
  <c r="J24" i="516"/>
  <c r="J25" i="516"/>
  <c r="J26" i="516"/>
  <c r="J27" i="516"/>
  <c r="J28" i="516"/>
  <c r="J29" i="516"/>
  <c r="J30" i="516"/>
  <c r="I7" i="516"/>
  <c r="I8" i="516"/>
  <c r="I9" i="516"/>
  <c r="I10" i="516"/>
  <c r="I11" i="516"/>
  <c r="I12" i="516"/>
  <c r="I13" i="516"/>
  <c r="I14" i="516"/>
  <c r="I15" i="516"/>
  <c r="I16" i="516"/>
  <c r="I17" i="516"/>
  <c r="I18" i="516"/>
  <c r="I19" i="516"/>
  <c r="I20" i="516"/>
  <c r="I21" i="516"/>
  <c r="I22" i="516"/>
  <c r="I23" i="516"/>
  <c r="I24" i="516"/>
  <c r="I25" i="516"/>
  <c r="I26" i="516"/>
  <c r="I27" i="516"/>
  <c r="I28" i="516"/>
  <c r="I29" i="516"/>
  <c r="I30" i="516"/>
  <c r="F7" i="516"/>
  <c r="F8" i="516"/>
  <c r="F9" i="516"/>
  <c r="F10" i="516"/>
  <c r="F11" i="516"/>
  <c r="F12" i="516"/>
  <c r="F13" i="516"/>
  <c r="F14" i="516"/>
  <c r="F15" i="516"/>
  <c r="F16" i="516"/>
  <c r="F17" i="516"/>
  <c r="F18" i="516"/>
  <c r="F19" i="516"/>
  <c r="F20" i="516"/>
  <c r="F21" i="516"/>
  <c r="F22" i="516"/>
  <c r="F23" i="516"/>
  <c r="F24" i="516"/>
  <c r="F25" i="516"/>
  <c r="F26" i="516"/>
  <c r="F27" i="516"/>
  <c r="F28" i="516"/>
  <c r="F29" i="516"/>
  <c r="F30" i="516"/>
  <c r="Q9" i="511"/>
  <c r="Q10" i="511"/>
  <c r="Q11" i="511"/>
  <c r="Q12" i="511"/>
  <c r="Q13" i="511"/>
  <c r="Q14" i="511"/>
  <c r="Q15" i="511"/>
  <c r="Q16" i="511"/>
  <c r="Q17" i="511"/>
  <c r="Q18" i="511"/>
  <c r="Q19" i="511"/>
  <c r="Q20" i="511"/>
  <c r="Q8" i="511"/>
  <c r="N8" i="511"/>
  <c r="N9" i="511"/>
  <c r="N10" i="511"/>
  <c r="N11" i="511"/>
  <c r="N12" i="511"/>
  <c r="N13" i="511"/>
  <c r="N14" i="511"/>
  <c r="N15" i="511"/>
  <c r="N16" i="511"/>
  <c r="N17" i="511"/>
  <c r="N18" i="511"/>
  <c r="N19" i="511"/>
  <c r="N20" i="511"/>
  <c r="M8" i="511"/>
  <c r="M9" i="511"/>
  <c r="M10" i="511"/>
  <c r="M11" i="511"/>
  <c r="M12" i="511"/>
  <c r="M13" i="511"/>
  <c r="M14" i="511"/>
  <c r="M15" i="511"/>
  <c r="M16" i="511"/>
  <c r="M17" i="511"/>
  <c r="M18" i="511"/>
  <c r="M19" i="511"/>
  <c r="M20" i="511"/>
  <c r="J8" i="511"/>
  <c r="J9" i="511"/>
  <c r="J10" i="511"/>
  <c r="J11" i="511"/>
  <c r="J12" i="511"/>
  <c r="J13" i="511"/>
  <c r="J14" i="511"/>
  <c r="J15" i="511"/>
  <c r="J16" i="511"/>
  <c r="J17" i="511"/>
  <c r="J18" i="511"/>
  <c r="J19" i="511"/>
  <c r="J20" i="511"/>
  <c r="G7" i="510"/>
  <c r="G11" i="510" s="1"/>
  <c r="I7" i="510"/>
  <c r="J7" i="510"/>
  <c r="J11" i="510" s="1"/>
  <c r="F7" i="510"/>
  <c r="F11" i="510" s="1"/>
  <c r="O9" i="510"/>
  <c r="O10" i="510"/>
  <c r="O8" i="510"/>
  <c r="L8" i="510"/>
  <c r="L9" i="510"/>
  <c r="L10" i="510"/>
  <c r="K8" i="510"/>
  <c r="K9" i="510"/>
  <c r="K10" i="510"/>
  <c r="H8" i="510"/>
  <c r="H9" i="510"/>
  <c r="H10" i="510"/>
  <c r="E9" i="509"/>
  <c r="G9" i="509"/>
  <c r="H9" i="509"/>
  <c r="D9" i="509"/>
  <c r="E7" i="509"/>
  <c r="G7" i="509"/>
  <c r="H7" i="509"/>
  <c r="D7" i="509"/>
  <c r="J8" i="509"/>
  <c r="J10" i="509"/>
  <c r="J11" i="509"/>
  <c r="I8" i="509"/>
  <c r="I10" i="509"/>
  <c r="I11" i="509"/>
  <c r="F8" i="509"/>
  <c r="F7" i="509" s="1"/>
  <c r="F10" i="509"/>
  <c r="F9" i="509" s="1"/>
  <c r="F11" i="509"/>
  <c r="E6" i="508"/>
  <c r="G6" i="508"/>
  <c r="H6" i="508"/>
  <c r="D6" i="508"/>
  <c r="J7" i="508"/>
  <c r="J8" i="508"/>
  <c r="J9" i="508"/>
  <c r="J10" i="508"/>
  <c r="J11" i="508"/>
  <c r="J12" i="508"/>
  <c r="J13" i="508"/>
  <c r="J14" i="508"/>
  <c r="J15" i="508"/>
  <c r="J16" i="508"/>
  <c r="J17" i="508"/>
  <c r="J18" i="508"/>
  <c r="J19" i="508"/>
  <c r="J20" i="508"/>
  <c r="J21" i="508"/>
  <c r="J22" i="508"/>
  <c r="J23" i="508"/>
  <c r="J24" i="508"/>
  <c r="J25" i="508"/>
  <c r="J26" i="508"/>
  <c r="J27" i="508"/>
  <c r="J28" i="508"/>
  <c r="J29" i="508"/>
  <c r="J30" i="508"/>
  <c r="I7" i="508"/>
  <c r="I8" i="508"/>
  <c r="I9" i="508"/>
  <c r="I10" i="508"/>
  <c r="I11" i="508"/>
  <c r="I12" i="508"/>
  <c r="I13" i="508"/>
  <c r="I14" i="508"/>
  <c r="I15" i="508"/>
  <c r="I16" i="508"/>
  <c r="I17" i="508"/>
  <c r="I18" i="508"/>
  <c r="I19" i="508"/>
  <c r="I20" i="508"/>
  <c r="I21" i="508"/>
  <c r="I22" i="508"/>
  <c r="I23" i="508"/>
  <c r="I24" i="508"/>
  <c r="I25" i="508"/>
  <c r="I26" i="508"/>
  <c r="I27" i="508"/>
  <c r="I28" i="508"/>
  <c r="I29" i="508"/>
  <c r="I30" i="508"/>
  <c r="F7" i="508"/>
  <c r="F8" i="508"/>
  <c r="F9" i="508"/>
  <c r="F10" i="508"/>
  <c r="F11" i="508"/>
  <c r="F12" i="508"/>
  <c r="F13" i="508"/>
  <c r="F14" i="508"/>
  <c r="F15" i="508"/>
  <c r="F16" i="508"/>
  <c r="F17" i="508"/>
  <c r="F18" i="508"/>
  <c r="F19" i="508"/>
  <c r="F20" i="508"/>
  <c r="F21" i="508"/>
  <c r="F22" i="508"/>
  <c r="F23" i="508"/>
  <c r="F24" i="508"/>
  <c r="F25" i="508"/>
  <c r="F26" i="508"/>
  <c r="F27" i="508"/>
  <c r="F28" i="508"/>
  <c r="F29" i="508"/>
  <c r="F30" i="508"/>
  <c r="Q9" i="503"/>
  <c r="Q10" i="503"/>
  <c r="Q11" i="503"/>
  <c r="Q12" i="503"/>
  <c r="Q13" i="503"/>
  <c r="Q14" i="503"/>
  <c r="Q15" i="503"/>
  <c r="Q16" i="503"/>
  <c r="Q17" i="503"/>
  <c r="Q18" i="503"/>
  <c r="Q19" i="503"/>
  <c r="Q8" i="503"/>
  <c r="N8" i="503"/>
  <c r="N9" i="503"/>
  <c r="N10" i="503"/>
  <c r="N11" i="503"/>
  <c r="N12" i="503"/>
  <c r="N13" i="503"/>
  <c r="N14" i="503"/>
  <c r="N15" i="503"/>
  <c r="N16" i="503"/>
  <c r="N17" i="503"/>
  <c r="N18" i="503"/>
  <c r="N19" i="503"/>
  <c r="M8" i="503"/>
  <c r="M9" i="503"/>
  <c r="M10" i="503"/>
  <c r="M11" i="503"/>
  <c r="M12" i="503"/>
  <c r="M13" i="503"/>
  <c r="M14" i="503"/>
  <c r="M15" i="503"/>
  <c r="M16" i="503"/>
  <c r="M17" i="503"/>
  <c r="M18" i="503"/>
  <c r="M19" i="503"/>
  <c r="J8" i="503"/>
  <c r="J9" i="503"/>
  <c r="J10" i="503"/>
  <c r="J11" i="503"/>
  <c r="J12" i="503"/>
  <c r="J13" i="503"/>
  <c r="J14" i="503"/>
  <c r="J15" i="503"/>
  <c r="J16" i="503"/>
  <c r="J17" i="503"/>
  <c r="J18" i="503"/>
  <c r="J19" i="503"/>
  <c r="G7" i="502"/>
  <c r="G11" i="502" s="1"/>
  <c r="I7" i="502"/>
  <c r="J7" i="502"/>
  <c r="J11" i="502" s="1"/>
  <c r="F7" i="502"/>
  <c r="F11" i="502" s="1"/>
  <c r="O9" i="502"/>
  <c r="O10" i="502"/>
  <c r="O8" i="502"/>
  <c r="L8" i="502"/>
  <c r="L9" i="502"/>
  <c r="L10" i="502"/>
  <c r="K8" i="502"/>
  <c r="K9" i="502"/>
  <c r="K10" i="502"/>
  <c r="H8" i="502"/>
  <c r="H9" i="502"/>
  <c r="H10" i="502"/>
  <c r="E7" i="501"/>
  <c r="G7" i="501"/>
  <c r="H7" i="501"/>
  <c r="D7" i="501"/>
  <c r="J8" i="501"/>
  <c r="J10" i="501"/>
  <c r="I8" i="501"/>
  <c r="I10" i="501"/>
  <c r="F8" i="501"/>
  <c r="F7" i="501" s="1"/>
  <c r="F10" i="501"/>
  <c r="E6" i="500"/>
  <c r="G6" i="500"/>
  <c r="H6" i="500"/>
  <c r="D6" i="500"/>
  <c r="J7" i="500"/>
  <c r="J8" i="500"/>
  <c r="J9" i="500"/>
  <c r="J10" i="500"/>
  <c r="J11" i="500"/>
  <c r="J12" i="500"/>
  <c r="J13" i="500"/>
  <c r="J14" i="500"/>
  <c r="J15" i="500"/>
  <c r="J16" i="500"/>
  <c r="J17" i="500"/>
  <c r="J18" i="500"/>
  <c r="J19" i="500"/>
  <c r="J20" i="500"/>
  <c r="J21" i="500"/>
  <c r="J22" i="500"/>
  <c r="J23" i="500"/>
  <c r="J24" i="500"/>
  <c r="J25" i="500"/>
  <c r="J26" i="500"/>
  <c r="J27" i="500"/>
  <c r="J28" i="500"/>
  <c r="J29" i="500"/>
  <c r="J30" i="500"/>
  <c r="I7" i="500"/>
  <c r="I8" i="500"/>
  <c r="I9" i="500"/>
  <c r="I10" i="500"/>
  <c r="I11" i="500"/>
  <c r="I12" i="500"/>
  <c r="I13" i="500"/>
  <c r="I14" i="500"/>
  <c r="I15" i="500"/>
  <c r="I16" i="500"/>
  <c r="I17" i="500"/>
  <c r="I18" i="500"/>
  <c r="I19" i="500"/>
  <c r="I20" i="500"/>
  <c r="I21" i="500"/>
  <c r="I22" i="500"/>
  <c r="I23" i="500"/>
  <c r="I24" i="500"/>
  <c r="I25" i="500"/>
  <c r="I26" i="500"/>
  <c r="I27" i="500"/>
  <c r="I28" i="500"/>
  <c r="I29" i="500"/>
  <c r="I30" i="500"/>
  <c r="F7" i="500"/>
  <c r="F8" i="500"/>
  <c r="F9" i="500"/>
  <c r="F10" i="500"/>
  <c r="F11" i="500"/>
  <c r="F12" i="500"/>
  <c r="F13" i="500"/>
  <c r="F14" i="500"/>
  <c r="F15" i="500"/>
  <c r="F16" i="500"/>
  <c r="F17" i="500"/>
  <c r="F18" i="500"/>
  <c r="F19" i="500"/>
  <c r="F20" i="500"/>
  <c r="F21" i="500"/>
  <c r="F22" i="500"/>
  <c r="F23" i="500"/>
  <c r="F24" i="500"/>
  <c r="F25" i="500"/>
  <c r="F26" i="500"/>
  <c r="F27" i="500"/>
  <c r="F28" i="500"/>
  <c r="F29" i="500"/>
  <c r="F30" i="500"/>
  <c r="Q9" i="495"/>
  <c r="Q10" i="495"/>
  <c r="Q11" i="495"/>
  <c r="Q12" i="495"/>
  <c r="Q13" i="495"/>
  <c r="Q14" i="495"/>
  <c r="Q15" i="495"/>
  <c r="Q16" i="495"/>
  <c r="Q8" i="495"/>
  <c r="N8" i="495"/>
  <c r="N9" i="495"/>
  <c r="N10" i="495"/>
  <c r="N11" i="495"/>
  <c r="N12" i="495"/>
  <c r="N13" i="495"/>
  <c r="N14" i="495"/>
  <c r="N15" i="495"/>
  <c r="N16" i="495"/>
  <c r="M8" i="495"/>
  <c r="M9" i="495"/>
  <c r="M10" i="495"/>
  <c r="M11" i="495"/>
  <c r="M12" i="495"/>
  <c r="M13" i="495"/>
  <c r="M14" i="495"/>
  <c r="M15" i="495"/>
  <c r="M16" i="495"/>
  <c r="J8" i="495"/>
  <c r="J9" i="495"/>
  <c r="J10" i="495"/>
  <c r="J11" i="495"/>
  <c r="J12" i="495"/>
  <c r="J13" i="495"/>
  <c r="J14" i="495"/>
  <c r="J15" i="495"/>
  <c r="J16" i="495"/>
  <c r="G7" i="494"/>
  <c r="G12" i="494" s="1"/>
  <c r="I7" i="494"/>
  <c r="I12" i="494" s="1"/>
  <c r="J7" i="494"/>
  <c r="J12" i="494" s="1"/>
  <c r="F7" i="494"/>
  <c r="F12" i="494" s="1"/>
  <c r="O9" i="494"/>
  <c r="O10" i="494"/>
  <c r="O11" i="494"/>
  <c r="O8" i="494"/>
  <c r="L8" i="494"/>
  <c r="L9" i="494"/>
  <c r="L10" i="494"/>
  <c r="L11" i="494"/>
  <c r="K8" i="494"/>
  <c r="K9" i="494"/>
  <c r="K10" i="494"/>
  <c r="K11" i="494"/>
  <c r="H8" i="494"/>
  <c r="H9" i="494"/>
  <c r="H10" i="494"/>
  <c r="H11" i="494"/>
  <c r="E7" i="493"/>
  <c r="G7" i="493"/>
  <c r="H7" i="493"/>
  <c r="D7" i="493"/>
  <c r="J8" i="493"/>
  <c r="J10" i="493"/>
  <c r="I8" i="493"/>
  <c r="I10" i="493"/>
  <c r="F8" i="493"/>
  <c r="F7" i="493" s="1"/>
  <c r="F10" i="493"/>
  <c r="E6" i="492"/>
  <c r="G6" i="492"/>
  <c r="H6" i="492"/>
  <c r="D6" i="492"/>
  <c r="J7" i="492"/>
  <c r="I7" i="492"/>
  <c r="F7" i="492"/>
  <c r="F6" i="492" s="1"/>
  <c r="Q9" i="487"/>
  <c r="Q10" i="487"/>
  <c r="Q11" i="487"/>
  <c r="Q12" i="487"/>
  <c r="Q8" i="487"/>
  <c r="N8" i="487"/>
  <c r="N9" i="487"/>
  <c r="N10" i="487"/>
  <c r="N11" i="487"/>
  <c r="N12" i="487"/>
  <c r="M8" i="487"/>
  <c r="M9" i="487"/>
  <c r="M10" i="487"/>
  <c r="M11" i="487"/>
  <c r="M12" i="487"/>
  <c r="J8" i="487"/>
  <c r="J9" i="487"/>
  <c r="J10" i="487"/>
  <c r="J11" i="487"/>
  <c r="J12" i="487"/>
  <c r="G7" i="486"/>
  <c r="G11" i="486" s="1"/>
  <c r="I7" i="486"/>
  <c r="I11" i="486" s="1"/>
  <c r="J7" i="486"/>
  <c r="J11" i="486" s="1"/>
  <c r="F7" i="486"/>
  <c r="F11" i="486" s="1"/>
  <c r="O9" i="486"/>
  <c r="O10" i="486"/>
  <c r="O8" i="486"/>
  <c r="L8" i="486"/>
  <c r="L9" i="486"/>
  <c r="L10" i="486"/>
  <c r="K8" i="486"/>
  <c r="K9" i="486"/>
  <c r="K10" i="486"/>
  <c r="H8" i="486"/>
  <c r="H9" i="486"/>
  <c r="H10" i="486"/>
  <c r="E7" i="485"/>
  <c r="G7" i="485"/>
  <c r="H7" i="485"/>
  <c r="D7" i="485"/>
  <c r="J8" i="485"/>
  <c r="J10" i="485"/>
  <c r="I8" i="485"/>
  <c r="I10" i="485"/>
  <c r="F8" i="485"/>
  <c r="F7" i="485" s="1"/>
  <c r="F10" i="485"/>
  <c r="E6" i="484"/>
  <c r="G6" i="484"/>
  <c r="H6" i="484"/>
  <c r="D6" i="484"/>
  <c r="J7" i="484"/>
  <c r="J8" i="484"/>
  <c r="J9" i="484"/>
  <c r="J10" i="484"/>
  <c r="J11" i="484"/>
  <c r="J12" i="484"/>
  <c r="J13" i="484"/>
  <c r="J14" i="484"/>
  <c r="J15" i="484"/>
  <c r="J16" i="484"/>
  <c r="J17" i="484"/>
  <c r="J18" i="484"/>
  <c r="J19" i="484"/>
  <c r="J20" i="484"/>
  <c r="J21" i="484"/>
  <c r="J22" i="484"/>
  <c r="I7" i="484"/>
  <c r="I8" i="484"/>
  <c r="I9" i="484"/>
  <c r="I10" i="484"/>
  <c r="I11" i="484"/>
  <c r="I12" i="484"/>
  <c r="I13" i="484"/>
  <c r="I14" i="484"/>
  <c r="I15" i="484"/>
  <c r="I16" i="484"/>
  <c r="I17" i="484"/>
  <c r="I18" i="484"/>
  <c r="I19" i="484"/>
  <c r="I20" i="484"/>
  <c r="I21" i="484"/>
  <c r="I22" i="484"/>
  <c r="F7" i="484"/>
  <c r="F8" i="484"/>
  <c r="F9" i="484"/>
  <c r="F10" i="484"/>
  <c r="F11" i="484"/>
  <c r="F12" i="484"/>
  <c r="F13" i="484"/>
  <c r="F14" i="484"/>
  <c r="F15" i="484"/>
  <c r="F16" i="484"/>
  <c r="F17" i="484"/>
  <c r="F18" i="484"/>
  <c r="F19" i="484"/>
  <c r="F20" i="484"/>
  <c r="F21" i="484"/>
  <c r="F22" i="484"/>
  <c r="Q9" i="479"/>
  <c r="Q10" i="479"/>
  <c r="Q11" i="479"/>
  <c r="Q12" i="479"/>
  <c r="Q13" i="479"/>
  <c r="Q14" i="479"/>
  <c r="Q15" i="479"/>
  <c r="Q16" i="479"/>
  <c r="Q17" i="479"/>
  <c r="Q8" i="479"/>
  <c r="N8" i="479"/>
  <c r="N9" i="479"/>
  <c r="N10" i="479"/>
  <c r="N11" i="479"/>
  <c r="N12" i="479"/>
  <c r="N13" i="479"/>
  <c r="N14" i="479"/>
  <c r="N15" i="479"/>
  <c r="N16" i="479"/>
  <c r="N17" i="479"/>
  <c r="M8" i="479"/>
  <c r="M9" i="479"/>
  <c r="M10" i="479"/>
  <c r="M11" i="479"/>
  <c r="M12" i="479"/>
  <c r="M13" i="479"/>
  <c r="M14" i="479"/>
  <c r="M15" i="479"/>
  <c r="M16" i="479"/>
  <c r="M17" i="479"/>
  <c r="J8" i="479"/>
  <c r="J9" i="479"/>
  <c r="J10" i="479"/>
  <c r="J11" i="479"/>
  <c r="J12" i="479"/>
  <c r="J13" i="479"/>
  <c r="J14" i="479"/>
  <c r="J15" i="479"/>
  <c r="J16" i="479"/>
  <c r="J17" i="479"/>
  <c r="G7" i="478"/>
  <c r="G11" i="478" s="1"/>
  <c r="I7" i="478"/>
  <c r="J7" i="478"/>
  <c r="J11" i="478" s="1"/>
  <c r="F7" i="478"/>
  <c r="F11" i="478" s="1"/>
  <c r="O9" i="478"/>
  <c r="O10" i="478"/>
  <c r="O8" i="478"/>
  <c r="L8" i="478"/>
  <c r="L9" i="478"/>
  <c r="L10" i="478"/>
  <c r="K8" i="478"/>
  <c r="K9" i="478"/>
  <c r="K10" i="478"/>
  <c r="H8" i="478"/>
  <c r="H9" i="478"/>
  <c r="H10" i="478"/>
  <c r="E7" i="477"/>
  <c r="G7" i="477"/>
  <c r="H7" i="477"/>
  <c r="D7" i="477"/>
  <c r="J8" i="477"/>
  <c r="J10" i="477"/>
  <c r="I8" i="477"/>
  <c r="I10" i="477"/>
  <c r="F8" i="477"/>
  <c r="F7" i="477" s="1"/>
  <c r="F10" i="477"/>
  <c r="E6" i="476"/>
  <c r="G6" i="476"/>
  <c r="H6" i="476"/>
  <c r="D6" i="476"/>
  <c r="J7" i="476"/>
  <c r="J8" i="476"/>
  <c r="J9" i="476"/>
  <c r="J10" i="476"/>
  <c r="J11" i="476"/>
  <c r="J12" i="476"/>
  <c r="J13" i="476"/>
  <c r="J14" i="476"/>
  <c r="J15" i="476"/>
  <c r="J16" i="476"/>
  <c r="J17" i="476"/>
  <c r="J18" i="476"/>
  <c r="J19" i="476"/>
  <c r="J20" i="476"/>
  <c r="J21" i="476"/>
  <c r="J22" i="476"/>
  <c r="J23" i="476"/>
  <c r="J24" i="476"/>
  <c r="J25" i="476"/>
  <c r="J26" i="476"/>
  <c r="J27" i="476"/>
  <c r="J28" i="476"/>
  <c r="I7" i="476"/>
  <c r="I8" i="476"/>
  <c r="I9" i="476"/>
  <c r="I10" i="476"/>
  <c r="I11" i="476"/>
  <c r="I12" i="476"/>
  <c r="I13" i="476"/>
  <c r="I14" i="476"/>
  <c r="I15" i="476"/>
  <c r="I16" i="476"/>
  <c r="I17" i="476"/>
  <c r="I18" i="476"/>
  <c r="I19" i="476"/>
  <c r="I20" i="476"/>
  <c r="I21" i="476"/>
  <c r="I22" i="476"/>
  <c r="I23" i="476"/>
  <c r="I24" i="476"/>
  <c r="I25" i="476"/>
  <c r="I26" i="476"/>
  <c r="I27" i="476"/>
  <c r="I28" i="476"/>
  <c r="F7" i="476"/>
  <c r="F8" i="476"/>
  <c r="F9" i="476"/>
  <c r="F10" i="476"/>
  <c r="F11" i="476"/>
  <c r="F12" i="476"/>
  <c r="F13" i="476"/>
  <c r="F14" i="476"/>
  <c r="F15" i="476"/>
  <c r="F16" i="476"/>
  <c r="F17" i="476"/>
  <c r="F18" i="476"/>
  <c r="F19" i="476"/>
  <c r="F20" i="476"/>
  <c r="F21" i="476"/>
  <c r="F22" i="476"/>
  <c r="F23" i="476"/>
  <c r="F24" i="476"/>
  <c r="F25" i="476"/>
  <c r="F26" i="476"/>
  <c r="F27" i="476"/>
  <c r="F28" i="476"/>
  <c r="Q9" i="471"/>
  <c r="Q10" i="471"/>
  <c r="Q11" i="471"/>
  <c r="Q12" i="471"/>
  <c r="Q13" i="471"/>
  <c r="Q14" i="471"/>
  <c r="Q15" i="471"/>
  <c r="Q8" i="471"/>
  <c r="N8" i="471"/>
  <c r="N9" i="471"/>
  <c r="N10" i="471"/>
  <c r="N11" i="471"/>
  <c r="N12" i="471"/>
  <c r="N13" i="471"/>
  <c r="N14" i="471"/>
  <c r="N15" i="471"/>
  <c r="M8" i="471"/>
  <c r="M9" i="471"/>
  <c r="M10" i="471"/>
  <c r="M11" i="471"/>
  <c r="M12" i="471"/>
  <c r="M13" i="471"/>
  <c r="M14" i="471"/>
  <c r="M15" i="471"/>
  <c r="J8" i="471"/>
  <c r="J9" i="471"/>
  <c r="J10" i="471"/>
  <c r="J11" i="471"/>
  <c r="J12" i="471"/>
  <c r="J13" i="471"/>
  <c r="J14" i="471"/>
  <c r="J15" i="471"/>
  <c r="G7" i="470"/>
  <c r="G12" i="470" s="1"/>
  <c r="I7" i="470"/>
  <c r="J7" i="470"/>
  <c r="J12" i="470" s="1"/>
  <c r="F7" i="470"/>
  <c r="F12" i="470" s="1"/>
  <c r="O9" i="470"/>
  <c r="O10" i="470"/>
  <c r="O11" i="470"/>
  <c r="O8" i="470"/>
  <c r="L8" i="470"/>
  <c r="L9" i="470"/>
  <c r="L10" i="470"/>
  <c r="L11" i="470"/>
  <c r="K8" i="470"/>
  <c r="K9" i="470"/>
  <c r="K10" i="470"/>
  <c r="K11" i="470"/>
  <c r="H8" i="470"/>
  <c r="H7" i="470" s="1"/>
  <c r="H12" i="470" s="1"/>
  <c r="H9" i="470"/>
  <c r="H10" i="470"/>
  <c r="H11" i="470"/>
  <c r="E7" i="469"/>
  <c r="G7" i="469"/>
  <c r="H7" i="469"/>
  <c r="D7" i="469"/>
  <c r="J8" i="469"/>
  <c r="J10" i="469"/>
  <c r="I8" i="469"/>
  <c r="I10" i="469"/>
  <c r="F8" i="469"/>
  <c r="F7" i="469" s="1"/>
  <c r="F10" i="469"/>
  <c r="E6" i="468"/>
  <c r="G6" i="468"/>
  <c r="H6" i="468"/>
  <c r="D6" i="468"/>
  <c r="J7" i="468"/>
  <c r="I7" i="468"/>
  <c r="F7" i="468"/>
  <c r="F6" i="468" s="1"/>
  <c r="Q9" i="463"/>
  <c r="Q10" i="463"/>
  <c r="Q11" i="463"/>
  <c r="Q12" i="463"/>
  <c r="Q13" i="463"/>
  <c r="Q14" i="463"/>
  <c r="Q8" i="463"/>
  <c r="N8" i="463"/>
  <c r="N9" i="463"/>
  <c r="N10" i="463"/>
  <c r="N11" i="463"/>
  <c r="N12" i="463"/>
  <c r="N13" i="463"/>
  <c r="N14" i="463"/>
  <c r="M8" i="463"/>
  <c r="M9" i="463"/>
  <c r="M10" i="463"/>
  <c r="M11" i="463"/>
  <c r="M12" i="463"/>
  <c r="M13" i="463"/>
  <c r="M14" i="463"/>
  <c r="J8" i="463"/>
  <c r="J9" i="463"/>
  <c r="J10" i="463"/>
  <c r="J11" i="463"/>
  <c r="J12" i="463"/>
  <c r="J13" i="463"/>
  <c r="J14" i="463"/>
  <c r="G7" i="462"/>
  <c r="G11" i="462" s="1"/>
  <c r="I7" i="462"/>
  <c r="J7" i="462"/>
  <c r="J11" i="462" s="1"/>
  <c r="F7" i="462"/>
  <c r="F11" i="462" s="1"/>
  <c r="O9" i="462"/>
  <c r="O10" i="462"/>
  <c r="O8" i="462"/>
  <c r="L8" i="462"/>
  <c r="L9" i="462"/>
  <c r="L10" i="462"/>
  <c r="K8" i="462"/>
  <c r="K9" i="462"/>
  <c r="K10" i="462"/>
  <c r="H8" i="462"/>
  <c r="H9" i="462"/>
  <c r="H10" i="462"/>
  <c r="E7" i="461"/>
  <c r="G7" i="461"/>
  <c r="H7" i="461"/>
  <c r="D7" i="461"/>
  <c r="J8" i="461"/>
  <c r="J10" i="461"/>
  <c r="I8" i="461"/>
  <c r="I10" i="461"/>
  <c r="F8" i="461"/>
  <c r="F7" i="461" s="1"/>
  <c r="F10" i="461"/>
  <c r="E6" i="460"/>
  <c r="G6" i="460"/>
  <c r="H6" i="460"/>
  <c r="D6" i="460"/>
  <c r="J7" i="460"/>
  <c r="J8" i="460"/>
  <c r="J9" i="460"/>
  <c r="J10" i="460"/>
  <c r="J11" i="460"/>
  <c r="J12" i="460"/>
  <c r="J13" i="460"/>
  <c r="J14" i="460"/>
  <c r="J15" i="460"/>
  <c r="J16" i="460"/>
  <c r="J17" i="460"/>
  <c r="J18" i="460"/>
  <c r="J19" i="460"/>
  <c r="J20" i="460"/>
  <c r="J21" i="460"/>
  <c r="J22" i="460"/>
  <c r="J23" i="460"/>
  <c r="J24" i="460"/>
  <c r="J25" i="460"/>
  <c r="J26" i="460"/>
  <c r="J27" i="460"/>
  <c r="J28" i="460"/>
  <c r="J29" i="460"/>
  <c r="I7" i="460"/>
  <c r="I8" i="460"/>
  <c r="I9" i="460"/>
  <c r="I10" i="460"/>
  <c r="I11" i="460"/>
  <c r="I12" i="460"/>
  <c r="I13" i="460"/>
  <c r="I14" i="460"/>
  <c r="I15" i="460"/>
  <c r="I16" i="460"/>
  <c r="I17" i="460"/>
  <c r="I18" i="460"/>
  <c r="I19" i="460"/>
  <c r="I20" i="460"/>
  <c r="I21" i="460"/>
  <c r="I22" i="460"/>
  <c r="I23" i="460"/>
  <c r="I24" i="460"/>
  <c r="I25" i="460"/>
  <c r="I26" i="460"/>
  <c r="I27" i="460"/>
  <c r="I28" i="460"/>
  <c r="I29" i="460"/>
  <c r="F7" i="460"/>
  <c r="F8" i="460"/>
  <c r="F9" i="460"/>
  <c r="F10" i="460"/>
  <c r="F11" i="460"/>
  <c r="F12" i="460"/>
  <c r="F13" i="460"/>
  <c r="F14" i="460"/>
  <c r="F15" i="460"/>
  <c r="F16" i="460"/>
  <c r="F17" i="460"/>
  <c r="F18" i="460"/>
  <c r="F19" i="460"/>
  <c r="F20" i="460"/>
  <c r="F21" i="460"/>
  <c r="F22" i="460"/>
  <c r="F23" i="460"/>
  <c r="F24" i="460"/>
  <c r="F25" i="460"/>
  <c r="F26" i="460"/>
  <c r="F27" i="460"/>
  <c r="F28" i="460"/>
  <c r="F29" i="460"/>
  <c r="Q9" i="455"/>
  <c r="Q10" i="455"/>
  <c r="Q11" i="455"/>
  <c r="Q8" i="455"/>
  <c r="N8" i="455"/>
  <c r="N9" i="455"/>
  <c r="N10" i="455"/>
  <c r="N11" i="455"/>
  <c r="M8" i="455"/>
  <c r="M9" i="455"/>
  <c r="M10" i="455"/>
  <c r="M11" i="455"/>
  <c r="J8" i="455"/>
  <c r="J9" i="455"/>
  <c r="J10" i="455"/>
  <c r="J11" i="455"/>
  <c r="G7" i="454"/>
  <c r="G10" i="454" s="1"/>
  <c r="I7" i="454"/>
  <c r="J7" i="454"/>
  <c r="J10" i="454" s="1"/>
  <c r="F7" i="454"/>
  <c r="F10" i="454" s="1"/>
  <c r="O9" i="454"/>
  <c r="O8" i="454"/>
  <c r="L8" i="454"/>
  <c r="L9" i="454"/>
  <c r="K8" i="454"/>
  <c r="K9" i="454"/>
  <c r="H8" i="454"/>
  <c r="H9" i="454"/>
  <c r="E9" i="453"/>
  <c r="G9" i="453"/>
  <c r="H9" i="453"/>
  <c r="D9" i="453"/>
  <c r="E7" i="453"/>
  <c r="G7" i="453"/>
  <c r="H7" i="453"/>
  <c r="D7" i="453"/>
  <c r="J8" i="453"/>
  <c r="J10" i="453"/>
  <c r="J11" i="453"/>
  <c r="J12" i="453"/>
  <c r="J13" i="453"/>
  <c r="J14" i="453"/>
  <c r="J15" i="453"/>
  <c r="J16" i="453"/>
  <c r="J17" i="453"/>
  <c r="J18" i="453"/>
  <c r="I8" i="453"/>
  <c r="I10" i="453"/>
  <c r="I11" i="453"/>
  <c r="I12" i="453"/>
  <c r="I13" i="453"/>
  <c r="I14" i="453"/>
  <c r="I15" i="453"/>
  <c r="I16" i="453"/>
  <c r="I17" i="453"/>
  <c r="I18" i="453"/>
  <c r="F8" i="453"/>
  <c r="F7" i="453" s="1"/>
  <c r="F10" i="453"/>
  <c r="F11" i="453"/>
  <c r="F12" i="453"/>
  <c r="F13" i="453"/>
  <c r="F14" i="453"/>
  <c r="F15" i="453"/>
  <c r="F16" i="453"/>
  <c r="F17" i="453"/>
  <c r="F18" i="453"/>
  <c r="E6" i="452"/>
  <c r="G6" i="452"/>
  <c r="H6" i="452"/>
  <c r="D6" i="452"/>
  <c r="J7" i="452"/>
  <c r="J8" i="452"/>
  <c r="J9" i="452"/>
  <c r="J10" i="452"/>
  <c r="J11" i="452"/>
  <c r="J12" i="452"/>
  <c r="J13" i="452"/>
  <c r="J14" i="452"/>
  <c r="J15" i="452"/>
  <c r="J16" i="452"/>
  <c r="J17" i="452"/>
  <c r="J18" i="452"/>
  <c r="J19" i="452"/>
  <c r="J20" i="452"/>
  <c r="J21" i="452"/>
  <c r="J22" i="452"/>
  <c r="J23" i="452"/>
  <c r="J24" i="452"/>
  <c r="J25" i="452"/>
  <c r="J26" i="452"/>
  <c r="J27" i="452"/>
  <c r="J28" i="452"/>
  <c r="J29" i="452"/>
  <c r="J30" i="452"/>
  <c r="J31" i="452"/>
  <c r="I7" i="452"/>
  <c r="I8" i="452"/>
  <c r="I9" i="452"/>
  <c r="I10" i="452"/>
  <c r="I11" i="452"/>
  <c r="I12" i="452"/>
  <c r="I13" i="452"/>
  <c r="I14" i="452"/>
  <c r="I15" i="452"/>
  <c r="I16" i="452"/>
  <c r="I17" i="452"/>
  <c r="I18" i="452"/>
  <c r="I19" i="452"/>
  <c r="I20" i="452"/>
  <c r="I21" i="452"/>
  <c r="I22" i="452"/>
  <c r="I23" i="452"/>
  <c r="I24" i="452"/>
  <c r="I25" i="452"/>
  <c r="I26" i="452"/>
  <c r="I27" i="452"/>
  <c r="I28" i="452"/>
  <c r="I29" i="452"/>
  <c r="I30" i="452"/>
  <c r="I31" i="452"/>
  <c r="F7" i="452"/>
  <c r="F8" i="452"/>
  <c r="F9" i="452"/>
  <c r="F10" i="452"/>
  <c r="F11" i="452"/>
  <c r="F12" i="452"/>
  <c r="F13" i="452"/>
  <c r="F14" i="452"/>
  <c r="F15" i="452"/>
  <c r="F16" i="452"/>
  <c r="F17" i="452"/>
  <c r="F18" i="452"/>
  <c r="F19" i="452"/>
  <c r="F20" i="452"/>
  <c r="F21" i="452"/>
  <c r="F22" i="452"/>
  <c r="F23" i="452"/>
  <c r="F24" i="452"/>
  <c r="F25" i="452"/>
  <c r="F26" i="452"/>
  <c r="F27" i="452"/>
  <c r="F28" i="452"/>
  <c r="F29" i="452"/>
  <c r="F30" i="452"/>
  <c r="F31" i="452"/>
  <c r="Q9" i="447"/>
  <c r="Q10" i="447"/>
  <c r="Q11" i="447"/>
  <c r="Q12" i="447"/>
  <c r="Q13" i="447"/>
  <c r="Q14" i="447"/>
  <c r="Q15" i="447"/>
  <c r="Q16" i="447"/>
  <c r="Q17" i="447"/>
  <c r="Q18" i="447"/>
  <c r="Q19" i="447"/>
  <c r="Q20" i="447"/>
  <c r="Q8" i="447"/>
  <c r="N8" i="447"/>
  <c r="N9" i="447"/>
  <c r="N10" i="447"/>
  <c r="N11" i="447"/>
  <c r="N12" i="447"/>
  <c r="N13" i="447"/>
  <c r="N14" i="447"/>
  <c r="N15" i="447"/>
  <c r="N16" i="447"/>
  <c r="N17" i="447"/>
  <c r="N18" i="447"/>
  <c r="N19" i="447"/>
  <c r="N20" i="447"/>
  <c r="M8" i="447"/>
  <c r="M9" i="447"/>
  <c r="M10" i="447"/>
  <c r="M11" i="447"/>
  <c r="M12" i="447"/>
  <c r="M13" i="447"/>
  <c r="M14" i="447"/>
  <c r="M15" i="447"/>
  <c r="M16" i="447"/>
  <c r="M17" i="447"/>
  <c r="M18" i="447"/>
  <c r="M19" i="447"/>
  <c r="M20" i="447"/>
  <c r="J8" i="447"/>
  <c r="J9" i="447"/>
  <c r="J10" i="447"/>
  <c r="J11" i="447"/>
  <c r="J12" i="447"/>
  <c r="J13" i="447"/>
  <c r="J14" i="447"/>
  <c r="J15" i="447"/>
  <c r="J16" i="447"/>
  <c r="J17" i="447"/>
  <c r="J18" i="447"/>
  <c r="J19" i="447"/>
  <c r="J20" i="447"/>
  <c r="G7" i="446"/>
  <c r="G14" i="446" s="1"/>
  <c r="I7" i="446"/>
  <c r="J7" i="446"/>
  <c r="J14" i="446" s="1"/>
  <c r="F7" i="446"/>
  <c r="F14" i="446" s="1"/>
  <c r="O9" i="446"/>
  <c r="O10" i="446"/>
  <c r="O11" i="446"/>
  <c r="O12" i="446"/>
  <c r="O13" i="446"/>
  <c r="O8" i="446"/>
  <c r="L8" i="446"/>
  <c r="L9" i="446"/>
  <c r="L10" i="446"/>
  <c r="L11" i="446"/>
  <c r="L12" i="446"/>
  <c r="L13" i="446"/>
  <c r="K8" i="446"/>
  <c r="K9" i="446"/>
  <c r="K10" i="446"/>
  <c r="K11" i="446"/>
  <c r="K12" i="446"/>
  <c r="K13" i="446"/>
  <c r="H8" i="446"/>
  <c r="H9" i="446"/>
  <c r="H10" i="446"/>
  <c r="H11" i="446"/>
  <c r="H12" i="446"/>
  <c r="H13" i="446"/>
  <c r="E9" i="445"/>
  <c r="G9" i="445"/>
  <c r="H9" i="445"/>
  <c r="D9" i="445"/>
  <c r="E7" i="445"/>
  <c r="G7" i="445"/>
  <c r="H7" i="445"/>
  <c r="D7" i="445"/>
  <c r="J8" i="445"/>
  <c r="J10" i="445"/>
  <c r="J11" i="445"/>
  <c r="J12" i="445"/>
  <c r="J13" i="445"/>
  <c r="J14" i="445"/>
  <c r="J15" i="445"/>
  <c r="J16" i="445"/>
  <c r="J17" i="445"/>
  <c r="J18" i="445"/>
  <c r="J19" i="445"/>
  <c r="J20" i="445"/>
  <c r="J21" i="445"/>
  <c r="J22" i="445"/>
  <c r="J23" i="445"/>
  <c r="J24" i="445"/>
  <c r="J25" i="445"/>
  <c r="J26" i="445"/>
  <c r="J27" i="445"/>
  <c r="J28" i="445"/>
  <c r="J29" i="445"/>
  <c r="J30" i="445"/>
  <c r="J31" i="445"/>
  <c r="J32" i="445"/>
  <c r="J33" i="445"/>
  <c r="J34" i="445"/>
  <c r="J35" i="445"/>
  <c r="I8" i="445"/>
  <c r="I10" i="445"/>
  <c r="I11" i="445"/>
  <c r="I12" i="445"/>
  <c r="I13" i="445"/>
  <c r="I14" i="445"/>
  <c r="I15" i="445"/>
  <c r="I16" i="445"/>
  <c r="I17" i="445"/>
  <c r="I18" i="445"/>
  <c r="I19" i="445"/>
  <c r="I20" i="445"/>
  <c r="I21" i="445"/>
  <c r="I22" i="445"/>
  <c r="I23" i="445"/>
  <c r="I24" i="445"/>
  <c r="I25" i="445"/>
  <c r="I26" i="445"/>
  <c r="I27" i="445"/>
  <c r="I28" i="445"/>
  <c r="I29" i="445"/>
  <c r="I30" i="445"/>
  <c r="I31" i="445"/>
  <c r="I32" i="445"/>
  <c r="I33" i="445"/>
  <c r="I34" i="445"/>
  <c r="I35" i="445"/>
  <c r="F8" i="445"/>
  <c r="F7" i="445" s="1"/>
  <c r="F10" i="445"/>
  <c r="F11" i="445"/>
  <c r="F12" i="445"/>
  <c r="F13" i="445"/>
  <c r="F14" i="445"/>
  <c r="F15" i="445"/>
  <c r="F16" i="445"/>
  <c r="F17" i="445"/>
  <c r="F18" i="445"/>
  <c r="F19" i="445"/>
  <c r="F20" i="445"/>
  <c r="F21" i="445"/>
  <c r="F22" i="445"/>
  <c r="F23" i="445"/>
  <c r="F24" i="445"/>
  <c r="F25" i="445"/>
  <c r="F26" i="445"/>
  <c r="F27" i="445"/>
  <c r="F28" i="445"/>
  <c r="F29" i="445"/>
  <c r="F30" i="445"/>
  <c r="F31" i="445"/>
  <c r="F32" i="445"/>
  <c r="F33" i="445"/>
  <c r="F34" i="445"/>
  <c r="F35" i="445"/>
  <c r="E6" i="444"/>
  <c r="G6" i="444"/>
  <c r="H6" i="444"/>
  <c r="D6" i="444"/>
  <c r="J7" i="444"/>
  <c r="J8" i="444"/>
  <c r="J9" i="444"/>
  <c r="J10" i="444"/>
  <c r="J11" i="444"/>
  <c r="J12" i="444"/>
  <c r="J13" i="444"/>
  <c r="J14" i="444"/>
  <c r="J15" i="444"/>
  <c r="J16" i="444"/>
  <c r="J17" i="444"/>
  <c r="J18" i="444"/>
  <c r="J19" i="444"/>
  <c r="J20" i="444"/>
  <c r="J21" i="444"/>
  <c r="J22" i="444"/>
  <c r="J23" i="444"/>
  <c r="J24" i="444"/>
  <c r="J25" i="444"/>
  <c r="J26" i="444"/>
  <c r="J27" i="444"/>
  <c r="J28" i="444"/>
  <c r="J29" i="444"/>
  <c r="J30" i="444"/>
  <c r="J31" i="444"/>
  <c r="I7" i="444"/>
  <c r="I8" i="444"/>
  <c r="I9" i="444"/>
  <c r="I10" i="444"/>
  <c r="I11" i="444"/>
  <c r="I12" i="444"/>
  <c r="I13" i="444"/>
  <c r="I14" i="444"/>
  <c r="I15" i="444"/>
  <c r="I16" i="444"/>
  <c r="I17" i="444"/>
  <c r="I18" i="444"/>
  <c r="I19" i="444"/>
  <c r="I20" i="444"/>
  <c r="I21" i="444"/>
  <c r="I22" i="444"/>
  <c r="I23" i="444"/>
  <c r="I24" i="444"/>
  <c r="I25" i="444"/>
  <c r="I26" i="444"/>
  <c r="I27" i="444"/>
  <c r="I28" i="444"/>
  <c r="I29" i="444"/>
  <c r="I30" i="444"/>
  <c r="I31" i="444"/>
  <c r="F7" i="444"/>
  <c r="F8" i="444"/>
  <c r="F9" i="444"/>
  <c r="F10" i="444"/>
  <c r="F11" i="444"/>
  <c r="F12" i="444"/>
  <c r="F13" i="444"/>
  <c r="F14" i="444"/>
  <c r="F15" i="444"/>
  <c r="F16" i="444"/>
  <c r="F17" i="444"/>
  <c r="F18" i="444"/>
  <c r="F19" i="444"/>
  <c r="F20" i="444"/>
  <c r="F21" i="444"/>
  <c r="F22" i="444"/>
  <c r="F23" i="444"/>
  <c r="F24" i="444"/>
  <c r="F25" i="444"/>
  <c r="F26" i="444"/>
  <c r="F27" i="444"/>
  <c r="F28" i="444"/>
  <c r="F29" i="444"/>
  <c r="F30" i="444"/>
  <c r="F31" i="444"/>
  <c r="Q9" i="439"/>
  <c r="Q10" i="439"/>
  <c r="Q11" i="439"/>
  <c r="Q12" i="439"/>
  <c r="Q13" i="439"/>
  <c r="Q14" i="439"/>
  <c r="Q15" i="439"/>
  <c r="Q16" i="439"/>
  <c r="Q17" i="439"/>
  <c r="Q18" i="439"/>
  <c r="Q19" i="439"/>
  <c r="Q20" i="439"/>
  <c r="Q21" i="439"/>
  <c r="Q22" i="439"/>
  <c r="Q8" i="439"/>
  <c r="N8" i="439"/>
  <c r="N9" i="439"/>
  <c r="N10" i="439"/>
  <c r="N11" i="439"/>
  <c r="N12" i="439"/>
  <c r="N13" i="439"/>
  <c r="N14" i="439"/>
  <c r="N15" i="439"/>
  <c r="N16" i="439"/>
  <c r="N17" i="439"/>
  <c r="N18" i="439"/>
  <c r="N19" i="439"/>
  <c r="N20" i="439"/>
  <c r="N21" i="439"/>
  <c r="N22" i="439"/>
  <c r="M8" i="439"/>
  <c r="M9" i="439"/>
  <c r="M10" i="439"/>
  <c r="M11" i="439"/>
  <c r="M12" i="439"/>
  <c r="M13" i="439"/>
  <c r="M14" i="439"/>
  <c r="M15" i="439"/>
  <c r="M16" i="439"/>
  <c r="M17" i="439"/>
  <c r="M18" i="439"/>
  <c r="M19" i="439"/>
  <c r="M20" i="439"/>
  <c r="M21" i="439"/>
  <c r="M22" i="439"/>
  <c r="J8" i="439"/>
  <c r="J9" i="439"/>
  <c r="J10" i="439"/>
  <c r="J11" i="439"/>
  <c r="J12" i="439"/>
  <c r="J13" i="439"/>
  <c r="J14" i="439"/>
  <c r="J15" i="439"/>
  <c r="J16" i="439"/>
  <c r="J17" i="439"/>
  <c r="J18" i="439"/>
  <c r="J19" i="439"/>
  <c r="J20" i="439"/>
  <c r="J21" i="439"/>
  <c r="J22" i="439"/>
  <c r="G7" i="438"/>
  <c r="G12" i="438" s="1"/>
  <c r="I7" i="438"/>
  <c r="J7" i="438"/>
  <c r="J12" i="438" s="1"/>
  <c r="F7" i="438"/>
  <c r="F12" i="438" s="1"/>
  <c r="O9" i="438"/>
  <c r="O10" i="438"/>
  <c r="O11" i="438"/>
  <c r="O8" i="438"/>
  <c r="L8" i="438"/>
  <c r="L9" i="438"/>
  <c r="L10" i="438"/>
  <c r="L11" i="438"/>
  <c r="K8" i="438"/>
  <c r="K9" i="438"/>
  <c r="K10" i="438"/>
  <c r="K11" i="438"/>
  <c r="H8" i="438"/>
  <c r="H9" i="438"/>
  <c r="H10" i="438"/>
  <c r="H11" i="438"/>
  <c r="E9" i="437"/>
  <c r="G9" i="437"/>
  <c r="H9" i="437"/>
  <c r="D9" i="437"/>
  <c r="E7" i="437"/>
  <c r="G7" i="437"/>
  <c r="H7" i="437"/>
  <c r="D7" i="437"/>
  <c r="J8" i="437"/>
  <c r="J10" i="437"/>
  <c r="J11" i="437"/>
  <c r="J12" i="437"/>
  <c r="J13" i="437"/>
  <c r="J14" i="437"/>
  <c r="J15" i="437"/>
  <c r="J16" i="437"/>
  <c r="J17" i="437"/>
  <c r="J18" i="437"/>
  <c r="J19" i="437"/>
  <c r="J20" i="437"/>
  <c r="J21" i="437"/>
  <c r="J22" i="437"/>
  <c r="J23" i="437"/>
  <c r="J24" i="437"/>
  <c r="J25" i="437"/>
  <c r="J26" i="437"/>
  <c r="J27" i="437"/>
  <c r="J28" i="437"/>
  <c r="J29" i="437"/>
  <c r="J30" i="437"/>
  <c r="J31" i="437"/>
  <c r="J32" i="437"/>
  <c r="J33" i="437"/>
  <c r="J34" i="437"/>
  <c r="J35" i="437"/>
  <c r="I8" i="437"/>
  <c r="I10" i="437"/>
  <c r="I11" i="437"/>
  <c r="I12" i="437"/>
  <c r="I13" i="437"/>
  <c r="I14" i="437"/>
  <c r="I15" i="437"/>
  <c r="I16" i="437"/>
  <c r="I17" i="437"/>
  <c r="I18" i="437"/>
  <c r="I19" i="437"/>
  <c r="I20" i="437"/>
  <c r="I21" i="437"/>
  <c r="I22" i="437"/>
  <c r="I23" i="437"/>
  <c r="I24" i="437"/>
  <c r="I25" i="437"/>
  <c r="I26" i="437"/>
  <c r="I27" i="437"/>
  <c r="I28" i="437"/>
  <c r="I29" i="437"/>
  <c r="I30" i="437"/>
  <c r="I31" i="437"/>
  <c r="I32" i="437"/>
  <c r="I33" i="437"/>
  <c r="I34" i="437"/>
  <c r="I35" i="437"/>
  <c r="F8" i="437"/>
  <c r="F7" i="437" s="1"/>
  <c r="F10" i="437"/>
  <c r="F11" i="437"/>
  <c r="F12" i="437"/>
  <c r="F13" i="437"/>
  <c r="F14" i="437"/>
  <c r="F15" i="437"/>
  <c r="F16" i="437"/>
  <c r="F17" i="437"/>
  <c r="F18" i="437"/>
  <c r="F19" i="437"/>
  <c r="F20" i="437"/>
  <c r="F21" i="437"/>
  <c r="F22" i="437"/>
  <c r="F23" i="437"/>
  <c r="F24" i="437"/>
  <c r="F25" i="437"/>
  <c r="F26" i="437"/>
  <c r="F27" i="437"/>
  <c r="F28" i="437"/>
  <c r="F29" i="437"/>
  <c r="F30" i="437"/>
  <c r="F31" i="437"/>
  <c r="F32" i="437"/>
  <c r="F33" i="437"/>
  <c r="F34" i="437"/>
  <c r="F35" i="437"/>
  <c r="E6" i="436"/>
  <c r="G6" i="436"/>
  <c r="H6" i="436"/>
  <c r="D6" i="436"/>
  <c r="J7" i="436"/>
  <c r="J8" i="436"/>
  <c r="J9" i="436"/>
  <c r="J10" i="436"/>
  <c r="J11" i="436"/>
  <c r="J12" i="436"/>
  <c r="J13" i="436"/>
  <c r="J14" i="436"/>
  <c r="J15" i="436"/>
  <c r="J16" i="436"/>
  <c r="J17" i="436"/>
  <c r="J18" i="436"/>
  <c r="J19" i="436"/>
  <c r="J20" i="436"/>
  <c r="J21" i="436"/>
  <c r="J22" i="436"/>
  <c r="J23" i="436"/>
  <c r="J24" i="436"/>
  <c r="J25" i="436"/>
  <c r="J26" i="436"/>
  <c r="J27" i="436"/>
  <c r="J28" i="436"/>
  <c r="J29" i="436"/>
  <c r="J30" i="436"/>
  <c r="J31" i="436"/>
  <c r="I7" i="436"/>
  <c r="I8" i="436"/>
  <c r="I9" i="436"/>
  <c r="I10" i="436"/>
  <c r="I11" i="436"/>
  <c r="I12" i="436"/>
  <c r="I13" i="436"/>
  <c r="I14" i="436"/>
  <c r="I15" i="436"/>
  <c r="I16" i="436"/>
  <c r="I17" i="436"/>
  <c r="I18" i="436"/>
  <c r="I19" i="436"/>
  <c r="I20" i="436"/>
  <c r="I21" i="436"/>
  <c r="I22" i="436"/>
  <c r="I23" i="436"/>
  <c r="I24" i="436"/>
  <c r="I25" i="436"/>
  <c r="I26" i="436"/>
  <c r="I27" i="436"/>
  <c r="I28" i="436"/>
  <c r="I29" i="436"/>
  <c r="I30" i="436"/>
  <c r="I31" i="436"/>
  <c r="F7" i="436"/>
  <c r="F8" i="436"/>
  <c r="F9" i="436"/>
  <c r="F10" i="436"/>
  <c r="F11" i="436"/>
  <c r="F12" i="436"/>
  <c r="F13" i="436"/>
  <c r="F14" i="436"/>
  <c r="F15" i="436"/>
  <c r="F16" i="436"/>
  <c r="F17" i="436"/>
  <c r="F18" i="436"/>
  <c r="F19" i="436"/>
  <c r="F20" i="436"/>
  <c r="F21" i="436"/>
  <c r="F22" i="436"/>
  <c r="F23" i="436"/>
  <c r="F24" i="436"/>
  <c r="F25" i="436"/>
  <c r="F26" i="436"/>
  <c r="F27" i="436"/>
  <c r="F28" i="436"/>
  <c r="F29" i="436"/>
  <c r="F30" i="436"/>
  <c r="F31" i="436"/>
  <c r="Q9" i="431"/>
  <c r="Q10" i="431"/>
  <c r="Q11" i="431"/>
  <c r="Q12" i="431"/>
  <c r="Q13" i="431"/>
  <c r="Q14" i="431"/>
  <c r="Q15" i="431"/>
  <c r="Q16" i="431"/>
  <c r="Q17" i="431"/>
  <c r="Q18" i="431"/>
  <c r="Q8" i="431"/>
  <c r="N8" i="431"/>
  <c r="N9" i="431"/>
  <c r="N10" i="431"/>
  <c r="N11" i="431"/>
  <c r="N12" i="431"/>
  <c r="N13" i="431"/>
  <c r="N14" i="431"/>
  <c r="N15" i="431"/>
  <c r="N16" i="431"/>
  <c r="N17" i="431"/>
  <c r="N18" i="431"/>
  <c r="M8" i="431"/>
  <c r="M9" i="431"/>
  <c r="M10" i="431"/>
  <c r="M11" i="431"/>
  <c r="M12" i="431"/>
  <c r="M13" i="431"/>
  <c r="M14" i="431"/>
  <c r="M15" i="431"/>
  <c r="M16" i="431"/>
  <c r="M17" i="431"/>
  <c r="M18" i="431"/>
  <c r="J8" i="431"/>
  <c r="J9" i="431"/>
  <c r="J10" i="431"/>
  <c r="J11" i="431"/>
  <c r="J12" i="431"/>
  <c r="J13" i="431"/>
  <c r="J14" i="431"/>
  <c r="J15" i="431"/>
  <c r="J16" i="431"/>
  <c r="J17" i="431"/>
  <c r="J18" i="431"/>
  <c r="G7" i="430"/>
  <c r="G18" i="430" s="1"/>
  <c r="I7" i="430"/>
  <c r="I18" i="430" s="1"/>
  <c r="J7" i="430"/>
  <c r="F7" i="430"/>
  <c r="F18" i="430" s="1"/>
  <c r="O9" i="430"/>
  <c r="O10" i="430"/>
  <c r="O11" i="430"/>
  <c r="O12" i="430"/>
  <c r="O13" i="430"/>
  <c r="O14" i="430"/>
  <c r="O15" i="430"/>
  <c r="O16" i="430"/>
  <c r="O17" i="430"/>
  <c r="O8" i="430"/>
  <c r="L8" i="430"/>
  <c r="L9" i="430"/>
  <c r="L10" i="430"/>
  <c r="L11" i="430"/>
  <c r="L12" i="430"/>
  <c r="L13" i="430"/>
  <c r="L14" i="430"/>
  <c r="L15" i="430"/>
  <c r="L16" i="430"/>
  <c r="L17" i="430"/>
  <c r="K8" i="430"/>
  <c r="K9" i="430"/>
  <c r="K10" i="430"/>
  <c r="K11" i="430"/>
  <c r="K12" i="430"/>
  <c r="K13" i="430"/>
  <c r="K14" i="430"/>
  <c r="K15" i="430"/>
  <c r="K16" i="430"/>
  <c r="K17" i="430"/>
  <c r="H8" i="430"/>
  <c r="H9" i="430"/>
  <c r="H10" i="430"/>
  <c r="H11" i="430"/>
  <c r="H12" i="430"/>
  <c r="H13" i="430"/>
  <c r="H14" i="430"/>
  <c r="H15" i="430"/>
  <c r="H16" i="430"/>
  <c r="H17" i="430"/>
  <c r="E10" i="429"/>
  <c r="G10" i="429"/>
  <c r="H10" i="429"/>
  <c r="D10" i="429"/>
  <c r="E7" i="429"/>
  <c r="G7" i="429"/>
  <c r="H7" i="429"/>
  <c r="D7" i="429"/>
  <c r="J8" i="429"/>
  <c r="J9" i="429"/>
  <c r="J11" i="429"/>
  <c r="J12" i="429"/>
  <c r="J13" i="429"/>
  <c r="J14" i="429"/>
  <c r="J15" i="429"/>
  <c r="J16" i="429"/>
  <c r="J17" i="429"/>
  <c r="J18" i="429"/>
  <c r="J19" i="429"/>
  <c r="J20" i="429"/>
  <c r="J21" i="429"/>
  <c r="J22" i="429"/>
  <c r="J23" i="429"/>
  <c r="J24" i="429"/>
  <c r="J25" i="429"/>
  <c r="J26" i="429"/>
  <c r="J27" i="429"/>
  <c r="J28" i="429"/>
  <c r="J29" i="429"/>
  <c r="J30" i="429"/>
  <c r="J31" i="429"/>
  <c r="J32" i="429"/>
  <c r="J33" i="429"/>
  <c r="J34" i="429"/>
  <c r="J35" i="429"/>
  <c r="J36" i="429"/>
  <c r="I8" i="429"/>
  <c r="I9" i="429"/>
  <c r="I11" i="429"/>
  <c r="I12" i="429"/>
  <c r="I13" i="429"/>
  <c r="I14" i="429"/>
  <c r="I15" i="429"/>
  <c r="I16" i="429"/>
  <c r="I17" i="429"/>
  <c r="I18" i="429"/>
  <c r="I19" i="429"/>
  <c r="I20" i="429"/>
  <c r="I21" i="429"/>
  <c r="I22" i="429"/>
  <c r="I23" i="429"/>
  <c r="I24" i="429"/>
  <c r="I25" i="429"/>
  <c r="I26" i="429"/>
  <c r="I27" i="429"/>
  <c r="I28" i="429"/>
  <c r="I29" i="429"/>
  <c r="I30" i="429"/>
  <c r="I31" i="429"/>
  <c r="I32" i="429"/>
  <c r="I33" i="429"/>
  <c r="I34" i="429"/>
  <c r="I35" i="429"/>
  <c r="I36" i="429"/>
  <c r="F8" i="429"/>
  <c r="F7" i="429" s="1"/>
  <c r="F9" i="429"/>
  <c r="F11" i="429"/>
  <c r="F12" i="429"/>
  <c r="F13" i="429"/>
  <c r="F14" i="429"/>
  <c r="F15" i="429"/>
  <c r="F16" i="429"/>
  <c r="F17" i="429"/>
  <c r="F18" i="429"/>
  <c r="F19" i="429"/>
  <c r="F20" i="429"/>
  <c r="F21" i="429"/>
  <c r="F22" i="429"/>
  <c r="F23" i="429"/>
  <c r="F24" i="429"/>
  <c r="F25" i="429"/>
  <c r="F26" i="429"/>
  <c r="F27" i="429"/>
  <c r="F28" i="429"/>
  <c r="F29" i="429"/>
  <c r="F30" i="429"/>
  <c r="F31" i="429"/>
  <c r="F32" i="429"/>
  <c r="F33" i="429"/>
  <c r="F34" i="429"/>
  <c r="F35" i="429"/>
  <c r="F36" i="429"/>
  <c r="E6" i="428"/>
  <c r="G6" i="428"/>
  <c r="H6" i="428"/>
  <c r="D6" i="428"/>
  <c r="J7" i="428"/>
  <c r="J8" i="428"/>
  <c r="J9" i="428"/>
  <c r="J10" i="428"/>
  <c r="J11" i="428"/>
  <c r="J12" i="428"/>
  <c r="J13" i="428"/>
  <c r="J14" i="428"/>
  <c r="J15" i="428"/>
  <c r="J16" i="428"/>
  <c r="J17" i="428"/>
  <c r="J18" i="428"/>
  <c r="J19" i="428"/>
  <c r="J20" i="428"/>
  <c r="J21" i="428"/>
  <c r="J22" i="428"/>
  <c r="J23" i="428"/>
  <c r="J24" i="428"/>
  <c r="J25" i="428"/>
  <c r="J26" i="428"/>
  <c r="J27" i="428"/>
  <c r="J28" i="428"/>
  <c r="J29" i="428"/>
  <c r="J30" i="428"/>
  <c r="J31" i="428"/>
  <c r="I7" i="428"/>
  <c r="I8" i="428"/>
  <c r="I9" i="428"/>
  <c r="I10" i="428"/>
  <c r="I11" i="428"/>
  <c r="I12" i="428"/>
  <c r="I13" i="428"/>
  <c r="I14" i="428"/>
  <c r="I15" i="428"/>
  <c r="I16" i="428"/>
  <c r="I17" i="428"/>
  <c r="I18" i="428"/>
  <c r="I19" i="428"/>
  <c r="I20" i="428"/>
  <c r="I21" i="428"/>
  <c r="I22" i="428"/>
  <c r="I23" i="428"/>
  <c r="I24" i="428"/>
  <c r="I25" i="428"/>
  <c r="I26" i="428"/>
  <c r="I27" i="428"/>
  <c r="I28" i="428"/>
  <c r="I29" i="428"/>
  <c r="I30" i="428"/>
  <c r="I31" i="428"/>
  <c r="F7" i="428"/>
  <c r="F8" i="428"/>
  <c r="F9" i="428"/>
  <c r="F10" i="428"/>
  <c r="F11" i="428"/>
  <c r="F12" i="428"/>
  <c r="F13" i="428"/>
  <c r="F14" i="428"/>
  <c r="F15" i="428"/>
  <c r="F16" i="428"/>
  <c r="F17" i="428"/>
  <c r="F18" i="428"/>
  <c r="F19" i="428"/>
  <c r="F20" i="428"/>
  <c r="F21" i="428"/>
  <c r="F22" i="428"/>
  <c r="F23" i="428"/>
  <c r="F24" i="428"/>
  <c r="F25" i="428"/>
  <c r="F26" i="428"/>
  <c r="F27" i="428"/>
  <c r="F28" i="428"/>
  <c r="F29" i="428"/>
  <c r="F30" i="428"/>
  <c r="F31" i="428"/>
  <c r="Q9" i="423"/>
  <c r="Q10" i="423"/>
  <c r="Q11" i="423"/>
  <c r="Q12" i="423"/>
  <c r="Q8" i="423"/>
  <c r="N8" i="423"/>
  <c r="N9" i="423"/>
  <c r="N10" i="423"/>
  <c r="N11" i="423"/>
  <c r="N12" i="423"/>
  <c r="M8" i="423"/>
  <c r="M9" i="423"/>
  <c r="M10" i="423"/>
  <c r="M11" i="423"/>
  <c r="M12" i="423"/>
  <c r="J8" i="423"/>
  <c r="J9" i="423"/>
  <c r="J10" i="423"/>
  <c r="J11" i="423"/>
  <c r="J12" i="423"/>
  <c r="G7" i="422"/>
  <c r="G11" i="422" s="1"/>
  <c r="I7" i="422"/>
  <c r="J7" i="422"/>
  <c r="J11" i="422" s="1"/>
  <c r="F7" i="422"/>
  <c r="F11" i="422" s="1"/>
  <c r="O9" i="422"/>
  <c r="O10" i="422"/>
  <c r="O8" i="422"/>
  <c r="L8" i="422"/>
  <c r="L9" i="422"/>
  <c r="L10" i="422"/>
  <c r="K8" i="422"/>
  <c r="K9" i="422"/>
  <c r="K10" i="422"/>
  <c r="H8" i="422"/>
  <c r="H9" i="422"/>
  <c r="H10" i="422"/>
  <c r="H7" i="422" s="1"/>
  <c r="H11" i="422" s="1"/>
  <c r="E10" i="421"/>
  <c r="G10" i="421"/>
  <c r="H10" i="421"/>
  <c r="D10" i="421"/>
  <c r="E7" i="421"/>
  <c r="G7" i="421"/>
  <c r="H7" i="421"/>
  <c r="D7" i="421"/>
  <c r="J8" i="421"/>
  <c r="J9" i="421"/>
  <c r="J11" i="421"/>
  <c r="J12" i="421"/>
  <c r="J13" i="421"/>
  <c r="I8" i="421"/>
  <c r="I9" i="421"/>
  <c r="I11" i="421"/>
  <c r="I12" i="421"/>
  <c r="I13" i="421"/>
  <c r="F8" i="421"/>
  <c r="F7" i="421" s="1"/>
  <c r="F9" i="421"/>
  <c r="F11" i="421"/>
  <c r="F12" i="421"/>
  <c r="F13" i="421"/>
  <c r="E6" i="420"/>
  <c r="G6" i="420"/>
  <c r="H6" i="420"/>
  <c r="D6" i="420"/>
  <c r="J7" i="420"/>
  <c r="J8" i="420"/>
  <c r="J9" i="420"/>
  <c r="J10" i="420"/>
  <c r="J11" i="420"/>
  <c r="J12" i="420"/>
  <c r="J13" i="420"/>
  <c r="J14" i="420"/>
  <c r="J15" i="420"/>
  <c r="J16" i="420"/>
  <c r="I7" i="420"/>
  <c r="I8" i="420"/>
  <c r="I9" i="420"/>
  <c r="I10" i="420"/>
  <c r="I11" i="420"/>
  <c r="I12" i="420"/>
  <c r="I13" i="420"/>
  <c r="I14" i="420"/>
  <c r="I15" i="420"/>
  <c r="I16" i="420"/>
  <c r="F7" i="420"/>
  <c r="F8" i="420"/>
  <c r="F9" i="420"/>
  <c r="F10" i="420"/>
  <c r="F11" i="420"/>
  <c r="F12" i="420"/>
  <c r="F13" i="420"/>
  <c r="F14" i="420"/>
  <c r="F15" i="420"/>
  <c r="F16" i="420"/>
  <c r="Q9" i="415"/>
  <c r="Q10" i="415"/>
  <c r="Q11" i="415"/>
  <c r="Q12" i="415"/>
  <c r="Q13" i="415"/>
  <c r="Q14" i="415"/>
  <c r="Q15" i="415"/>
  <c r="Q16" i="415"/>
  <c r="Q17" i="415"/>
  <c r="Q18" i="415"/>
  <c r="Q19" i="415"/>
  <c r="Q20" i="415"/>
  <c r="Q21" i="415"/>
  <c r="Q8" i="415"/>
  <c r="N8" i="415"/>
  <c r="N9" i="415"/>
  <c r="N10" i="415"/>
  <c r="N11" i="415"/>
  <c r="N12" i="415"/>
  <c r="N13" i="415"/>
  <c r="N14" i="415"/>
  <c r="N15" i="415"/>
  <c r="N16" i="415"/>
  <c r="N17" i="415"/>
  <c r="N18" i="415"/>
  <c r="N19" i="415"/>
  <c r="N20" i="415"/>
  <c r="N21" i="415"/>
  <c r="M8" i="415"/>
  <c r="M9" i="415"/>
  <c r="M10" i="415"/>
  <c r="M11" i="415"/>
  <c r="M12" i="415"/>
  <c r="M13" i="415"/>
  <c r="M14" i="415"/>
  <c r="M15" i="415"/>
  <c r="M16" i="415"/>
  <c r="M17" i="415"/>
  <c r="M18" i="415"/>
  <c r="M19" i="415"/>
  <c r="M20" i="415"/>
  <c r="M21" i="415"/>
  <c r="J8" i="415"/>
  <c r="J9" i="415"/>
  <c r="J10" i="415"/>
  <c r="J11" i="415"/>
  <c r="J12" i="415"/>
  <c r="J13" i="415"/>
  <c r="J14" i="415"/>
  <c r="J15" i="415"/>
  <c r="J16" i="415"/>
  <c r="J17" i="415"/>
  <c r="J18" i="415"/>
  <c r="J19" i="415"/>
  <c r="J20" i="415"/>
  <c r="J21" i="415"/>
  <c r="G7" i="414"/>
  <c r="G12" i="414" s="1"/>
  <c r="I7" i="414"/>
  <c r="J7" i="414"/>
  <c r="J12" i="414" s="1"/>
  <c r="F7" i="414"/>
  <c r="F12" i="414" s="1"/>
  <c r="O9" i="414"/>
  <c r="O10" i="414"/>
  <c r="O11" i="414"/>
  <c r="O8" i="414"/>
  <c r="L8" i="414"/>
  <c r="L9" i="414"/>
  <c r="L10" i="414"/>
  <c r="L11" i="414"/>
  <c r="K8" i="414"/>
  <c r="K9" i="414"/>
  <c r="K10" i="414"/>
  <c r="K11" i="414"/>
  <c r="H8" i="414"/>
  <c r="H9" i="414"/>
  <c r="H10" i="414"/>
  <c r="H11" i="414"/>
  <c r="E9" i="413"/>
  <c r="G9" i="413"/>
  <c r="H9" i="413"/>
  <c r="D9" i="413"/>
  <c r="E7" i="413"/>
  <c r="G7" i="413"/>
  <c r="H7" i="413"/>
  <c r="D7" i="413"/>
  <c r="J8" i="413"/>
  <c r="J10" i="413"/>
  <c r="J11" i="413"/>
  <c r="J12" i="413"/>
  <c r="J13" i="413"/>
  <c r="J14" i="413"/>
  <c r="J15" i="413"/>
  <c r="J16" i="413"/>
  <c r="J17" i="413"/>
  <c r="J18" i="413"/>
  <c r="J19" i="413"/>
  <c r="J20" i="413"/>
  <c r="J21" i="413"/>
  <c r="J22" i="413"/>
  <c r="J23" i="413"/>
  <c r="J24" i="413"/>
  <c r="J25" i="413"/>
  <c r="J26" i="413"/>
  <c r="J27" i="413"/>
  <c r="J28" i="413"/>
  <c r="I8" i="413"/>
  <c r="I10" i="413"/>
  <c r="I11" i="413"/>
  <c r="I12" i="413"/>
  <c r="I13" i="413"/>
  <c r="I14" i="413"/>
  <c r="I15" i="413"/>
  <c r="I16" i="413"/>
  <c r="I17" i="413"/>
  <c r="I18" i="413"/>
  <c r="I19" i="413"/>
  <c r="I20" i="413"/>
  <c r="I21" i="413"/>
  <c r="I22" i="413"/>
  <c r="I23" i="413"/>
  <c r="I24" i="413"/>
  <c r="I25" i="413"/>
  <c r="I26" i="413"/>
  <c r="I27" i="413"/>
  <c r="I28" i="413"/>
  <c r="F8" i="413"/>
  <c r="F7" i="413" s="1"/>
  <c r="F10" i="413"/>
  <c r="F11" i="413"/>
  <c r="F12" i="413"/>
  <c r="F13" i="413"/>
  <c r="F14" i="413"/>
  <c r="F15" i="413"/>
  <c r="F16" i="413"/>
  <c r="F17" i="413"/>
  <c r="F18" i="413"/>
  <c r="F19" i="413"/>
  <c r="F20" i="413"/>
  <c r="F21" i="413"/>
  <c r="F22" i="413"/>
  <c r="F23" i="413"/>
  <c r="F24" i="413"/>
  <c r="F25" i="413"/>
  <c r="F26" i="413"/>
  <c r="F27" i="413"/>
  <c r="F28" i="413"/>
  <c r="E6" i="412"/>
  <c r="G6" i="412"/>
  <c r="H6" i="412"/>
  <c r="D6" i="412"/>
  <c r="J7" i="412"/>
  <c r="J8" i="412"/>
  <c r="J9" i="412"/>
  <c r="J10" i="412"/>
  <c r="J11" i="412"/>
  <c r="J12" i="412"/>
  <c r="J13" i="412"/>
  <c r="J14" i="412"/>
  <c r="J15" i="412"/>
  <c r="J16" i="412"/>
  <c r="J17" i="412"/>
  <c r="J18" i="412"/>
  <c r="J19" i="412"/>
  <c r="J20" i="412"/>
  <c r="J21" i="412"/>
  <c r="J22" i="412"/>
  <c r="J23" i="412"/>
  <c r="J24" i="412"/>
  <c r="J25" i="412"/>
  <c r="J26" i="412"/>
  <c r="J27" i="412"/>
  <c r="J28" i="412"/>
  <c r="J29" i="412"/>
  <c r="J30" i="412"/>
  <c r="J31" i="412"/>
  <c r="I7" i="412"/>
  <c r="I8" i="412"/>
  <c r="I9" i="412"/>
  <c r="I10" i="412"/>
  <c r="I11" i="412"/>
  <c r="I12" i="412"/>
  <c r="I13" i="412"/>
  <c r="I14" i="412"/>
  <c r="I15" i="412"/>
  <c r="I16" i="412"/>
  <c r="I17" i="412"/>
  <c r="I18" i="412"/>
  <c r="I19" i="412"/>
  <c r="I20" i="412"/>
  <c r="I21" i="412"/>
  <c r="I22" i="412"/>
  <c r="I23" i="412"/>
  <c r="I24" i="412"/>
  <c r="I25" i="412"/>
  <c r="I26" i="412"/>
  <c r="I27" i="412"/>
  <c r="I28" i="412"/>
  <c r="I29" i="412"/>
  <c r="I30" i="412"/>
  <c r="I31" i="412"/>
  <c r="F7" i="412"/>
  <c r="F8" i="412"/>
  <c r="F9" i="412"/>
  <c r="F10" i="412"/>
  <c r="F11" i="412"/>
  <c r="F12" i="412"/>
  <c r="F13" i="412"/>
  <c r="F14" i="412"/>
  <c r="F15" i="412"/>
  <c r="F16" i="412"/>
  <c r="F17" i="412"/>
  <c r="F18" i="412"/>
  <c r="F19" i="412"/>
  <c r="F20" i="412"/>
  <c r="F21" i="412"/>
  <c r="F22" i="412"/>
  <c r="F23" i="412"/>
  <c r="F24" i="412"/>
  <c r="F25" i="412"/>
  <c r="F26" i="412"/>
  <c r="F27" i="412"/>
  <c r="F28" i="412"/>
  <c r="F29" i="412"/>
  <c r="F30" i="412"/>
  <c r="F31" i="412"/>
  <c r="Q9" i="407"/>
  <c r="Q10" i="407"/>
  <c r="Q11" i="407"/>
  <c r="Q12" i="407"/>
  <c r="Q13" i="407"/>
  <c r="Q14" i="407"/>
  <c r="Q15" i="407"/>
  <c r="Q16" i="407"/>
  <c r="Q17" i="407"/>
  <c r="Q8" i="407"/>
  <c r="N8" i="407"/>
  <c r="N9" i="407"/>
  <c r="N10" i="407"/>
  <c r="N11" i="407"/>
  <c r="N12" i="407"/>
  <c r="N13" i="407"/>
  <c r="N14" i="407"/>
  <c r="N15" i="407"/>
  <c r="N16" i="407"/>
  <c r="N17" i="407"/>
  <c r="M8" i="407"/>
  <c r="M9" i="407"/>
  <c r="M10" i="407"/>
  <c r="M11" i="407"/>
  <c r="M12" i="407"/>
  <c r="M13" i="407"/>
  <c r="M14" i="407"/>
  <c r="M15" i="407"/>
  <c r="M16" i="407"/>
  <c r="M17" i="407"/>
  <c r="J8" i="407"/>
  <c r="J9" i="407"/>
  <c r="J10" i="407"/>
  <c r="J11" i="407"/>
  <c r="J12" i="407"/>
  <c r="J13" i="407"/>
  <c r="J14" i="407"/>
  <c r="J15" i="407"/>
  <c r="J16" i="407"/>
  <c r="J17" i="407"/>
  <c r="G7" i="406"/>
  <c r="G12" i="406" s="1"/>
  <c r="I7" i="406"/>
  <c r="I12" i="406" s="1"/>
  <c r="J7" i="406"/>
  <c r="J12" i="406" s="1"/>
  <c r="F7" i="406"/>
  <c r="F12" i="406" s="1"/>
  <c r="O9" i="406"/>
  <c r="O10" i="406"/>
  <c r="O11" i="406"/>
  <c r="O8" i="406"/>
  <c r="L8" i="406"/>
  <c r="L9" i="406"/>
  <c r="L10" i="406"/>
  <c r="L11" i="406"/>
  <c r="K8" i="406"/>
  <c r="K9" i="406"/>
  <c r="K10" i="406"/>
  <c r="K11" i="406"/>
  <c r="H8" i="406"/>
  <c r="H9" i="406"/>
  <c r="H10" i="406"/>
  <c r="H11" i="406"/>
  <c r="E7" i="405"/>
  <c r="G7" i="405"/>
  <c r="H7" i="405"/>
  <c r="D7" i="405"/>
  <c r="J8" i="405"/>
  <c r="J10" i="405"/>
  <c r="I8" i="405"/>
  <c r="I10" i="405"/>
  <c r="F8" i="405"/>
  <c r="F7" i="405" s="1"/>
  <c r="F10" i="405"/>
  <c r="E6" i="404"/>
  <c r="G6" i="404"/>
  <c r="H6" i="404"/>
  <c r="D6" i="404"/>
  <c r="J7" i="404"/>
  <c r="J8" i="404"/>
  <c r="J9" i="404"/>
  <c r="J10" i="404"/>
  <c r="J11" i="404"/>
  <c r="J12" i="404"/>
  <c r="J13" i="404"/>
  <c r="J14" i="404"/>
  <c r="J15" i="404"/>
  <c r="J16" i="404"/>
  <c r="J17" i="404"/>
  <c r="J18" i="404"/>
  <c r="J19" i="404"/>
  <c r="J20" i="404"/>
  <c r="I7" i="404"/>
  <c r="I8" i="404"/>
  <c r="I9" i="404"/>
  <c r="I10" i="404"/>
  <c r="I11" i="404"/>
  <c r="I12" i="404"/>
  <c r="I13" i="404"/>
  <c r="I14" i="404"/>
  <c r="I15" i="404"/>
  <c r="I16" i="404"/>
  <c r="I17" i="404"/>
  <c r="I18" i="404"/>
  <c r="I19" i="404"/>
  <c r="I20" i="404"/>
  <c r="F7" i="404"/>
  <c r="F8" i="404"/>
  <c r="F9" i="404"/>
  <c r="F10" i="404"/>
  <c r="F11" i="404"/>
  <c r="F12" i="404"/>
  <c r="F13" i="404"/>
  <c r="F14" i="404"/>
  <c r="F15" i="404"/>
  <c r="F16" i="404"/>
  <c r="F17" i="404"/>
  <c r="F18" i="404"/>
  <c r="F19" i="404"/>
  <c r="F20" i="404"/>
  <c r="Q9" i="399"/>
  <c r="Q10" i="399"/>
  <c r="Q11" i="399"/>
  <c r="Q12" i="399"/>
  <c r="Q13" i="399"/>
  <c r="Q14" i="399"/>
  <c r="Q15" i="399"/>
  <c r="Q16" i="399"/>
  <c r="Q17" i="399"/>
  <c r="Q8" i="399"/>
  <c r="N8" i="399"/>
  <c r="N9" i="399"/>
  <c r="N10" i="399"/>
  <c r="N11" i="399"/>
  <c r="N12" i="399"/>
  <c r="N13" i="399"/>
  <c r="N14" i="399"/>
  <c r="N15" i="399"/>
  <c r="N16" i="399"/>
  <c r="N17" i="399"/>
  <c r="M8" i="399"/>
  <c r="M9" i="399"/>
  <c r="M10" i="399"/>
  <c r="M11" i="399"/>
  <c r="M12" i="399"/>
  <c r="M13" i="399"/>
  <c r="M14" i="399"/>
  <c r="M15" i="399"/>
  <c r="M16" i="399"/>
  <c r="M17" i="399"/>
  <c r="J8" i="399"/>
  <c r="J9" i="399"/>
  <c r="J10" i="399"/>
  <c r="J11" i="399"/>
  <c r="J12" i="399"/>
  <c r="J13" i="399"/>
  <c r="J14" i="399"/>
  <c r="J15" i="399"/>
  <c r="J16" i="399"/>
  <c r="J17" i="399"/>
  <c r="G7" i="398"/>
  <c r="G11" i="398" s="1"/>
  <c r="I7" i="398"/>
  <c r="J7" i="398"/>
  <c r="J11" i="398" s="1"/>
  <c r="F7" i="398"/>
  <c r="F11" i="398" s="1"/>
  <c r="O9" i="398"/>
  <c r="O10" i="398"/>
  <c r="O8" i="398"/>
  <c r="L8" i="398"/>
  <c r="L9" i="398"/>
  <c r="L10" i="398"/>
  <c r="K8" i="398"/>
  <c r="K9" i="398"/>
  <c r="K10" i="398"/>
  <c r="H8" i="398"/>
  <c r="H9" i="398"/>
  <c r="H10" i="398"/>
  <c r="E7" i="397"/>
  <c r="G7" i="397"/>
  <c r="H7" i="397"/>
  <c r="D7" i="397"/>
  <c r="J8" i="397"/>
  <c r="J10" i="397"/>
  <c r="I8" i="397"/>
  <c r="I10" i="397"/>
  <c r="F8" i="397"/>
  <c r="F7" i="397" s="1"/>
  <c r="F10" i="397"/>
  <c r="E6" i="396"/>
  <c r="G6" i="396"/>
  <c r="H6" i="396"/>
  <c r="D6" i="396"/>
  <c r="J7" i="396"/>
  <c r="J8" i="396"/>
  <c r="J9" i="396"/>
  <c r="J10" i="396"/>
  <c r="J11" i="396"/>
  <c r="J12" i="396"/>
  <c r="J13" i="396"/>
  <c r="J14" i="396"/>
  <c r="J15" i="396"/>
  <c r="J16" i="396"/>
  <c r="J17" i="396"/>
  <c r="J18" i="396"/>
  <c r="J19" i="396"/>
  <c r="J20" i="396"/>
  <c r="J21" i="396"/>
  <c r="J22" i="396"/>
  <c r="J23" i="396"/>
  <c r="J24" i="396"/>
  <c r="J25" i="396"/>
  <c r="J26" i="396"/>
  <c r="J27" i="396"/>
  <c r="J28" i="396"/>
  <c r="J29" i="396"/>
  <c r="J30" i="396"/>
  <c r="J31" i="396"/>
  <c r="I7" i="396"/>
  <c r="I8" i="396"/>
  <c r="I9" i="396"/>
  <c r="I10" i="396"/>
  <c r="I11" i="396"/>
  <c r="I12" i="396"/>
  <c r="I13" i="396"/>
  <c r="I14" i="396"/>
  <c r="I15" i="396"/>
  <c r="I16" i="396"/>
  <c r="I17" i="396"/>
  <c r="I18" i="396"/>
  <c r="I19" i="396"/>
  <c r="I20" i="396"/>
  <c r="I21" i="396"/>
  <c r="I22" i="396"/>
  <c r="I23" i="396"/>
  <c r="I24" i="396"/>
  <c r="I25" i="396"/>
  <c r="I26" i="396"/>
  <c r="I27" i="396"/>
  <c r="I28" i="396"/>
  <c r="I29" i="396"/>
  <c r="I30" i="396"/>
  <c r="I31" i="396"/>
  <c r="F7" i="396"/>
  <c r="F8" i="396"/>
  <c r="F9" i="396"/>
  <c r="F10" i="396"/>
  <c r="F11" i="396"/>
  <c r="F12" i="396"/>
  <c r="F13" i="396"/>
  <c r="F14" i="396"/>
  <c r="F15" i="396"/>
  <c r="F16" i="396"/>
  <c r="F17" i="396"/>
  <c r="F18" i="396"/>
  <c r="F19" i="396"/>
  <c r="F20" i="396"/>
  <c r="F21" i="396"/>
  <c r="F22" i="396"/>
  <c r="F23" i="396"/>
  <c r="F24" i="396"/>
  <c r="F25" i="396"/>
  <c r="F26" i="396"/>
  <c r="F27" i="396"/>
  <c r="F28" i="396"/>
  <c r="F29" i="396"/>
  <c r="F30" i="396"/>
  <c r="F31" i="396"/>
  <c r="Q9" i="391"/>
  <c r="Q10" i="391"/>
  <c r="Q11" i="391"/>
  <c r="Q8" i="391"/>
  <c r="N8" i="391"/>
  <c r="N9" i="391"/>
  <c r="N10" i="391"/>
  <c r="N11" i="391"/>
  <c r="M8" i="391"/>
  <c r="M9" i="391"/>
  <c r="M10" i="391"/>
  <c r="M11" i="391"/>
  <c r="J8" i="391"/>
  <c r="J9" i="391"/>
  <c r="J10" i="391"/>
  <c r="J11" i="391"/>
  <c r="G7" i="390"/>
  <c r="G10" i="390" s="1"/>
  <c r="I7" i="390"/>
  <c r="J7" i="390"/>
  <c r="J10" i="390" s="1"/>
  <c r="F7" i="390"/>
  <c r="F10" i="390" s="1"/>
  <c r="O9" i="390"/>
  <c r="O8" i="390"/>
  <c r="L8" i="390"/>
  <c r="L9" i="390"/>
  <c r="K8" i="390"/>
  <c r="K9" i="390"/>
  <c r="H8" i="390"/>
  <c r="H7" i="390" s="1"/>
  <c r="H10" i="390" s="1"/>
  <c r="H9" i="390"/>
  <c r="E7" i="389"/>
  <c r="G7" i="389"/>
  <c r="H7" i="389"/>
  <c r="D7" i="389"/>
  <c r="J8" i="389"/>
  <c r="J10" i="389"/>
  <c r="I8" i="389"/>
  <c r="I10" i="389"/>
  <c r="F8" i="389"/>
  <c r="F7" i="389" s="1"/>
  <c r="F10" i="389"/>
  <c r="E6" i="388"/>
  <c r="G6" i="388"/>
  <c r="H6" i="388"/>
  <c r="D6" i="388"/>
  <c r="J7" i="388"/>
  <c r="J8" i="388"/>
  <c r="J9" i="388"/>
  <c r="J10" i="388"/>
  <c r="J11" i="388"/>
  <c r="J12" i="388"/>
  <c r="J13" i="388"/>
  <c r="J14" i="388"/>
  <c r="J15" i="388"/>
  <c r="J16" i="388"/>
  <c r="J17" i="388"/>
  <c r="J18" i="388"/>
  <c r="J19" i="388"/>
  <c r="J20" i="388"/>
  <c r="J21" i="388"/>
  <c r="J22" i="388"/>
  <c r="J23" i="388"/>
  <c r="J24" i="388"/>
  <c r="J25" i="388"/>
  <c r="J26" i="388"/>
  <c r="J27" i="388"/>
  <c r="J28" i="388"/>
  <c r="J29" i="388"/>
  <c r="J30" i="388"/>
  <c r="J31" i="388"/>
  <c r="I7" i="388"/>
  <c r="I8" i="388"/>
  <c r="I9" i="388"/>
  <c r="I10" i="388"/>
  <c r="I11" i="388"/>
  <c r="I12" i="388"/>
  <c r="I13" i="388"/>
  <c r="I14" i="388"/>
  <c r="I15" i="388"/>
  <c r="I16" i="388"/>
  <c r="I17" i="388"/>
  <c r="I18" i="388"/>
  <c r="I19" i="388"/>
  <c r="I20" i="388"/>
  <c r="I21" i="388"/>
  <c r="I22" i="388"/>
  <c r="I23" i="388"/>
  <c r="I24" i="388"/>
  <c r="I25" i="388"/>
  <c r="I26" i="388"/>
  <c r="I27" i="388"/>
  <c r="I28" i="388"/>
  <c r="I29" i="388"/>
  <c r="I30" i="388"/>
  <c r="I31" i="388"/>
  <c r="F7" i="388"/>
  <c r="F8" i="388"/>
  <c r="F9" i="388"/>
  <c r="F10" i="388"/>
  <c r="F11" i="388"/>
  <c r="F12" i="388"/>
  <c r="F13" i="388"/>
  <c r="F14" i="388"/>
  <c r="F15" i="388"/>
  <c r="F16" i="388"/>
  <c r="F17" i="388"/>
  <c r="F18" i="388"/>
  <c r="F19" i="388"/>
  <c r="F20" i="388"/>
  <c r="F21" i="388"/>
  <c r="F22" i="388"/>
  <c r="F23" i="388"/>
  <c r="F24" i="388"/>
  <c r="F25" i="388"/>
  <c r="F26" i="388"/>
  <c r="F27" i="388"/>
  <c r="F28" i="388"/>
  <c r="F29" i="388"/>
  <c r="F30" i="388"/>
  <c r="F31" i="388"/>
  <c r="Q9" i="383"/>
  <c r="Q10" i="383"/>
  <c r="Q11" i="383"/>
  <c r="Q12" i="383"/>
  <c r="Q13" i="383"/>
  <c r="Q14" i="383"/>
  <c r="Q15" i="383"/>
  <c r="Q16" i="383"/>
  <c r="Q17" i="383"/>
  <c r="Q18" i="383"/>
  <c r="Q8" i="383"/>
  <c r="N8" i="383"/>
  <c r="N9" i="383"/>
  <c r="N10" i="383"/>
  <c r="N11" i="383"/>
  <c r="N12" i="383"/>
  <c r="N13" i="383"/>
  <c r="N14" i="383"/>
  <c r="N15" i="383"/>
  <c r="N16" i="383"/>
  <c r="N17" i="383"/>
  <c r="N18" i="383"/>
  <c r="M8" i="383"/>
  <c r="M9" i="383"/>
  <c r="M10" i="383"/>
  <c r="M11" i="383"/>
  <c r="M12" i="383"/>
  <c r="M13" i="383"/>
  <c r="M14" i="383"/>
  <c r="M15" i="383"/>
  <c r="M16" i="383"/>
  <c r="M17" i="383"/>
  <c r="M18" i="383"/>
  <c r="J8" i="383"/>
  <c r="J9" i="383"/>
  <c r="J10" i="383"/>
  <c r="J11" i="383"/>
  <c r="J12" i="383"/>
  <c r="J13" i="383"/>
  <c r="J14" i="383"/>
  <c r="J15" i="383"/>
  <c r="J16" i="383"/>
  <c r="J17" i="383"/>
  <c r="J18" i="383"/>
  <c r="G7" i="382"/>
  <c r="G14" i="382" s="1"/>
  <c r="I7" i="382"/>
  <c r="I14" i="382" s="1"/>
  <c r="J7" i="382"/>
  <c r="J14" i="382" s="1"/>
  <c r="F7" i="382"/>
  <c r="F14" i="382" s="1"/>
  <c r="O9" i="382"/>
  <c r="O10" i="382"/>
  <c r="O11" i="382"/>
  <c r="O12" i="382"/>
  <c r="O13" i="382"/>
  <c r="O8" i="382"/>
  <c r="L8" i="382"/>
  <c r="L9" i="382"/>
  <c r="L10" i="382"/>
  <c r="L11" i="382"/>
  <c r="L12" i="382"/>
  <c r="L13" i="382"/>
  <c r="K8" i="382"/>
  <c r="K9" i="382"/>
  <c r="K10" i="382"/>
  <c r="K11" i="382"/>
  <c r="K12" i="382"/>
  <c r="K13" i="382"/>
  <c r="H8" i="382"/>
  <c r="H9" i="382"/>
  <c r="H10" i="382"/>
  <c r="H11" i="382"/>
  <c r="H12" i="382"/>
  <c r="H13" i="382"/>
  <c r="E7" i="381"/>
  <c r="G7" i="381"/>
  <c r="H7" i="381"/>
  <c r="D7" i="381"/>
  <c r="J8" i="381"/>
  <c r="J9" i="381"/>
  <c r="J10" i="381"/>
  <c r="J12" i="381"/>
  <c r="I8" i="381"/>
  <c r="I9" i="381"/>
  <c r="I10" i="381"/>
  <c r="I12" i="381"/>
  <c r="F8" i="381"/>
  <c r="F9" i="381"/>
  <c r="F10" i="381"/>
  <c r="F12" i="381"/>
  <c r="E6" i="380"/>
  <c r="G6" i="380"/>
  <c r="H6" i="380"/>
  <c r="D6" i="380"/>
  <c r="J7" i="380"/>
  <c r="J8" i="380"/>
  <c r="J9" i="380"/>
  <c r="J10" i="380"/>
  <c r="J11" i="380"/>
  <c r="J12" i="380"/>
  <c r="J13" i="380"/>
  <c r="I7" i="380"/>
  <c r="I8" i="380"/>
  <c r="I9" i="380"/>
  <c r="I10" i="380"/>
  <c r="I11" i="380"/>
  <c r="I12" i="380"/>
  <c r="I13" i="380"/>
  <c r="F7" i="380"/>
  <c r="F8" i="380"/>
  <c r="F9" i="380"/>
  <c r="F10" i="380"/>
  <c r="F11" i="380"/>
  <c r="F12" i="380"/>
  <c r="F13" i="380"/>
  <c r="Q9" i="375"/>
  <c r="Q10" i="375"/>
  <c r="Q11" i="375"/>
  <c r="Q12" i="375"/>
  <c r="Q13" i="375"/>
  <c r="Q14" i="375"/>
  <c r="Q15" i="375"/>
  <c r="Q16" i="375"/>
  <c r="Q8" i="375"/>
  <c r="N8" i="375"/>
  <c r="N9" i="375"/>
  <c r="N10" i="375"/>
  <c r="N11" i="375"/>
  <c r="N12" i="375"/>
  <c r="N13" i="375"/>
  <c r="N14" i="375"/>
  <c r="N15" i="375"/>
  <c r="N16" i="375"/>
  <c r="M8" i="375"/>
  <c r="M9" i="375"/>
  <c r="M10" i="375"/>
  <c r="M11" i="375"/>
  <c r="M12" i="375"/>
  <c r="M13" i="375"/>
  <c r="M14" i="375"/>
  <c r="M15" i="375"/>
  <c r="M16" i="375"/>
  <c r="J8" i="375"/>
  <c r="J9" i="375"/>
  <c r="J10" i="375"/>
  <c r="J11" i="375"/>
  <c r="J12" i="375"/>
  <c r="J13" i="375"/>
  <c r="J14" i="375"/>
  <c r="J15" i="375"/>
  <c r="J16" i="375"/>
  <c r="G7" i="374"/>
  <c r="G12" i="374" s="1"/>
  <c r="I7" i="374"/>
  <c r="J7" i="374"/>
  <c r="J12" i="374" s="1"/>
  <c r="F7" i="374"/>
  <c r="F12" i="374" s="1"/>
  <c r="O9" i="374"/>
  <c r="O10" i="374"/>
  <c r="O11" i="374"/>
  <c r="O8" i="374"/>
  <c r="L8" i="374"/>
  <c r="L9" i="374"/>
  <c r="L10" i="374"/>
  <c r="L11" i="374"/>
  <c r="K8" i="374"/>
  <c r="K9" i="374"/>
  <c r="K10" i="374"/>
  <c r="K11" i="374"/>
  <c r="H8" i="374"/>
  <c r="H9" i="374"/>
  <c r="H10" i="374"/>
  <c r="H11" i="374"/>
  <c r="E13" i="373"/>
  <c r="G13" i="373"/>
  <c r="H13" i="373"/>
  <c r="D13" i="373"/>
  <c r="E7" i="373"/>
  <c r="G7" i="373"/>
  <c r="H7" i="373"/>
  <c r="D7" i="373"/>
  <c r="J8" i="373"/>
  <c r="J9" i="373"/>
  <c r="J10" i="373"/>
  <c r="J11" i="373"/>
  <c r="J12" i="373"/>
  <c r="J14" i="373"/>
  <c r="J15" i="373"/>
  <c r="J16" i="373"/>
  <c r="J17" i="373"/>
  <c r="J18" i="373"/>
  <c r="I8" i="373"/>
  <c r="I9" i="373"/>
  <c r="I10" i="373"/>
  <c r="I11" i="373"/>
  <c r="I12" i="373"/>
  <c r="I14" i="373"/>
  <c r="I15" i="373"/>
  <c r="I16" i="373"/>
  <c r="I17" i="373"/>
  <c r="I18" i="373"/>
  <c r="F8" i="373"/>
  <c r="F9" i="373"/>
  <c r="F10" i="373"/>
  <c r="F11" i="373"/>
  <c r="F12" i="373"/>
  <c r="F14" i="373"/>
  <c r="F15" i="373"/>
  <c r="F16" i="373"/>
  <c r="F17" i="373"/>
  <c r="F18" i="373"/>
  <c r="E6" i="372"/>
  <c r="G6" i="372"/>
  <c r="H6" i="372"/>
  <c r="D6" i="372"/>
  <c r="J7" i="372"/>
  <c r="J8" i="372"/>
  <c r="J9" i="372"/>
  <c r="J10" i="372"/>
  <c r="J11" i="372"/>
  <c r="J12" i="372"/>
  <c r="J13" i="372"/>
  <c r="J14" i="372"/>
  <c r="J15" i="372"/>
  <c r="J16" i="372"/>
  <c r="J17" i="372"/>
  <c r="J18" i="372"/>
  <c r="I7" i="372"/>
  <c r="I8" i="372"/>
  <c r="I9" i="372"/>
  <c r="I10" i="372"/>
  <c r="I11" i="372"/>
  <c r="I12" i="372"/>
  <c r="I13" i="372"/>
  <c r="I14" i="372"/>
  <c r="I15" i="372"/>
  <c r="I16" i="372"/>
  <c r="I17" i="372"/>
  <c r="I18" i="372"/>
  <c r="F7" i="372"/>
  <c r="F8" i="372"/>
  <c r="F9" i="372"/>
  <c r="F10" i="372"/>
  <c r="F11" i="372"/>
  <c r="F12" i="372"/>
  <c r="F13" i="372"/>
  <c r="F14" i="372"/>
  <c r="F15" i="372"/>
  <c r="F16" i="372"/>
  <c r="F17" i="372"/>
  <c r="F18" i="372"/>
  <c r="Q9" i="367"/>
  <c r="Q10" i="367"/>
  <c r="Q11" i="367"/>
  <c r="Q12" i="367"/>
  <c r="Q13" i="367"/>
  <c r="Q14" i="367"/>
  <c r="Q15" i="367"/>
  <c r="Q16" i="367"/>
  <c r="Q17" i="367"/>
  <c r="Q8" i="367"/>
  <c r="N8" i="367"/>
  <c r="N9" i="367"/>
  <c r="N10" i="367"/>
  <c r="N11" i="367"/>
  <c r="N12" i="367"/>
  <c r="N13" i="367"/>
  <c r="N14" i="367"/>
  <c r="N15" i="367"/>
  <c r="N16" i="367"/>
  <c r="N17" i="367"/>
  <c r="M8" i="367"/>
  <c r="M9" i="367"/>
  <c r="M10" i="367"/>
  <c r="M11" i="367"/>
  <c r="M12" i="367"/>
  <c r="M13" i="367"/>
  <c r="M14" i="367"/>
  <c r="M15" i="367"/>
  <c r="M16" i="367"/>
  <c r="M17" i="367"/>
  <c r="J8" i="367"/>
  <c r="J9" i="367"/>
  <c r="J10" i="367"/>
  <c r="J11" i="367"/>
  <c r="J12" i="367"/>
  <c r="J13" i="367"/>
  <c r="J14" i="367"/>
  <c r="J15" i="367"/>
  <c r="J16" i="367"/>
  <c r="J17" i="367"/>
  <c r="G7" i="366"/>
  <c r="G12" i="366" s="1"/>
  <c r="I7" i="366"/>
  <c r="J7" i="366"/>
  <c r="J12" i="366" s="1"/>
  <c r="F7" i="366"/>
  <c r="F12" i="366" s="1"/>
  <c r="O9" i="366"/>
  <c r="O10" i="366"/>
  <c r="O11" i="366"/>
  <c r="O8" i="366"/>
  <c r="L8" i="366"/>
  <c r="L9" i="366"/>
  <c r="L10" i="366"/>
  <c r="L11" i="366"/>
  <c r="K8" i="366"/>
  <c r="K9" i="366"/>
  <c r="K10" i="366"/>
  <c r="K11" i="366"/>
  <c r="H8" i="366"/>
  <c r="H9" i="366"/>
  <c r="H10" i="366"/>
  <c r="H11" i="366"/>
  <c r="E12" i="365"/>
  <c r="G12" i="365"/>
  <c r="H12" i="365"/>
  <c r="D12" i="365"/>
  <c r="E7" i="365"/>
  <c r="G7" i="365"/>
  <c r="H7" i="365"/>
  <c r="D7" i="365"/>
  <c r="J8" i="365"/>
  <c r="J9" i="365"/>
  <c r="J10" i="365"/>
  <c r="J11" i="365"/>
  <c r="J13" i="365"/>
  <c r="J14" i="365"/>
  <c r="J15" i="365"/>
  <c r="J16" i="365"/>
  <c r="I8" i="365"/>
  <c r="I9" i="365"/>
  <c r="I10" i="365"/>
  <c r="I11" i="365"/>
  <c r="I13" i="365"/>
  <c r="I14" i="365"/>
  <c r="I15" i="365"/>
  <c r="I16" i="365"/>
  <c r="F8" i="365"/>
  <c r="F9" i="365"/>
  <c r="F10" i="365"/>
  <c r="F11" i="365"/>
  <c r="F13" i="365"/>
  <c r="F12" i="365" s="1"/>
  <c r="F14" i="365"/>
  <c r="F15" i="365"/>
  <c r="F16" i="365"/>
  <c r="E6" i="364"/>
  <c r="G6" i="364"/>
  <c r="H6" i="364"/>
  <c r="D6" i="364"/>
  <c r="J7" i="364"/>
  <c r="J8" i="364"/>
  <c r="J9" i="364"/>
  <c r="J10" i="364"/>
  <c r="J11" i="364"/>
  <c r="J12" i="364"/>
  <c r="J13" i="364"/>
  <c r="J14" i="364"/>
  <c r="J15" i="364"/>
  <c r="J16" i="364"/>
  <c r="J17" i="364"/>
  <c r="J18" i="364"/>
  <c r="J19" i="364"/>
  <c r="J20" i="364"/>
  <c r="J21" i="364"/>
  <c r="J22" i="364"/>
  <c r="J23" i="364"/>
  <c r="J24" i="364"/>
  <c r="J25" i="364"/>
  <c r="J26" i="364"/>
  <c r="J27" i="364"/>
  <c r="I7" i="364"/>
  <c r="I8" i="364"/>
  <c r="I9" i="364"/>
  <c r="I10" i="364"/>
  <c r="I11" i="364"/>
  <c r="I12" i="364"/>
  <c r="I13" i="364"/>
  <c r="I14" i="364"/>
  <c r="I15" i="364"/>
  <c r="I16" i="364"/>
  <c r="I17" i="364"/>
  <c r="I18" i="364"/>
  <c r="I19" i="364"/>
  <c r="I20" i="364"/>
  <c r="I21" i="364"/>
  <c r="I22" i="364"/>
  <c r="I23" i="364"/>
  <c r="I24" i="364"/>
  <c r="I25" i="364"/>
  <c r="I26" i="364"/>
  <c r="I27" i="364"/>
  <c r="F7" i="364"/>
  <c r="F8" i="364"/>
  <c r="F9" i="364"/>
  <c r="F10" i="364"/>
  <c r="F11" i="364"/>
  <c r="F12" i="364"/>
  <c r="F13" i="364"/>
  <c r="F14" i="364"/>
  <c r="F15" i="364"/>
  <c r="F16" i="364"/>
  <c r="F17" i="364"/>
  <c r="F18" i="364"/>
  <c r="F19" i="364"/>
  <c r="F20" i="364"/>
  <c r="F21" i="364"/>
  <c r="F22" i="364"/>
  <c r="F23" i="364"/>
  <c r="F24" i="364"/>
  <c r="F25" i="364"/>
  <c r="F26" i="364"/>
  <c r="F27" i="364"/>
  <c r="Q9" i="359"/>
  <c r="Q10" i="359"/>
  <c r="Q11" i="359"/>
  <c r="Q12" i="359"/>
  <c r="Q13" i="359"/>
  <c r="Q14" i="359"/>
  <c r="Q15" i="359"/>
  <c r="Q16" i="359"/>
  <c r="Q17" i="359"/>
  <c r="Q18" i="359"/>
  <c r="Q19" i="359"/>
  <c r="Q20" i="359"/>
  <c r="Q21" i="359"/>
  <c r="Q22" i="359"/>
  <c r="Q23" i="359"/>
  <c r="Q24" i="359"/>
  <c r="Q8" i="359"/>
  <c r="N8" i="359"/>
  <c r="N9" i="359"/>
  <c r="N10" i="359"/>
  <c r="N11" i="359"/>
  <c r="N12" i="359"/>
  <c r="N13" i="359"/>
  <c r="N14" i="359"/>
  <c r="N15" i="359"/>
  <c r="N16" i="359"/>
  <c r="N17" i="359"/>
  <c r="N18" i="359"/>
  <c r="N19" i="359"/>
  <c r="N20" i="359"/>
  <c r="N21" i="359"/>
  <c r="N22" i="359"/>
  <c r="N23" i="359"/>
  <c r="N24" i="359"/>
  <c r="M8" i="359"/>
  <c r="M9" i="359"/>
  <c r="M10" i="359"/>
  <c r="M11" i="359"/>
  <c r="M12" i="359"/>
  <c r="M13" i="359"/>
  <c r="M14" i="359"/>
  <c r="M15" i="359"/>
  <c r="M16" i="359"/>
  <c r="M17" i="359"/>
  <c r="M18" i="359"/>
  <c r="M19" i="359"/>
  <c r="M20" i="359"/>
  <c r="M21" i="359"/>
  <c r="M22" i="359"/>
  <c r="M23" i="359"/>
  <c r="M24" i="359"/>
  <c r="J8" i="359"/>
  <c r="J9" i="359"/>
  <c r="J10" i="359"/>
  <c r="J11" i="359"/>
  <c r="J12" i="359"/>
  <c r="J13" i="359"/>
  <c r="J14" i="359"/>
  <c r="J15" i="359"/>
  <c r="J16" i="359"/>
  <c r="J17" i="359"/>
  <c r="J18" i="359"/>
  <c r="J19" i="359"/>
  <c r="J20" i="359"/>
  <c r="J21" i="359"/>
  <c r="J22" i="359"/>
  <c r="J23" i="359"/>
  <c r="J24" i="359"/>
  <c r="G7" i="358"/>
  <c r="G13" i="358" s="1"/>
  <c r="I7" i="358"/>
  <c r="J7" i="358"/>
  <c r="J13" i="358" s="1"/>
  <c r="F7" i="358"/>
  <c r="F13" i="358" s="1"/>
  <c r="O9" i="358"/>
  <c r="O10" i="358"/>
  <c r="O11" i="358"/>
  <c r="O12" i="358"/>
  <c r="O8" i="358"/>
  <c r="L8" i="358"/>
  <c r="L9" i="358"/>
  <c r="L10" i="358"/>
  <c r="L11" i="358"/>
  <c r="L12" i="358"/>
  <c r="K8" i="358"/>
  <c r="K9" i="358"/>
  <c r="K10" i="358"/>
  <c r="K11" i="358"/>
  <c r="K12" i="358"/>
  <c r="H8" i="358"/>
  <c r="H9" i="358"/>
  <c r="H10" i="358"/>
  <c r="H11" i="358"/>
  <c r="H12" i="358"/>
  <c r="E10" i="357"/>
  <c r="G10" i="357"/>
  <c r="H10" i="357"/>
  <c r="D10" i="357"/>
  <c r="E7" i="357"/>
  <c r="G7" i="357"/>
  <c r="H7" i="357"/>
  <c r="D7" i="357"/>
  <c r="J8" i="357"/>
  <c r="J9" i="357"/>
  <c r="J11" i="357"/>
  <c r="J12" i="357"/>
  <c r="I8" i="357"/>
  <c r="I9" i="357"/>
  <c r="I11" i="357"/>
  <c r="I12" i="357"/>
  <c r="F8" i="357"/>
  <c r="F7" i="357" s="1"/>
  <c r="F9" i="357"/>
  <c r="F11" i="357"/>
  <c r="F10" i="357" s="1"/>
  <c r="F12" i="357"/>
  <c r="E6" i="356"/>
  <c r="G6" i="356"/>
  <c r="H6" i="356"/>
  <c r="D6" i="356"/>
  <c r="J7" i="356"/>
  <c r="J8" i="356"/>
  <c r="J9" i="356"/>
  <c r="J10" i="356"/>
  <c r="J11" i="356"/>
  <c r="J12" i="356"/>
  <c r="J13" i="356"/>
  <c r="J14" i="356"/>
  <c r="J15" i="356"/>
  <c r="J16" i="356"/>
  <c r="J17" i="356"/>
  <c r="J18" i="356"/>
  <c r="J19" i="356"/>
  <c r="J20" i="356"/>
  <c r="J21" i="356"/>
  <c r="J22" i="356"/>
  <c r="J23" i="356"/>
  <c r="J24" i="356"/>
  <c r="J25" i="356"/>
  <c r="I7" i="356"/>
  <c r="I8" i="356"/>
  <c r="I9" i="356"/>
  <c r="I10" i="356"/>
  <c r="I11" i="356"/>
  <c r="I12" i="356"/>
  <c r="I13" i="356"/>
  <c r="I14" i="356"/>
  <c r="I15" i="356"/>
  <c r="I16" i="356"/>
  <c r="I17" i="356"/>
  <c r="I18" i="356"/>
  <c r="I19" i="356"/>
  <c r="I20" i="356"/>
  <c r="I21" i="356"/>
  <c r="I22" i="356"/>
  <c r="I23" i="356"/>
  <c r="I24" i="356"/>
  <c r="I25" i="356"/>
  <c r="F7" i="356"/>
  <c r="F8" i="356"/>
  <c r="F9" i="356"/>
  <c r="F10" i="356"/>
  <c r="F11" i="356"/>
  <c r="F12" i="356"/>
  <c r="F13" i="356"/>
  <c r="F14" i="356"/>
  <c r="F15" i="356"/>
  <c r="F16" i="356"/>
  <c r="F17" i="356"/>
  <c r="F18" i="356"/>
  <c r="F19" i="356"/>
  <c r="F20" i="356"/>
  <c r="F21" i="356"/>
  <c r="F22" i="356"/>
  <c r="F23" i="356"/>
  <c r="F24" i="356"/>
  <c r="F25" i="356"/>
  <c r="Q9" i="351"/>
  <c r="Q10" i="351"/>
  <c r="Q11" i="351"/>
  <c r="Q12" i="351"/>
  <c r="Q13" i="351"/>
  <c r="Q14" i="351"/>
  <c r="Q15" i="351"/>
  <c r="Q16" i="351"/>
  <c r="Q17" i="351"/>
  <c r="Q18" i="351"/>
  <c r="Q19" i="351"/>
  <c r="Q20" i="351"/>
  <c r="Q21" i="351"/>
  <c r="Q22" i="351"/>
  <c r="Q23" i="351"/>
  <c r="Q8" i="351"/>
  <c r="N8" i="351"/>
  <c r="N9" i="351"/>
  <c r="N10" i="351"/>
  <c r="N11" i="351"/>
  <c r="N12" i="351"/>
  <c r="N13" i="351"/>
  <c r="N14" i="351"/>
  <c r="N15" i="351"/>
  <c r="N16" i="351"/>
  <c r="N17" i="351"/>
  <c r="N18" i="351"/>
  <c r="N19" i="351"/>
  <c r="N20" i="351"/>
  <c r="N21" i="351"/>
  <c r="N22" i="351"/>
  <c r="N23" i="351"/>
  <c r="M8" i="351"/>
  <c r="M9" i="351"/>
  <c r="M10" i="351"/>
  <c r="M11" i="351"/>
  <c r="M12" i="351"/>
  <c r="M13" i="351"/>
  <c r="M14" i="351"/>
  <c r="M15" i="351"/>
  <c r="M16" i="351"/>
  <c r="M17" i="351"/>
  <c r="M18" i="351"/>
  <c r="M19" i="351"/>
  <c r="M20" i="351"/>
  <c r="M21" i="351"/>
  <c r="M22" i="351"/>
  <c r="M23" i="351"/>
  <c r="J8" i="351"/>
  <c r="J9" i="351"/>
  <c r="J10" i="351"/>
  <c r="J11" i="351"/>
  <c r="J12" i="351"/>
  <c r="J13" i="351"/>
  <c r="J14" i="351"/>
  <c r="J15" i="351"/>
  <c r="J16" i="351"/>
  <c r="J17" i="351"/>
  <c r="J18" i="351"/>
  <c r="J19" i="351"/>
  <c r="J20" i="351"/>
  <c r="J21" i="351"/>
  <c r="J22" i="351"/>
  <c r="J23" i="351"/>
  <c r="G7" i="350"/>
  <c r="G12" i="350" s="1"/>
  <c r="I7" i="350"/>
  <c r="J7" i="350"/>
  <c r="J12" i="350" s="1"/>
  <c r="F7" i="350"/>
  <c r="F12" i="350" s="1"/>
  <c r="O9" i="350"/>
  <c r="O10" i="350"/>
  <c r="O11" i="350"/>
  <c r="O8" i="350"/>
  <c r="L8" i="350"/>
  <c r="L9" i="350"/>
  <c r="L10" i="350"/>
  <c r="L11" i="350"/>
  <c r="K8" i="350"/>
  <c r="K9" i="350"/>
  <c r="K10" i="350"/>
  <c r="K11" i="350"/>
  <c r="H8" i="350"/>
  <c r="H9" i="350"/>
  <c r="H10" i="350"/>
  <c r="H11" i="350"/>
  <c r="E9" i="349"/>
  <c r="G9" i="349"/>
  <c r="H9" i="349"/>
  <c r="D9" i="349"/>
  <c r="E7" i="349"/>
  <c r="G7" i="349"/>
  <c r="H7" i="349"/>
  <c r="D7" i="349"/>
  <c r="J8" i="349"/>
  <c r="J10" i="349"/>
  <c r="J11" i="349"/>
  <c r="J12" i="349"/>
  <c r="J13" i="349"/>
  <c r="J14" i="349"/>
  <c r="J15" i="349"/>
  <c r="J16" i="349"/>
  <c r="J17" i="349"/>
  <c r="J18" i="349"/>
  <c r="J19" i="349"/>
  <c r="J20" i="349"/>
  <c r="J21" i="349"/>
  <c r="J22" i="349"/>
  <c r="J23" i="349"/>
  <c r="J24" i="349"/>
  <c r="J25" i="349"/>
  <c r="J26" i="349"/>
  <c r="J27" i="349"/>
  <c r="J28" i="349"/>
  <c r="J29" i="349"/>
  <c r="J30" i="349"/>
  <c r="J31" i="349"/>
  <c r="J32" i="349"/>
  <c r="J33" i="349"/>
  <c r="J34" i="349"/>
  <c r="J35" i="349"/>
  <c r="I8" i="349"/>
  <c r="I10" i="349"/>
  <c r="I11" i="349"/>
  <c r="I12" i="349"/>
  <c r="I13" i="349"/>
  <c r="I14" i="349"/>
  <c r="I15" i="349"/>
  <c r="I16" i="349"/>
  <c r="I17" i="349"/>
  <c r="I18" i="349"/>
  <c r="I19" i="349"/>
  <c r="I20" i="349"/>
  <c r="I21" i="349"/>
  <c r="I22" i="349"/>
  <c r="I23" i="349"/>
  <c r="I24" i="349"/>
  <c r="I25" i="349"/>
  <c r="I26" i="349"/>
  <c r="I27" i="349"/>
  <c r="I28" i="349"/>
  <c r="I29" i="349"/>
  <c r="I30" i="349"/>
  <c r="I31" i="349"/>
  <c r="I32" i="349"/>
  <c r="I33" i="349"/>
  <c r="I34" i="349"/>
  <c r="I35" i="349"/>
  <c r="F8" i="349"/>
  <c r="F7" i="349" s="1"/>
  <c r="F10" i="349"/>
  <c r="F11" i="349"/>
  <c r="F12" i="349"/>
  <c r="F13" i="349"/>
  <c r="F14" i="349"/>
  <c r="F15" i="349"/>
  <c r="F16" i="349"/>
  <c r="F17" i="349"/>
  <c r="F18" i="349"/>
  <c r="F19" i="349"/>
  <c r="F20" i="349"/>
  <c r="F21" i="349"/>
  <c r="F22" i="349"/>
  <c r="F23" i="349"/>
  <c r="F24" i="349"/>
  <c r="F25" i="349"/>
  <c r="F26" i="349"/>
  <c r="F27" i="349"/>
  <c r="F28" i="349"/>
  <c r="F29" i="349"/>
  <c r="F30" i="349"/>
  <c r="F31" i="349"/>
  <c r="F32" i="349"/>
  <c r="F33" i="349"/>
  <c r="F34" i="349"/>
  <c r="F35" i="349"/>
  <c r="E6" i="348"/>
  <c r="G6" i="348"/>
  <c r="H6" i="348"/>
  <c r="D6" i="348"/>
  <c r="J7" i="348"/>
  <c r="J8" i="348"/>
  <c r="J9" i="348"/>
  <c r="J10" i="348"/>
  <c r="J11" i="348"/>
  <c r="J12" i="348"/>
  <c r="J13" i="348"/>
  <c r="J14" i="348"/>
  <c r="J15" i="348"/>
  <c r="J16" i="348"/>
  <c r="J17" i="348"/>
  <c r="J18" i="348"/>
  <c r="J19" i="348"/>
  <c r="J20" i="348"/>
  <c r="J21" i="348"/>
  <c r="J22" i="348"/>
  <c r="J23" i="348"/>
  <c r="J24" i="348"/>
  <c r="J25" i="348"/>
  <c r="J26" i="348"/>
  <c r="J27" i="348"/>
  <c r="J28" i="348"/>
  <c r="J29" i="348"/>
  <c r="J30" i="348"/>
  <c r="J31" i="348"/>
  <c r="I7" i="348"/>
  <c r="I8" i="348"/>
  <c r="I9" i="348"/>
  <c r="I10" i="348"/>
  <c r="I11" i="348"/>
  <c r="I12" i="348"/>
  <c r="I13" i="348"/>
  <c r="I14" i="348"/>
  <c r="I15" i="348"/>
  <c r="I16" i="348"/>
  <c r="I17" i="348"/>
  <c r="I18" i="348"/>
  <c r="I19" i="348"/>
  <c r="I20" i="348"/>
  <c r="I21" i="348"/>
  <c r="I22" i="348"/>
  <c r="I23" i="348"/>
  <c r="I24" i="348"/>
  <c r="I25" i="348"/>
  <c r="I26" i="348"/>
  <c r="I27" i="348"/>
  <c r="I28" i="348"/>
  <c r="I29" i="348"/>
  <c r="I30" i="348"/>
  <c r="I31" i="348"/>
  <c r="F7" i="348"/>
  <c r="F8" i="348"/>
  <c r="F9" i="348"/>
  <c r="F10" i="348"/>
  <c r="F11" i="348"/>
  <c r="F12" i="348"/>
  <c r="F13" i="348"/>
  <c r="F14" i="348"/>
  <c r="F15" i="348"/>
  <c r="F16" i="348"/>
  <c r="F17" i="348"/>
  <c r="F18" i="348"/>
  <c r="F19" i="348"/>
  <c r="F20" i="348"/>
  <c r="F21" i="348"/>
  <c r="F22" i="348"/>
  <c r="F23" i="348"/>
  <c r="F24" i="348"/>
  <c r="F25" i="348"/>
  <c r="F26" i="348"/>
  <c r="F27" i="348"/>
  <c r="F28" i="348"/>
  <c r="F29" i="348"/>
  <c r="F30" i="348"/>
  <c r="F31" i="348"/>
  <c r="Q9" i="343"/>
  <c r="Q10" i="343"/>
  <c r="Q11" i="343"/>
  <c r="Q12" i="343"/>
  <c r="Q13" i="343"/>
  <c r="Q14" i="343"/>
  <c r="Q15" i="343"/>
  <c r="Q16" i="343"/>
  <c r="Q17" i="343"/>
  <c r="Q18" i="343"/>
  <c r="Q19" i="343"/>
  <c r="Q20" i="343"/>
  <c r="Q21" i="343"/>
  <c r="Q22" i="343"/>
  <c r="Q23" i="343"/>
  <c r="Q24" i="343"/>
  <c r="Q25" i="343"/>
  <c r="Q26" i="343"/>
  <c r="Q27" i="343"/>
  <c r="Q28" i="343"/>
  <c r="Q29" i="343"/>
  <c r="Q30" i="343"/>
  <c r="Q31" i="343"/>
  <c r="Q32" i="343"/>
  <c r="Q33" i="343"/>
  <c r="Q34" i="343"/>
  <c r="Q35" i="343"/>
  <c r="Q36" i="343"/>
  <c r="Q37" i="343"/>
  <c r="Q38" i="343"/>
  <c r="Q39" i="343"/>
  <c r="Q40" i="343"/>
  <c r="Q41" i="343"/>
  <c r="Q42" i="343"/>
  <c r="Q43" i="343"/>
  <c r="Q44" i="343"/>
  <c r="Q45" i="343"/>
  <c r="Q46" i="343"/>
  <c r="Q47" i="343"/>
  <c r="Q48" i="343"/>
  <c r="Q49" i="343"/>
  <c r="Q50" i="343"/>
  <c r="Q51" i="343"/>
  <c r="Q52" i="343"/>
  <c r="Q53" i="343"/>
  <c r="Q8" i="343"/>
  <c r="N8" i="343"/>
  <c r="N9" i="343"/>
  <c r="N10" i="343"/>
  <c r="N11" i="343"/>
  <c r="N12" i="343"/>
  <c r="N13" i="343"/>
  <c r="N14" i="343"/>
  <c r="N15" i="343"/>
  <c r="N16" i="343"/>
  <c r="N17" i="343"/>
  <c r="N18" i="343"/>
  <c r="N19" i="343"/>
  <c r="N20" i="343"/>
  <c r="N21" i="343"/>
  <c r="N22" i="343"/>
  <c r="N23" i="343"/>
  <c r="N24" i="343"/>
  <c r="N25" i="343"/>
  <c r="N26" i="343"/>
  <c r="N27" i="343"/>
  <c r="N28" i="343"/>
  <c r="N29" i="343"/>
  <c r="N30" i="343"/>
  <c r="N31" i="343"/>
  <c r="N32" i="343"/>
  <c r="N33" i="343"/>
  <c r="N34" i="343"/>
  <c r="N35" i="343"/>
  <c r="N36" i="343"/>
  <c r="N37" i="343"/>
  <c r="N38" i="343"/>
  <c r="N39" i="343"/>
  <c r="N40" i="343"/>
  <c r="N41" i="343"/>
  <c r="N42" i="343"/>
  <c r="N43" i="343"/>
  <c r="N44" i="343"/>
  <c r="N45" i="343"/>
  <c r="N46" i="343"/>
  <c r="N47" i="343"/>
  <c r="N48" i="343"/>
  <c r="N49" i="343"/>
  <c r="N50" i="343"/>
  <c r="N51" i="343"/>
  <c r="N52" i="343"/>
  <c r="N53" i="343"/>
  <c r="M8" i="343"/>
  <c r="M9" i="343"/>
  <c r="M10" i="343"/>
  <c r="M11" i="343"/>
  <c r="M12" i="343"/>
  <c r="M13" i="343"/>
  <c r="M14" i="343"/>
  <c r="M15" i="343"/>
  <c r="M16" i="343"/>
  <c r="M17" i="343"/>
  <c r="M18" i="343"/>
  <c r="M19" i="343"/>
  <c r="M20" i="343"/>
  <c r="M21" i="343"/>
  <c r="M22" i="343"/>
  <c r="M23" i="343"/>
  <c r="M24" i="343"/>
  <c r="M25" i="343"/>
  <c r="M26" i="343"/>
  <c r="M27" i="343"/>
  <c r="M28" i="343"/>
  <c r="M29" i="343"/>
  <c r="M30" i="343"/>
  <c r="M31" i="343"/>
  <c r="M32" i="343"/>
  <c r="M33" i="343"/>
  <c r="M34" i="343"/>
  <c r="M35" i="343"/>
  <c r="M36" i="343"/>
  <c r="M37" i="343"/>
  <c r="M38" i="343"/>
  <c r="M39" i="343"/>
  <c r="M40" i="343"/>
  <c r="M41" i="343"/>
  <c r="M42" i="343"/>
  <c r="M43" i="343"/>
  <c r="M44" i="343"/>
  <c r="M45" i="343"/>
  <c r="M46" i="343"/>
  <c r="M47" i="343"/>
  <c r="M48" i="343"/>
  <c r="M49" i="343"/>
  <c r="M50" i="343"/>
  <c r="M51" i="343"/>
  <c r="M52" i="343"/>
  <c r="M53" i="343"/>
  <c r="J8" i="343"/>
  <c r="J9" i="343"/>
  <c r="J10" i="343"/>
  <c r="J11" i="343"/>
  <c r="J12" i="343"/>
  <c r="J13" i="343"/>
  <c r="J14" i="343"/>
  <c r="J15" i="343"/>
  <c r="J16" i="343"/>
  <c r="J17" i="343"/>
  <c r="J18" i="343"/>
  <c r="J19" i="343"/>
  <c r="J20" i="343"/>
  <c r="J21" i="343"/>
  <c r="J22" i="343"/>
  <c r="J23" i="343"/>
  <c r="J24" i="343"/>
  <c r="J25" i="343"/>
  <c r="J26" i="343"/>
  <c r="J27" i="343"/>
  <c r="J28" i="343"/>
  <c r="J29" i="343"/>
  <c r="J30" i="343"/>
  <c r="J31" i="343"/>
  <c r="J32" i="343"/>
  <c r="J33" i="343"/>
  <c r="J34" i="343"/>
  <c r="J35" i="343"/>
  <c r="J36" i="343"/>
  <c r="J37" i="343"/>
  <c r="J38" i="343"/>
  <c r="J39" i="343"/>
  <c r="J40" i="343"/>
  <c r="J41" i="343"/>
  <c r="J42" i="343"/>
  <c r="J43" i="343"/>
  <c r="J44" i="343"/>
  <c r="J45" i="343"/>
  <c r="J46" i="343"/>
  <c r="J47" i="343"/>
  <c r="J48" i="343"/>
  <c r="J49" i="343"/>
  <c r="J50" i="343"/>
  <c r="J51" i="343"/>
  <c r="J52" i="343"/>
  <c r="J53" i="343"/>
  <c r="G7" i="342"/>
  <c r="G13" i="342" s="1"/>
  <c r="I7" i="342"/>
  <c r="I13" i="342" s="1"/>
  <c r="J7" i="342"/>
  <c r="J13" i="342" s="1"/>
  <c r="F7" i="342"/>
  <c r="F13" i="342" s="1"/>
  <c r="O9" i="342"/>
  <c r="O10" i="342"/>
  <c r="O11" i="342"/>
  <c r="O12" i="342"/>
  <c r="O8" i="342"/>
  <c r="L8" i="342"/>
  <c r="L9" i="342"/>
  <c r="L10" i="342"/>
  <c r="L11" i="342"/>
  <c r="L12" i="342"/>
  <c r="K8" i="342"/>
  <c r="K9" i="342"/>
  <c r="K10" i="342"/>
  <c r="K11" i="342"/>
  <c r="K12" i="342"/>
  <c r="H8" i="342"/>
  <c r="H9" i="342"/>
  <c r="H10" i="342"/>
  <c r="H11" i="342"/>
  <c r="H12" i="342"/>
  <c r="E10" i="341"/>
  <c r="G10" i="341"/>
  <c r="H10" i="341"/>
  <c r="D10" i="341"/>
  <c r="E7" i="341"/>
  <c r="G7" i="341"/>
  <c r="H7" i="341"/>
  <c r="D7" i="341"/>
  <c r="J8" i="341"/>
  <c r="J9" i="341"/>
  <c r="J11" i="341"/>
  <c r="J12" i="341"/>
  <c r="J13" i="341"/>
  <c r="J14" i="341"/>
  <c r="J15" i="341"/>
  <c r="J16" i="341"/>
  <c r="J17" i="341"/>
  <c r="J18" i="341"/>
  <c r="J19" i="341"/>
  <c r="J20" i="341"/>
  <c r="J21" i="341"/>
  <c r="J22" i="341"/>
  <c r="J23" i="341"/>
  <c r="J24" i="341"/>
  <c r="J25" i="341"/>
  <c r="J26" i="341"/>
  <c r="J27" i="341"/>
  <c r="J28" i="341"/>
  <c r="J29" i="341"/>
  <c r="J30" i="341"/>
  <c r="J31" i="341"/>
  <c r="J32" i="341"/>
  <c r="J33" i="341"/>
  <c r="J34" i="341"/>
  <c r="J35" i="341"/>
  <c r="J36" i="341"/>
  <c r="I8" i="341"/>
  <c r="I9" i="341"/>
  <c r="I11" i="341"/>
  <c r="I12" i="341"/>
  <c r="I13" i="341"/>
  <c r="I14" i="341"/>
  <c r="I15" i="341"/>
  <c r="I16" i="341"/>
  <c r="I17" i="341"/>
  <c r="I18" i="341"/>
  <c r="I19" i="341"/>
  <c r="I20" i="341"/>
  <c r="I21" i="341"/>
  <c r="I22" i="341"/>
  <c r="I23" i="341"/>
  <c r="I24" i="341"/>
  <c r="I25" i="341"/>
  <c r="I26" i="341"/>
  <c r="I27" i="341"/>
  <c r="I28" i="341"/>
  <c r="I29" i="341"/>
  <c r="I30" i="341"/>
  <c r="I31" i="341"/>
  <c r="I32" i="341"/>
  <c r="I33" i="341"/>
  <c r="I34" i="341"/>
  <c r="I35" i="341"/>
  <c r="I36" i="341"/>
  <c r="F8" i="341"/>
  <c r="F7" i="341" s="1"/>
  <c r="F9" i="341"/>
  <c r="F11" i="341"/>
  <c r="F12" i="341"/>
  <c r="F13" i="341"/>
  <c r="F14" i="341"/>
  <c r="F15" i="341"/>
  <c r="F16" i="341"/>
  <c r="F17" i="341"/>
  <c r="F18" i="341"/>
  <c r="F19" i="341"/>
  <c r="F20" i="341"/>
  <c r="F21" i="341"/>
  <c r="F22" i="341"/>
  <c r="F23" i="341"/>
  <c r="F24" i="341"/>
  <c r="F25" i="341"/>
  <c r="F26" i="341"/>
  <c r="F27" i="341"/>
  <c r="F28" i="341"/>
  <c r="F29" i="341"/>
  <c r="F30" i="341"/>
  <c r="F31" i="341"/>
  <c r="F32" i="341"/>
  <c r="F33" i="341"/>
  <c r="F34" i="341"/>
  <c r="F35" i="341"/>
  <c r="F36" i="341"/>
  <c r="E6" i="340"/>
  <c r="G6" i="340"/>
  <c r="H6" i="340"/>
  <c r="D6" i="340"/>
  <c r="J7" i="340"/>
  <c r="J8" i="340"/>
  <c r="J9" i="340"/>
  <c r="J10" i="340"/>
  <c r="J11" i="340"/>
  <c r="J12" i="340"/>
  <c r="J13" i="340"/>
  <c r="J14" i="340"/>
  <c r="J15" i="340"/>
  <c r="J16" i="340"/>
  <c r="J17" i="340"/>
  <c r="J18" i="340"/>
  <c r="J19" i="340"/>
  <c r="J20" i="340"/>
  <c r="J21" i="340"/>
  <c r="J22" i="340"/>
  <c r="J23" i="340"/>
  <c r="J24" i="340"/>
  <c r="J25" i="340"/>
  <c r="J26" i="340"/>
  <c r="J27" i="340"/>
  <c r="J28" i="340"/>
  <c r="J29" i="340"/>
  <c r="J30" i="340"/>
  <c r="J31" i="340"/>
  <c r="I7" i="340"/>
  <c r="I8" i="340"/>
  <c r="I9" i="340"/>
  <c r="I10" i="340"/>
  <c r="I11" i="340"/>
  <c r="I12" i="340"/>
  <c r="I13" i="340"/>
  <c r="I14" i="340"/>
  <c r="I15" i="340"/>
  <c r="I16" i="340"/>
  <c r="I17" i="340"/>
  <c r="I18" i="340"/>
  <c r="I19" i="340"/>
  <c r="I20" i="340"/>
  <c r="I21" i="340"/>
  <c r="I22" i="340"/>
  <c r="I23" i="340"/>
  <c r="I24" i="340"/>
  <c r="I25" i="340"/>
  <c r="I26" i="340"/>
  <c r="I27" i="340"/>
  <c r="I28" i="340"/>
  <c r="I29" i="340"/>
  <c r="I30" i="340"/>
  <c r="I31" i="340"/>
  <c r="F7" i="340"/>
  <c r="F8" i="340"/>
  <c r="F9" i="340"/>
  <c r="F10" i="340"/>
  <c r="F11" i="340"/>
  <c r="F12" i="340"/>
  <c r="F13" i="340"/>
  <c r="F14" i="340"/>
  <c r="F15" i="340"/>
  <c r="F16" i="340"/>
  <c r="F17" i="340"/>
  <c r="F18" i="340"/>
  <c r="F19" i="340"/>
  <c r="F20" i="340"/>
  <c r="F21" i="340"/>
  <c r="F22" i="340"/>
  <c r="F23" i="340"/>
  <c r="F24" i="340"/>
  <c r="F25" i="340"/>
  <c r="F26" i="340"/>
  <c r="F27" i="340"/>
  <c r="F28" i="340"/>
  <c r="F29" i="340"/>
  <c r="F30" i="340"/>
  <c r="F31" i="340"/>
  <c r="Q9" i="335"/>
  <c r="Q10" i="335"/>
  <c r="Q11" i="335"/>
  <c r="Q12" i="335"/>
  <c r="Q13" i="335"/>
  <c r="Q14" i="335"/>
  <c r="Q15" i="335"/>
  <c r="Q16" i="335"/>
  <c r="Q8" i="335"/>
  <c r="N8" i="335"/>
  <c r="N9" i="335"/>
  <c r="N10" i="335"/>
  <c r="N11" i="335"/>
  <c r="N12" i="335"/>
  <c r="N13" i="335"/>
  <c r="N14" i="335"/>
  <c r="N15" i="335"/>
  <c r="N16" i="335"/>
  <c r="M8" i="335"/>
  <c r="M9" i="335"/>
  <c r="M10" i="335"/>
  <c r="M11" i="335"/>
  <c r="M12" i="335"/>
  <c r="M13" i="335"/>
  <c r="M14" i="335"/>
  <c r="M15" i="335"/>
  <c r="M16" i="335"/>
  <c r="J8" i="335"/>
  <c r="J9" i="335"/>
  <c r="J10" i="335"/>
  <c r="J11" i="335"/>
  <c r="J12" i="335"/>
  <c r="J13" i="335"/>
  <c r="J14" i="335"/>
  <c r="J15" i="335"/>
  <c r="J16" i="335"/>
  <c r="G7" i="334"/>
  <c r="G11" i="334" s="1"/>
  <c r="I7" i="334"/>
  <c r="J7" i="334"/>
  <c r="J11" i="334" s="1"/>
  <c r="F7" i="334"/>
  <c r="F11" i="334" s="1"/>
  <c r="O9" i="334"/>
  <c r="O10" i="334"/>
  <c r="O8" i="334"/>
  <c r="L8" i="334"/>
  <c r="L9" i="334"/>
  <c r="L10" i="334"/>
  <c r="K8" i="334"/>
  <c r="K9" i="334"/>
  <c r="K10" i="334"/>
  <c r="H8" i="334"/>
  <c r="H9" i="334"/>
  <c r="H10" i="334"/>
  <c r="H7" i="334" s="1"/>
  <c r="H11" i="334" s="1"/>
  <c r="E11" i="333"/>
  <c r="G11" i="333"/>
  <c r="H11" i="333"/>
  <c r="D11" i="333"/>
  <c r="E7" i="333"/>
  <c r="G7" i="333"/>
  <c r="H7" i="333"/>
  <c r="D7" i="333"/>
  <c r="J8" i="333"/>
  <c r="J9" i="333"/>
  <c r="J10" i="333"/>
  <c r="J12" i="333"/>
  <c r="J13" i="333"/>
  <c r="J14" i="333"/>
  <c r="I8" i="333"/>
  <c r="I9" i="333"/>
  <c r="I10" i="333"/>
  <c r="I12" i="333"/>
  <c r="I13" i="333"/>
  <c r="I14" i="333"/>
  <c r="F8" i="333"/>
  <c r="F7" i="333" s="1"/>
  <c r="F9" i="333"/>
  <c r="F10" i="333"/>
  <c r="F12" i="333"/>
  <c r="F13" i="333"/>
  <c r="F14" i="333"/>
  <c r="E6" i="332"/>
  <c r="G6" i="332"/>
  <c r="H6" i="332"/>
  <c r="D6" i="332"/>
  <c r="J7" i="332"/>
  <c r="J8" i="332"/>
  <c r="J9" i="332"/>
  <c r="J10" i="332"/>
  <c r="J11" i="332"/>
  <c r="J12" i="332"/>
  <c r="J13" i="332"/>
  <c r="J14" i="332"/>
  <c r="J15" i="332"/>
  <c r="J16" i="332"/>
  <c r="J17" i="332"/>
  <c r="J18" i="332"/>
  <c r="J19" i="332"/>
  <c r="J20" i="332"/>
  <c r="J21" i="332"/>
  <c r="J22" i="332"/>
  <c r="J23" i="332"/>
  <c r="J24" i="332"/>
  <c r="J25" i="332"/>
  <c r="I7" i="332"/>
  <c r="I8" i="332"/>
  <c r="I9" i="332"/>
  <c r="I10" i="332"/>
  <c r="I11" i="332"/>
  <c r="I12" i="332"/>
  <c r="I13" i="332"/>
  <c r="I14" i="332"/>
  <c r="I15" i="332"/>
  <c r="I16" i="332"/>
  <c r="I17" i="332"/>
  <c r="I18" i="332"/>
  <c r="I19" i="332"/>
  <c r="I20" i="332"/>
  <c r="I21" i="332"/>
  <c r="I22" i="332"/>
  <c r="I23" i="332"/>
  <c r="I24" i="332"/>
  <c r="I25" i="332"/>
  <c r="F7" i="332"/>
  <c r="F8" i="332"/>
  <c r="F9" i="332"/>
  <c r="F10" i="332"/>
  <c r="F11" i="332"/>
  <c r="F12" i="332"/>
  <c r="F13" i="332"/>
  <c r="F14" i="332"/>
  <c r="F15" i="332"/>
  <c r="F16" i="332"/>
  <c r="F17" i="332"/>
  <c r="F18" i="332"/>
  <c r="F19" i="332"/>
  <c r="F20" i="332"/>
  <c r="F21" i="332"/>
  <c r="F22" i="332"/>
  <c r="F23" i="332"/>
  <c r="F24" i="332"/>
  <c r="F25" i="332"/>
  <c r="Q9" i="327"/>
  <c r="Q10" i="327"/>
  <c r="Q11" i="327"/>
  <c r="Q12" i="327"/>
  <c r="Q13" i="327"/>
  <c r="Q14" i="327"/>
  <c r="Q15" i="327"/>
  <c r="Q16" i="327"/>
  <c r="Q17" i="327"/>
  <c r="Q8" i="327"/>
  <c r="N8" i="327"/>
  <c r="N9" i="327"/>
  <c r="N10" i="327"/>
  <c r="N11" i="327"/>
  <c r="N12" i="327"/>
  <c r="N13" i="327"/>
  <c r="N14" i="327"/>
  <c r="N15" i="327"/>
  <c r="N16" i="327"/>
  <c r="N17" i="327"/>
  <c r="M8" i="327"/>
  <c r="M9" i="327"/>
  <c r="M10" i="327"/>
  <c r="M11" i="327"/>
  <c r="M12" i="327"/>
  <c r="M13" i="327"/>
  <c r="M14" i="327"/>
  <c r="M15" i="327"/>
  <c r="M16" i="327"/>
  <c r="M17" i="327"/>
  <c r="J8" i="327"/>
  <c r="J9" i="327"/>
  <c r="J10" i="327"/>
  <c r="J11" i="327"/>
  <c r="J12" i="327"/>
  <c r="J13" i="327"/>
  <c r="J14" i="327"/>
  <c r="J15" i="327"/>
  <c r="J16" i="327"/>
  <c r="J17" i="327"/>
  <c r="G7" i="326"/>
  <c r="G13" i="326" s="1"/>
  <c r="I7" i="326"/>
  <c r="I13" i="326" s="1"/>
  <c r="J7" i="326"/>
  <c r="J13" i="326" s="1"/>
  <c r="F7" i="326"/>
  <c r="F13" i="326" s="1"/>
  <c r="O9" i="326"/>
  <c r="O10" i="326"/>
  <c r="O11" i="326"/>
  <c r="O12" i="326"/>
  <c r="O8" i="326"/>
  <c r="L8" i="326"/>
  <c r="L9" i="326"/>
  <c r="L10" i="326"/>
  <c r="L11" i="326"/>
  <c r="L12" i="326"/>
  <c r="K8" i="326"/>
  <c r="K9" i="326"/>
  <c r="K10" i="326"/>
  <c r="K11" i="326"/>
  <c r="K12" i="326"/>
  <c r="H8" i="326"/>
  <c r="H9" i="326"/>
  <c r="H10" i="326"/>
  <c r="H11" i="326"/>
  <c r="H12" i="326"/>
  <c r="E9" i="325"/>
  <c r="G9" i="325"/>
  <c r="H9" i="325"/>
  <c r="D9" i="325"/>
  <c r="E7" i="325"/>
  <c r="G7" i="325"/>
  <c r="H7" i="325"/>
  <c r="D7" i="325"/>
  <c r="J8" i="325"/>
  <c r="J10" i="325"/>
  <c r="J11" i="325"/>
  <c r="J12" i="325"/>
  <c r="J13" i="325"/>
  <c r="I8" i="325"/>
  <c r="I10" i="325"/>
  <c r="I11" i="325"/>
  <c r="I12" i="325"/>
  <c r="I13" i="325"/>
  <c r="F8" i="325"/>
  <c r="F7" i="325" s="1"/>
  <c r="F10" i="325"/>
  <c r="F9" i="325" s="1"/>
  <c r="F11" i="325"/>
  <c r="F12" i="325"/>
  <c r="F13" i="325"/>
  <c r="E6" i="324"/>
  <c r="G6" i="324"/>
  <c r="H6" i="324"/>
  <c r="D6" i="324"/>
  <c r="J7" i="324"/>
  <c r="J8" i="324"/>
  <c r="J9" i="324"/>
  <c r="J10" i="324"/>
  <c r="I7" i="324"/>
  <c r="I8" i="324"/>
  <c r="I9" i="324"/>
  <c r="I10" i="324"/>
  <c r="F7" i="324"/>
  <c r="F8" i="324"/>
  <c r="F9" i="324"/>
  <c r="F10" i="324"/>
  <c r="Q9" i="319"/>
  <c r="Q10" i="319"/>
  <c r="Q11" i="319"/>
  <c r="Q12" i="319"/>
  <c r="Q13" i="319"/>
  <c r="Q14" i="319"/>
  <c r="Q15" i="319"/>
  <c r="Q16" i="319"/>
  <c r="Q17" i="319"/>
  <c r="Q18" i="319"/>
  <c r="Q8" i="319"/>
  <c r="N8" i="319"/>
  <c r="N9" i="319"/>
  <c r="N10" i="319"/>
  <c r="N11" i="319"/>
  <c r="N12" i="319"/>
  <c r="N13" i="319"/>
  <c r="N14" i="319"/>
  <c r="N15" i="319"/>
  <c r="N16" i="319"/>
  <c r="N17" i="319"/>
  <c r="N18" i="319"/>
  <c r="M8" i="319"/>
  <c r="M9" i="319"/>
  <c r="M10" i="319"/>
  <c r="M11" i="319"/>
  <c r="M12" i="319"/>
  <c r="M13" i="319"/>
  <c r="M14" i="319"/>
  <c r="M15" i="319"/>
  <c r="M16" i="319"/>
  <c r="M17" i="319"/>
  <c r="M18" i="319"/>
  <c r="J8" i="319"/>
  <c r="J9" i="319"/>
  <c r="J10" i="319"/>
  <c r="J11" i="319"/>
  <c r="J12" i="319"/>
  <c r="J13" i="319"/>
  <c r="J14" i="319"/>
  <c r="J15" i="319"/>
  <c r="J16" i="319"/>
  <c r="J17" i="319"/>
  <c r="J18" i="319"/>
  <c r="G7" i="318"/>
  <c r="G11" i="318" s="1"/>
  <c r="I7" i="318"/>
  <c r="J7" i="318"/>
  <c r="J11" i="318" s="1"/>
  <c r="F7" i="318"/>
  <c r="F11" i="318" s="1"/>
  <c r="O9" i="318"/>
  <c r="O10" i="318"/>
  <c r="O8" i="318"/>
  <c r="L8" i="318"/>
  <c r="L9" i="318"/>
  <c r="L10" i="318"/>
  <c r="K8" i="318"/>
  <c r="K9" i="318"/>
  <c r="K10" i="318"/>
  <c r="H8" i="318"/>
  <c r="H9" i="318"/>
  <c r="H10" i="318"/>
  <c r="E9" i="317"/>
  <c r="G9" i="317"/>
  <c r="H9" i="317"/>
  <c r="D9" i="317"/>
  <c r="E7" i="317"/>
  <c r="G7" i="317"/>
  <c r="H7" i="317"/>
  <c r="D7" i="317"/>
  <c r="J8" i="317"/>
  <c r="J10" i="317"/>
  <c r="J11" i="317"/>
  <c r="J12" i="317"/>
  <c r="I8" i="317"/>
  <c r="I10" i="317"/>
  <c r="I11" i="317"/>
  <c r="I12" i="317"/>
  <c r="F8" i="317"/>
  <c r="F7" i="317" s="1"/>
  <c r="F10" i="317"/>
  <c r="F9" i="317" s="1"/>
  <c r="F11" i="317"/>
  <c r="F12" i="317"/>
  <c r="E6" i="316"/>
  <c r="G6" i="316"/>
  <c r="H6" i="316"/>
  <c r="D6" i="316"/>
  <c r="J7" i="316"/>
  <c r="J8" i="316"/>
  <c r="J9" i="316"/>
  <c r="I7" i="316"/>
  <c r="I8" i="316"/>
  <c r="I9" i="316"/>
  <c r="F7" i="316"/>
  <c r="F8" i="316"/>
  <c r="F9" i="316"/>
  <c r="Q9" i="311"/>
  <c r="Q10" i="311"/>
  <c r="Q11" i="311"/>
  <c r="Q12" i="311"/>
  <c r="Q13" i="311"/>
  <c r="Q14" i="311"/>
  <c r="Q15" i="311"/>
  <c r="Q16" i="311"/>
  <c r="Q17" i="311"/>
  <c r="Q18" i="311"/>
  <c r="Q19" i="311"/>
  <c r="Q20" i="311"/>
  <c r="Q21" i="311"/>
  <c r="Q22" i="311"/>
  <c r="Q23" i="311"/>
  <c r="Q24" i="311"/>
  <c r="Q25" i="311"/>
  <c r="Q8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N22" i="311"/>
  <c r="N23" i="311"/>
  <c r="N24" i="311"/>
  <c r="N25" i="311"/>
  <c r="M8" i="311"/>
  <c r="M9" i="311"/>
  <c r="M10" i="311"/>
  <c r="M11" i="311"/>
  <c r="M12" i="311"/>
  <c r="M13" i="311"/>
  <c r="M14" i="311"/>
  <c r="M15" i="311"/>
  <c r="M16" i="311"/>
  <c r="M17" i="311"/>
  <c r="M18" i="311"/>
  <c r="M19" i="311"/>
  <c r="M20" i="311"/>
  <c r="M21" i="311"/>
  <c r="M22" i="311"/>
  <c r="M23" i="311"/>
  <c r="M24" i="311"/>
  <c r="M25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J22" i="311"/>
  <c r="J23" i="311"/>
  <c r="J24" i="311"/>
  <c r="J25" i="311"/>
  <c r="G7" i="310"/>
  <c r="G15" i="310" s="1"/>
  <c r="I7" i="310"/>
  <c r="J7" i="310"/>
  <c r="J15" i="310" s="1"/>
  <c r="F7" i="310"/>
  <c r="F15" i="310" s="1"/>
  <c r="O9" i="310"/>
  <c r="O10" i="310"/>
  <c r="O11" i="310"/>
  <c r="O12" i="310"/>
  <c r="O13" i="310"/>
  <c r="O14" i="310"/>
  <c r="O8" i="310"/>
  <c r="L8" i="310"/>
  <c r="L9" i="310"/>
  <c r="L10" i="310"/>
  <c r="L11" i="310"/>
  <c r="L12" i="310"/>
  <c r="L13" i="310"/>
  <c r="L14" i="310"/>
  <c r="K8" i="310"/>
  <c r="K9" i="310"/>
  <c r="K10" i="310"/>
  <c r="K11" i="310"/>
  <c r="K12" i="310"/>
  <c r="K13" i="310"/>
  <c r="K14" i="310"/>
  <c r="H8" i="310"/>
  <c r="H9" i="310"/>
  <c r="H10" i="310"/>
  <c r="H11" i="310"/>
  <c r="H12" i="310"/>
  <c r="H13" i="310"/>
  <c r="H14" i="310"/>
  <c r="E12" i="309"/>
  <c r="G12" i="309"/>
  <c r="H12" i="309"/>
  <c r="D12" i="309"/>
  <c r="E7" i="309"/>
  <c r="G7" i="309"/>
  <c r="H7" i="309"/>
  <c r="D7" i="309"/>
  <c r="J8" i="309"/>
  <c r="J9" i="309"/>
  <c r="J10" i="309"/>
  <c r="J11" i="309"/>
  <c r="J13" i="309"/>
  <c r="J14" i="309"/>
  <c r="I8" i="309"/>
  <c r="I9" i="309"/>
  <c r="I10" i="309"/>
  <c r="I11" i="309"/>
  <c r="I13" i="309"/>
  <c r="I14" i="309"/>
  <c r="F8" i="309"/>
  <c r="F9" i="309"/>
  <c r="F10" i="309"/>
  <c r="F11" i="309"/>
  <c r="F13" i="309"/>
  <c r="F12" i="309" s="1"/>
  <c r="F14" i="309"/>
  <c r="E6" i="308"/>
  <c r="G6" i="308"/>
  <c r="H6" i="308"/>
  <c r="D6" i="308"/>
  <c r="J7" i="308"/>
  <c r="J8" i="308"/>
  <c r="J9" i="308"/>
  <c r="J10" i="308"/>
  <c r="J11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J26" i="308"/>
  <c r="J27" i="308"/>
  <c r="J28" i="308"/>
  <c r="J29" i="308"/>
  <c r="J30" i="308"/>
  <c r="J31" i="308"/>
  <c r="I7" i="308"/>
  <c r="I8" i="308"/>
  <c r="I9" i="308"/>
  <c r="I10" i="308"/>
  <c r="I11" i="308"/>
  <c r="I12" i="308"/>
  <c r="I13" i="308"/>
  <c r="I14" i="308"/>
  <c r="I15" i="308"/>
  <c r="I16" i="308"/>
  <c r="I17" i="308"/>
  <c r="I18" i="308"/>
  <c r="I19" i="308"/>
  <c r="I20" i="308"/>
  <c r="I21" i="308"/>
  <c r="I22" i="308"/>
  <c r="I23" i="308"/>
  <c r="I24" i="308"/>
  <c r="I25" i="308"/>
  <c r="I26" i="308"/>
  <c r="I27" i="308"/>
  <c r="I28" i="308"/>
  <c r="I29" i="308"/>
  <c r="I30" i="308"/>
  <c r="I31" i="308"/>
  <c r="F7" i="308"/>
  <c r="F8" i="308"/>
  <c r="F9" i="308"/>
  <c r="F10" i="308"/>
  <c r="F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Q9" i="303"/>
  <c r="Q10" i="303"/>
  <c r="Q11" i="303"/>
  <c r="Q12" i="303"/>
  <c r="Q13" i="303"/>
  <c r="Q14" i="303"/>
  <c r="Q15" i="303"/>
  <c r="Q16" i="303"/>
  <c r="Q8" i="303"/>
  <c r="N8" i="303"/>
  <c r="N9" i="303"/>
  <c r="N10" i="303"/>
  <c r="N11" i="303"/>
  <c r="N12" i="303"/>
  <c r="N13" i="303"/>
  <c r="N14" i="303"/>
  <c r="N15" i="303"/>
  <c r="N16" i="303"/>
  <c r="M8" i="303"/>
  <c r="M9" i="303"/>
  <c r="M10" i="303"/>
  <c r="M11" i="303"/>
  <c r="M12" i="303"/>
  <c r="M13" i="303"/>
  <c r="M14" i="303"/>
  <c r="M15" i="303"/>
  <c r="M16" i="303"/>
  <c r="J8" i="303"/>
  <c r="J9" i="303"/>
  <c r="J10" i="303"/>
  <c r="J11" i="303"/>
  <c r="J12" i="303"/>
  <c r="J13" i="303"/>
  <c r="J14" i="303"/>
  <c r="J15" i="303"/>
  <c r="J16" i="303"/>
  <c r="G7" i="302"/>
  <c r="G10" i="302" s="1"/>
  <c r="I7" i="302"/>
  <c r="I10" i="302" s="1"/>
  <c r="J7" i="302"/>
  <c r="J10" i="302" s="1"/>
  <c r="F7" i="302"/>
  <c r="F10" i="302" s="1"/>
  <c r="O9" i="302"/>
  <c r="O8" i="302"/>
  <c r="L8" i="302"/>
  <c r="L9" i="302"/>
  <c r="K8" i="302"/>
  <c r="K9" i="302"/>
  <c r="H8" i="302"/>
  <c r="H7" i="302" s="1"/>
  <c r="H10" i="302" s="1"/>
  <c r="H9" i="302"/>
  <c r="E9" i="301"/>
  <c r="G9" i="301"/>
  <c r="H9" i="301"/>
  <c r="D9" i="301"/>
  <c r="E7" i="301"/>
  <c r="G7" i="301"/>
  <c r="H7" i="301"/>
  <c r="D7" i="301"/>
  <c r="J8" i="301"/>
  <c r="J10" i="301"/>
  <c r="J11" i="301"/>
  <c r="J12" i="301"/>
  <c r="J13" i="301"/>
  <c r="J14" i="301"/>
  <c r="J15" i="301"/>
  <c r="J16" i="301"/>
  <c r="J17" i="301"/>
  <c r="J18" i="301"/>
  <c r="J19" i="301"/>
  <c r="J20" i="301"/>
  <c r="J21" i="301"/>
  <c r="J22" i="301"/>
  <c r="J23" i="301"/>
  <c r="J24" i="301"/>
  <c r="J25" i="301"/>
  <c r="J26" i="301"/>
  <c r="J27" i="301"/>
  <c r="J28" i="301"/>
  <c r="J29" i="301"/>
  <c r="J30" i="301"/>
  <c r="J31" i="301"/>
  <c r="J32" i="301"/>
  <c r="J33" i="301"/>
  <c r="J34" i="301"/>
  <c r="I8" i="301"/>
  <c r="I10" i="301"/>
  <c r="I11" i="301"/>
  <c r="I12" i="301"/>
  <c r="I13" i="301"/>
  <c r="I14" i="301"/>
  <c r="I15" i="301"/>
  <c r="I16" i="301"/>
  <c r="I17" i="301"/>
  <c r="I18" i="301"/>
  <c r="I19" i="301"/>
  <c r="I20" i="301"/>
  <c r="I21" i="301"/>
  <c r="I22" i="301"/>
  <c r="I23" i="301"/>
  <c r="I24" i="301"/>
  <c r="I25" i="301"/>
  <c r="I26" i="301"/>
  <c r="I27" i="301"/>
  <c r="I28" i="301"/>
  <c r="I29" i="301"/>
  <c r="I30" i="301"/>
  <c r="I31" i="301"/>
  <c r="I32" i="301"/>
  <c r="I33" i="301"/>
  <c r="I34" i="301"/>
  <c r="F8" i="301"/>
  <c r="F7" i="301" s="1"/>
  <c r="F10" i="301"/>
  <c r="F11" i="301"/>
  <c r="F12" i="301"/>
  <c r="F13" i="301"/>
  <c r="F14" i="301"/>
  <c r="F15" i="301"/>
  <c r="F16" i="301"/>
  <c r="F17" i="301"/>
  <c r="F18" i="301"/>
  <c r="F19" i="301"/>
  <c r="F20" i="301"/>
  <c r="F21" i="301"/>
  <c r="F22" i="301"/>
  <c r="F23" i="301"/>
  <c r="F24" i="301"/>
  <c r="F25" i="301"/>
  <c r="F26" i="301"/>
  <c r="F27" i="301"/>
  <c r="F28" i="301"/>
  <c r="F29" i="301"/>
  <c r="F30" i="301"/>
  <c r="F31" i="301"/>
  <c r="F32" i="301"/>
  <c r="F33" i="301"/>
  <c r="F34" i="301"/>
  <c r="E6" i="300"/>
  <c r="G6" i="300"/>
  <c r="H6" i="300"/>
  <c r="D6" i="300"/>
  <c r="J7" i="300"/>
  <c r="J8" i="300"/>
  <c r="J9" i="300"/>
  <c r="J10" i="300"/>
  <c r="J11" i="300"/>
  <c r="J12" i="300"/>
  <c r="J13" i="300"/>
  <c r="J14" i="300"/>
  <c r="J15" i="300"/>
  <c r="J16" i="300"/>
  <c r="J17" i="300"/>
  <c r="J18" i="300"/>
  <c r="J19" i="300"/>
  <c r="J20" i="300"/>
  <c r="J21" i="300"/>
  <c r="J22" i="300"/>
  <c r="J23" i="300"/>
  <c r="J24" i="300"/>
  <c r="J25" i="300"/>
  <c r="J26" i="300"/>
  <c r="J27" i="300"/>
  <c r="J28" i="300"/>
  <c r="J29" i="300"/>
  <c r="J30" i="300"/>
  <c r="I7" i="300"/>
  <c r="I8" i="300"/>
  <c r="I9" i="300"/>
  <c r="I10" i="300"/>
  <c r="I11" i="300"/>
  <c r="I12" i="300"/>
  <c r="I13" i="300"/>
  <c r="I14" i="300"/>
  <c r="I15" i="300"/>
  <c r="I16" i="300"/>
  <c r="I17" i="300"/>
  <c r="I18" i="300"/>
  <c r="I19" i="300"/>
  <c r="I20" i="300"/>
  <c r="I21" i="300"/>
  <c r="I22" i="300"/>
  <c r="I23" i="300"/>
  <c r="I24" i="300"/>
  <c r="I25" i="300"/>
  <c r="I26" i="300"/>
  <c r="I27" i="300"/>
  <c r="I28" i="300"/>
  <c r="I29" i="300"/>
  <c r="I30" i="300"/>
  <c r="F7" i="300"/>
  <c r="F8" i="300"/>
  <c r="F9" i="300"/>
  <c r="F10" i="300"/>
  <c r="F11" i="300"/>
  <c r="F12" i="300"/>
  <c r="F13" i="300"/>
  <c r="F14" i="300"/>
  <c r="F15" i="300"/>
  <c r="F16" i="300"/>
  <c r="F17" i="300"/>
  <c r="F18" i="300"/>
  <c r="F19" i="300"/>
  <c r="F20" i="300"/>
  <c r="F21" i="300"/>
  <c r="F22" i="300"/>
  <c r="F23" i="300"/>
  <c r="F24" i="300"/>
  <c r="F25" i="300"/>
  <c r="F26" i="300"/>
  <c r="F27" i="300"/>
  <c r="F28" i="300"/>
  <c r="F29" i="300"/>
  <c r="F30" i="300"/>
  <c r="Q9" i="295"/>
  <c r="Q10" i="295"/>
  <c r="Q11" i="295"/>
  <c r="Q12" i="295"/>
  <c r="Q13" i="295"/>
  <c r="Q14" i="295"/>
  <c r="Q15" i="295"/>
  <c r="Q16" i="295"/>
  <c r="Q17" i="295"/>
  <c r="Q8" i="295"/>
  <c r="N8" i="295"/>
  <c r="N9" i="295"/>
  <c r="N10" i="295"/>
  <c r="N11" i="295"/>
  <c r="N12" i="295"/>
  <c r="N13" i="295"/>
  <c r="N14" i="295"/>
  <c r="N15" i="295"/>
  <c r="N16" i="295"/>
  <c r="N17" i="295"/>
  <c r="M8" i="295"/>
  <c r="M9" i="295"/>
  <c r="M10" i="295"/>
  <c r="M11" i="295"/>
  <c r="M12" i="295"/>
  <c r="M13" i="295"/>
  <c r="M14" i="295"/>
  <c r="M15" i="295"/>
  <c r="M16" i="295"/>
  <c r="M17" i="295"/>
  <c r="J8" i="295"/>
  <c r="J9" i="295"/>
  <c r="J10" i="295"/>
  <c r="J11" i="295"/>
  <c r="J12" i="295"/>
  <c r="J13" i="295"/>
  <c r="J14" i="295"/>
  <c r="J15" i="295"/>
  <c r="J16" i="295"/>
  <c r="J17" i="295"/>
  <c r="G7" i="294"/>
  <c r="G12" i="294" s="1"/>
  <c r="I7" i="294"/>
  <c r="J7" i="294"/>
  <c r="J12" i="294" s="1"/>
  <c r="F7" i="294"/>
  <c r="F12" i="294" s="1"/>
  <c r="O9" i="294"/>
  <c r="O10" i="294"/>
  <c r="O11" i="294"/>
  <c r="O8" i="294"/>
  <c r="L8" i="294"/>
  <c r="L9" i="294"/>
  <c r="L10" i="294"/>
  <c r="L11" i="294"/>
  <c r="K8" i="294"/>
  <c r="K9" i="294"/>
  <c r="K10" i="294"/>
  <c r="K11" i="294"/>
  <c r="H8" i="294"/>
  <c r="H7" i="294" s="1"/>
  <c r="H12" i="294" s="1"/>
  <c r="H9" i="294"/>
  <c r="H10" i="294"/>
  <c r="H11" i="294"/>
  <c r="E9" i="293"/>
  <c r="G9" i="293"/>
  <c r="H9" i="293"/>
  <c r="D9" i="293"/>
  <c r="E7" i="293"/>
  <c r="G7" i="293"/>
  <c r="H7" i="293"/>
  <c r="D7" i="293"/>
  <c r="J8" i="293"/>
  <c r="J10" i="293"/>
  <c r="J11" i="293"/>
  <c r="J12" i="293"/>
  <c r="J13" i="293"/>
  <c r="J14" i="293"/>
  <c r="J15" i="293"/>
  <c r="J16" i="293"/>
  <c r="J17" i="293"/>
  <c r="J18" i="293"/>
  <c r="J19" i="293"/>
  <c r="J20" i="293"/>
  <c r="J21" i="293"/>
  <c r="J22" i="293"/>
  <c r="J23" i="293"/>
  <c r="J24" i="293"/>
  <c r="J25" i="293"/>
  <c r="J26" i="293"/>
  <c r="J27" i="293"/>
  <c r="J28" i="293"/>
  <c r="J29" i="293"/>
  <c r="I8" i="293"/>
  <c r="I10" i="293"/>
  <c r="I11" i="293"/>
  <c r="I12" i="293"/>
  <c r="I13" i="293"/>
  <c r="I14" i="293"/>
  <c r="I15" i="293"/>
  <c r="I16" i="293"/>
  <c r="I17" i="293"/>
  <c r="I18" i="293"/>
  <c r="I19" i="293"/>
  <c r="I20" i="293"/>
  <c r="I21" i="293"/>
  <c r="I22" i="293"/>
  <c r="I23" i="293"/>
  <c r="I24" i="293"/>
  <c r="I25" i="293"/>
  <c r="I26" i="293"/>
  <c r="I27" i="293"/>
  <c r="I28" i="293"/>
  <c r="I29" i="293"/>
  <c r="F8" i="293"/>
  <c r="F7" i="293" s="1"/>
  <c r="F10" i="293"/>
  <c r="F11" i="293"/>
  <c r="F12" i="293"/>
  <c r="F13" i="293"/>
  <c r="F14" i="293"/>
  <c r="F15" i="293"/>
  <c r="F16" i="293"/>
  <c r="F17" i="293"/>
  <c r="F18" i="293"/>
  <c r="F19" i="293"/>
  <c r="F20" i="293"/>
  <c r="F21" i="293"/>
  <c r="F22" i="293"/>
  <c r="F23" i="293"/>
  <c r="F24" i="293"/>
  <c r="F25" i="293"/>
  <c r="F26" i="293"/>
  <c r="F27" i="293"/>
  <c r="F28" i="293"/>
  <c r="F29" i="293"/>
  <c r="E6" i="292"/>
  <c r="G6" i="292"/>
  <c r="H6" i="292"/>
  <c r="D6" i="292"/>
  <c r="J7" i="292"/>
  <c r="J8" i="292"/>
  <c r="J9" i="292"/>
  <c r="J10" i="292"/>
  <c r="J11" i="292"/>
  <c r="J12" i="292"/>
  <c r="J13" i="292"/>
  <c r="J14" i="292"/>
  <c r="J15" i="292"/>
  <c r="J16" i="292"/>
  <c r="J17" i="292"/>
  <c r="J18" i="292"/>
  <c r="J19" i="292"/>
  <c r="J20" i="292"/>
  <c r="J21" i="292"/>
  <c r="J22" i="292"/>
  <c r="J23" i="292"/>
  <c r="J24" i="292"/>
  <c r="J25" i="292"/>
  <c r="J26" i="292"/>
  <c r="J27" i="292"/>
  <c r="J28" i="292"/>
  <c r="J29" i="292"/>
  <c r="J30" i="292"/>
  <c r="J31" i="292"/>
  <c r="I7" i="292"/>
  <c r="I8" i="292"/>
  <c r="I9" i="292"/>
  <c r="I10" i="292"/>
  <c r="I11" i="292"/>
  <c r="I12" i="292"/>
  <c r="I13" i="292"/>
  <c r="I14" i="292"/>
  <c r="I15" i="292"/>
  <c r="I16" i="292"/>
  <c r="I17" i="292"/>
  <c r="I18" i="292"/>
  <c r="I19" i="292"/>
  <c r="I20" i="292"/>
  <c r="I21" i="292"/>
  <c r="I22" i="292"/>
  <c r="I23" i="292"/>
  <c r="I24" i="292"/>
  <c r="I25" i="292"/>
  <c r="I26" i="292"/>
  <c r="I27" i="292"/>
  <c r="I28" i="292"/>
  <c r="I29" i="292"/>
  <c r="I30" i="292"/>
  <c r="I31" i="292"/>
  <c r="F7" i="292"/>
  <c r="F8" i="292"/>
  <c r="F9" i="292"/>
  <c r="F10" i="292"/>
  <c r="F11" i="292"/>
  <c r="F12" i="292"/>
  <c r="F13" i="292"/>
  <c r="F14" i="292"/>
  <c r="F15" i="292"/>
  <c r="F16" i="292"/>
  <c r="F17" i="292"/>
  <c r="F18" i="292"/>
  <c r="F19" i="292"/>
  <c r="F20" i="292"/>
  <c r="F21" i="292"/>
  <c r="F22" i="292"/>
  <c r="F23" i="292"/>
  <c r="F24" i="292"/>
  <c r="F25" i="292"/>
  <c r="F26" i="292"/>
  <c r="F27" i="292"/>
  <c r="F28" i="292"/>
  <c r="F29" i="292"/>
  <c r="F30" i="292"/>
  <c r="F31" i="292"/>
  <c r="Q9" i="287"/>
  <c r="Q10" i="287"/>
  <c r="Q11" i="287"/>
  <c r="Q12" i="287"/>
  <c r="Q13" i="287"/>
  <c r="Q14" i="287"/>
  <c r="Q15" i="287"/>
  <c r="Q16" i="287"/>
  <c r="Q17" i="287"/>
  <c r="Q18" i="287"/>
  <c r="Q19" i="287"/>
  <c r="Q20" i="287"/>
  <c r="Q21" i="287"/>
  <c r="Q22" i="287"/>
  <c r="Q8" i="287"/>
  <c r="N8" i="287"/>
  <c r="N9" i="287"/>
  <c r="N10" i="287"/>
  <c r="N11" i="287"/>
  <c r="N12" i="287"/>
  <c r="N13" i="287"/>
  <c r="N14" i="287"/>
  <c r="N15" i="287"/>
  <c r="N16" i="287"/>
  <c r="N17" i="287"/>
  <c r="N18" i="287"/>
  <c r="N19" i="287"/>
  <c r="N20" i="287"/>
  <c r="N21" i="287"/>
  <c r="N22" i="287"/>
  <c r="M8" i="287"/>
  <c r="M9" i="287"/>
  <c r="M10" i="287"/>
  <c r="M11" i="287"/>
  <c r="M12" i="287"/>
  <c r="M13" i="287"/>
  <c r="M14" i="287"/>
  <c r="M15" i="287"/>
  <c r="M16" i="287"/>
  <c r="M17" i="287"/>
  <c r="M18" i="287"/>
  <c r="M19" i="287"/>
  <c r="M20" i="287"/>
  <c r="M21" i="287"/>
  <c r="M22" i="287"/>
  <c r="J8" i="287"/>
  <c r="J9" i="287"/>
  <c r="J10" i="287"/>
  <c r="J11" i="287"/>
  <c r="J12" i="287"/>
  <c r="J13" i="287"/>
  <c r="J14" i="287"/>
  <c r="J15" i="287"/>
  <c r="J16" i="287"/>
  <c r="J17" i="287"/>
  <c r="J18" i="287"/>
  <c r="J19" i="287"/>
  <c r="J20" i="287"/>
  <c r="J21" i="287"/>
  <c r="J22" i="287"/>
  <c r="G7" i="286"/>
  <c r="G11" i="286" s="1"/>
  <c r="I7" i="286"/>
  <c r="J7" i="286"/>
  <c r="J11" i="286" s="1"/>
  <c r="F7" i="286"/>
  <c r="F11" i="286" s="1"/>
  <c r="O9" i="286"/>
  <c r="O10" i="286"/>
  <c r="O8" i="286"/>
  <c r="L8" i="286"/>
  <c r="L9" i="286"/>
  <c r="L10" i="286"/>
  <c r="K8" i="286"/>
  <c r="K9" i="286"/>
  <c r="K10" i="286"/>
  <c r="H8" i="286"/>
  <c r="H9" i="286"/>
  <c r="H10" i="286"/>
  <c r="E9" i="285"/>
  <c r="G9" i="285"/>
  <c r="H9" i="285"/>
  <c r="D9" i="285"/>
  <c r="E7" i="285"/>
  <c r="G7" i="285"/>
  <c r="H7" i="285"/>
  <c r="D7" i="285"/>
  <c r="J8" i="285"/>
  <c r="J10" i="285"/>
  <c r="J11" i="285"/>
  <c r="I8" i="285"/>
  <c r="I10" i="285"/>
  <c r="I11" i="285"/>
  <c r="F8" i="285"/>
  <c r="F7" i="285" s="1"/>
  <c r="F10" i="285"/>
  <c r="F9" i="285" s="1"/>
  <c r="F11" i="285"/>
  <c r="E6" i="284"/>
  <c r="G6" i="284"/>
  <c r="H6" i="284"/>
  <c r="D6" i="284"/>
  <c r="J7" i="284"/>
  <c r="J8" i="284"/>
  <c r="J9" i="284"/>
  <c r="I7" i="284"/>
  <c r="I8" i="284"/>
  <c r="I9" i="284"/>
  <c r="F7" i="284"/>
  <c r="F6" i="284" s="1"/>
  <c r="F8" i="284"/>
  <c r="F9" i="284"/>
  <c r="Q9" i="279"/>
  <c r="Q10" i="279"/>
  <c r="Q11" i="279"/>
  <c r="Q12" i="279"/>
  <c r="Q13" i="279"/>
  <c r="Q14" i="279"/>
  <c r="Q15" i="279"/>
  <c r="Q16" i="279"/>
  <c r="Q8" i="279"/>
  <c r="N8" i="279"/>
  <c r="N9" i="279"/>
  <c r="N10" i="279"/>
  <c r="N11" i="279"/>
  <c r="N12" i="279"/>
  <c r="N13" i="279"/>
  <c r="N14" i="279"/>
  <c r="N15" i="279"/>
  <c r="N16" i="279"/>
  <c r="M8" i="279"/>
  <c r="M9" i="279"/>
  <c r="M10" i="279"/>
  <c r="M11" i="279"/>
  <c r="M12" i="279"/>
  <c r="M13" i="279"/>
  <c r="M14" i="279"/>
  <c r="M15" i="279"/>
  <c r="M16" i="279"/>
  <c r="J8" i="279"/>
  <c r="J9" i="279"/>
  <c r="J10" i="279"/>
  <c r="J11" i="279"/>
  <c r="J12" i="279"/>
  <c r="J13" i="279"/>
  <c r="J14" i="279"/>
  <c r="J15" i="279"/>
  <c r="J16" i="279"/>
  <c r="G7" i="278"/>
  <c r="G17" i="278" s="1"/>
  <c r="I7" i="278"/>
  <c r="I17" i="278" s="1"/>
  <c r="J7" i="278"/>
  <c r="J17" i="278" s="1"/>
  <c r="F7" i="278"/>
  <c r="F17" i="278" s="1"/>
  <c r="O9" i="278"/>
  <c r="O10" i="278"/>
  <c r="O11" i="278"/>
  <c r="O12" i="278"/>
  <c r="O13" i="278"/>
  <c r="O14" i="278"/>
  <c r="O15" i="278"/>
  <c r="O16" i="278"/>
  <c r="O8" i="278"/>
  <c r="L8" i="278"/>
  <c r="L9" i="278"/>
  <c r="L10" i="278"/>
  <c r="L11" i="278"/>
  <c r="L12" i="278"/>
  <c r="L13" i="278"/>
  <c r="L14" i="278"/>
  <c r="L15" i="278"/>
  <c r="L16" i="278"/>
  <c r="K8" i="278"/>
  <c r="K9" i="278"/>
  <c r="K10" i="278"/>
  <c r="K11" i="278"/>
  <c r="K12" i="278"/>
  <c r="K13" i="278"/>
  <c r="K14" i="278"/>
  <c r="K15" i="278"/>
  <c r="K16" i="278"/>
  <c r="H8" i="278"/>
  <c r="H9" i="278"/>
  <c r="H10" i="278"/>
  <c r="H11" i="278"/>
  <c r="H12" i="278"/>
  <c r="H13" i="278"/>
  <c r="H14" i="278"/>
  <c r="H15" i="278"/>
  <c r="H16" i="278"/>
  <c r="E7" i="277"/>
  <c r="G7" i="277"/>
  <c r="H7" i="277"/>
  <c r="D7" i="277"/>
  <c r="J8" i="277"/>
  <c r="J10" i="277"/>
  <c r="I8" i="277"/>
  <c r="I10" i="277"/>
  <c r="F8" i="277"/>
  <c r="F7" i="277" s="1"/>
  <c r="F10" i="277"/>
  <c r="E6" i="276"/>
  <c r="G6" i="276"/>
  <c r="H6" i="276"/>
  <c r="D6" i="276"/>
  <c r="J7" i="276"/>
  <c r="J8" i="276"/>
  <c r="J9" i="276"/>
  <c r="J10" i="276"/>
  <c r="J11" i="276"/>
  <c r="J12" i="276"/>
  <c r="J13" i="276"/>
  <c r="J14" i="276"/>
  <c r="J15" i="276"/>
  <c r="J16" i="276"/>
  <c r="J17" i="276"/>
  <c r="J18" i="276"/>
  <c r="J19" i="276"/>
  <c r="J20" i="276"/>
  <c r="J21" i="276"/>
  <c r="J22" i="276"/>
  <c r="J23" i="276"/>
  <c r="J24" i="276"/>
  <c r="J25" i="276"/>
  <c r="J26" i="276"/>
  <c r="J27" i="276"/>
  <c r="J28" i="276"/>
  <c r="J29" i="276"/>
  <c r="J30" i="276"/>
  <c r="J31" i="276"/>
  <c r="I7" i="276"/>
  <c r="I8" i="276"/>
  <c r="I9" i="276"/>
  <c r="I10" i="276"/>
  <c r="I11" i="276"/>
  <c r="I12" i="276"/>
  <c r="I13" i="276"/>
  <c r="I14" i="276"/>
  <c r="I15" i="276"/>
  <c r="I16" i="276"/>
  <c r="I17" i="276"/>
  <c r="I18" i="276"/>
  <c r="I19" i="276"/>
  <c r="I20" i="276"/>
  <c r="I21" i="276"/>
  <c r="I22" i="276"/>
  <c r="I23" i="276"/>
  <c r="I24" i="276"/>
  <c r="I25" i="276"/>
  <c r="I26" i="276"/>
  <c r="I27" i="276"/>
  <c r="I28" i="276"/>
  <c r="I29" i="276"/>
  <c r="I30" i="276"/>
  <c r="I31" i="276"/>
  <c r="F7" i="276"/>
  <c r="F8" i="276"/>
  <c r="F9" i="276"/>
  <c r="F10" i="276"/>
  <c r="F11" i="276"/>
  <c r="F12" i="276"/>
  <c r="F13" i="276"/>
  <c r="F14" i="276"/>
  <c r="F15" i="276"/>
  <c r="F16" i="276"/>
  <c r="F17" i="276"/>
  <c r="F18" i="276"/>
  <c r="F19" i="276"/>
  <c r="F20" i="276"/>
  <c r="F21" i="276"/>
  <c r="F22" i="276"/>
  <c r="F23" i="276"/>
  <c r="F24" i="276"/>
  <c r="F25" i="276"/>
  <c r="F26" i="276"/>
  <c r="F27" i="276"/>
  <c r="F28" i="276"/>
  <c r="F29" i="276"/>
  <c r="F30" i="276"/>
  <c r="F31" i="276"/>
  <c r="Q9" i="271"/>
  <c r="Q10" i="271"/>
  <c r="Q11" i="271"/>
  <c r="Q12" i="271"/>
  <c r="Q13" i="271"/>
  <c r="Q14" i="271"/>
  <c r="Q15" i="271"/>
  <c r="Q16" i="271"/>
  <c r="Q17" i="271"/>
  <c r="Q8" i="271"/>
  <c r="N8" i="271"/>
  <c r="N9" i="271"/>
  <c r="N10" i="271"/>
  <c r="N11" i="271"/>
  <c r="N12" i="271"/>
  <c r="N13" i="271"/>
  <c r="N14" i="271"/>
  <c r="N15" i="271"/>
  <c r="N16" i="271"/>
  <c r="N17" i="271"/>
  <c r="M8" i="271"/>
  <c r="M9" i="271"/>
  <c r="M10" i="271"/>
  <c r="M11" i="271"/>
  <c r="M12" i="271"/>
  <c r="M13" i="271"/>
  <c r="M14" i="271"/>
  <c r="M15" i="271"/>
  <c r="M16" i="271"/>
  <c r="M17" i="271"/>
  <c r="J8" i="271"/>
  <c r="J9" i="271"/>
  <c r="J10" i="271"/>
  <c r="J11" i="271"/>
  <c r="J12" i="271"/>
  <c r="J13" i="271"/>
  <c r="J14" i="271"/>
  <c r="J15" i="271"/>
  <c r="J16" i="271"/>
  <c r="J17" i="271"/>
  <c r="G7" i="270"/>
  <c r="G11" i="270" s="1"/>
  <c r="I7" i="270"/>
  <c r="I11" i="270" s="1"/>
  <c r="J7" i="270"/>
  <c r="J11" i="270" s="1"/>
  <c r="F7" i="270"/>
  <c r="F11" i="270" s="1"/>
  <c r="O9" i="270"/>
  <c r="O10" i="270"/>
  <c r="O8" i="270"/>
  <c r="L8" i="270"/>
  <c r="L9" i="270"/>
  <c r="L10" i="270"/>
  <c r="K8" i="270"/>
  <c r="K9" i="270"/>
  <c r="K10" i="270"/>
  <c r="H8" i="270"/>
  <c r="H9" i="270"/>
  <c r="H10" i="270"/>
  <c r="E15" i="269"/>
  <c r="G15" i="269"/>
  <c r="H15" i="269"/>
  <c r="D15" i="269"/>
  <c r="E7" i="269"/>
  <c r="G7" i="269"/>
  <c r="H7" i="269"/>
  <c r="D7" i="269"/>
  <c r="J8" i="269"/>
  <c r="J9" i="269"/>
  <c r="J10" i="269"/>
  <c r="J11" i="269"/>
  <c r="J12" i="269"/>
  <c r="J13" i="269"/>
  <c r="J14" i="269"/>
  <c r="J16" i="269"/>
  <c r="J17" i="269"/>
  <c r="J18" i="269"/>
  <c r="J19" i="269"/>
  <c r="I8" i="269"/>
  <c r="I9" i="269"/>
  <c r="I10" i="269"/>
  <c r="I11" i="269"/>
  <c r="I12" i="269"/>
  <c r="I13" i="269"/>
  <c r="I14" i="269"/>
  <c r="I16" i="269"/>
  <c r="I17" i="269"/>
  <c r="I18" i="269"/>
  <c r="I19" i="269"/>
  <c r="F8" i="269"/>
  <c r="F9" i="269"/>
  <c r="F10" i="269"/>
  <c r="F11" i="269"/>
  <c r="F12" i="269"/>
  <c r="F13" i="269"/>
  <c r="F14" i="269"/>
  <c r="F16" i="269"/>
  <c r="F17" i="269"/>
  <c r="F18" i="269"/>
  <c r="F19" i="269"/>
  <c r="E6" i="268"/>
  <c r="G6" i="268"/>
  <c r="H6" i="268"/>
  <c r="D6" i="268"/>
  <c r="J7" i="268"/>
  <c r="J8" i="268"/>
  <c r="J9" i="268"/>
  <c r="J10" i="268"/>
  <c r="J11" i="268"/>
  <c r="J12" i="268"/>
  <c r="I7" i="268"/>
  <c r="I8" i="268"/>
  <c r="I9" i="268"/>
  <c r="I10" i="268"/>
  <c r="I11" i="268"/>
  <c r="I12" i="268"/>
  <c r="F7" i="268"/>
  <c r="F8" i="268"/>
  <c r="F9" i="268"/>
  <c r="F10" i="268"/>
  <c r="F11" i="268"/>
  <c r="F12" i="268"/>
  <c r="Q9" i="263"/>
  <c r="Q10" i="263"/>
  <c r="Q8" i="263"/>
  <c r="N8" i="263"/>
  <c r="N9" i="263"/>
  <c r="N10" i="263"/>
  <c r="M8" i="263"/>
  <c r="M9" i="263"/>
  <c r="M10" i="263"/>
  <c r="J8" i="263"/>
  <c r="J9" i="263"/>
  <c r="J10" i="263"/>
  <c r="G7" i="262"/>
  <c r="G9" i="262" s="1"/>
  <c r="I7" i="262"/>
  <c r="I9" i="262" s="1"/>
  <c r="J7" i="262"/>
  <c r="J9" i="262" s="1"/>
  <c r="F7" i="262"/>
  <c r="F9" i="262" s="1"/>
  <c r="O8" i="262"/>
  <c r="L8" i="262"/>
  <c r="K8" i="262"/>
  <c r="H8" i="262"/>
  <c r="H7" i="262" s="1"/>
  <c r="H9" i="262" s="1"/>
  <c r="E9" i="261"/>
  <c r="G9" i="261"/>
  <c r="H9" i="261"/>
  <c r="D9" i="261"/>
  <c r="E7" i="261"/>
  <c r="G7" i="261"/>
  <c r="H7" i="261"/>
  <c r="D7" i="261"/>
  <c r="J8" i="261"/>
  <c r="J10" i="261"/>
  <c r="J11" i="261"/>
  <c r="J12" i="261"/>
  <c r="I8" i="261"/>
  <c r="I10" i="261"/>
  <c r="I11" i="261"/>
  <c r="I12" i="261"/>
  <c r="F8" i="261"/>
  <c r="F7" i="261" s="1"/>
  <c r="F10" i="261"/>
  <c r="F11" i="261"/>
  <c r="F9" i="261" s="1"/>
  <c r="F12" i="261"/>
  <c r="E6" i="260"/>
  <c r="G6" i="260"/>
  <c r="H6" i="260"/>
  <c r="D6" i="260"/>
  <c r="J7" i="260"/>
  <c r="J8" i="260"/>
  <c r="J9" i="260"/>
  <c r="J10" i="260"/>
  <c r="J11" i="260"/>
  <c r="J12" i="260"/>
  <c r="J13" i="260"/>
  <c r="J14" i="260"/>
  <c r="J15" i="260"/>
  <c r="J16" i="260"/>
  <c r="J17" i="260"/>
  <c r="J18" i="260"/>
  <c r="J19" i="260"/>
  <c r="J20" i="260"/>
  <c r="J21" i="260"/>
  <c r="J22" i="260"/>
  <c r="J23" i="260"/>
  <c r="J24" i="260"/>
  <c r="J25" i="260"/>
  <c r="J26" i="260"/>
  <c r="J27" i="260"/>
  <c r="J28" i="260"/>
  <c r="J29" i="260"/>
  <c r="J30" i="260"/>
  <c r="J31" i="260"/>
  <c r="I7" i="260"/>
  <c r="I8" i="260"/>
  <c r="I9" i="260"/>
  <c r="I10" i="260"/>
  <c r="I11" i="260"/>
  <c r="I12" i="260"/>
  <c r="I13" i="260"/>
  <c r="I14" i="260"/>
  <c r="I15" i="260"/>
  <c r="I16" i="260"/>
  <c r="I17" i="260"/>
  <c r="I18" i="260"/>
  <c r="I19" i="260"/>
  <c r="I20" i="260"/>
  <c r="I21" i="260"/>
  <c r="I22" i="260"/>
  <c r="I23" i="260"/>
  <c r="I24" i="260"/>
  <c r="I25" i="260"/>
  <c r="I26" i="260"/>
  <c r="I27" i="260"/>
  <c r="I28" i="260"/>
  <c r="I29" i="260"/>
  <c r="I30" i="260"/>
  <c r="I31" i="260"/>
  <c r="F7" i="260"/>
  <c r="F8" i="260"/>
  <c r="F9" i="260"/>
  <c r="F10" i="260"/>
  <c r="F11" i="260"/>
  <c r="F12" i="260"/>
  <c r="F13" i="260"/>
  <c r="F14" i="260"/>
  <c r="F15" i="260"/>
  <c r="F16" i="260"/>
  <c r="F17" i="260"/>
  <c r="F18" i="260"/>
  <c r="F19" i="260"/>
  <c r="F20" i="260"/>
  <c r="F21" i="260"/>
  <c r="F22" i="260"/>
  <c r="F23" i="260"/>
  <c r="F24" i="260"/>
  <c r="F25" i="260"/>
  <c r="F26" i="260"/>
  <c r="F27" i="260"/>
  <c r="F28" i="260"/>
  <c r="F29" i="260"/>
  <c r="F30" i="260"/>
  <c r="F31" i="260"/>
  <c r="Q9" i="255"/>
  <c r="Q10" i="255"/>
  <c r="Q11" i="255"/>
  <c r="Q12" i="255"/>
  <c r="Q13" i="255"/>
  <c r="Q14" i="255"/>
  <c r="Q15" i="255"/>
  <c r="Q16" i="255"/>
  <c r="Q17" i="255"/>
  <c r="Q8" i="255"/>
  <c r="N8" i="255"/>
  <c r="N9" i="255"/>
  <c r="N10" i="255"/>
  <c r="N11" i="255"/>
  <c r="N12" i="255"/>
  <c r="N13" i="255"/>
  <c r="N14" i="255"/>
  <c r="N15" i="255"/>
  <c r="N16" i="255"/>
  <c r="N17" i="255"/>
  <c r="M8" i="255"/>
  <c r="M9" i="255"/>
  <c r="M10" i="255"/>
  <c r="M11" i="255"/>
  <c r="M12" i="255"/>
  <c r="M13" i="255"/>
  <c r="M14" i="255"/>
  <c r="M15" i="255"/>
  <c r="M16" i="255"/>
  <c r="M17" i="255"/>
  <c r="J8" i="255"/>
  <c r="J9" i="255"/>
  <c r="J10" i="255"/>
  <c r="J11" i="255"/>
  <c r="J12" i="255"/>
  <c r="J13" i="255"/>
  <c r="J14" i="255"/>
  <c r="J15" i="255"/>
  <c r="J16" i="255"/>
  <c r="J17" i="255"/>
  <c r="G7" i="254"/>
  <c r="G10" i="254" s="1"/>
  <c r="I7" i="254"/>
  <c r="I10" i="254" s="1"/>
  <c r="J7" i="254"/>
  <c r="J10" i="254" s="1"/>
  <c r="F7" i="254"/>
  <c r="F10" i="254" s="1"/>
  <c r="O9" i="254"/>
  <c r="O8" i="254"/>
  <c r="L8" i="254"/>
  <c r="L9" i="254"/>
  <c r="K8" i="254"/>
  <c r="K9" i="254"/>
  <c r="H8" i="254"/>
  <c r="H7" i="254" s="1"/>
  <c r="H10" i="254" s="1"/>
  <c r="H9" i="254"/>
  <c r="E9" i="253"/>
  <c r="G9" i="253"/>
  <c r="H9" i="253"/>
  <c r="D9" i="253"/>
  <c r="E7" i="253"/>
  <c r="G7" i="253"/>
  <c r="H7" i="253"/>
  <c r="D7" i="253"/>
  <c r="J8" i="253"/>
  <c r="J10" i="253"/>
  <c r="J11" i="253"/>
  <c r="J12" i="253"/>
  <c r="J13" i="253"/>
  <c r="J14" i="253"/>
  <c r="J15" i="253"/>
  <c r="J16" i="253"/>
  <c r="J17" i="253"/>
  <c r="I8" i="253"/>
  <c r="I10" i="253"/>
  <c r="I11" i="253"/>
  <c r="I12" i="253"/>
  <c r="I13" i="253"/>
  <c r="I14" i="253"/>
  <c r="I15" i="253"/>
  <c r="I16" i="253"/>
  <c r="I17" i="253"/>
  <c r="F8" i="253"/>
  <c r="F7" i="253" s="1"/>
  <c r="F10" i="253"/>
  <c r="F11" i="253"/>
  <c r="F12" i="253"/>
  <c r="F13" i="253"/>
  <c r="F14" i="253"/>
  <c r="F15" i="253"/>
  <c r="F16" i="253"/>
  <c r="F17" i="253"/>
  <c r="E6" i="252"/>
  <c r="G6" i="252"/>
  <c r="H6" i="252"/>
  <c r="D6" i="252"/>
  <c r="J7" i="252"/>
  <c r="J8" i="252"/>
  <c r="J9" i="252"/>
  <c r="J10" i="252"/>
  <c r="J11" i="252"/>
  <c r="J12" i="252"/>
  <c r="J13" i="252"/>
  <c r="J14" i="252"/>
  <c r="J15" i="252"/>
  <c r="J16" i="252"/>
  <c r="J17" i="252"/>
  <c r="J18" i="252"/>
  <c r="J19" i="252"/>
  <c r="J20" i="252"/>
  <c r="J21" i="252"/>
  <c r="I7" i="252"/>
  <c r="I8" i="252"/>
  <c r="I9" i="252"/>
  <c r="I10" i="252"/>
  <c r="I11" i="252"/>
  <c r="I12" i="252"/>
  <c r="I13" i="252"/>
  <c r="I14" i="252"/>
  <c r="I15" i="252"/>
  <c r="I16" i="252"/>
  <c r="I17" i="252"/>
  <c r="I18" i="252"/>
  <c r="I19" i="252"/>
  <c r="I20" i="252"/>
  <c r="I21" i="252"/>
  <c r="F7" i="252"/>
  <c r="F8" i="252"/>
  <c r="F9" i="252"/>
  <c r="F10" i="252"/>
  <c r="F11" i="252"/>
  <c r="F12" i="252"/>
  <c r="F13" i="252"/>
  <c r="F14" i="252"/>
  <c r="F15" i="252"/>
  <c r="F16" i="252"/>
  <c r="F17" i="252"/>
  <c r="F18" i="252"/>
  <c r="F19" i="252"/>
  <c r="F20" i="252"/>
  <c r="F21" i="252"/>
  <c r="Q9" i="247"/>
  <c r="Q10" i="247"/>
  <c r="Q11" i="247"/>
  <c r="Q12" i="247"/>
  <c r="Q13" i="247"/>
  <c r="Q14" i="247"/>
  <c r="Q15" i="247"/>
  <c r="Q16" i="247"/>
  <c r="Q17" i="247"/>
  <c r="Q18" i="247"/>
  <c r="Q19" i="247"/>
  <c r="Q20" i="247"/>
  <c r="Q21" i="247"/>
  <c r="Q22" i="247"/>
  <c r="Q23" i="247"/>
  <c r="Q24" i="247"/>
  <c r="Q25" i="247"/>
  <c r="Q26" i="247"/>
  <c r="Q27" i="247"/>
  <c r="Q28" i="247"/>
  <c r="Q29" i="247"/>
  <c r="Q30" i="247"/>
  <c r="Q31" i="247"/>
  <c r="Q32" i="247"/>
  <c r="Q33" i="247"/>
  <c r="Q34" i="247"/>
  <c r="Q35" i="247"/>
  <c r="Q36" i="247"/>
  <c r="Q37" i="247"/>
  <c r="Q38" i="247"/>
  <c r="Q39" i="247"/>
  <c r="Q40" i="247"/>
  <c r="Q41" i="247"/>
  <c r="Q42" i="247"/>
  <c r="Q43" i="247"/>
  <c r="Q44" i="247"/>
  <c r="Q45" i="247"/>
  <c r="Q46" i="247"/>
  <c r="Q47" i="247"/>
  <c r="Q48" i="247"/>
  <c r="Q49" i="247"/>
  <c r="Q50" i="247"/>
  <c r="Q51" i="247"/>
  <c r="Q8" i="247"/>
  <c r="N8" i="247"/>
  <c r="N9" i="247"/>
  <c r="N10" i="247"/>
  <c r="N11" i="247"/>
  <c r="N12" i="247"/>
  <c r="N13" i="247"/>
  <c r="N14" i="247"/>
  <c r="N15" i="247"/>
  <c r="N16" i="247"/>
  <c r="N17" i="247"/>
  <c r="N18" i="247"/>
  <c r="N19" i="247"/>
  <c r="N20" i="247"/>
  <c r="N21" i="247"/>
  <c r="N22" i="247"/>
  <c r="N23" i="247"/>
  <c r="N24" i="247"/>
  <c r="N25" i="247"/>
  <c r="N26" i="247"/>
  <c r="N27" i="247"/>
  <c r="N28" i="247"/>
  <c r="N29" i="247"/>
  <c r="N30" i="247"/>
  <c r="N31" i="247"/>
  <c r="N32" i="247"/>
  <c r="N33" i="247"/>
  <c r="N34" i="247"/>
  <c r="N35" i="247"/>
  <c r="N36" i="247"/>
  <c r="N37" i="247"/>
  <c r="N38" i="247"/>
  <c r="N39" i="247"/>
  <c r="N40" i="247"/>
  <c r="N41" i="247"/>
  <c r="N42" i="247"/>
  <c r="N43" i="247"/>
  <c r="N44" i="247"/>
  <c r="N45" i="247"/>
  <c r="N46" i="247"/>
  <c r="N47" i="247"/>
  <c r="N48" i="247"/>
  <c r="N49" i="247"/>
  <c r="N50" i="247"/>
  <c r="N51" i="247"/>
  <c r="M8" i="247"/>
  <c r="M9" i="247"/>
  <c r="M10" i="247"/>
  <c r="M11" i="247"/>
  <c r="M12" i="247"/>
  <c r="M13" i="247"/>
  <c r="M14" i="247"/>
  <c r="M15" i="247"/>
  <c r="M16" i="247"/>
  <c r="M17" i="247"/>
  <c r="M18" i="247"/>
  <c r="M19" i="247"/>
  <c r="M20" i="247"/>
  <c r="M21" i="247"/>
  <c r="M22" i="247"/>
  <c r="M23" i="247"/>
  <c r="M24" i="247"/>
  <c r="M25" i="247"/>
  <c r="M26" i="247"/>
  <c r="M27" i="247"/>
  <c r="M28" i="247"/>
  <c r="M29" i="247"/>
  <c r="M30" i="247"/>
  <c r="M31" i="247"/>
  <c r="M32" i="247"/>
  <c r="M33" i="247"/>
  <c r="M34" i="247"/>
  <c r="M35" i="247"/>
  <c r="M36" i="247"/>
  <c r="M37" i="247"/>
  <c r="M38" i="247"/>
  <c r="M39" i="247"/>
  <c r="M40" i="247"/>
  <c r="M41" i="247"/>
  <c r="M42" i="247"/>
  <c r="M43" i="247"/>
  <c r="M44" i="247"/>
  <c r="M45" i="247"/>
  <c r="M46" i="247"/>
  <c r="M47" i="247"/>
  <c r="M48" i="247"/>
  <c r="M49" i="247"/>
  <c r="M50" i="247"/>
  <c r="M51" i="247"/>
  <c r="J8" i="247"/>
  <c r="J9" i="247"/>
  <c r="J10" i="247"/>
  <c r="J11" i="247"/>
  <c r="J12" i="247"/>
  <c r="J13" i="247"/>
  <c r="J14" i="247"/>
  <c r="J15" i="247"/>
  <c r="J16" i="247"/>
  <c r="J17" i="247"/>
  <c r="J18" i="247"/>
  <c r="J19" i="247"/>
  <c r="J20" i="247"/>
  <c r="J21" i="247"/>
  <c r="J22" i="247"/>
  <c r="J23" i="247"/>
  <c r="J24" i="247"/>
  <c r="J25" i="247"/>
  <c r="J26" i="247"/>
  <c r="J27" i="247"/>
  <c r="J28" i="247"/>
  <c r="J29" i="247"/>
  <c r="J30" i="247"/>
  <c r="J31" i="247"/>
  <c r="J32" i="247"/>
  <c r="J33" i="247"/>
  <c r="J34" i="247"/>
  <c r="J35" i="247"/>
  <c r="J36" i="247"/>
  <c r="J37" i="247"/>
  <c r="J38" i="247"/>
  <c r="J39" i="247"/>
  <c r="J40" i="247"/>
  <c r="J41" i="247"/>
  <c r="J42" i="247"/>
  <c r="J43" i="247"/>
  <c r="J44" i="247"/>
  <c r="J45" i="247"/>
  <c r="J46" i="247"/>
  <c r="J47" i="247"/>
  <c r="J48" i="247"/>
  <c r="J49" i="247"/>
  <c r="J50" i="247"/>
  <c r="J51" i="247"/>
  <c r="G7" i="246"/>
  <c r="G26" i="246" s="1"/>
  <c r="I7" i="246"/>
  <c r="J7" i="246"/>
  <c r="J26" i="246" s="1"/>
  <c r="F7" i="246"/>
  <c r="F26" i="246" s="1"/>
  <c r="O9" i="246"/>
  <c r="O10" i="246"/>
  <c r="O11" i="246"/>
  <c r="O12" i="246"/>
  <c r="O13" i="246"/>
  <c r="O14" i="246"/>
  <c r="O15" i="246"/>
  <c r="O16" i="246"/>
  <c r="O17" i="246"/>
  <c r="O18" i="246"/>
  <c r="O19" i="246"/>
  <c r="O20" i="246"/>
  <c r="O21" i="246"/>
  <c r="O22" i="246"/>
  <c r="O23" i="246"/>
  <c r="O24" i="246"/>
  <c r="O25" i="246"/>
  <c r="O8" i="246"/>
  <c r="L8" i="246"/>
  <c r="L9" i="246"/>
  <c r="L10" i="246"/>
  <c r="L11" i="246"/>
  <c r="L12" i="246"/>
  <c r="L13" i="246"/>
  <c r="L14" i="246"/>
  <c r="L15" i="246"/>
  <c r="L16" i="246"/>
  <c r="L17" i="246"/>
  <c r="L18" i="246"/>
  <c r="L19" i="246"/>
  <c r="L20" i="246"/>
  <c r="L21" i="246"/>
  <c r="L22" i="246"/>
  <c r="L23" i="246"/>
  <c r="L24" i="246"/>
  <c r="L25" i="246"/>
  <c r="K8" i="246"/>
  <c r="K9" i="246"/>
  <c r="K10" i="246"/>
  <c r="K11" i="246"/>
  <c r="K12" i="246"/>
  <c r="K13" i="246"/>
  <c r="K14" i="246"/>
  <c r="K15" i="246"/>
  <c r="K16" i="246"/>
  <c r="K17" i="246"/>
  <c r="K18" i="246"/>
  <c r="K19" i="246"/>
  <c r="K20" i="246"/>
  <c r="K21" i="246"/>
  <c r="K22" i="246"/>
  <c r="K23" i="246"/>
  <c r="K24" i="246"/>
  <c r="K25" i="246"/>
  <c r="H8" i="246"/>
  <c r="H9" i="246"/>
  <c r="H10" i="246"/>
  <c r="H11" i="246"/>
  <c r="H12" i="246"/>
  <c r="H13" i="246"/>
  <c r="H14" i="246"/>
  <c r="H15" i="246"/>
  <c r="H16" i="246"/>
  <c r="H17" i="246"/>
  <c r="H18" i="246"/>
  <c r="H19" i="246"/>
  <c r="H20" i="246"/>
  <c r="H21" i="246"/>
  <c r="H22" i="246"/>
  <c r="H23" i="246"/>
  <c r="H24" i="246"/>
  <c r="H25" i="246"/>
  <c r="J8" i="245"/>
  <c r="J9" i="245"/>
  <c r="J10" i="245"/>
  <c r="J11" i="245"/>
  <c r="J12" i="245"/>
  <c r="J13" i="245"/>
  <c r="J14" i="245"/>
  <c r="J15" i="245"/>
  <c r="J16" i="245"/>
  <c r="J17" i="245"/>
  <c r="J18" i="245"/>
  <c r="J19" i="245"/>
  <c r="J20" i="245"/>
  <c r="J21" i="245"/>
  <c r="J22" i="245"/>
  <c r="J23" i="245"/>
  <c r="J24" i="245"/>
  <c r="J25" i="245"/>
  <c r="J26" i="245"/>
  <c r="J27" i="245"/>
  <c r="J28" i="245"/>
  <c r="J30" i="245"/>
  <c r="J31" i="245"/>
  <c r="J32" i="245"/>
  <c r="J33" i="245"/>
  <c r="J34" i="245"/>
  <c r="J35" i="245"/>
  <c r="J36" i="245"/>
  <c r="J37" i="245"/>
  <c r="J38" i="245"/>
  <c r="J39" i="245"/>
  <c r="J40" i="245"/>
  <c r="J41" i="245"/>
  <c r="J42" i="245"/>
  <c r="J43" i="245"/>
  <c r="J44" i="245"/>
  <c r="J45" i="245"/>
  <c r="J46" i="245"/>
  <c r="J47" i="245"/>
  <c r="J48" i="245"/>
  <c r="J49" i="245"/>
  <c r="J50" i="245"/>
  <c r="J51" i="245"/>
  <c r="J52" i="245"/>
  <c r="J53" i="245"/>
  <c r="J54" i="245"/>
  <c r="J55" i="245"/>
  <c r="J56" i="245"/>
  <c r="I8" i="245"/>
  <c r="I9" i="245"/>
  <c r="I10" i="245"/>
  <c r="I11" i="245"/>
  <c r="I12" i="245"/>
  <c r="I13" i="245"/>
  <c r="I14" i="245"/>
  <c r="I15" i="245"/>
  <c r="I16" i="245"/>
  <c r="I17" i="245"/>
  <c r="I18" i="245"/>
  <c r="I19" i="245"/>
  <c r="I20" i="245"/>
  <c r="I21" i="245"/>
  <c r="I22" i="245"/>
  <c r="I23" i="245"/>
  <c r="I24" i="245"/>
  <c r="I25" i="245"/>
  <c r="I26" i="245"/>
  <c r="I27" i="245"/>
  <c r="I28" i="245"/>
  <c r="I30" i="245"/>
  <c r="I31" i="245"/>
  <c r="I32" i="245"/>
  <c r="I33" i="245"/>
  <c r="I34" i="245"/>
  <c r="I35" i="245"/>
  <c r="I36" i="245"/>
  <c r="I37" i="245"/>
  <c r="I38" i="245"/>
  <c r="I39" i="245"/>
  <c r="I40" i="245"/>
  <c r="I41" i="245"/>
  <c r="I42" i="245"/>
  <c r="I43" i="245"/>
  <c r="I44" i="245"/>
  <c r="I45" i="245"/>
  <c r="I46" i="245"/>
  <c r="I47" i="245"/>
  <c r="I48" i="245"/>
  <c r="I49" i="245"/>
  <c r="I50" i="245"/>
  <c r="I51" i="245"/>
  <c r="I52" i="245"/>
  <c r="I53" i="245"/>
  <c r="I54" i="245"/>
  <c r="I55" i="245"/>
  <c r="I56" i="245"/>
  <c r="F8" i="245"/>
  <c r="F9" i="245"/>
  <c r="F10" i="245"/>
  <c r="F11" i="245"/>
  <c r="F12" i="245"/>
  <c r="F13" i="245"/>
  <c r="F14" i="245"/>
  <c r="F15" i="245"/>
  <c r="F16" i="245"/>
  <c r="F17" i="245"/>
  <c r="F18" i="245"/>
  <c r="F19" i="245"/>
  <c r="F20" i="245"/>
  <c r="F21" i="245"/>
  <c r="F22" i="245"/>
  <c r="F23" i="245"/>
  <c r="F24" i="245"/>
  <c r="F25" i="245"/>
  <c r="F26" i="245"/>
  <c r="F27" i="245"/>
  <c r="F28" i="245"/>
  <c r="F30" i="245"/>
  <c r="F31" i="245"/>
  <c r="F32" i="245"/>
  <c r="F33" i="245"/>
  <c r="F34" i="245"/>
  <c r="F35" i="245"/>
  <c r="F36" i="245"/>
  <c r="F37" i="245"/>
  <c r="F38" i="245"/>
  <c r="F39" i="245"/>
  <c r="F40" i="245"/>
  <c r="F41" i="245"/>
  <c r="F42" i="245"/>
  <c r="F43" i="245"/>
  <c r="F44" i="245"/>
  <c r="F45" i="245"/>
  <c r="F46" i="245"/>
  <c r="F47" i="245"/>
  <c r="F48" i="245"/>
  <c r="F49" i="245"/>
  <c r="F50" i="245"/>
  <c r="F51" i="245"/>
  <c r="F52" i="245"/>
  <c r="F53" i="245"/>
  <c r="F54" i="245"/>
  <c r="F55" i="245"/>
  <c r="F56" i="245"/>
  <c r="E6" i="244"/>
  <c r="G6" i="244"/>
  <c r="H6" i="244"/>
  <c r="D6" i="244"/>
  <c r="J7" i="244"/>
  <c r="J8" i="244"/>
  <c r="J9" i="244"/>
  <c r="J10" i="244"/>
  <c r="J11" i="244"/>
  <c r="J12" i="244"/>
  <c r="J13" i="244"/>
  <c r="J14" i="244"/>
  <c r="J15" i="244"/>
  <c r="J16" i="244"/>
  <c r="J17" i="244"/>
  <c r="J18" i="244"/>
  <c r="J19" i="244"/>
  <c r="J20" i="244"/>
  <c r="J21" i="244"/>
  <c r="J22" i="244"/>
  <c r="J23" i="244"/>
  <c r="J24" i="244"/>
  <c r="J25" i="244"/>
  <c r="J26" i="244"/>
  <c r="J27" i="244"/>
  <c r="J28" i="244"/>
  <c r="J29" i="244"/>
  <c r="J30" i="244"/>
  <c r="J31" i="244"/>
  <c r="I7" i="244"/>
  <c r="I8" i="244"/>
  <c r="I9" i="244"/>
  <c r="I10" i="244"/>
  <c r="I11" i="244"/>
  <c r="I12" i="244"/>
  <c r="I13" i="244"/>
  <c r="I14" i="244"/>
  <c r="I15" i="244"/>
  <c r="I16" i="244"/>
  <c r="I17" i="244"/>
  <c r="I18" i="244"/>
  <c r="I19" i="244"/>
  <c r="I20" i="244"/>
  <c r="I21" i="244"/>
  <c r="I22" i="244"/>
  <c r="I23" i="244"/>
  <c r="I24" i="244"/>
  <c r="I25" i="244"/>
  <c r="I26" i="244"/>
  <c r="I27" i="244"/>
  <c r="I28" i="244"/>
  <c r="I29" i="244"/>
  <c r="I30" i="244"/>
  <c r="I31" i="244"/>
  <c r="F7" i="244"/>
  <c r="F8" i="244"/>
  <c r="F9" i="244"/>
  <c r="F10" i="244"/>
  <c r="F11" i="244"/>
  <c r="F12" i="244"/>
  <c r="F13" i="244"/>
  <c r="F14" i="244"/>
  <c r="F15" i="244"/>
  <c r="F16" i="244"/>
  <c r="F17" i="244"/>
  <c r="F18" i="244"/>
  <c r="F19" i="244"/>
  <c r="F20" i="244"/>
  <c r="F21" i="244"/>
  <c r="F22" i="244"/>
  <c r="F23" i="244"/>
  <c r="F24" i="244"/>
  <c r="F25" i="244"/>
  <c r="F26" i="244"/>
  <c r="F27" i="244"/>
  <c r="F28" i="244"/>
  <c r="F29" i="244"/>
  <c r="F30" i="244"/>
  <c r="F31" i="244"/>
  <c r="Q9" i="239"/>
  <c r="Q10" i="239"/>
  <c r="Q11" i="239"/>
  <c r="Q12" i="239"/>
  <c r="Q13" i="239"/>
  <c r="Q14" i="239"/>
  <c r="Q15" i="239"/>
  <c r="Q16" i="239"/>
  <c r="Q8" i="239"/>
  <c r="N8" i="239"/>
  <c r="N9" i="239"/>
  <c r="N10" i="239"/>
  <c r="N11" i="239"/>
  <c r="N12" i="239"/>
  <c r="N13" i="239"/>
  <c r="N14" i="239"/>
  <c r="N15" i="239"/>
  <c r="N16" i="239"/>
  <c r="M8" i="239"/>
  <c r="M9" i="239"/>
  <c r="M10" i="239"/>
  <c r="M11" i="239"/>
  <c r="M12" i="239"/>
  <c r="M13" i="239"/>
  <c r="M14" i="239"/>
  <c r="M15" i="239"/>
  <c r="M16" i="239"/>
  <c r="J8" i="239"/>
  <c r="J9" i="239"/>
  <c r="J10" i="239"/>
  <c r="J11" i="239"/>
  <c r="J12" i="239"/>
  <c r="J13" i="239"/>
  <c r="J14" i="239"/>
  <c r="J15" i="239"/>
  <c r="J16" i="239"/>
  <c r="G7" i="238"/>
  <c r="G12" i="238" s="1"/>
  <c r="I7" i="238"/>
  <c r="I12" i="238" s="1"/>
  <c r="J7" i="238"/>
  <c r="F7" i="238"/>
  <c r="F12" i="238" s="1"/>
  <c r="O9" i="238"/>
  <c r="O10" i="238"/>
  <c r="O11" i="238"/>
  <c r="O8" i="238"/>
  <c r="L8" i="238"/>
  <c r="L9" i="238"/>
  <c r="L10" i="238"/>
  <c r="L11" i="238"/>
  <c r="K8" i="238"/>
  <c r="K9" i="238"/>
  <c r="K10" i="238"/>
  <c r="K11" i="238"/>
  <c r="H8" i="238"/>
  <c r="H9" i="238"/>
  <c r="H10" i="238"/>
  <c r="H11" i="238"/>
  <c r="E7" i="237"/>
  <c r="G7" i="237"/>
  <c r="H7" i="237"/>
  <c r="D7" i="237"/>
  <c r="J8" i="237"/>
  <c r="J10" i="237"/>
  <c r="I8" i="237"/>
  <c r="I10" i="237"/>
  <c r="F8" i="237"/>
  <c r="F7" i="237" s="1"/>
  <c r="F10" i="237"/>
  <c r="E6" i="236"/>
  <c r="G6" i="236"/>
  <c r="H6" i="236"/>
  <c r="D6" i="236"/>
  <c r="J7" i="236"/>
  <c r="J8" i="236"/>
  <c r="J9" i="236"/>
  <c r="J10" i="236"/>
  <c r="J11" i="236"/>
  <c r="J12" i="236"/>
  <c r="J13" i="236"/>
  <c r="J14" i="236"/>
  <c r="J15" i="236"/>
  <c r="J16" i="236"/>
  <c r="J17" i="236"/>
  <c r="J18" i="236"/>
  <c r="J19" i="236"/>
  <c r="J20" i="236"/>
  <c r="J21" i="236"/>
  <c r="J22" i="236"/>
  <c r="J23" i="236"/>
  <c r="J24" i="236"/>
  <c r="J25" i="236"/>
  <c r="J26" i="236"/>
  <c r="J27" i="236"/>
  <c r="J28" i="236"/>
  <c r="J29" i="236"/>
  <c r="J30" i="236"/>
  <c r="I7" i="236"/>
  <c r="I8" i="236"/>
  <c r="I9" i="236"/>
  <c r="I10" i="236"/>
  <c r="I11" i="236"/>
  <c r="I12" i="236"/>
  <c r="I13" i="236"/>
  <c r="I14" i="236"/>
  <c r="I15" i="236"/>
  <c r="I16" i="236"/>
  <c r="I17" i="236"/>
  <c r="I18" i="236"/>
  <c r="I19" i="236"/>
  <c r="I20" i="236"/>
  <c r="I21" i="236"/>
  <c r="I22" i="236"/>
  <c r="I23" i="236"/>
  <c r="I24" i="236"/>
  <c r="I25" i="236"/>
  <c r="I26" i="236"/>
  <c r="I27" i="236"/>
  <c r="I28" i="236"/>
  <c r="I29" i="236"/>
  <c r="I30" i="236"/>
  <c r="F7" i="236"/>
  <c r="F8" i="236"/>
  <c r="F9" i="236"/>
  <c r="F10" i="236"/>
  <c r="F11" i="236"/>
  <c r="F12" i="236"/>
  <c r="F13" i="236"/>
  <c r="F14" i="236"/>
  <c r="F15" i="236"/>
  <c r="F16" i="236"/>
  <c r="F17" i="236"/>
  <c r="F18" i="236"/>
  <c r="F19" i="236"/>
  <c r="F20" i="236"/>
  <c r="F21" i="236"/>
  <c r="F22" i="236"/>
  <c r="F23" i="236"/>
  <c r="F24" i="236"/>
  <c r="F25" i="236"/>
  <c r="F26" i="236"/>
  <c r="F27" i="236"/>
  <c r="F28" i="236"/>
  <c r="F29" i="236"/>
  <c r="F30" i="236"/>
  <c r="Q9" i="231"/>
  <c r="Q10" i="231"/>
  <c r="Q11" i="231"/>
  <c r="Q12" i="231"/>
  <c r="Q13" i="231"/>
  <c r="Q14" i="231"/>
  <c r="Q15" i="231"/>
  <c r="Q16" i="231"/>
  <c r="Q17" i="231"/>
  <c r="Q18" i="231"/>
  <c r="Q19" i="231"/>
  <c r="Q20" i="231"/>
  <c r="Q21" i="231"/>
  <c r="Q22" i="231"/>
  <c r="Q23" i="231"/>
  <c r="Q24" i="231"/>
  <c r="Q8" i="231"/>
  <c r="N8" i="231"/>
  <c r="N9" i="231"/>
  <c r="N10" i="231"/>
  <c r="N11" i="231"/>
  <c r="N12" i="231"/>
  <c r="N13" i="231"/>
  <c r="N14" i="231"/>
  <c r="N15" i="231"/>
  <c r="N16" i="231"/>
  <c r="N17" i="231"/>
  <c r="N18" i="231"/>
  <c r="N19" i="231"/>
  <c r="N20" i="231"/>
  <c r="N21" i="231"/>
  <c r="N22" i="231"/>
  <c r="N23" i="231"/>
  <c r="N24" i="231"/>
  <c r="M8" i="231"/>
  <c r="M9" i="231"/>
  <c r="M10" i="231"/>
  <c r="M11" i="231"/>
  <c r="M12" i="231"/>
  <c r="M13" i="231"/>
  <c r="M14" i="231"/>
  <c r="M15" i="231"/>
  <c r="M16" i="231"/>
  <c r="M17" i="231"/>
  <c r="M18" i="231"/>
  <c r="M19" i="231"/>
  <c r="M20" i="231"/>
  <c r="M21" i="231"/>
  <c r="M22" i="231"/>
  <c r="M23" i="231"/>
  <c r="M24" i="231"/>
  <c r="J8" i="231"/>
  <c r="J9" i="231"/>
  <c r="J10" i="231"/>
  <c r="J11" i="231"/>
  <c r="J12" i="231"/>
  <c r="J13" i="231"/>
  <c r="J14" i="231"/>
  <c r="J15" i="231"/>
  <c r="J16" i="231"/>
  <c r="J17" i="231"/>
  <c r="J18" i="231"/>
  <c r="J19" i="231"/>
  <c r="J20" i="231"/>
  <c r="J21" i="231"/>
  <c r="J22" i="231"/>
  <c r="J23" i="231"/>
  <c r="J24" i="231"/>
  <c r="G7" i="230"/>
  <c r="G14" i="230" s="1"/>
  <c r="I7" i="230"/>
  <c r="J7" i="230"/>
  <c r="J14" i="230" s="1"/>
  <c r="F7" i="230"/>
  <c r="F14" i="230" s="1"/>
  <c r="O9" i="230"/>
  <c r="O10" i="230"/>
  <c r="O11" i="230"/>
  <c r="O12" i="230"/>
  <c r="O13" i="230"/>
  <c r="O8" i="230"/>
  <c r="L8" i="230"/>
  <c r="L9" i="230"/>
  <c r="L10" i="230"/>
  <c r="L11" i="230"/>
  <c r="L12" i="230"/>
  <c r="L13" i="230"/>
  <c r="K8" i="230"/>
  <c r="K9" i="230"/>
  <c r="K10" i="230"/>
  <c r="K11" i="230"/>
  <c r="K12" i="230"/>
  <c r="K13" i="230"/>
  <c r="H8" i="230"/>
  <c r="H9" i="230"/>
  <c r="H10" i="230"/>
  <c r="H11" i="230"/>
  <c r="H12" i="230"/>
  <c r="H13" i="230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J28" i="229"/>
  <c r="J29" i="229"/>
  <c r="J30" i="229"/>
  <c r="J31" i="229"/>
  <c r="J32" i="229"/>
  <c r="J33" i="229"/>
  <c r="J34" i="229"/>
  <c r="J35" i="229"/>
  <c r="J36" i="229"/>
  <c r="J37" i="229"/>
  <c r="J38" i="229"/>
  <c r="J39" i="229"/>
  <c r="J40" i="229"/>
  <c r="J41" i="229"/>
  <c r="J42" i="229"/>
  <c r="J43" i="229"/>
  <c r="J44" i="229"/>
  <c r="J45" i="229"/>
  <c r="J46" i="229"/>
  <c r="J47" i="229"/>
  <c r="J48" i="229"/>
  <c r="J49" i="229"/>
  <c r="J50" i="229"/>
  <c r="J51" i="229"/>
  <c r="J53" i="229"/>
  <c r="J54" i="229"/>
  <c r="I8" i="229"/>
  <c r="I9" i="229"/>
  <c r="I10" i="229"/>
  <c r="I11" i="229"/>
  <c r="I12" i="229"/>
  <c r="I13" i="229"/>
  <c r="I14" i="229"/>
  <c r="I15" i="229"/>
  <c r="I16" i="229"/>
  <c r="I17" i="229"/>
  <c r="I18" i="229"/>
  <c r="I19" i="229"/>
  <c r="I20" i="229"/>
  <c r="I21" i="229"/>
  <c r="I22" i="229"/>
  <c r="I23" i="229"/>
  <c r="I24" i="229"/>
  <c r="I25" i="229"/>
  <c r="I26" i="229"/>
  <c r="I27" i="229"/>
  <c r="I28" i="229"/>
  <c r="I29" i="229"/>
  <c r="I30" i="229"/>
  <c r="I31" i="229"/>
  <c r="I32" i="229"/>
  <c r="I33" i="229"/>
  <c r="I34" i="229"/>
  <c r="I35" i="229"/>
  <c r="I36" i="229"/>
  <c r="I37" i="229"/>
  <c r="I38" i="229"/>
  <c r="I39" i="229"/>
  <c r="I40" i="229"/>
  <c r="I41" i="229"/>
  <c r="I42" i="229"/>
  <c r="I43" i="229"/>
  <c r="I44" i="229"/>
  <c r="I45" i="229"/>
  <c r="I46" i="229"/>
  <c r="I47" i="229"/>
  <c r="I48" i="229"/>
  <c r="I49" i="229"/>
  <c r="I50" i="229"/>
  <c r="I51" i="229"/>
  <c r="I53" i="229"/>
  <c r="I54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F28" i="229"/>
  <c r="F29" i="229"/>
  <c r="F30" i="229"/>
  <c r="F31" i="229"/>
  <c r="F32" i="229"/>
  <c r="F33" i="229"/>
  <c r="F34" i="229"/>
  <c r="F35" i="229"/>
  <c r="F36" i="229"/>
  <c r="F37" i="229"/>
  <c r="F38" i="229"/>
  <c r="F39" i="229"/>
  <c r="F40" i="229"/>
  <c r="F41" i="229"/>
  <c r="F42" i="229"/>
  <c r="F43" i="229"/>
  <c r="F44" i="229"/>
  <c r="F45" i="229"/>
  <c r="F46" i="229"/>
  <c r="F47" i="229"/>
  <c r="F48" i="229"/>
  <c r="F49" i="229"/>
  <c r="F50" i="229"/>
  <c r="F51" i="229"/>
  <c r="F53" i="229"/>
  <c r="F52" i="229" s="1"/>
  <c r="F54" i="229"/>
  <c r="E6" i="228"/>
  <c r="G6" i="228"/>
  <c r="H6" i="228"/>
  <c r="D6" i="228"/>
  <c r="J7" i="228"/>
  <c r="J8" i="228"/>
  <c r="J9" i="228"/>
  <c r="J10" i="228"/>
  <c r="J11" i="228"/>
  <c r="J12" i="228"/>
  <c r="J13" i="228"/>
  <c r="J14" i="228"/>
  <c r="J15" i="228"/>
  <c r="J16" i="228"/>
  <c r="J17" i="228"/>
  <c r="J18" i="228"/>
  <c r="J19" i="228"/>
  <c r="J20" i="228"/>
  <c r="J21" i="228"/>
  <c r="J22" i="228"/>
  <c r="J23" i="228"/>
  <c r="J24" i="228"/>
  <c r="J25" i="228"/>
  <c r="J26" i="228"/>
  <c r="J27" i="228"/>
  <c r="J28" i="228"/>
  <c r="J29" i="228"/>
  <c r="J30" i="228"/>
  <c r="J31" i="228"/>
  <c r="I7" i="228"/>
  <c r="I8" i="228"/>
  <c r="I9" i="228"/>
  <c r="I10" i="228"/>
  <c r="I11" i="228"/>
  <c r="I12" i="228"/>
  <c r="I13" i="228"/>
  <c r="I14" i="228"/>
  <c r="I15" i="228"/>
  <c r="I16" i="228"/>
  <c r="I17" i="228"/>
  <c r="I18" i="228"/>
  <c r="I19" i="228"/>
  <c r="I20" i="228"/>
  <c r="I21" i="228"/>
  <c r="I22" i="228"/>
  <c r="I23" i="228"/>
  <c r="I24" i="228"/>
  <c r="I25" i="228"/>
  <c r="I26" i="228"/>
  <c r="I27" i="228"/>
  <c r="I28" i="228"/>
  <c r="I29" i="228"/>
  <c r="I30" i="228"/>
  <c r="I31" i="228"/>
  <c r="F7" i="228"/>
  <c r="F8" i="228"/>
  <c r="F9" i="228"/>
  <c r="F10" i="228"/>
  <c r="F11" i="228"/>
  <c r="F12" i="228"/>
  <c r="F13" i="228"/>
  <c r="F14" i="228"/>
  <c r="F15" i="228"/>
  <c r="F16" i="228"/>
  <c r="F17" i="228"/>
  <c r="F18" i="228"/>
  <c r="F19" i="228"/>
  <c r="F20" i="228"/>
  <c r="F21" i="228"/>
  <c r="F22" i="228"/>
  <c r="F23" i="228"/>
  <c r="F24" i="228"/>
  <c r="F25" i="228"/>
  <c r="F26" i="228"/>
  <c r="F27" i="228"/>
  <c r="F28" i="228"/>
  <c r="F29" i="228"/>
  <c r="F30" i="228"/>
  <c r="F31" i="228"/>
  <c r="Q9" i="223"/>
  <c r="Q10" i="223"/>
  <c r="Q11" i="223"/>
  <c r="Q12" i="223"/>
  <c r="Q13" i="223"/>
  <c r="Q14" i="223"/>
  <c r="Q8" i="223"/>
  <c r="N8" i="223"/>
  <c r="N9" i="223"/>
  <c r="N10" i="223"/>
  <c r="N11" i="223"/>
  <c r="N12" i="223"/>
  <c r="N13" i="223"/>
  <c r="N14" i="223"/>
  <c r="M8" i="223"/>
  <c r="M9" i="223"/>
  <c r="M10" i="223"/>
  <c r="M11" i="223"/>
  <c r="M12" i="223"/>
  <c r="M13" i="223"/>
  <c r="M14" i="223"/>
  <c r="J8" i="223"/>
  <c r="J9" i="223"/>
  <c r="J10" i="223"/>
  <c r="J11" i="223"/>
  <c r="J12" i="223"/>
  <c r="J13" i="223"/>
  <c r="J14" i="223"/>
  <c r="G7" i="222"/>
  <c r="G12" i="222" s="1"/>
  <c r="I7" i="222"/>
  <c r="J7" i="222"/>
  <c r="F7" i="222"/>
  <c r="F12" i="222" s="1"/>
  <c r="O9" i="222"/>
  <c r="O10" i="222"/>
  <c r="O11" i="222"/>
  <c r="O8" i="222"/>
  <c r="L8" i="222"/>
  <c r="L9" i="222"/>
  <c r="L10" i="222"/>
  <c r="L11" i="222"/>
  <c r="K8" i="222"/>
  <c r="K9" i="222"/>
  <c r="K10" i="222"/>
  <c r="K11" i="222"/>
  <c r="H8" i="222"/>
  <c r="H9" i="222"/>
  <c r="H10" i="222"/>
  <c r="H11" i="222"/>
  <c r="E10" i="221"/>
  <c r="G10" i="221"/>
  <c r="H10" i="221"/>
  <c r="D10" i="221"/>
  <c r="E7" i="221"/>
  <c r="G7" i="221"/>
  <c r="H7" i="221"/>
  <c r="D7" i="221"/>
  <c r="J8" i="221"/>
  <c r="J9" i="221"/>
  <c r="J11" i="221"/>
  <c r="J12" i="221"/>
  <c r="J13" i="221"/>
  <c r="I8" i="221"/>
  <c r="I9" i="221"/>
  <c r="I11" i="221"/>
  <c r="I12" i="221"/>
  <c r="I13" i="221"/>
  <c r="F8" i="221"/>
  <c r="F9" i="221"/>
  <c r="F11" i="221"/>
  <c r="F10" i="221" s="1"/>
  <c r="F12" i="221"/>
  <c r="F13" i="221"/>
  <c r="E6" i="220"/>
  <c r="G6" i="220"/>
  <c r="H6" i="220"/>
  <c r="D6" i="220"/>
  <c r="J7" i="220"/>
  <c r="J8" i="220"/>
  <c r="J9" i="220"/>
  <c r="J10" i="220"/>
  <c r="I7" i="220"/>
  <c r="I8" i="220"/>
  <c r="I9" i="220"/>
  <c r="I10" i="220"/>
  <c r="F7" i="220"/>
  <c r="F8" i="220"/>
  <c r="F9" i="220"/>
  <c r="F10" i="220"/>
  <c r="Q9" i="215"/>
  <c r="Q10" i="215"/>
  <c r="Q11" i="215"/>
  <c r="Q12" i="215"/>
  <c r="Q8" i="215"/>
  <c r="N8" i="215"/>
  <c r="N9" i="215"/>
  <c r="N10" i="215"/>
  <c r="N11" i="215"/>
  <c r="N12" i="215"/>
  <c r="M8" i="215"/>
  <c r="M9" i="215"/>
  <c r="M10" i="215"/>
  <c r="M11" i="215"/>
  <c r="M12" i="215"/>
  <c r="J8" i="215"/>
  <c r="J7" i="215" s="1"/>
  <c r="J13" i="215" s="1"/>
  <c r="J9" i="215"/>
  <c r="J10" i="215"/>
  <c r="J11" i="215"/>
  <c r="J12" i="215"/>
  <c r="G7" i="214"/>
  <c r="G11" i="214" s="1"/>
  <c r="I7" i="214"/>
  <c r="J7" i="214"/>
  <c r="J11" i="214" s="1"/>
  <c r="F7" i="214"/>
  <c r="F11" i="214" s="1"/>
  <c r="O9" i="214"/>
  <c r="O10" i="214"/>
  <c r="O8" i="214"/>
  <c r="L8" i="214"/>
  <c r="L9" i="214"/>
  <c r="L10" i="214"/>
  <c r="K8" i="214"/>
  <c r="K9" i="214"/>
  <c r="K10" i="214"/>
  <c r="H8" i="214"/>
  <c r="H9" i="214"/>
  <c r="H10" i="214"/>
  <c r="E7" i="213"/>
  <c r="G7" i="213"/>
  <c r="H7" i="213"/>
  <c r="D7" i="213"/>
  <c r="J8" i="213"/>
  <c r="J10" i="213"/>
  <c r="I8" i="213"/>
  <c r="I10" i="213"/>
  <c r="F8" i="213"/>
  <c r="F7" i="213" s="1"/>
  <c r="F10" i="213"/>
  <c r="E6" i="212"/>
  <c r="G6" i="212"/>
  <c r="H6" i="212"/>
  <c r="D6" i="212"/>
  <c r="J7" i="212"/>
  <c r="J8" i="212"/>
  <c r="I7" i="212"/>
  <c r="I8" i="212"/>
  <c r="F7" i="212"/>
  <c r="F8" i="212"/>
  <c r="Q9" i="207"/>
  <c r="Q10" i="207"/>
  <c r="Q11" i="207"/>
  <c r="Q12" i="207"/>
  <c r="Q13" i="207"/>
  <c r="Q14" i="207"/>
  <c r="Q15" i="207"/>
  <c r="Q16" i="207"/>
  <c r="Q17" i="207"/>
  <c r="Q18" i="207"/>
  <c r="Q19" i="207"/>
  <c r="Q20" i="207"/>
  <c r="Q21" i="207"/>
  <c r="Q22" i="207"/>
  <c r="Q23" i="207"/>
  <c r="Q24" i="207"/>
  <c r="Q25" i="207"/>
  <c r="Q26" i="207"/>
  <c r="Q27" i="207"/>
  <c r="Q28" i="207"/>
  <c r="Q29" i="207"/>
  <c r="Q30" i="207"/>
  <c r="Q31" i="207"/>
  <c r="Q32" i="207"/>
  <c r="Q33" i="207"/>
  <c r="Q34" i="207"/>
  <c r="Q35" i="207"/>
  <c r="Q36" i="207"/>
  <c r="Q37" i="207"/>
  <c r="Q38" i="207"/>
  <c r="Q39" i="207"/>
  <c r="Q40" i="207"/>
  <c r="Q41" i="207"/>
  <c r="Q42" i="207"/>
  <c r="Q43" i="207"/>
  <c r="Q44" i="207"/>
  <c r="Q45" i="207"/>
  <c r="Q46" i="207"/>
  <c r="Q47" i="207"/>
  <c r="Q48" i="207"/>
  <c r="Q49" i="207"/>
  <c r="Q50" i="207"/>
  <c r="Q51" i="207"/>
  <c r="Q52" i="207"/>
  <c r="Q53" i="207"/>
  <c r="Q8" i="207"/>
  <c r="N8" i="207"/>
  <c r="N9" i="207"/>
  <c r="N10" i="207"/>
  <c r="N11" i="207"/>
  <c r="N12" i="207"/>
  <c r="N13" i="207"/>
  <c r="N14" i="207"/>
  <c r="N15" i="207"/>
  <c r="N16" i="207"/>
  <c r="N17" i="207"/>
  <c r="N18" i="207"/>
  <c r="N19" i="207"/>
  <c r="N20" i="207"/>
  <c r="N21" i="207"/>
  <c r="N22" i="207"/>
  <c r="N23" i="207"/>
  <c r="N24" i="207"/>
  <c r="N25" i="207"/>
  <c r="N26" i="207"/>
  <c r="N27" i="207"/>
  <c r="N28" i="207"/>
  <c r="N29" i="207"/>
  <c r="N30" i="207"/>
  <c r="N31" i="207"/>
  <c r="N32" i="207"/>
  <c r="N33" i="207"/>
  <c r="N34" i="207"/>
  <c r="N35" i="207"/>
  <c r="N36" i="207"/>
  <c r="N37" i="207"/>
  <c r="N38" i="207"/>
  <c r="N39" i="207"/>
  <c r="N40" i="207"/>
  <c r="N41" i="207"/>
  <c r="N42" i="207"/>
  <c r="N43" i="207"/>
  <c r="N44" i="207"/>
  <c r="N45" i="207"/>
  <c r="N46" i="207"/>
  <c r="N47" i="207"/>
  <c r="N48" i="207"/>
  <c r="N49" i="207"/>
  <c r="N50" i="207"/>
  <c r="N51" i="207"/>
  <c r="N52" i="207"/>
  <c r="N53" i="207"/>
  <c r="M8" i="207"/>
  <c r="M9" i="207"/>
  <c r="M10" i="207"/>
  <c r="M11" i="207"/>
  <c r="M12" i="207"/>
  <c r="M13" i="207"/>
  <c r="M14" i="207"/>
  <c r="M15" i="207"/>
  <c r="M16" i="207"/>
  <c r="M17" i="207"/>
  <c r="M18" i="207"/>
  <c r="M19" i="207"/>
  <c r="M20" i="207"/>
  <c r="M21" i="207"/>
  <c r="M22" i="207"/>
  <c r="M23" i="207"/>
  <c r="M24" i="207"/>
  <c r="M25" i="207"/>
  <c r="M26" i="207"/>
  <c r="M27" i="207"/>
  <c r="M28" i="207"/>
  <c r="M29" i="207"/>
  <c r="M30" i="207"/>
  <c r="M31" i="207"/>
  <c r="M32" i="207"/>
  <c r="M33" i="207"/>
  <c r="M34" i="207"/>
  <c r="M35" i="207"/>
  <c r="M36" i="207"/>
  <c r="M37" i="207"/>
  <c r="M38" i="207"/>
  <c r="M39" i="207"/>
  <c r="M40" i="207"/>
  <c r="M41" i="207"/>
  <c r="M42" i="207"/>
  <c r="M43" i="207"/>
  <c r="M44" i="207"/>
  <c r="M45" i="207"/>
  <c r="M46" i="207"/>
  <c r="M47" i="207"/>
  <c r="M48" i="207"/>
  <c r="M49" i="207"/>
  <c r="M50" i="207"/>
  <c r="M51" i="207"/>
  <c r="M52" i="207"/>
  <c r="M53" i="207"/>
  <c r="J8" i="207"/>
  <c r="J9" i="207"/>
  <c r="J10" i="207"/>
  <c r="J11" i="207"/>
  <c r="J12" i="207"/>
  <c r="J13" i="207"/>
  <c r="J14" i="207"/>
  <c r="J15" i="207"/>
  <c r="J16" i="207"/>
  <c r="J17" i="207"/>
  <c r="J18" i="207"/>
  <c r="J19" i="207"/>
  <c r="J20" i="207"/>
  <c r="J21" i="207"/>
  <c r="J22" i="207"/>
  <c r="J23" i="207"/>
  <c r="J24" i="207"/>
  <c r="J25" i="207"/>
  <c r="J26" i="207"/>
  <c r="J27" i="207"/>
  <c r="J28" i="207"/>
  <c r="J29" i="207"/>
  <c r="J30" i="207"/>
  <c r="J31" i="207"/>
  <c r="J32" i="207"/>
  <c r="J33" i="207"/>
  <c r="J34" i="207"/>
  <c r="J35" i="207"/>
  <c r="J36" i="207"/>
  <c r="J37" i="207"/>
  <c r="J38" i="207"/>
  <c r="J39" i="207"/>
  <c r="J40" i="207"/>
  <c r="J41" i="207"/>
  <c r="J42" i="207"/>
  <c r="J43" i="207"/>
  <c r="J44" i="207"/>
  <c r="J45" i="207"/>
  <c r="J46" i="207"/>
  <c r="J47" i="207"/>
  <c r="J48" i="207"/>
  <c r="J49" i="207"/>
  <c r="J50" i="207"/>
  <c r="J51" i="207"/>
  <c r="J52" i="207"/>
  <c r="J53" i="207"/>
  <c r="G7" i="206"/>
  <c r="G20" i="206" s="1"/>
  <c r="I7" i="206"/>
  <c r="J7" i="206"/>
  <c r="J20" i="206" s="1"/>
  <c r="F7" i="206"/>
  <c r="F20" i="206" s="1"/>
  <c r="O9" i="206"/>
  <c r="O10" i="206"/>
  <c r="O11" i="206"/>
  <c r="O12" i="206"/>
  <c r="O13" i="206"/>
  <c r="O14" i="206"/>
  <c r="O15" i="206"/>
  <c r="O16" i="206"/>
  <c r="O17" i="206"/>
  <c r="O18" i="206"/>
  <c r="O19" i="206"/>
  <c r="O8" i="206"/>
  <c r="L8" i="206"/>
  <c r="L9" i="206"/>
  <c r="L10" i="206"/>
  <c r="L11" i="206"/>
  <c r="L12" i="206"/>
  <c r="L13" i="206"/>
  <c r="L14" i="206"/>
  <c r="L15" i="206"/>
  <c r="L16" i="206"/>
  <c r="L17" i="206"/>
  <c r="L18" i="206"/>
  <c r="L19" i="206"/>
  <c r="K8" i="206"/>
  <c r="K9" i="206"/>
  <c r="K10" i="206"/>
  <c r="K11" i="206"/>
  <c r="K12" i="206"/>
  <c r="K13" i="206"/>
  <c r="K14" i="206"/>
  <c r="K15" i="206"/>
  <c r="K16" i="206"/>
  <c r="K17" i="206"/>
  <c r="K18" i="206"/>
  <c r="K19" i="206"/>
  <c r="H8" i="206"/>
  <c r="H9" i="206"/>
  <c r="H10" i="206"/>
  <c r="H11" i="206"/>
  <c r="H12" i="206"/>
  <c r="H13" i="206"/>
  <c r="H14" i="206"/>
  <c r="H15" i="206"/>
  <c r="H16" i="206"/>
  <c r="H17" i="206"/>
  <c r="H18" i="206"/>
  <c r="H19" i="206"/>
  <c r="E10" i="205"/>
  <c r="G10" i="205"/>
  <c r="H10" i="205"/>
  <c r="D10" i="205"/>
  <c r="E7" i="205"/>
  <c r="G7" i="205"/>
  <c r="H7" i="205"/>
  <c r="D7" i="205"/>
  <c r="J8" i="205"/>
  <c r="J9" i="205"/>
  <c r="J11" i="205"/>
  <c r="J12" i="205"/>
  <c r="J13" i="205"/>
  <c r="J14" i="205"/>
  <c r="J15" i="205"/>
  <c r="J16" i="205"/>
  <c r="J17" i="205"/>
  <c r="J18" i="205"/>
  <c r="J19" i="205"/>
  <c r="J20" i="205"/>
  <c r="J21" i="205"/>
  <c r="J22" i="205"/>
  <c r="J23" i="205"/>
  <c r="J24" i="205"/>
  <c r="J25" i="205"/>
  <c r="J26" i="205"/>
  <c r="J27" i="205"/>
  <c r="J28" i="205"/>
  <c r="J29" i="205"/>
  <c r="J30" i="205"/>
  <c r="J31" i="205"/>
  <c r="J32" i="205"/>
  <c r="J33" i="205"/>
  <c r="J34" i="205"/>
  <c r="J35" i="205"/>
  <c r="J36" i="205"/>
  <c r="I8" i="205"/>
  <c r="I9" i="205"/>
  <c r="I11" i="205"/>
  <c r="I12" i="205"/>
  <c r="I13" i="205"/>
  <c r="I14" i="205"/>
  <c r="I15" i="205"/>
  <c r="I16" i="205"/>
  <c r="I17" i="205"/>
  <c r="I18" i="205"/>
  <c r="I19" i="205"/>
  <c r="I20" i="205"/>
  <c r="I21" i="205"/>
  <c r="I22" i="205"/>
  <c r="I23" i="205"/>
  <c r="I24" i="205"/>
  <c r="I25" i="205"/>
  <c r="I26" i="205"/>
  <c r="I27" i="205"/>
  <c r="I28" i="205"/>
  <c r="I29" i="205"/>
  <c r="I30" i="205"/>
  <c r="I31" i="205"/>
  <c r="I32" i="205"/>
  <c r="I33" i="205"/>
  <c r="I34" i="205"/>
  <c r="I35" i="205"/>
  <c r="I36" i="205"/>
  <c r="F8" i="205"/>
  <c r="F7" i="205" s="1"/>
  <c r="F9" i="205"/>
  <c r="F11" i="205"/>
  <c r="F12" i="205"/>
  <c r="F13" i="205"/>
  <c r="F14" i="205"/>
  <c r="F15" i="205"/>
  <c r="F16" i="205"/>
  <c r="F17" i="205"/>
  <c r="F18" i="205"/>
  <c r="F19" i="205"/>
  <c r="F20" i="205"/>
  <c r="F21" i="205"/>
  <c r="F22" i="205"/>
  <c r="F23" i="205"/>
  <c r="F24" i="205"/>
  <c r="F25" i="205"/>
  <c r="F26" i="205"/>
  <c r="F27" i="205"/>
  <c r="F28" i="205"/>
  <c r="F29" i="205"/>
  <c r="F30" i="205"/>
  <c r="F31" i="205"/>
  <c r="F32" i="205"/>
  <c r="F33" i="205"/>
  <c r="F34" i="205"/>
  <c r="F35" i="205"/>
  <c r="F36" i="205"/>
  <c r="E6" i="204"/>
  <c r="G6" i="204"/>
  <c r="H6" i="204"/>
  <c r="D6" i="204"/>
  <c r="J7" i="204"/>
  <c r="J8" i="204"/>
  <c r="J9" i="204"/>
  <c r="J10" i="204"/>
  <c r="J11" i="204"/>
  <c r="J12" i="204"/>
  <c r="J13" i="204"/>
  <c r="J14" i="204"/>
  <c r="J15" i="204"/>
  <c r="J16" i="204"/>
  <c r="J17" i="204"/>
  <c r="J18" i="204"/>
  <c r="J19" i="204"/>
  <c r="J20" i="204"/>
  <c r="J21" i="204"/>
  <c r="J22" i="204"/>
  <c r="J23" i="204"/>
  <c r="J24" i="204"/>
  <c r="J25" i="204"/>
  <c r="J26" i="204"/>
  <c r="J27" i="204"/>
  <c r="J28" i="204"/>
  <c r="J29" i="204"/>
  <c r="J30" i="204"/>
  <c r="J31" i="204"/>
  <c r="I7" i="204"/>
  <c r="I8" i="204"/>
  <c r="I9" i="204"/>
  <c r="I10" i="204"/>
  <c r="I11" i="204"/>
  <c r="I12" i="204"/>
  <c r="I13" i="204"/>
  <c r="I14" i="204"/>
  <c r="I15" i="204"/>
  <c r="I16" i="204"/>
  <c r="I17" i="204"/>
  <c r="I18" i="204"/>
  <c r="I19" i="204"/>
  <c r="I20" i="204"/>
  <c r="I21" i="204"/>
  <c r="I22" i="204"/>
  <c r="I23" i="204"/>
  <c r="I24" i="204"/>
  <c r="I25" i="204"/>
  <c r="I26" i="204"/>
  <c r="I27" i="204"/>
  <c r="I28" i="204"/>
  <c r="I29" i="204"/>
  <c r="I30" i="204"/>
  <c r="I31" i="204"/>
  <c r="F7" i="204"/>
  <c r="F8" i="204"/>
  <c r="F9" i="204"/>
  <c r="F10" i="204"/>
  <c r="F11" i="204"/>
  <c r="F12" i="204"/>
  <c r="F13" i="204"/>
  <c r="F14" i="204"/>
  <c r="F15" i="204"/>
  <c r="F16" i="204"/>
  <c r="F17" i="204"/>
  <c r="F18" i="204"/>
  <c r="F19" i="204"/>
  <c r="F20" i="204"/>
  <c r="F21" i="204"/>
  <c r="F22" i="204"/>
  <c r="F23" i="204"/>
  <c r="F24" i="204"/>
  <c r="F25" i="204"/>
  <c r="F26" i="204"/>
  <c r="F27" i="204"/>
  <c r="F28" i="204"/>
  <c r="F29" i="204"/>
  <c r="F30" i="204"/>
  <c r="F31" i="204"/>
  <c r="I7" i="199"/>
  <c r="I16" i="199" s="1"/>
  <c r="K7" i="199"/>
  <c r="L7" i="199"/>
  <c r="L16" i="199" s="1"/>
  <c r="H7" i="199"/>
  <c r="H16" i="199" s="1"/>
  <c r="Q9" i="199"/>
  <c r="Q10" i="199"/>
  <c r="Q11" i="199"/>
  <c r="Q12" i="199"/>
  <c r="Q13" i="199"/>
  <c r="Q14" i="199"/>
  <c r="Q15" i="199"/>
  <c r="Q8" i="199"/>
  <c r="N8" i="199"/>
  <c r="N9" i="199"/>
  <c r="N10" i="199"/>
  <c r="N11" i="199"/>
  <c r="N12" i="199"/>
  <c r="N13" i="199"/>
  <c r="N14" i="199"/>
  <c r="N15" i="199"/>
  <c r="M8" i="199"/>
  <c r="M9" i="199"/>
  <c r="M10" i="199"/>
  <c r="M11" i="199"/>
  <c r="M12" i="199"/>
  <c r="M13" i="199"/>
  <c r="M14" i="199"/>
  <c r="M15" i="199"/>
  <c r="J8" i="199"/>
  <c r="J9" i="199"/>
  <c r="J10" i="199"/>
  <c r="J11" i="199"/>
  <c r="J12" i="199"/>
  <c r="J13" i="199"/>
  <c r="J14" i="199"/>
  <c r="J15" i="199"/>
  <c r="G7" i="198"/>
  <c r="G11" i="198" s="1"/>
  <c r="I7" i="198"/>
  <c r="J7" i="198"/>
  <c r="J11" i="198" s="1"/>
  <c r="F7" i="198"/>
  <c r="F11" i="198" s="1"/>
  <c r="O9" i="198"/>
  <c r="O10" i="198"/>
  <c r="O8" i="198"/>
  <c r="L8" i="198"/>
  <c r="L9" i="198"/>
  <c r="L10" i="198"/>
  <c r="K8" i="198"/>
  <c r="K9" i="198"/>
  <c r="K10" i="198"/>
  <c r="H8" i="198"/>
  <c r="H9" i="198"/>
  <c r="H10" i="198"/>
  <c r="E10" i="197"/>
  <c r="G10" i="197"/>
  <c r="H10" i="197"/>
  <c r="D10" i="197"/>
  <c r="E7" i="197"/>
  <c r="G7" i="197"/>
  <c r="H7" i="197"/>
  <c r="D7" i="197"/>
  <c r="J8" i="197"/>
  <c r="J9" i="197"/>
  <c r="J11" i="197"/>
  <c r="J12" i="197"/>
  <c r="I8" i="197"/>
  <c r="I9" i="197"/>
  <c r="I11" i="197"/>
  <c r="I12" i="197"/>
  <c r="F8" i="197"/>
  <c r="F9" i="197"/>
  <c r="F11" i="197"/>
  <c r="F10" i="197" s="1"/>
  <c r="F12" i="197"/>
  <c r="E6" i="196"/>
  <c r="G6" i="196"/>
  <c r="H6" i="196"/>
  <c r="D6" i="196"/>
  <c r="J7" i="196"/>
  <c r="J8" i="196"/>
  <c r="J9" i="196"/>
  <c r="J10" i="196"/>
  <c r="J11" i="196"/>
  <c r="J12" i="196"/>
  <c r="J13" i="196"/>
  <c r="J14" i="196"/>
  <c r="J15" i="196"/>
  <c r="I7" i="196"/>
  <c r="I8" i="196"/>
  <c r="I9" i="196"/>
  <c r="I10" i="196"/>
  <c r="I11" i="196"/>
  <c r="I12" i="196"/>
  <c r="I13" i="196"/>
  <c r="I14" i="196"/>
  <c r="I15" i="196"/>
  <c r="F7" i="196"/>
  <c r="F8" i="196"/>
  <c r="F9" i="196"/>
  <c r="F10" i="196"/>
  <c r="F11" i="196"/>
  <c r="F12" i="196"/>
  <c r="F13" i="196"/>
  <c r="F14" i="196"/>
  <c r="F15" i="196"/>
  <c r="I7" i="191"/>
  <c r="I14" i="191" s="1"/>
  <c r="K7" i="191"/>
  <c r="L7" i="191"/>
  <c r="L14" i="191" s="1"/>
  <c r="H7" i="191"/>
  <c r="H14" i="191" s="1"/>
  <c r="Q9" i="191"/>
  <c r="Q10" i="191"/>
  <c r="Q11" i="191"/>
  <c r="Q12" i="191"/>
  <c r="Q13" i="191"/>
  <c r="Q8" i="191"/>
  <c r="N8" i="191"/>
  <c r="N9" i="191"/>
  <c r="N10" i="191"/>
  <c r="N11" i="191"/>
  <c r="N12" i="191"/>
  <c r="N13" i="191"/>
  <c r="M8" i="191"/>
  <c r="M9" i="191"/>
  <c r="M10" i="191"/>
  <c r="M11" i="191"/>
  <c r="M12" i="191"/>
  <c r="M13" i="191"/>
  <c r="J8" i="191"/>
  <c r="J9" i="191"/>
  <c r="J10" i="191"/>
  <c r="J11" i="191"/>
  <c r="J12" i="191"/>
  <c r="J13" i="191"/>
  <c r="G7" i="190"/>
  <c r="G10" i="190" s="1"/>
  <c r="I7" i="190"/>
  <c r="I10" i="190" s="1"/>
  <c r="J7" i="190"/>
  <c r="F7" i="190"/>
  <c r="F10" i="190" s="1"/>
  <c r="O9" i="190"/>
  <c r="O8" i="190"/>
  <c r="L8" i="190"/>
  <c r="L9" i="190"/>
  <c r="K8" i="190"/>
  <c r="K9" i="190"/>
  <c r="H8" i="190"/>
  <c r="H9" i="190"/>
  <c r="E9" i="189"/>
  <c r="G9" i="189"/>
  <c r="H9" i="189"/>
  <c r="D9" i="189"/>
  <c r="E7" i="189"/>
  <c r="G7" i="189"/>
  <c r="H7" i="189"/>
  <c r="D7" i="189"/>
  <c r="J8" i="189"/>
  <c r="J10" i="189"/>
  <c r="J11" i="189"/>
  <c r="I8" i="189"/>
  <c r="I10" i="189"/>
  <c r="I11" i="189"/>
  <c r="F8" i="189"/>
  <c r="F7" i="189" s="1"/>
  <c r="F10" i="189"/>
  <c r="F9" i="189" s="1"/>
  <c r="F11" i="189"/>
  <c r="E6" i="188"/>
  <c r="G6" i="188"/>
  <c r="H6" i="188"/>
  <c r="D6" i="188"/>
  <c r="J7" i="188"/>
  <c r="J8" i="188"/>
  <c r="I7" i="188"/>
  <c r="I8" i="188"/>
  <c r="F7" i="188"/>
  <c r="F8" i="188"/>
  <c r="I7" i="183"/>
  <c r="I17" i="183" s="1"/>
  <c r="K7" i="183"/>
  <c r="L7" i="183"/>
  <c r="L17" i="183" s="1"/>
  <c r="H7" i="183"/>
  <c r="H17" i="183" s="1"/>
  <c r="Q9" i="183"/>
  <c r="Q10" i="183"/>
  <c r="Q11" i="183"/>
  <c r="Q12" i="183"/>
  <c r="Q13" i="183"/>
  <c r="Q14" i="183"/>
  <c r="Q15" i="183"/>
  <c r="Q16" i="183"/>
  <c r="Q8" i="183"/>
  <c r="N8" i="183"/>
  <c r="N9" i="183"/>
  <c r="N10" i="183"/>
  <c r="N11" i="183"/>
  <c r="N12" i="183"/>
  <c r="N13" i="183"/>
  <c r="N14" i="183"/>
  <c r="N15" i="183"/>
  <c r="N16" i="183"/>
  <c r="M8" i="183"/>
  <c r="M9" i="183"/>
  <c r="M10" i="183"/>
  <c r="M11" i="183"/>
  <c r="M12" i="183"/>
  <c r="M13" i="183"/>
  <c r="M14" i="183"/>
  <c r="M15" i="183"/>
  <c r="M16" i="183"/>
  <c r="J8" i="183"/>
  <c r="J9" i="183"/>
  <c r="J10" i="183"/>
  <c r="J11" i="183"/>
  <c r="J12" i="183"/>
  <c r="J13" i="183"/>
  <c r="J14" i="183"/>
  <c r="J15" i="183"/>
  <c r="J16" i="183"/>
  <c r="G7" i="182"/>
  <c r="G11" i="182" s="1"/>
  <c r="I7" i="182"/>
  <c r="I11" i="182" s="1"/>
  <c r="J7" i="182"/>
  <c r="J11" i="182" s="1"/>
  <c r="F7" i="182"/>
  <c r="F11" i="182" s="1"/>
  <c r="O9" i="182"/>
  <c r="O10" i="182"/>
  <c r="O8" i="182"/>
  <c r="L8" i="182"/>
  <c r="L9" i="182"/>
  <c r="L10" i="182"/>
  <c r="K8" i="182"/>
  <c r="K9" i="182"/>
  <c r="K10" i="182"/>
  <c r="H8" i="182"/>
  <c r="H9" i="182"/>
  <c r="H10" i="182"/>
  <c r="E7" i="181"/>
  <c r="G7" i="181"/>
  <c r="H7" i="181"/>
  <c r="D7" i="181"/>
  <c r="J8" i="181"/>
  <c r="J10" i="181"/>
  <c r="I8" i="181"/>
  <c r="I10" i="181"/>
  <c r="F8" i="181"/>
  <c r="F7" i="181" s="1"/>
  <c r="F10" i="181"/>
  <c r="E6" i="180"/>
  <c r="G6" i="180"/>
  <c r="H6" i="180"/>
  <c r="D6" i="180"/>
  <c r="J7" i="180"/>
  <c r="J8" i="180"/>
  <c r="J9" i="180"/>
  <c r="J10" i="180"/>
  <c r="J11" i="180"/>
  <c r="J12" i="180"/>
  <c r="J13" i="180"/>
  <c r="J14" i="180"/>
  <c r="J15" i="180"/>
  <c r="J16" i="180"/>
  <c r="J17" i="180"/>
  <c r="J18" i="180"/>
  <c r="J19" i="180"/>
  <c r="J20" i="180"/>
  <c r="J21" i="180"/>
  <c r="J22" i="180"/>
  <c r="J23" i="180"/>
  <c r="J24" i="180"/>
  <c r="J25" i="180"/>
  <c r="J26" i="180"/>
  <c r="J27" i="180"/>
  <c r="J28" i="180"/>
  <c r="J29" i="180"/>
  <c r="J30" i="180"/>
  <c r="I7" i="180"/>
  <c r="I8" i="180"/>
  <c r="I9" i="180"/>
  <c r="I10" i="180"/>
  <c r="I11" i="180"/>
  <c r="I12" i="180"/>
  <c r="I13" i="180"/>
  <c r="I14" i="180"/>
  <c r="I15" i="180"/>
  <c r="I16" i="180"/>
  <c r="I17" i="180"/>
  <c r="I18" i="180"/>
  <c r="I19" i="180"/>
  <c r="I20" i="180"/>
  <c r="I21" i="180"/>
  <c r="I22" i="180"/>
  <c r="I23" i="180"/>
  <c r="I24" i="180"/>
  <c r="I25" i="180"/>
  <c r="I26" i="180"/>
  <c r="I27" i="180"/>
  <c r="I28" i="180"/>
  <c r="I29" i="180"/>
  <c r="I30" i="180"/>
  <c r="F7" i="180"/>
  <c r="F8" i="180"/>
  <c r="F9" i="180"/>
  <c r="F10" i="180"/>
  <c r="F11" i="180"/>
  <c r="F12" i="180"/>
  <c r="F13" i="180"/>
  <c r="F14" i="180"/>
  <c r="F15" i="180"/>
  <c r="F16" i="180"/>
  <c r="F17" i="180"/>
  <c r="F18" i="180"/>
  <c r="F19" i="180"/>
  <c r="F20" i="180"/>
  <c r="F21" i="180"/>
  <c r="F22" i="180"/>
  <c r="F23" i="180"/>
  <c r="F24" i="180"/>
  <c r="F25" i="180"/>
  <c r="F26" i="180"/>
  <c r="F27" i="180"/>
  <c r="F28" i="180"/>
  <c r="F29" i="180"/>
  <c r="F30" i="180"/>
  <c r="I7" i="175"/>
  <c r="I21" i="175" s="1"/>
  <c r="K7" i="175"/>
  <c r="L7" i="175"/>
  <c r="L21" i="175" s="1"/>
  <c r="H7" i="175"/>
  <c r="H21" i="175" s="1"/>
  <c r="Q9" i="175"/>
  <c r="Q10" i="175"/>
  <c r="Q11" i="175"/>
  <c r="Q12" i="175"/>
  <c r="Q13" i="175"/>
  <c r="Q14" i="175"/>
  <c r="Q15" i="175"/>
  <c r="Q16" i="175"/>
  <c r="Q17" i="175"/>
  <c r="Q18" i="175"/>
  <c r="Q19" i="175"/>
  <c r="Q20" i="175"/>
  <c r="Q8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M8" i="175"/>
  <c r="M9" i="175"/>
  <c r="M10" i="175"/>
  <c r="M11" i="175"/>
  <c r="M12" i="175"/>
  <c r="M13" i="175"/>
  <c r="M14" i="175"/>
  <c r="M15" i="175"/>
  <c r="M16" i="175"/>
  <c r="M17" i="175"/>
  <c r="M18" i="175"/>
  <c r="M19" i="175"/>
  <c r="M20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G7" i="174"/>
  <c r="G14" i="174" s="1"/>
  <c r="I7" i="174"/>
  <c r="I14" i="174" s="1"/>
  <c r="J7" i="174"/>
  <c r="F7" i="174"/>
  <c r="F14" i="174" s="1"/>
  <c r="O9" i="174"/>
  <c r="O10" i="174"/>
  <c r="O11" i="174"/>
  <c r="O12" i="174"/>
  <c r="O13" i="174"/>
  <c r="O8" i="174"/>
  <c r="L8" i="174"/>
  <c r="L9" i="174"/>
  <c r="L10" i="174"/>
  <c r="L11" i="174"/>
  <c r="L12" i="174"/>
  <c r="L13" i="174"/>
  <c r="K8" i="174"/>
  <c r="K9" i="174"/>
  <c r="K10" i="174"/>
  <c r="K11" i="174"/>
  <c r="K12" i="174"/>
  <c r="K13" i="174"/>
  <c r="H8" i="174"/>
  <c r="H9" i="174"/>
  <c r="H10" i="174"/>
  <c r="H11" i="174"/>
  <c r="H12" i="174"/>
  <c r="H13" i="174"/>
  <c r="E9" i="173"/>
  <c r="G9" i="173"/>
  <c r="H9" i="173"/>
  <c r="D9" i="173"/>
  <c r="E7" i="173"/>
  <c r="G7" i="173"/>
  <c r="H7" i="173"/>
  <c r="D7" i="173"/>
  <c r="J8" i="173"/>
  <c r="J10" i="173"/>
  <c r="J11" i="173"/>
  <c r="J12" i="173"/>
  <c r="J13" i="173"/>
  <c r="J14" i="173"/>
  <c r="J15" i="173"/>
  <c r="J16" i="173"/>
  <c r="J17" i="173"/>
  <c r="J18" i="173"/>
  <c r="J19" i="173"/>
  <c r="I8" i="173"/>
  <c r="I10" i="173"/>
  <c r="I11" i="173"/>
  <c r="I12" i="173"/>
  <c r="I13" i="173"/>
  <c r="I14" i="173"/>
  <c r="I15" i="173"/>
  <c r="I16" i="173"/>
  <c r="I17" i="173"/>
  <c r="I18" i="173"/>
  <c r="I19" i="173"/>
  <c r="F8" i="173"/>
  <c r="F7" i="173" s="1"/>
  <c r="F10" i="173"/>
  <c r="F11" i="173"/>
  <c r="F12" i="173"/>
  <c r="F13" i="173"/>
  <c r="F14" i="173"/>
  <c r="F15" i="173"/>
  <c r="F16" i="173"/>
  <c r="F17" i="173"/>
  <c r="F18" i="173"/>
  <c r="F19" i="173"/>
  <c r="E6" i="172"/>
  <c r="G6" i="172"/>
  <c r="H6" i="172"/>
  <c r="D6" i="172"/>
  <c r="J7" i="172"/>
  <c r="J8" i="172"/>
  <c r="J9" i="172"/>
  <c r="J10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I7" i="172"/>
  <c r="I8" i="172"/>
  <c r="I9" i="172"/>
  <c r="I10" i="172"/>
  <c r="I11" i="172"/>
  <c r="I12" i="172"/>
  <c r="I13" i="172"/>
  <c r="I14" i="172"/>
  <c r="I15" i="172"/>
  <c r="I16" i="172"/>
  <c r="I17" i="172"/>
  <c r="I18" i="172"/>
  <c r="I19" i="172"/>
  <c r="I20" i="172"/>
  <c r="I21" i="172"/>
  <c r="I22" i="172"/>
  <c r="I23" i="172"/>
  <c r="I24" i="172"/>
  <c r="I25" i="172"/>
  <c r="I26" i="172"/>
  <c r="I27" i="172"/>
  <c r="I28" i="172"/>
  <c r="F7" i="172"/>
  <c r="F8" i="172"/>
  <c r="F9" i="172"/>
  <c r="F10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I7" i="167"/>
  <c r="I23" i="167" s="1"/>
  <c r="K7" i="167"/>
  <c r="L7" i="167"/>
  <c r="L23" i="167" s="1"/>
  <c r="H7" i="167"/>
  <c r="H23" i="167" s="1"/>
  <c r="Q9" i="167"/>
  <c r="Q10" i="167"/>
  <c r="Q11" i="167"/>
  <c r="Q12" i="167"/>
  <c r="Q13" i="167"/>
  <c r="Q14" i="167"/>
  <c r="Q15" i="167"/>
  <c r="Q16" i="167"/>
  <c r="Q17" i="167"/>
  <c r="Q18" i="167"/>
  <c r="Q19" i="167"/>
  <c r="Q20" i="167"/>
  <c r="Q21" i="167"/>
  <c r="Q22" i="167"/>
  <c r="Q8" i="167"/>
  <c r="N8" i="167"/>
  <c r="N9" i="167"/>
  <c r="N10" i="167"/>
  <c r="N11" i="167"/>
  <c r="N12" i="167"/>
  <c r="N13" i="167"/>
  <c r="N14" i="167"/>
  <c r="N15" i="167"/>
  <c r="N16" i="167"/>
  <c r="N17" i="167"/>
  <c r="N18" i="167"/>
  <c r="N19" i="167"/>
  <c r="N20" i="167"/>
  <c r="N21" i="167"/>
  <c r="N22" i="167"/>
  <c r="M8" i="167"/>
  <c r="M9" i="167"/>
  <c r="M10" i="167"/>
  <c r="M11" i="167"/>
  <c r="M12" i="167"/>
  <c r="M13" i="167"/>
  <c r="M14" i="167"/>
  <c r="M15" i="167"/>
  <c r="M16" i="167"/>
  <c r="M17" i="167"/>
  <c r="M18" i="167"/>
  <c r="M19" i="167"/>
  <c r="M20" i="167"/>
  <c r="M21" i="167"/>
  <c r="M22" i="167"/>
  <c r="J8" i="167"/>
  <c r="J9" i="167"/>
  <c r="J10" i="167"/>
  <c r="J11" i="167"/>
  <c r="J12" i="167"/>
  <c r="J13" i="167"/>
  <c r="J14" i="167"/>
  <c r="J15" i="167"/>
  <c r="J16" i="167"/>
  <c r="J17" i="167"/>
  <c r="J18" i="167"/>
  <c r="J19" i="167"/>
  <c r="J20" i="167"/>
  <c r="J21" i="167"/>
  <c r="J22" i="167"/>
  <c r="G7" i="166"/>
  <c r="G14" i="166" s="1"/>
  <c r="I7" i="166"/>
  <c r="I14" i="166" s="1"/>
  <c r="J7" i="166"/>
  <c r="J14" i="166" s="1"/>
  <c r="F7" i="166"/>
  <c r="F14" i="166" s="1"/>
  <c r="O9" i="166"/>
  <c r="O10" i="166"/>
  <c r="O11" i="166"/>
  <c r="O12" i="166"/>
  <c r="O13" i="166"/>
  <c r="O8" i="166"/>
  <c r="L8" i="166"/>
  <c r="L9" i="166"/>
  <c r="L10" i="166"/>
  <c r="L11" i="166"/>
  <c r="L12" i="166"/>
  <c r="L13" i="166"/>
  <c r="K8" i="166"/>
  <c r="K9" i="166"/>
  <c r="K10" i="166"/>
  <c r="K11" i="166"/>
  <c r="K12" i="166"/>
  <c r="K13" i="166"/>
  <c r="H8" i="166"/>
  <c r="H9" i="166"/>
  <c r="H10" i="166"/>
  <c r="H11" i="166"/>
  <c r="H12" i="166"/>
  <c r="H13" i="166"/>
  <c r="E14" i="165"/>
  <c r="G14" i="165"/>
  <c r="H14" i="165"/>
  <c r="D14" i="165"/>
  <c r="E7" i="165"/>
  <c r="G7" i="165"/>
  <c r="H7" i="165"/>
  <c r="D7" i="165"/>
  <c r="J8" i="165"/>
  <c r="J9" i="165"/>
  <c r="J10" i="165"/>
  <c r="J11" i="165"/>
  <c r="J12" i="165"/>
  <c r="J13" i="165"/>
  <c r="J15" i="165"/>
  <c r="J16" i="165"/>
  <c r="J17" i="165"/>
  <c r="J18" i="165"/>
  <c r="J19" i="165"/>
  <c r="J20" i="165"/>
  <c r="J21" i="165"/>
  <c r="J22" i="165"/>
  <c r="J23" i="165"/>
  <c r="J24" i="165"/>
  <c r="J25" i="165"/>
  <c r="J26" i="165"/>
  <c r="J27" i="165"/>
  <c r="J28" i="165"/>
  <c r="J29" i="165"/>
  <c r="J30" i="165"/>
  <c r="J31" i="165"/>
  <c r="J32" i="165"/>
  <c r="J33" i="165"/>
  <c r="J34" i="165"/>
  <c r="I8" i="165"/>
  <c r="I9" i="165"/>
  <c r="I10" i="165"/>
  <c r="I11" i="165"/>
  <c r="I12" i="165"/>
  <c r="I13" i="165"/>
  <c r="I15" i="165"/>
  <c r="I16" i="165"/>
  <c r="I17" i="165"/>
  <c r="I18" i="165"/>
  <c r="I19" i="165"/>
  <c r="I20" i="165"/>
  <c r="I21" i="165"/>
  <c r="I22" i="165"/>
  <c r="I23" i="165"/>
  <c r="I24" i="165"/>
  <c r="I25" i="165"/>
  <c r="I26" i="165"/>
  <c r="I27" i="165"/>
  <c r="I28" i="165"/>
  <c r="I29" i="165"/>
  <c r="I30" i="165"/>
  <c r="I31" i="165"/>
  <c r="I32" i="165"/>
  <c r="I33" i="165"/>
  <c r="I34" i="165"/>
  <c r="F8" i="165"/>
  <c r="F9" i="165"/>
  <c r="F10" i="165"/>
  <c r="F11" i="165"/>
  <c r="F12" i="165"/>
  <c r="F13" i="165"/>
  <c r="F15" i="165"/>
  <c r="F16" i="165"/>
  <c r="F17" i="165"/>
  <c r="F18" i="165"/>
  <c r="F19" i="165"/>
  <c r="F20" i="165"/>
  <c r="F21" i="165"/>
  <c r="F22" i="165"/>
  <c r="F23" i="165"/>
  <c r="F24" i="165"/>
  <c r="F25" i="165"/>
  <c r="F26" i="165"/>
  <c r="F27" i="165"/>
  <c r="F28" i="165"/>
  <c r="F29" i="165"/>
  <c r="F30" i="165"/>
  <c r="F31" i="165"/>
  <c r="F32" i="165"/>
  <c r="F33" i="165"/>
  <c r="F34" i="165"/>
  <c r="E6" i="164"/>
  <c r="G6" i="164"/>
  <c r="H6" i="164"/>
  <c r="D6" i="164"/>
  <c r="J7" i="164"/>
  <c r="J8" i="164"/>
  <c r="J9" i="164"/>
  <c r="J10" i="164"/>
  <c r="J11" i="164"/>
  <c r="J12" i="164"/>
  <c r="J13" i="164"/>
  <c r="J14" i="164"/>
  <c r="J15" i="164"/>
  <c r="J16" i="164"/>
  <c r="J17" i="164"/>
  <c r="J18" i="164"/>
  <c r="J19" i="164"/>
  <c r="J20" i="164"/>
  <c r="J21" i="164"/>
  <c r="J22" i="164"/>
  <c r="J23" i="164"/>
  <c r="J24" i="164"/>
  <c r="J25" i="164"/>
  <c r="J26" i="164"/>
  <c r="J27" i="164"/>
  <c r="J28" i="164"/>
  <c r="J29" i="164"/>
  <c r="I7" i="164"/>
  <c r="I8" i="164"/>
  <c r="I9" i="164"/>
  <c r="I10" i="164"/>
  <c r="I11" i="164"/>
  <c r="I12" i="164"/>
  <c r="I13" i="164"/>
  <c r="I14" i="164"/>
  <c r="I15" i="164"/>
  <c r="I16" i="164"/>
  <c r="I17" i="164"/>
  <c r="I18" i="164"/>
  <c r="I19" i="164"/>
  <c r="I20" i="164"/>
  <c r="I21" i="164"/>
  <c r="I22" i="164"/>
  <c r="I23" i="164"/>
  <c r="I24" i="164"/>
  <c r="I25" i="164"/>
  <c r="I26" i="164"/>
  <c r="I27" i="164"/>
  <c r="I28" i="164"/>
  <c r="I29" i="164"/>
  <c r="F7" i="164"/>
  <c r="F8" i="164"/>
  <c r="F9" i="164"/>
  <c r="F10" i="164"/>
  <c r="F11" i="164"/>
  <c r="F12" i="164"/>
  <c r="F13" i="164"/>
  <c r="F14" i="164"/>
  <c r="F15" i="164"/>
  <c r="F16" i="164"/>
  <c r="F17" i="164"/>
  <c r="F18" i="164"/>
  <c r="F19" i="164"/>
  <c r="F20" i="164"/>
  <c r="F21" i="164"/>
  <c r="F22" i="164"/>
  <c r="F23" i="164"/>
  <c r="F24" i="164"/>
  <c r="F25" i="164"/>
  <c r="F26" i="164"/>
  <c r="F27" i="164"/>
  <c r="F28" i="164"/>
  <c r="F29" i="164"/>
  <c r="I7" i="159"/>
  <c r="I14" i="159" s="1"/>
  <c r="K7" i="159"/>
  <c r="L7" i="159"/>
  <c r="L14" i="159" s="1"/>
  <c r="H7" i="159"/>
  <c r="H14" i="159" s="1"/>
  <c r="Q9" i="159"/>
  <c r="Q10" i="159"/>
  <c r="Q11" i="159"/>
  <c r="Q12" i="159"/>
  <c r="Q13" i="159"/>
  <c r="Q8" i="159"/>
  <c r="N8" i="159"/>
  <c r="N9" i="159"/>
  <c r="N10" i="159"/>
  <c r="N11" i="159"/>
  <c r="N12" i="159"/>
  <c r="N13" i="159"/>
  <c r="M8" i="159"/>
  <c r="M9" i="159"/>
  <c r="M10" i="159"/>
  <c r="M11" i="159"/>
  <c r="M12" i="159"/>
  <c r="M13" i="159"/>
  <c r="J8" i="159"/>
  <c r="J9" i="159"/>
  <c r="J10" i="159"/>
  <c r="J11" i="159"/>
  <c r="J12" i="159"/>
  <c r="J13" i="159"/>
  <c r="G7" i="158"/>
  <c r="G10" i="158" s="1"/>
  <c r="I7" i="158"/>
  <c r="J7" i="158"/>
  <c r="J10" i="158" s="1"/>
  <c r="F7" i="158"/>
  <c r="F10" i="158" s="1"/>
  <c r="O9" i="158"/>
  <c r="O8" i="158"/>
  <c r="L8" i="158"/>
  <c r="L9" i="158"/>
  <c r="K8" i="158"/>
  <c r="K9" i="158"/>
  <c r="H8" i="158"/>
  <c r="H9" i="158"/>
  <c r="E7" i="157"/>
  <c r="G7" i="157"/>
  <c r="H7" i="157"/>
  <c r="D7" i="157"/>
  <c r="J8" i="157"/>
  <c r="J10" i="157"/>
  <c r="I8" i="157"/>
  <c r="I10" i="157"/>
  <c r="F8" i="157"/>
  <c r="F7" i="157" s="1"/>
  <c r="F10" i="157"/>
  <c r="E6" i="156"/>
  <c r="G6" i="156"/>
  <c r="H6" i="156"/>
  <c r="D6" i="156"/>
  <c r="J7" i="156"/>
  <c r="J8" i="156"/>
  <c r="J9" i="156"/>
  <c r="J10" i="156"/>
  <c r="J11" i="156"/>
  <c r="J12" i="156"/>
  <c r="J13" i="156"/>
  <c r="J14" i="156"/>
  <c r="J15" i="156"/>
  <c r="J16" i="156"/>
  <c r="J17" i="156"/>
  <c r="J18" i="156"/>
  <c r="J19" i="156"/>
  <c r="J20" i="156"/>
  <c r="J21" i="156"/>
  <c r="J22" i="156"/>
  <c r="J23" i="156"/>
  <c r="J24" i="156"/>
  <c r="J25" i="156"/>
  <c r="J26" i="156"/>
  <c r="I7" i="156"/>
  <c r="I8" i="156"/>
  <c r="I9" i="156"/>
  <c r="I10" i="156"/>
  <c r="I11" i="156"/>
  <c r="I12" i="156"/>
  <c r="I13" i="156"/>
  <c r="I14" i="156"/>
  <c r="I15" i="156"/>
  <c r="I16" i="156"/>
  <c r="I17" i="156"/>
  <c r="I18" i="156"/>
  <c r="I19" i="156"/>
  <c r="I20" i="156"/>
  <c r="I21" i="156"/>
  <c r="I22" i="156"/>
  <c r="I23" i="156"/>
  <c r="I24" i="156"/>
  <c r="I25" i="156"/>
  <c r="I26" i="156"/>
  <c r="F7" i="156"/>
  <c r="F8" i="156"/>
  <c r="F9" i="156"/>
  <c r="F10" i="156"/>
  <c r="F11" i="156"/>
  <c r="F12" i="156"/>
  <c r="F13" i="156"/>
  <c r="F14" i="156"/>
  <c r="F15" i="156"/>
  <c r="F16" i="156"/>
  <c r="F17" i="156"/>
  <c r="F18" i="156"/>
  <c r="F19" i="156"/>
  <c r="F20" i="156"/>
  <c r="F21" i="156"/>
  <c r="F22" i="156"/>
  <c r="F23" i="156"/>
  <c r="F24" i="156"/>
  <c r="F25" i="156"/>
  <c r="F26" i="156"/>
  <c r="I7" i="151"/>
  <c r="I19" i="151" s="1"/>
  <c r="K7" i="151"/>
  <c r="L7" i="151"/>
  <c r="L19" i="151" s="1"/>
  <c r="H7" i="151"/>
  <c r="H19" i="151" s="1"/>
  <c r="Q9" i="151"/>
  <c r="Q10" i="151"/>
  <c r="Q11" i="151"/>
  <c r="Q12" i="151"/>
  <c r="Q13" i="151"/>
  <c r="Q14" i="151"/>
  <c r="Q15" i="151"/>
  <c r="Q16" i="151"/>
  <c r="Q17" i="151"/>
  <c r="Q18" i="151"/>
  <c r="Q8" i="151"/>
  <c r="N8" i="151"/>
  <c r="N9" i="151"/>
  <c r="N10" i="151"/>
  <c r="N11" i="151"/>
  <c r="N12" i="151"/>
  <c r="N13" i="151"/>
  <c r="N14" i="151"/>
  <c r="N15" i="151"/>
  <c r="N16" i="151"/>
  <c r="N17" i="151"/>
  <c r="N18" i="151"/>
  <c r="M8" i="151"/>
  <c r="M9" i="151"/>
  <c r="M10" i="151"/>
  <c r="M11" i="151"/>
  <c r="M12" i="151"/>
  <c r="M13" i="151"/>
  <c r="M14" i="151"/>
  <c r="M15" i="151"/>
  <c r="M16" i="151"/>
  <c r="M17" i="151"/>
  <c r="M18" i="151"/>
  <c r="J8" i="151"/>
  <c r="J9" i="151"/>
  <c r="J10" i="151"/>
  <c r="J11" i="151"/>
  <c r="J12" i="151"/>
  <c r="J13" i="151"/>
  <c r="J14" i="151"/>
  <c r="J15" i="151"/>
  <c r="J16" i="151"/>
  <c r="J17" i="151"/>
  <c r="J18" i="151"/>
  <c r="G7" i="150"/>
  <c r="G12" i="150" s="1"/>
  <c r="I7" i="150"/>
  <c r="J7" i="150"/>
  <c r="J12" i="150" s="1"/>
  <c r="F7" i="150"/>
  <c r="F12" i="150" s="1"/>
  <c r="O9" i="150"/>
  <c r="O10" i="150"/>
  <c r="O11" i="150"/>
  <c r="O8" i="150"/>
  <c r="L8" i="150"/>
  <c r="L9" i="150"/>
  <c r="L10" i="150"/>
  <c r="L11" i="150"/>
  <c r="K8" i="150"/>
  <c r="K9" i="150"/>
  <c r="K10" i="150"/>
  <c r="K11" i="150"/>
  <c r="H8" i="150"/>
  <c r="H9" i="150"/>
  <c r="H10" i="150"/>
  <c r="H11" i="150"/>
  <c r="E9" i="149"/>
  <c r="G9" i="149"/>
  <c r="H9" i="149"/>
  <c r="D9" i="149"/>
  <c r="E7" i="149"/>
  <c r="G7" i="149"/>
  <c r="H7" i="149"/>
  <c r="D7" i="149"/>
  <c r="J8" i="149"/>
  <c r="J10" i="149"/>
  <c r="J11" i="149"/>
  <c r="J12" i="149"/>
  <c r="J13" i="149"/>
  <c r="J14" i="149"/>
  <c r="J15" i="149"/>
  <c r="I8" i="149"/>
  <c r="I10" i="149"/>
  <c r="I11" i="149"/>
  <c r="I12" i="149"/>
  <c r="I13" i="149"/>
  <c r="I14" i="149"/>
  <c r="I15" i="149"/>
  <c r="F8" i="149"/>
  <c r="F7" i="149" s="1"/>
  <c r="F10" i="149"/>
  <c r="F11" i="149"/>
  <c r="F12" i="149"/>
  <c r="F13" i="149"/>
  <c r="F14" i="149"/>
  <c r="F15" i="149"/>
  <c r="E6" i="148"/>
  <c r="G6" i="148"/>
  <c r="H6" i="148"/>
  <c r="D6" i="148"/>
  <c r="J7" i="148"/>
  <c r="J8" i="148"/>
  <c r="J9" i="148"/>
  <c r="J10" i="148"/>
  <c r="J11" i="148"/>
  <c r="J12" i="148"/>
  <c r="J13" i="148"/>
  <c r="I7" i="148"/>
  <c r="I8" i="148"/>
  <c r="I9" i="148"/>
  <c r="I10" i="148"/>
  <c r="I11" i="148"/>
  <c r="I12" i="148"/>
  <c r="I13" i="148"/>
  <c r="F7" i="148"/>
  <c r="F8" i="148"/>
  <c r="F9" i="148"/>
  <c r="F10" i="148"/>
  <c r="F11" i="148"/>
  <c r="F12" i="148"/>
  <c r="F13" i="148"/>
  <c r="I7" i="143"/>
  <c r="I26" i="143" s="1"/>
  <c r="K7" i="143"/>
  <c r="L7" i="143"/>
  <c r="L26" i="143" s="1"/>
  <c r="H7" i="143"/>
  <c r="H26" i="143" s="1"/>
  <c r="Q9" i="143"/>
  <c r="Q10" i="143"/>
  <c r="Q11" i="143"/>
  <c r="Q12" i="143"/>
  <c r="Q13" i="143"/>
  <c r="Q14" i="143"/>
  <c r="Q15" i="143"/>
  <c r="Q16" i="143"/>
  <c r="Q17" i="143"/>
  <c r="Q18" i="143"/>
  <c r="Q19" i="143"/>
  <c r="Q20" i="143"/>
  <c r="Q21" i="143"/>
  <c r="Q22" i="143"/>
  <c r="Q23" i="143"/>
  <c r="Q24" i="143"/>
  <c r="Q25" i="143"/>
  <c r="Q8" i="143"/>
  <c r="N8" i="143"/>
  <c r="N9" i="143"/>
  <c r="N10" i="143"/>
  <c r="N11" i="143"/>
  <c r="N12" i="143"/>
  <c r="N13" i="143"/>
  <c r="N14" i="143"/>
  <c r="N15" i="143"/>
  <c r="N16" i="143"/>
  <c r="N17" i="143"/>
  <c r="N18" i="143"/>
  <c r="N19" i="143"/>
  <c r="N20" i="143"/>
  <c r="N21" i="143"/>
  <c r="N22" i="143"/>
  <c r="N23" i="143"/>
  <c r="N24" i="143"/>
  <c r="N25" i="143"/>
  <c r="M8" i="143"/>
  <c r="M9" i="143"/>
  <c r="M10" i="143"/>
  <c r="M11" i="143"/>
  <c r="M12" i="143"/>
  <c r="M13" i="143"/>
  <c r="M14" i="143"/>
  <c r="M15" i="143"/>
  <c r="M16" i="143"/>
  <c r="M17" i="143"/>
  <c r="M18" i="143"/>
  <c r="M19" i="143"/>
  <c r="M20" i="143"/>
  <c r="M21" i="143"/>
  <c r="M22" i="143"/>
  <c r="M23" i="143"/>
  <c r="M24" i="143"/>
  <c r="M25" i="143"/>
  <c r="J8" i="143"/>
  <c r="J9" i="143"/>
  <c r="J10" i="143"/>
  <c r="J11" i="143"/>
  <c r="J12" i="143"/>
  <c r="J13" i="143"/>
  <c r="J14" i="143"/>
  <c r="J15" i="143"/>
  <c r="J16" i="143"/>
  <c r="J17" i="143"/>
  <c r="J18" i="143"/>
  <c r="J19" i="143"/>
  <c r="J20" i="143"/>
  <c r="J21" i="143"/>
  <c r="J22" i="143"/>
  <c r="J23" i="143"/>
  <c r="J24" i="143"/>
  <c r="J25" i="143"/>
  <c r="G7" i="142"/>
  <c r="G13" i="142" s="1"/>
  <c r="I7" i="142"/>
  <c r="I13" i="142" s="1"/>
  <c r="J7" i="142"/>
  <c r="J13" i="142" s="1"/>
  <c r="F7" i="142"/>
  <c r="F13" i="142" s="1"/>
  <c r="O9" i="142"/>
  <c r="O10" i="142"/>
  <c r="O11" i="142"/>
  <c r="O12" i="142"/>
  <c r="O8" i="142"/>
  <c r="L8" i="142"/>
  <c r="L9" i="142"/>
  <c r="L10" i="142"/>
  <c r="L11" i="142"/>
  <c r="L12" i="142"/>
  <c r="K8" i="142"/>
  <c r="K9" i="142"/>
  <c r="K10" i="142"/>
  <c r="K11" i="142"/>
  <c r="K12" i="142"/>
  <c r="H8" i="142"/>
  <c r="H9" i="142"/>
  <c r="H10" i="142"/>
  <c r="H11" i="142"/>
  <c r="H12" i="142"/>
  <c r="E9" i="141"/>
  <c r="G9" i="141"/>
  <c r="H9" i="141"/>
  <c r="D9" i="141"/>
  <c r="E7" i="141"/>
  <c r="G7" i="141"/>
  <c r="H7" i="141"/>
  <c r="D7" i="141"/>
  <c r="J8" i="141"/>
  <c r="J10" i="141"/>
  <c r="J11" i="141"/>
  <c r="J12" i="141"/>
  <c r="J13" i="141"/>
  <c r="J14" i="141"/>
  <c r="J15" i="141"/>
  <c r="J16" i="141"/>
  <c r="J17" i="141"/>
  <c r="J18" i="141"/>
  <c r="J19" i="141"/>
  <c r="I8" i="141"/>
  <c r="I10" i="141"/>
  <c r="I11" i="141"/>
  <c r="I12" i="141"/>
  <c r="I13" i="141"/>
  <c r="I14" i="141"/>
  <c r="I15" i="141"/>
  <c r="I16" i="141"/>
  <c r="I17" i="141"/>
  <c r="I18" i="141"/>
  <c r="I19" i="141"/>
  <c r="F8" i="141"/>
  <c r="F7" i="141" s="1"/>
  <c r="F10" i="141"/>
  <c r="F11" i="141"/>
  <c r="F12" i="141"/>
  <c r="F13" i="141"/>
  <c r="F14" i="141"/>
  <c r="F15" i="141"/>
  <c r="F16" i="141"/>
  <c r="F17" i="141"/>
  <c r="F18" i="141"/>
  <c r="F19" i="141"/>
  <c r="E6" i="140"/>
  <c r="G6" i="140"/>
  <c r="H6" i="140"/>
  <c r="D6" i="140"/>
  <c r="J7" i="140"/>
  <c r="J8" i="140"/>
  <c r="J9" i="140"/>
  <c r="J10" i="140"/>
  <c r="J11" i="140"/>
  <c r="J12" i="140"/>
  <c r="J13" i="140"/>
  <c r="J14" i="140"/>
  <c r="J15" i="140"/>
  <c r="J16" i="140"/>
  <c r="J17" i="140"/>
  <c r="J18" i="140"/>
  <c r="J19" i="140"/>
  <c r="J20" i="140"/>
  <c r="J21" i="140"/>
  <c r="J22" i="140"/>
  <c r="J23" i="140"/>
  <c r="J24" i="140"/>
  <c r="J25" i="140"/>
  <c r="J26" i="140"/>
  <c r="J27" i="140"/>
  <c r="J28" i="140"/>
  <c r="J29" i="140"/>
  <c r="J30" i="140"/>
  <c r="J31" i="140"/>
  <c r="I7" i="140"/>
  <c r="I8" i="140"/>
  <c r="I9" i="140"/>
  <c r="I10" i="140"/>
  <c r="I11" i="140"/>
  <c r="I12" i="140"/>
  <c r="I13" i="140"/>
  <c r="I14" i="140"/>
  <c r="I15" i="140"/>
  <c r="I16" i="140"/>
  <c r="I17" i="140"/>
  <c r="I18" i="140"/>
  <c r="I19" i="140"/>
  <c r="I20" i="140"/>
  <c r="I21" i="140"/>
  <c r="I22" i="140"/>
  <c r="I23" i="140"/>
  <c r="I24" i="140"/>
  <c r="I25" i="140"/>
  <c r="I26" i="140"/>
  <c r="I27" i="140"/>
  <c r="I28" i="140"/>
  <c r="I29" i="140"/>
  <c r="I30" i="140"/>
  <c r="I31" i="140"/>
  <c r="F7" i="140"/>
  <c r="F8" i="140"/>
  <c r="F9" i="140"/>
  <c r="F10" i="140"/>
  <c r="F11" i="140"/>
  <c r="F12" i="140"/>
  <c r="F13" i="140"/>
  <c r="F14" i="140"/>
  <c r="F15" i="140"/>
  <c r="F16" i="140"/>
  <c r="F17" i="140"/>
  <c r="F18" i="140"/>
  <c r="F19" i="140"/>
  <c r="F20" i="140"/>
  <c r="F21" i="140"/>
  <c r="F22" i="140"/>
  <c r="F23" i="140"/>
  <c r="F24" i="140"/>
  <c r="F25" i="140"/>
  <c r="F26" i="140"/>
  <c r="F27" i="140"/>
  <c r="F28" i="140"/>
  <c r="F29" i="140"/>
  <c r="F30" i="140"/>
  <c r="F31" i="140"/>
  <c r="I7" i="135"/>
  <c r="I15" i="135" s="1"/>
  <c r="K7" i="135"/>
  <c r="K15" i="135" s="1"/>
  <c r="L7" i="135"/>
  <c r="L15" i="135" s="1"/>
  <c r="H7" i="135"/>
  <c r="H15" i="135" s="1"/>
  <c r="Q9" i="135"/>
  <c r="Q10" i="135"/>
  <c r="Q11" i="135"/>
  <c r="Q12" i="135"/>
  <c r="Q13" i="135"/>
  <c r="Q14" i="135"/>
  <c r="Q8" i="135"/>
  <c r="N8" i="135"/>
  <c r="N9" i="135"/>
  <c r="N10" i="135"/>
  <c r="N11" i="135"/>
  <c r="N12" i="135"/>
  <c r="N13" i="135"/>
  <c r="N14" i="135"/>
  <c r="M8" i="135"/>
  <c r="M9" i="135"/>
  <c r="M10" i="135"/>
  <c r="M11" i="135"/>
  <c r="M12" i="135"/>
  <c r="M13" i="135"/>
  <c r="M14" i="135"/>
  <c r="J8" i="135"/>
  <c r="J9" i="135"/>
  <c r="J10" i="135"/>
  <c r="J11" i="135"/>
  <c r="J12" i="135"/>
  <c r="J13" i="135"/>
  <c r="J14" i="135"/>
  <c r="G7" i="134"/>
  <c r="G12" i="134" s="1"/>
  <c r="I7" i="134"/>
  <c r="I12" i="134" s="1"/>
  <c r="J7" i="134"/>
  <c r="J12" i="134" s="1"/>
  <c r="F7" i="134"/>
  <c r="F12" i="134" s="1"/>
  <c r="O9" i="134"/>
  <c r="O10" i="134"/>
  <c r="O11" i="134"/>
  <c r="O8" i="134"/>
  <c r="L8" i="134"/>
  <c r="L9" i="134"/>
  <c r="L10" i="134"/>
  <c r="L11" i="134"/>
  <c r="K8" i="134"/>
  <c r="K9" i="134"/>
  <c r="K10" i="134"/>
  <c r="K11" i="134"/>
  <c r="H8" i="134"/>
  <c r="H9" i="134"/>
  <c r="H10" i="134"/>
  <c r="H11" i="134"/>
  <c r="E9" i="133"/>
  <c r="G9" i="133"/>
  <c r="H9" i="133"/>
  <c r="D9" i="133"/>
  <c r="E7" i="133"/>
  <c r="G7" i="133"/>
  <c r="H7" i="133"/>
  <c r="D7" i="133"/>
  <c r="J8" i="133"/>
  <c r="J10" i="133"/>
  <c r="J11" i="133"/>
  <c r="J12" i="133"/>
  <c r="J13" i="133"/>
  <c r="J14" i="133"/>
  <c r="J15" i="133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I8" i="133"/>
  <c r="I10" i="133"/>
  <c r="I11" i="133"/>
  <c r="I12" i="133"/>
  <c r="I13" i="133"/>
  <c r="I14" i="133"/>
  <c r="I15" i="133"/>
  <c r="I16" i="133"/>
  <c r="I17" i="133"/>
  <c r="I18" i="133"/>
  <c r="I19" i="133"/>
  <c r="I20" i="133"/>
  <c r="I21" i="133"/>
  <c r="I22" i="133"/>
  <c r="I23" i="133"/>
  <c r="I24" i="133"/>
  <c r="I25" i="133"/>
  <c r="I26" i="133"/>
  <c r="I27" i="133"/>
  <c r="I28" i="133"/>
  <c r="I29" i="133"/>
  <c r="F8" i="133"/>
  <c r="F7" i="133" s="1"/>
  <c r="F10" i="133"/>
  <c r="F11" i="133"/>
  <c r="F12" i="133"/>
  <c r="F13" i="133"/>
  <c r="F14" i="133"/>
  <c r="F15" i="133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E6" i="132"/>
  <c r="G6" i="132"/>
  <c r="H6" i="132"/>
  <c r="D6" i="132"/>
  <c r="J7" i="132"/>
  <c r="J8" i="132"/>
  <c r="J9" i="132"/>
  <c r="J10" i="132"/>
  <c r="J11" i="132"/>
  <c r="J12" i="132"/>
  <c r="J13" i="132"/>
  <c r="J14" i="132"/>
  <c r="J15" i="132"/>
  <c r="J16" i="132"/>
  <c r="J17" i="132"/>
  <c r="J18" i="132"/>
  <c r="J19" i="132"/>
  <c r="J20" i="132"/>
  <c r="J21" i="132"/>
  <c r="J22" i="132"/>
  <c r="J23" i="132"/>
  <c r="J24" i="132"/>
  <c r="J25" i="132"/>
  <c r="J26" i="132"/>
  <c r="J27" i="132"/>
  <c r="J28" i="132"/>
  <c r="J29" i="132"/>
  <c r="J30" i="132"/>
  <c r="I7" i="132"/>
  <c r="I8" i="132"/>
  <c r="I9" i="132"/>
  <c r="I10" i="132"/>
  <c r="I11" i="132"/>
  <c r="I12" i="132"/>
  <c r="I13" i="132"/>
  <c r="I14" i="132"/>
  <c r="I15" i="132"/>
  <c r="I16" i="132"/>
  <c r="I17" i="132"/>
  <c r="I18" i="132"/>
  <c r="I19" i="132"/>
  <c r="I20" i="132"/>
  <c r="I21" i="132"/>
  <c r="I22" i="132"/>
  <c r="I23" i="132"/>
  <c r="I24" i="132"/>
  <c r="I25" i="132"/>
  <c r="I26" i="132"/>
  <c r="I27" i="132"/>
  <c r="I28" i="132"/>
  <c r="I29" i="132"/>
  <c r="I30" i="132"/>
  <c r="F7" i="132"/>
  <c r="F8" i="132"/>
  <c r="F9" i="132"/>
  <c r="F10" i="132"/>
  <c r="F11" i="132"/>
  <c r="F12" i="132"/>
  <c r="F13" i="132"/>
  <c r="F14" i="132"/>
  <c r="F15" i="132"/>
  <c r="F16" i="132"/>
  <c r="F17" i="132"/>
  <c r="F18" i="132"/>
  <c r="F19" i="132"/>
  <c r="F20" i="132"/>
  <c r="F21" i="132"/>
  <c r="F22" i="132"/>
  <c r="F23" i="132"/>
  <c r="F24" i="132"/>
  <c r="F25" i="132"/>
  <c r="F26" i="132"/>
  <c r="F27" i="132"/>
  <c r="F28" i="132"/>
  <c r="F29" i="132"/>
  <c r="F30" i="132"/>
  <c r="I7" i="127"/>
  <c r="I16" i="127" s="1"/>
  <c r="K7" i="127"/>
  <c r="K16" i="127" s="1"/>
  <c r="L7" i="127"/>
  <c r="L16" i="127" s="1"/>
  <c r="H7" i="127"/>
  <c r="H16" i="127" s="1"/>
  <c r="Q9" i="127"/>
  <c r="Q10" i="127"/>
  <c r="Q11" i="127"/>
  <c r="Q12" i="127"/>
  <c r="Q13" i="127"/>
  <c r="Q14" i="127"/>
  <c r="Q15" i="127"/>
  <c r="Q8" i="127"/>
  <c r="N8" i="127"/>
  <c r="N9" i="127"/>
  <c r="N10" i="127"/>
  <c r="N11" i="127"/>
  <c r="N12" i="127"/>
  <c r="N13" i="127"/>
  <c r="N14" i="127"/>
  <c r="N15" i="127"/>
  <c r="M8" i="127"/>
  <c r="M9" i="127"/>
  <c r="M10" i="127"/>
  <c r="M11" i="127"/>
  <c r="M12" i="127"/>
  <c r="M13" i="127"/>
  <c r="M14" i="127"/>
  <c r="M15" i="127"/>
  <c r="J8" i="127"/>
  <c r="J9" i="127"/>
  <c r="J10" i="127"/>
  <c r="J11" i="127"/>
  <c r="J12" i="127"/>
  <c r="J13" i="127"/>
  <c r="J14" i="127"/>
  <c r="J15" i="127"/>
  <c r="G7" i="126"/>
  <c r="G11" i="126" s="1"/>
  <c r="I7" i="126"/>
  <c r="J7" i="126"/>
  <c r="J11" i="126" s="1"/>
  <c r="F7" i="126"/>
  <c r="F11" i="126" s="1"/>
  <c r="O9" i="126"/>
  <c r="O10" i="126"/>
  <c r="O8" i="126"/>
  <c r="L8" i="126"/>
  <c r="L9" i="126"/>
  <c r="L10" i="126"/>
  <c r="K8" i="126"/>
  <c r="K9" i="126"/>
  <c r="K10" i="126"/>
  <c r="H8" i="126"/>
  <c r="H9" i="126"/>
  <c r="H10" i="126"/>
  <c r="E10" i="125"/>
  <c r="G10" i="125"/>
  <c r="H10" i="125"/>
  <c r="D10" i="125"/>
  <c r="E7" i="125"/>
  <c r="G7" i="125"/>
  <c r="H7" i="125"/>
  <c r="D7" i="125"/>
  <c r="J8" i="125"/>
  <c r="J9" i="125"/>
  <c r="J11" i="125"/>
  <c r="J12" i="125"/>
  <c r="J13" i="125"/>
  <c r="J14" i="125"/>
  <c r="J15" i="125"/>
  <c r="J16" i="125"/>
  <c r="J17" i="125"/>
  <c r="J18" i="125"/>
  <c r="J19" i="125"/>
  <c r="J20" i="125"/>
  <c r="J21" i="125"/>
  <c r="J22" i="125"/>
  <c r="J23" i="125"/>
  <c r="J24" i="125"/>
  <c r="J25" i="125"/>
  <c r="J26" i="125"/>
  <c r="J27" i="125"/>
  <c r="J28" i="125"/>
  <c r="J29" i="125"/>
  <c r="J30" i="125"/>
  <c r="J31" i="125"/>
  <c r="J32" i="125"/>
  <c r="J33" i="125"/>
  <c r="J34" i="125"/>
  <c r="J35" i="125"/>
  <c r="J36" i="125"/>
  <c r="I8" i="125"/>
  <c r="I9" i="125"/>
  <c r="I11" i="125"/>
  <c r="I12" i="125"/>
  <c r="I13" i="125"/>
  <c r="I14" i="125"/>
  <c r="I15" i="125"/>
  <c r="I16" i="125"/>
  <c r="I17" i="125"/>
  <c r="I18" i="125"/>
  <c r="I19" i="125"/>
  <c r="I20" i="125"/>
  <c r="I21" i="125"/>
  <c r="I22" i="125"/>
  <c r="I23" i="125"/>
  <c r="I24" i="125"/>
  <c r="I25" i="125"/>
  <c r="I26" i="125"/>
  <c r="I27" i="125"/>
  <c r="I28" i="125"/>
  <c r="I29" i="125"/>
  <c r="I30" i="125"/>
  <c r="I31" i="125"/>
  <c r="I32" i="125"/>
  <c r="I33" i="125"/>
  <c r="I34" i="125"/>
  <c r="I35" i="125"/>
  <c r="I36" i="125"/>
  <c r="F8" i="125"/>
  <c r="F7" i="125" s="1"/>
  <c r="F9" i="125"/>
  <c r="F11" i="125"/>
  <c r="F12" i="125"/>
  <c r="F13" i="125"/>
  <c r="F14" i="125"/>
  <c r="F15" i="125"/>
  <c r="F16" i="125"/>
  <c r="F17" i="125"/>
  <c r="F18" i="125"/>
  <c r="F19" i="125"/>
  <c r="F20" i="125"/>
  <c r="F21" i="125"/>
  <c r="F22" i="125"/>
  <c r="F23" i="125"/>
  <c r="F24" i="125"/>
  <c r="F25" i="125"/>
  <c r="F26" i="125"/>
  <c r="F27" i="125"/>
  <c r="F28" i="125"/>
  <c r="F29" i="125"/>
  <c r="F30" i="125"/>
  <c r="F31" i="125"/>
  <c r="F32" i="125"/>
  <c r="F33" i="125"/>
  <c r="F34" i="125"/>
  <c r="F35" i="125"/>
  <c r="F36" i="125"/>
  <c r="E6" i="124"/>
  <c r="G6" i="124"/>
  <c r="H6" i="124"/>
  <c r="D6" i="124"/>
  <c r="J7" i="124"/>
  <c r="J8" i="124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7" i="124"/>
  <c r="J28" i="124"/>
  <c r="J29" i="124"/>
  <c r="J30" i="124"/>
  <c r="I7" i="124"/>
  <c r="I8" i="124"/>
  <c r="I9" i="124"/>
  <c r="I10" i="124"/>
  <c r="I11" i="124"/>
  <c r="I12" i="124"/>
  <c r="I13" i="124"/>
  <c r="I14" i="124"/>
  <c r="I15" i="124"/>
  <c r="I16" i="124"/>
  <c r="I17" i="124"/>
  <c r="I18" i="124"/>
  <c r="I19" i="124"/>
  <c r="I20" i="124"/>
  <c r="I21" i="124"/>
  <c r="I22" i="124"/>
  <c r="I23" i="124"/>
  <c r="I24" i="124"/>
  <c r="I25" i="124"/>
  <c r="I26" i="124"/>
  <c r="I27" i="124"/>
  <c r="I28" i="124"/>
  <c r="I29" i="124"/>
  <c r="I30" i="124"/>
  <c r="F7" i="124"/>
  <c r="F8" i="124"/>
  <c r="F9" i="124"/>
  <c r="F10" i="124"/>
  <c r="F11" i="124"/>
  <c r="F12" i="124"/>
  <c r="F13" i="124"/>
  <c r="F14" i="124"/>
  <c r="F15" i="124"/>
  <c r="F16" i="124"/>
  <c r="F17" i="124"/>
  <c r="F18" i="124"/>
  <c r="F19" i="124"/>
  <c r="F20" i="124"/>
  <c r="F21" i="124"/>
  <c r="F22" i="124"/>
  <c r="F23" i="124"/>
  <c r="F24" i="124"/>
  <c r="F25" i="124"/>
  <c r="F26" i="124"/>
  <c r="F27" i="124"/>
  <c r="F28" i="124"/>
  <c r="F29" i="124"/>
  <c r="F30" i="124"/>
  <c r="I7" i="119"/>
  <c r="I15" i="119" s="1"/>
  <c r="K7" i="119"/>
  <c r="K15" i="119" s="1"/>
  <c r="L7" i="119"/>
  <c r="L15" i="119" s="1"/>
  <c r="H7" i="119"/>
  <c r="H15" i="119" s="1"/>
  <c r="Q9" i="119"/>
  <c r="Q10" i="119"/>
  <c r="Q11" i="119"/>
  <c r="Q12" i="119"/>
  <c r="Q13" i="119"/>
  <c r="Q14" i="119"/>
  <c r="Q8" i="119"/>
  <c r="N8" i="119"/>
  <c r="N9" i="119"/>
  <c r="N10" i="119"/>
  <c r="N11" i="119"/>
  <c r="N12" i="119"/>
  <c r="N13" i="119"/>
  <c r="N14" i="119"/>
  <c r="M8" i="119"/>
  <c r="M9" i="119"/>
  <c r="M10" i="119"/>
  <c r="M11" i="119"/>
  <c r="M12" i="119"/>
  <c r="M13" i="119"/>
  <c r="M14" i="119"/>
  <c r="J8" i="119"/>
  <c r="J9" i="119"/>
  <c r="J10" i="119"/>
  <c r="J11" i="119"/>
  <c r="J12" i="119"/>
  <c r="J13" i="119"/>
  <c r="J14" i="119"/>
  <c r="G7" i="118"/>
  <c r="G10" i="118" s="1"/>
  <c r="I7" i="118"/>
  <c r="J7" i="118"/>
  <c r="F7" i="118"/>
  <c r="F10" i="118" s="1"/>
  <c r="O9" i="118"/>
  <c r="O8" i="118"/>
  <c r="L8" i="118"/>
  <c r="L9" i="118"/>
  <c r="K8" i="118"/>
  <c r="K9" i="118"/>
  <c r="H8" i="118"/>
  <c r="H9" i="118"/>
  <c r="E9" i="117"/>
  <c r="G9" i="117"/>
  <c r="H9" i="117"/>
  <c r="D9" i="117"/>
  <c r="E7" i="117"/>
  <c r="G7" i="117"/>
  <c r="H7" i="117"/>
  <c r="D7" i="117"/>
  <c r="J8" i="117"/>
  <c r="J10" i="117"/>
  <c r="J11" i="117"/>
  <c r="J12" i="117"/>
  <c r="J13" i="117"/>
  <c r="J14" i="117"/>
  <c r="J15" i="117"/>
  <c r="J16" i="117"/>
  <c r="J17" i="117"/>
  <c r="J18" i="117"/>
  <c r="J19" i="117"/>
  <c r="J20" i="117"/>
  <c r="I8" i="117"/>
  <c r="I10" i="117"/>
  <c r="I11" i="117"/>
  <c r="I12" i="117"/>
  <c r="I13" i="117"/>
  <c r="I14" i="117"/>
  <c r="I15" i="117"/>
  <c r="I16" i="117"/>
  <c r="I17" i="117"/>
  <c r="I18" i="117"/>
  <c r="I19" i="117"/>
  <c r="I20" i="117"/>
  <c r="F8" i="117"/>
  <c r="F7" i="117" s="1"/>
  <c r="F10" i="117"/>
  <c r="F11" i="117"/>
  <c r="F12" i="117"/>
  <c r="F13" i="117"/>
  <c r="F14" i="117"/>
  <c r="F15" i="117"/>
  <c r="F16" i="117"/>
  <c r="F17" i="117"/>
  <c r="F18" i="117"/>
  <c r="F19" i="117"/>
  <c r="F20" i="117"/>
  <c r="E6" i="116"/>
  <c r="G6" i="116"/>
  <c r="H6" i="116"/>
  <c r="D6" i="116"/>
  <c r="J7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I7" i="116"/>
  <c r="I8" i="116"/>
  <c r="I9" i="116"/>
  <c r="I10" i="116"/>
  <c r="I11" i="116"/>
  <c r="I12" i="116"/>
  <c r="I13" i="116"/>
  <c r="I14" i="116"/>
  <c r="I15" i="116"/>
  <c r="I16" i="116"/>
  <c r="I17" i="116"/>
  <c r="I18" i="116"/>
  <c r="I19" i="116"/>
  <c r="I20" i="116"/>
  <c r="I21" i="116"/>
  <c r="I22" i="116"/>
  <c r="I23" i="116"/>
  <c r="I24" i="116"/>
  <c r="I25" i="116"/>
  <c r="I26" i="116"/>
  <c r="I27" i="116"/>
  <c r="I28" i="116"/>
  <c r="I29" i="116"/>
  <c r="I30" i="116"/>
  <c r="I31" i="116"/>
  <c r="F7" i="116"/>
  <c r="F8" i="116"/>
  <c r="F9" i="116"/>
  <c r="F10" i="116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30" i="116"/>
  <c r="F31" i="116"/>
  <c r="I7" i="111"/>
  <c r="I20" i="111" s="1"/>
  <c r="K7" i="111"/>
  <c r="K20" i="111" s="1"/>
  <c r="L7" i="111"/>
  <c r="L20" i="111" s="1"/>
  <c r="H7" i="111"/>
  <c r="H20" i="111" s="1"/>
  <c r="Q9" i="111"/>
  <c r="Q10" i="111"/>
  <c r="Q11" i="111"/>
  <c r="Q12" i="111"/>
  <c r="Q13" i="111"/>
  <c r="Q14" i="111"/>
  <c r="Q15" i="111"/>
  <c r="Q16" i="111"/>
  <c r="Q17" i="111"/>
  <c r="Q18" i="111"/>
  <c r="Q19" i="111"/>
  <c r="Q8" i="111"/>
  <c r="N8" i="111"/>
  <c r="N9" i="111"/>
  <c r="N10" i="111"/>
  <c r="N11" i="111"/>
  <c r="N12" i="111"/>
  <c r="N13" i="111"/>
  <c r="N14" i="111"/>
  <c r="N15" i="111"/>
  <c r="N16" i="111"/>
  <c r="N17" i="111"/>
  <c r="N18" i="111"/>
  <c r="N19" i="111"/>
  <c r="M8" i="111"/>
  <c r="M9" i="111"/>
  <c r="M10" i="111"/>
  <c r="M11" i="111"/>
  <c r="M12" i="111"/>
  <c r="M13" i="111"/>
  <c r="M14" i="111"/>
  <c r="M15" i="111"/>
  <c r="M16" i="111"/>
  <c r="M17" i="111"/>
  <c r="M18" i="111"/>
  <c r="M19" i="111"/>
  <c r="J8" i="111"/>
  <c r="J9" i="111"/>
  <c r="J10" i="111"/>
  <c r="J11" i="111"/>
  <c r="J12" i="111"/>
  <c r="J13" i="111"/>
  <c r="J14" i="111"/>
  <c r="J15" i="111"/>
  <c r="J16" i="111"/>
  <c r="J17" i="111"/>
  <c r="J18" i="111"/>
  <c r="J19" i="111"/>
  <c r="G7" i="110"/>
  <c r="G11" i="110" s="1"/>
  <c r="I7" i="110"/>
  <c r="J7" i="110"/>
  <c r="J11" i="110" s="1"/>
  <c r="F7" i="110"/>
  <c r="F11" i="110" s="1"/>
  <c r="O9" i="110"/>
  <c r="O10" i="110"/>
  <c r="O8" i="110"/>
  <c r="L8" i="110"/>
  <c r="L9" i="110"/>
  <c r="L10" i="110"/>
  <c r="K8" i="110"/>
  <c r="K9" i="110"/>
  <c r="K10" i="110"/>
  <c r="H8" i="110"/>
  <c r="H9" i="110"/>
  <c r="H10" i="110"/>
  <c r="E9" i="109"/>
  <c r="G9" i="109"/>
  <c r="H9" i="109"/>
  <c r="D9" i="109"/>
  <c r="E7" i="109"/>
  <c r="F7" i="109"/>
  <c r="G7" i="109"/>
  <c r="H7" i="109"/>
  <c r="D7" i="109"/>
  <c r="J8" i="109"/>
  <c r="J10" i="109"/>
  <c r="J11" i="109"/>
  <c r="J12" i="109"/>
  <c r="J13" i="109"/>
  <c r="I8" i="109"/>
  <c r="I10" i="109"/>
  <c r="I11" i="109"/>
  <c r="I12" i="109"/>
  <c r="I13" i="109"/>
  <c r="F8" i="109"/>
  <c r="F10" i="109"/>
  <c r="F11" i="109"/>
  <c r="F9" i="109" s="1"/>
  <c r="F12" i="109"/>
  <c r="F13" i="109"/>
  <c r="E6" i="108"/>
  <c r="G6" i="108"/>
  <c r="H6" i="108"/>
  <c r="D6" i="108"/>
  <c r="J7" i="108"/>
  <c r="J8" i="108"/>
  <c r="J9" i="108"/>
  <c r="J10" i="108"/>
  <c r="J11" i="108"/>
  <c r="J12" i="108"/>
  <c r="J13" i="108"/>
  <c r="J14" i="108"/>
  <c r="J15" i="108"/>
  <c r="J16" i="108"/>
  <c r="J17" i="108"/>
  <c r="J18" i="108"/>
  <c r="J19" i="108"/>
  <c r="J20" i="108"/>
  <c r="J21" i="108"/>
  <c r="J22" i="108"/>
  <c r="J23" i="108"/>
  <c r="J24" i="108"/>
  <c r="J25" i="108"/>
  <c r="J26" i="108"/>
  <c r="J27" i="108"/>
  <c r="J28" i="108"/>
  <c r="J29" i="108"/>
  <c r="J30" i="108"/>
  <c r="J31" i="108"/>
  <c r="I7" i="108"/>
  <c r="I8" i="108"/>
  <c r="I9" i="108"/>
  <c r="I10" i="108"/>
  <c r="I11" i="108"/>
  <c r="I12" i="108"/>
  <c r="I13" i="108"/>
  <c r="I14" i="108"/>
  <c r="I15" i="108"/>
  <c r="I16" i="108"/>
  <c r="I17" i="108"/>
  <c r="I18" i="108"/>
  <c r="I19" i="108"/>
  <c r="I20" i="108"/>
  <c r="I21" i="108"/>
  <c r="I22" i="108"/>
  <c r="I23" i="108"/>
  <c r="I24" i="108"/>
  <c r="I25" i="108"/>
  <c r="I26" i="108"/>
  <c r="I27" i="108"/>
  <c r="I28" i="108"/>
  <c r="I29" i="108"/>
  <c r="I30" i="108"/>
  <c r="I31" i="108"/>
  <c r="F7" i="108"/>
  <c r="F8" i="108"/>
  <c r="F9" i="108"/>
  <c r="F10" i="108"/>
  <c r="F11" i="108"/>
  <c r="F12" i="108"/>
  <c r="F13" i="108"/>
  <c r="F14" i="108"/>
  <c r="F15" i="108"/>
  <c r="F16" i="108"/>
  <c r="F17" i="108"/>
  <c r="F18" i="108"/>
  <c r="F19" i="108"/>
  <c r="F20" i="108"/>
  <c r="F21" i="108"/>
  <c r="F22" i="108"/>
  <c r="F23" i="108"/>
  <c r="F24" i="108"/>
  <c r="F25" i="108"/>
  <c r="F26" i="108"/>
  <c r="F27" i="108"/>
  <c r="F28" i="108"/>
  <c r="F29" i="108"/>
  <c r="F30" i="108"/>
  <c r="F31" i="108"/>
  <c r="I7" i="103"/>
  <c r="I19" i="103" s="1"/>
  <c r="K7" i="103"/>
  <c r="L7" i="103"/>
  <c r="L19" i="103" s="1"/>
  <c r="H7" i="103"/>
  <c r="H19" i="103" s="1"/>
  <c r="Q9" i="103"/>
  <c r="Q10" i="103"/>
  <c r="Q11" i="103"/>
  <c r="Q12" i="103"/>
  <c r="Q13" i="103"/>
  <c r="Q14" i="103"/>
  <c r="Q15" i="103"/>
  <c r="Q16" i="103"/>
  <c r="Q17" i="103"/>
  <c r="Q18" i="103"/>
  <c r="Q8" i="103"/>
  <c r="N8" i="103"/>
  <c r="N9" i="103"/>
  <c r="N10" i="103"/>
  <c r="N11" i="103"/>
  <c r="N12" i="103"/>
  <c r="N13" i="103"/>
  <c r="N14" i="103"/>
  <c r="N15" i="103"/>
  <c r="N16" i="103"/>
  <c r="N17" i="103"/>
  <c r="N18" i="103"/>
  <c r="M8" i="103"/>
  <c r="M9" i="103"/>
  <c r="M10" i="103"/>
  <c r="M11" i="103"/>
  <c r="M12" i="103"/>
  <c r="M13" i="103"/>
  <c r="M14" i="103"/>
  <c r="M15" i="103"/>
  <c r="M16" i="103"/>
  <c r="M17" i="103"/>
  <c r="M18" i="103"/>
  <c r="J8" i="103"/>
  <c r="J9" i="103"/>
  <c r="J10" i="103"/>
  <c r="J11" i="103"/>
  <c r="J12" i="103"/>
  <c r="J13" i="103"/>
  <c r="J14" i="103"/>
  <c r="J15" i="103"/>
  <c r="J16" i="103"/>
  <c r="J17" i="103"/>
  <c r="J18" i="103"/>
  <c r="G7" i="102"/>
  <c r="G11" i="102" s="1"/>
  <c r="I7" i="102"/>
  <c r="I11" i="102" s="1"/>
  <c r="J7" i="102"/>
  <c r="J11" i="102" s="1"/>
  <c r="F7" i="102"/>
  <c r="F11" i="102" s="1"/>
  <c r="O9" i="102"/>
  <c r="O10" i="102"/>
  <c r="O8" i="102"/>
  <c r="L8" i="102"/>
  <c r="L9" i="102"/>
  <c r="L10" i="102"/>
  <c r="K8" i="102"/>
  <c r="K9" i="102"/>
  <c r="K10" i="102"/>
  <c r="H8" i="102"/>
  <c r="H9" i="102"/>
  <c r="H7" i="102" s="1"/>
  <c r="H11" i="102" s="1"/>
  <c r="H10" i="102"/>
  <c r="E10" i="101"/>
  <c r="G10" i="101"/>
  <c r="H10" i="101"/>
  <c r="D10" i="101"/>
  <c r="E7" i="101"/>
  <c r="G7" i="101"/>
  <c r="H7" i="101"/>
  <c r="D7" i="101"/>
  <c r="J8" i="101"/>
  <c r="J9" i="101"/>
  <c r="J11" i="101"/>
  <c r="J12" i="101"/>
  <c r="J13" i="101"/>
  <c r="J14" i="101"/>
  <c r="J15" i="101"/>
  <c r="J16" i="101"/>
  <c r="J17" i="101"/>
  <c r="J18" i="101"/>
  <c r="I8" i="101"/>
  <c r="I9" i="101"/>
  <c r="I11" i="101"/>
  <c r="I12" i="101"/>
  <c r="I13" i="101"/>
  <c r="I14" i="101"/>
  <c r="I15" i="101"/>
  <c r="I16" i="101"/>
  <c r="I17" i="101"/>
  <c r="I18" i="101"/>
  <c r="F8" i="101"/>
  <c r="F7" i="101" s="1"/>
  <c r="F9" i="101"/>
  <c r="F11" i="101"/>
  <c r="F10" i="101" s="1"/>
  <c r="F12" i="101"/>
  <c r="F13" i="101"/>
  <c r="F14" i="101"/>
  <c r="F15" i="101"/>
  <c r="F16" i="101"/>
  <c r="F17" i="101"/>
  <c r="F18" i="101"/>
  <c r="E6" i="100"/>
  <c r="G6" i="100"/>
  <c r="H6" i="100"/>
  <c r="D6" i="100"/>
  <c r="J7" i="100"/>
  <c r="J8" i="100"/>
  <c r="J9" i="100"/>
  <c r="J10" i="100"/>
  <c r="J11" i="100"/>
  <c r="J12" i="100"/>
  <c r="J13" i="100"/>
  <c r="J14" i="100"/>
  <c r="J15" i="100"/>
  <c r="J16" i="100"/>
  <c r="J17" i="100"/>
  <c r="J18" i="100"/>
  <c r="J19" i="100"/>
  <c r="J20" i="100"/>
  <c r="J21" i="100"/>
  <c r="J22" i="100"/>
  <c r="J23" i="100"/>
  <c r="J24" i="100"/>
  <c r="J25" i="100"/>
  <c r="J26" i="100"/>
  <c r="J27" i="100"/>
  <c r="J28" i="100"/>
  <c r="J29" i="100"/>
  <c r="J30" i="100"/>
  <c r="J31" i="100"/>
  <c r="I7" i="100"/>
  <c r="I8" i="100"/>
  <c r="I9" i="100"/>
  <c r="I10" i="100"/>
  <c r="I11" i="100"/>
  <c r="I12" i="100"/>
  <c r="I13" i="100"/>
  <c r="I14" i="100"/>
  <c r="I15" i="100"/>
  <c r="I16" i="100"/>
  <c r="I17" i="100"/>
  <c r="I18" i="100"/>
  <c r="I19" i="100"/>
  <c r="I20" i="100"/>
  <c r="I21" i="100"/>
  <c r="I22" i="100"/>
  <c r="I23" i="100"/>
  <c r="I24" i="100"/>
  <c r="I25" i="100"/>
  <c r="I26" i="100"/>
  <c r="I27" i="100"/>
  <c r="I28" i="100"/>
  <c r="I29" i="100"/>
  <c r="I30" i="100"/>
  <c r="I31" i="100"/>
  <c r="F7" i="100"/>
  <c r="F8" i="100"/>
  <c r="F9" i="100"/>
  <c r="F10" i="100"/>
  <c r="F11" i="100"/>
  <c r="F12" i="100"/>
  <c r="F13" i="100"/>
  <c r="F14" i="100"/>
  <c r="F15" i="100"/>
  <c r="F16" i="100"/>
  <c r="F17" i="100"/>
  <c r="F18" i="100"/>
  <c r="F19" i="100"/>
  <c r="F20" i="100"/>
  <c r="F21" i="100"/>
  <c r="F22" i="100"/>
  <c r="F23" i="100"/>
  <c r="F24" i="100"/>
  <c r="F25" i="100"/>
  <c r="F26" i="100"/>
  <c r="F27" i="100"/>
  <c r="F28" i="100"/>
  <c r="F29" i="100"/>
  <c r="F30" i="100"/>
  <c r="F31" i="100"/>
  <c r="I7" i="95"/>
  <c r="I21" i="95" s="1"/>
  <c r="K7" i="95"/>
  <c r="L7" i="95"/>
  <c r="L21" i="95" s="1"/>
  <c r="H7" i="95"/>
  <c r="H21" i="95" s="1"/>
  <c r="Q9" i="95"/>
  <c r="Q10" i="95"/>
  <c r="Q11" i="95"/>
  <c r="Q12" i="95"/>
  <c r="Q13" i="95"/>
  <c r="Q14" i="95"/>
  <c r="Q15" i="95"/>
  <c r="Q16" i="95"/>
  <c r="Q17" i="95"/>
  <c r="Q18" i="95"/>
  <c r="Q19" i="95"/>
  <c r="Q20" i="95"/>
  <c r="Q8" i="95"/>
  <c r="N8" i="95"/>
  <c r="N9" i="95"/>
  <c r="N10" i="95"/>
  <c r="N11" i="95"/>
  <c r="N12" i="95"/>
  <c r="N13" i="95"/>
  <c r="N14" i="95"/>
  <c r="N15" i="95"/>
  <c r="N16" i="95"/>
  <c r="N17" i="95"/>
  <c r="N18" i="95"/>
  <c r="N19" i="95"/>
  <c r="N20" i="95"/>
  <c r="M8" i="95"/>
  <c r="M9" i="95"/>
  <c r="M10" i="95"/>
  <c r="M11" i="95"/>
  <c r="M12" i="95"/>
  <c r="M13" i="95"/>
  <c r="M14" i="95"/>
  <c r="M15" i="95"/>
  <c r="M16" i="95"/>
  <c r="M17" i="95"/>
  <c r="M18" i="95"/>
  <c r="M19" i="95"/>
  <c r="M20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G7" i="94"/>
  <c r="G14" i="94" s="1"/>
  <c r="I7" i="94"/>
  <c r="I14" i="94" s="1"/>
  <c r="J7" i="94"/>
  <c r="F7" i="94"/>
  <c r="F14" i="94" s="1"/>
  <c r="O9" i="94"/>
  <c r="O10" i="94"/>
  <c r="O11" i="94"/>
  <c r="O12" i="94"/>
  <c r="O13" i="94"/>
  <c r="O8" i="94"/>
  <c r="L8" i="94"/>
  <c r="L9" i="94"/>
  <c r="L10" i="94"/>
  <c r="L11" i="94"/>
  <c r="L12" i="94"/>
  <c r="L13" i="94"/>
  <c r="K8" i="94"/>
  <c r="K9" i="94"/>
  <c r="K10" i="94"/>
  <c r="K11" i="94"/>
  <c r="K12" i="94"/>
  <c r="K13" i="94"/>
  <c r="H8" i="94"/>
  <c r="H9" i="94"/>
  <c r="H10" i="94"/>
  <c r="H11" i="94"/>
  <c r="H12" i="94"/>
  <c r="H13" i="94"/>
  <c r="E9" i="93"/>
  <c r="G9" i="93"/>
  <c r="H9" i="93"/>
  <c r="D9" i="93"/>
  <c r="E7" i="93"/>
  <c r="G7" i="93"/>
  <c r="H7" i="93"/>
  <c r="D7" i="93"/>
  <c r="J8" i="93"/>
  <c r="J10" i="93"/>
  <c r="J11" i="93"/>
  <c r="J12" i="93"/>
  <c r="J13" i="93"/>
  <c r="I8" i="93"/>
  <c r="I10" i="93"/>
  <c r="I11" i="93"/>
  <c r="I12" i="93"/>
  <c r="I13" i="93"/>
  <c r="F8" i="93"/>
  <c r="F7" i="93" s="1"/>
  <c r="F10" i="93"/>
  <c r="F11" i="93"/>
  <c r="F12" i="93"/>
  <c r="F13" i="93"/>
  <c r="E6" i="92"/>
  <c r="G6" i="92"/>
  <c r="H6" i="92"/>
  <c r="D6" i="92"/>
  <c r="J7" i="92"/>
  <c r="J8" i="92"/>
  <c r="J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I7" i="92"/>
  <c r="I8" i="92"/>
  <c r="I9" i="92"/>
  <c r="I10" i="92"/>
  <c r="I11" i="92"/>
  <c r="I12" i="92"/>
  <c r="I13" i="92"/>
  <c r="I14" i="92"/>
  <c r="I15" i="92"/>
  <c r="I16" i="92"/>
  <c r="I17" i="92"/>
  <c r="I18" i="92"/>
  <c r="I19" i="92"/>
  <c r="I20" i="92"/>
  <c r="I21" i="92"/>
  <c r="I22" i="92"/>
  <c r="I23" i="92"/>
  <c r="I24" i="92"/>
  <c r="I25" i="92"/>
  <c r="I26" i="92"/>
  <c r="I27" i="92"/>
  <c r="I28" i="92"/>
  <c r="I29" i="92"/>
  <c r="I30" i="92"/>
  <c r="I31" i="92"/>
  <c r="F7" i="92"/>
  <c r="F8" i="92"/>
  <c r="F9" i="92"/>
  <c r="F10" i="92"/>
  <c r="F11" i="92"/>
  <c r="F12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31" i="92"/>
  <c r="I7" i="87"/>
  <c r="I21" i="87" s="1"/>
  <c r="K7" i="87"/>
  <c r="K21" i="87" s="1"/>
  <c r="L7" i="87"/>
  <c r="L21" i="87" s="1"/>
  <c r="H7" i="87"/>
  <c r="H21" i="87" s="1"/>
  <c r="Q9" i="87"/>
  <c r="Q10" i="87"/>
  <c r="Q11" i="87"/>
  <c r="Q12" i="87"/>
  <c r="Q13" i="87"/>
  <c r="Q14" i="87"/>
  <c r="Q15" i="87"/>
  <c r="Q16" i="87"/>
  <c r="Q17" i="87"/>
  <c r="Q18" i="87"/>
  <c r="Q19" i="87"/>
  <c r="Q20" i="87"/>
  <c r="Q8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N20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G7" i="86"/>
  <c r="G17" i="86" s="1"/>
  <c r="I7" i="86"/>
  <c r="I17" i="86" s="1"/>
  <c r="J7" i="86"/>
  <c r="F7" i="86"/>
  <c r="F17" i="86" s="1"/>
  <c r="O9" i="86"/>
  <c r="O10" i="86"/>
  <c r="O11" i="86"/>
  <c r="O12" i="86"/>
  <c r="O13" i="86"/>
  <c r="O14" i="86"/>
  <c r="O15" i="86"/>
  <c r="O16" i="86"/>
  <c r="O8" i="86"/>
  <c r="L8" i="86"/>
  <c r="L9" i="86"/>
  <c r="L10" i="86"/>
  <c r="L11" i="86"/>
  <c r="L12" i="86"/>
  <c r="L13" i="86"/>
  <c r="L14" i="86"/>
  <c r="L15" i="86"/>
  <c r="L16" i="86"/>
  <c r="K8" i="86"/>
  <c r="K9" i="86"/>
  <c r="K10" i="86"/>
  <c r="K11" i="86"/>
  <c r="K12" i="86"/>
  <c r="K13" i="86"/>
  <c r="K14" i="86"/>
  <c r="K15" i="86"/>
  <c r="K16" i="86"/>
  <c r="H8" i="86"/>
  <c r="H9" i="86"/>
  <c r="H10" i="86"/>
  <c r="H11" i="86"/>
  <c r="H12" i="86"/>
  <c r="H13" i="86"/>
  <c r="H14" i="86"/>
  <c r="H15" i="86"/>
  <c r="H16" i="86"/>
  <c r="E13" i="85"/>
  <c r="G13" i="85"/>
  <c r="H13" i="85"/>
  <c r="D13" i="85"/>
  <c r="E7" i="85"/>
  <c r="G7" i="85"/>
  <c r="H7" i="85"/>
  <c r="D7" i="85"/>
  <c r="J8" i="85"/>
  <c r="J9" i="85"/>
  <c r="J10" i="85"/>
  <c r="J11" i="85"/>
  <c r="J12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J30" i="85"/>
  <c r="J31" i="85"/>
  <c r="J32" i="85"/>
  <c r="I8" i="85"/>
  <c r="I9" i="85"/>
  <c r="I10" i="85"/>
  <c r="I11" i="85"/>
  <c r="I12" i="85"/>
  <c r="I14" i="85"/>
  <c r="I15" i="85"/>
  <c r="I16" i="85"/>
  <c r="I17" i="85"/>
  <c r="I18" i="85"/>
  <c r="I19" i="85"/>
  <c r="I20" i="85"/>
  <c r="I21" i="85"/>
  <c r="I22" i="85"/>
  <c r="I23" i="85"/>
  <c r="I24" i="85"/>
  <c r="I25" i="85"/>
  <c r="I26" i="85"/>
  <c r="I27" i="85"/>
  <c r="I28" i="85"/>
  <c r="I29" i="85"/>
  <c r="I30" i="85"/>
  <c r="I31" i="85"/>
  <c r="I32" i="85"/>
  <c r="F8" i="85"/>
  <c r="F9" i="85"/>
  <c r="F10" i="85"/>
  <c r="F11" i="85"/>
  <c r="F12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E6" i="84"/>
  <c r="G6" i="84"/>
  <c r="H6" i="84"/>
  <c r="D6" i="84"/>
  <c r="J7" i="84"/>
  <c r="J8" i="84"/>
  <c r="J9" i="84"/>
  <c r="J10" i="84"/>
  <c r="J11" i="84"/>
  <c r="J12" i="84"/>
  <c r="J13" i="84"/>
  <c r="J14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I7" i="84"/>
  <c r="I8" i="84"/>
  <c r="I9" i="84"/>
  <c r="I10" i="84"/>
  <c r="I11" i="84"/>
  <c r="I12" i="84"/>
  <c r="I13" i="84"/>
  <c r="I14" i="84"/>
  <c r="I15" i="84"/>
  <c r="I16" i="84"/>
  <c r="I17" i="84"/>
  <c r="I18" i="84"/>
  <c r="I19" i="84"/>
  <c r="I20" i="84"/>
  <c r="I21" i="84"/>
  <c r="I22" i="84"/>
  <c r="I23" i="84"/>
  <c r="I24" i="84"/>
  <c r="I25" i="84"/>
  <c r="I26" i="84"/>
  <c r="I27" i="84"/>
  <c r="I28" i="84"/>
  <c r="I29" i="84"/>
  <c r="I30" i="84"/>
  <c r="F7" i="84"/>
  <c r="F8" i="84"/>
  <c r="F9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I7" i="79"/>
  <c r="I27" i="79" s="1"/>
  <c r="K7" i="79"/>
  <c r="L7" i="79"/>
  <c r="L27" i="79" s="1"/>
  <c r="H7" i="79"/>
  <c r="H27" i="79" s="1"/>
  <c r="Q9" i="79"/>
  <c r="Q10" i="79"/>
  <c r="Q11" i="79"/>
  <c r="Q12" i="79"/>
  <c r="Q13" i="79"/>
  <c r="Q14" i="79"/>
  <c r="Q15" i="79"/>
  <c r="Q16" i="79"/>
  <c r="Q17" i="79"/>
  <c r="Q18" i="79"/>
  <c r="Q19" i="79"/>
  <c r="Q20" i="79"/>
  <c r="Q21" i="79"/>
  <c r="Q22" i="79"/>
  <c r="Q23" i="79"/>
  <c r="Q24" i="79"/>
  <c r="Q25" i="79"/>
  <c r="Q26" i="79"/>
  <c r="Q8" i="79"/>
  <c r="N8" i="79"/>
  <c r="N9" i="79"/>
  <c r="N10" i="79"/>
  <c r="N11" i="79"/>
  <c r="N12" i="79"/>
  <c r="N13" i="79"/>
  <c r="N14" i="79"/>
  <c r="N15" i="79"/>
  <c r="N16" i="79"/>
  <c r="N17" i="79"/>
  <c r="N18" i="79"/>
  <c r="N19" i="79"/>
  <c r="N20" i="79"/>
  <c r="N21" i="79"/>
  <c r="N22" i="79"/>
  <c r="N23" i="79"/>
  <c r="N24" i="79"/>
  <c r="N25" i="79"/>
  <c r="N26" i="79"/>
  <c r="M8" i="79"/>
  <c r="M9" i="79"/>
  <c r="M10" i="79"/>
  <c r="M11" i="79"/>
  <c r="M12" i="79"/>
  <c r="M13" i="79"/>
  <c r="M14" i="79"/>
  <c r="M15" i="79"/>
  <c r="M16" i="79"/>
  <c r="M17" i="79"/>
  <c r="M18" i="79"/>
  <c r="M19" i="79"/>
  <c r="M20" i="79"/>
  <c r="M21" i="79"/>
  <c r="M22" i="79"/>
  <c r="M23" i="79"/>
  <c r="M24" i="79"/>
  <c r="M25" i="79"/>
  <c r="M26" i="79"/>
  <c r="J8" i="79"/>
  <c r="J9" i="79"/>
  <c r="J10" i="79"/>
  <c r="J11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G7" i="78"/>
  <c r="G13" i="78" s="1"/>
  <c r="I7" i="78"/>
  <c r="I13" i="78" s="1"/>
  <c r="J7" i="78"/>
  <c r="J13" i="78" s="1"/>
  <c r="F7" i="78"/>
  <c r="F13" i="78" s="1"/>
  <c r="O9" i="78"/>
  <c r="O10" i="78"/>
  <c r="O11" i="78"/>
  <c r="O12" i="78"/>
  <c r="O8" i="78"/>
  <c r="L8" i="78"/>
  <c r="L9" i="78"/>
  <c r="L10" i="78"/>
  <c r="L11" i="78"/>
  <c r="L12" i="78"/>
  <c r="K8" i="78"/>
  <c r="K9" i="78"/>
  <c r="K10" i="78"/>
  <c r="K11" i="78"/>
  <c r="K12" i="78"/>
  <c r="H8" i="78"/>
  <c r="H9" i="78"/>
  <c r="H10" i="78"/>
  <c r="H11" i="78"/>
  <c r="H12" i="78"/>
  <c r="E7" i="77"/>
  <c r="G7" i="77"/>
  <c r="H7" i="77"/>
  <c r="D7" i="77"/>
  <c r="J8" i="77"/>
  <c r="J10" i="77"/>
  <c r="I8" i="77"/>
  <c r="I10" i="77"/>
  <c r="F8" i="77"/>
  <c r="F7" i="77" s="1"/>
  <c r="F10" i="77"/>
  <c r="E6" i="76"/>
  <c r="G6" i="76"/>
  <c r="H6" i="76"/>
  <c r="D6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F7" i="76"/>
  <c r="F8" i="76"/>
  <c r="F9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I7" i="71"/>
  <c r="I18" i="71" s="1"/>
  <c r="K7" i="71"/>
  <c r="K18" i="71" s="1"/>
  <c r="L7" i="71"/>
  <c r="L18" i="71" s="1"/>
  <c r="H7" i="71"/>
  <c r="H18" i="71" s="1"/>
  <c r="Q9" i="71"/>
  <c r="Q10" i="71"/>
  <c r="Q11" i="71"/>
  <c r="Q12" i="71"/>
  <c r="Q13" i="71"/>
  <c r="Q14" i="71"/>
  <c r="Q15" i="71"/>
  <c r="Q16" i="71"/>
  <c r="Q17" i="71"/>
  <c r="Q8" i="71"/>
  <c r="N8" i="71"/>
  <c r="N9" i="71"/>
  <c r="N10" i="71"/>
  <c r="N11" i="71"/>
  <c r="N12" i="71"/>
  <c r="N13" i="71"/>
  <c r="N14" i="71"/>
  <c r="N15" i="71"/>
  <c r="N16" i="71"/>
  <c r="N17" i="71"/>
  <c r="M8" i="71"/>
  <c r="M9" i="71"/>
  <c r="M10" i="71"/>
  <c r="M11" i="71"/>
  <c r="M12" i="71"/>
  <c r="M13" i="71"/>
  <c r="M14" i="71"/>
  <c r="M15" i="71"/>
  <c r="M16" i="71"/>
  <c r="M17" i="71"/>
  <c r="J8" i="71"/>
  <c r="J9" i="71"/>
  <c r="J10" i="71"/>
  <c r="J11" i="71"/>
  <c r="J12" i="71"/>
  <c r="J13" i="71"/>
  <c r="J14" i="71"/>
  <c r="J15" i="71"/>
  <c r="J16" i="71"/>
  <c r="J17" i="71"/>
  <c r="G7" i="70"/>
  <c r="G11" i="70" s="1"/>
  <c r="I7" i="70"/>
  <c r="J7" i="70"/>
  <c r="J11" i="70" s="1"/>
  <c r="F7" i="70"/>
  <c r="F11" i="70" s="1"/>
  <c r="O9" i="70"/>
  <c r="O10" i="70"/>
  <c r="O8" i="70"/>
  <c r="L8" i="70"/>
  <c r="L9" i="70"/>
  <c r="L10" i="70"/>
  <c r="K8" i="70"/>
  <c r="K9" i="70"/>
  <c r="K10" i="70"/>
  <c r="H8" i="70"/>
  <c r="H9" i="70"/>
  <c r="H10" i="70"/>
  <c r="E7" i="69"/>
  <c r="G7" i="69"/>
  <c r="H7" i="69"/>
  <c r="D7" i="69"/>
  <c r="J8" i="69"/>
  <c r="J9" i="69"/>
  <c r="J11" i="69"/>
  <c r="I8" i="69"/>
  <c r="I9" i="69"/>
  <c r="I11" i="69"/>
  <c r="F8" i="69"/>
  <c r="F9" i="69"/>
  <c r="F11" i="69"/>
  <c r="E6" i="68"/>
  <c r="G6" i="68"/>
  <c r="H6" i="68"/>
  <c r="D6" i="68"/>
  <c r="J7" i="68"/>
  <c r="J8" i="68"/>
  <c r="J9" i="68"/>
  <c r="J10" i="68"/>
  <c r="J11" i="68"/>
  <c r="J12" i="68"/>
  <c r="J13" i="68"/>
  <c r="J14" i="68"/>
  <c r="I7" i="68"/>
  <c r="I8" i="68"/>
  <c r="I9" i="68"/>
  <c r="I10" i="68"/>
  <c r="I11" i="68"/>
  <c r="I12" i="68"/>
  <c r="I13" i="68"/>
  <c r="I14" i="68"/>
  <c r="F7" i="68"/>
  <c r="F8" i="68"/>
  <c r="F9" i="68"/>
  <c r="F10" i="68"/>
  <c r="F11" i="68"/>
  <c r="F12" i="68"/>
  <c r="F13" i="68"/>
  <c r="F14" i="68"/>
  <c r="I7" i="63"/>
  <c r="I31" i="63" s="1"/>
  <c r="K7" i="63"/>
  <c r="L7" i="63"/>
  <c r="L31" i="63" s="1"/>
  <c r="H7" i="63"/>
  <c r="H31" i="63" s="1"/>
  <c r="Q9" i="63"/>
  <c r="Q10" i="63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8" i="63"/>
  <c r="N8" i="63"/>
  <c r="N9" i="63"/>
  <c r="N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J8" i="63"/>
  <c r="J9" i="63"/>
  <c r="J10" i="63"/>
  <c r="J11" i="63"/>
  <c r="J12" i="63"/>
  <c r="J13" i="63"/>
  <c r="J14" i="63"/>
  <c r="J15" i="63"/>
  <c r="J16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G7" i="62"/>
  <c r="G14" i="62" s="1"/>
  <c r="I7" i="62"/>
  <c r="I14" i="62" s="1"/>
  <c r="J7" i="62"/>
  <c r="J14" i="62" s="1"/>
  <c r="F7" i="62"/>
  <c r="F14" i="62" s="1"/>
  <c r="O9" i="62"/>
  <c r="O10" i="62"/>
  <c r="O11" i="62"/>
  <c r="O12" i="62"/>
  <c r="O13" i="62"/>
  <c r="O8" i="62"/>
  <c r="L8" i="62"/>
  <c r="L9" i="62"/>
  <c r="L10" i="62"/>
  <c r="L11" i="62"/>
  <c r="L12" i="62"/>
  <c r="L13" i="62"/>
  <c r="K8" i="62"/>
  <c r="K9" i="62"/>
  <c r="K10" i="62"/>
  <c r="K11" i="62"/>
  <c r="K12" i="62"/>
  <c r="K13" i="62"/>
  <c r="H8" i="62"/>
  <c r="H9" i="62"/>
  <c r="H10" i="62"/>
  <c r="H11" i="62"/>
  <c r="H12" i="62"/>
  <c r="H13" i="62"/>
  <c r="E7" i="61"/>
  <c r="G7" i="61"/>
  <c r="H7" i="61"/>
  <c r="D7" i="61"/>
  <c r="J8" i="61"/>
  <c r="J10" i="61"/>
  <c r="I8" i="61"/>
  <c r="I10" i="61"/>
  <c r="F8" i="61"/>
  <c r="F7" i="61" s="1"/>
  <c r="F10" i="61"/>
  <c r="E6" i="60"/>
  <c r="G6" i="60"/>
  <c r="H6" i="60"/>
  <c r="D6" i="60"/>
  <c r="J7" i="60"/>
  <c r="J8" i="60"/>
  <c r="J9" i="60"/>
  <c r="J10" i="60"/>
  <c r="J11" i="60"/>
  <c r="J12" i="60"/>
  <c r="J13" i="60"/>
  <c r="J14" i="60"/>
  <c r="J15" i="60"/>
  <c r="I7" i="60"/>
  <c r="I8" i="60"/>
  <c r="I9" i="60"/>
  <c r="I10" i="60"/>
  <c r="I11" i="60"/>
  <c r="I12" i="60"/>
  <c r="I13" i="60"/>
  <c r="I14" i="60"/>
  <c r="I15" i="60"/>
  <c r="F7" i="60"/>
  <c r="F8" i="60"/>
  <c r="F9" i="60"/>
  <c r="F10" i="60"/>
  <c r="F11" i="60"/>
  <c r="F12" i="60"/>
  <c r="F13" i="60"/>
  <c r="F14" i="60"/>
  <c r="F15" i="60"/>
  <c r="I7" i="55"/>
  <c r="I27" i="55" s="1"/>
  <c r="K7" i="55"/>
  <c r="K27" i="55" s="1"/>
  <c r="L7" i="55"/>
  <c r="L27" i="55" s="1"/>
  <c r="H7" i="55"/>
  <c r="H27" i="55" s="1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8" i="55"/>
  <c r="N8" i="55"/>
  <c r="N9" i="55"/>
  <c r="N10" i="55"/>
  <c r="N11" i="55"/>
  <c r="N12" i="55"/>
  <c r="N13" i="55"/>
  <c r="N14" i="55"/>
  <c r="N15" i="55"/>
  <c r="N16" i="55"/>
  <c r="N17" i="55"/>
  <c r="N18" i="55"/>
  <c r="N19" i="55"/>
  <c r="N20" i="55"/>
  <c r="N21" i="55"/>
  <c r="N22" i="55"/>
  <c r="N23" i="55"/>
  <c r="N24" i="55"/>
  <c r="N25" i="55"/>
  <c r="N26" i="55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J8" i="55"/>
  <c r="J9" i="55"/>
  <c r="J10" i="55"/>
  <c r="J11" i="55"/>
  <c r="J12" i="55"/>
  <c r="J13" i="55"/>
  <c r="J14" i="55"/>
  <c r="J15" i="55"/>
  <c r="J16" i="55"/>
  <c r="J17" i="55"/>
  <c r="J18" i="55"/>
  <c r="J19" i="55"/>
  <c r="J20" i="55"/>
  <c r="J21" i="55"/>
  <c r="J22" i="55"/>
  <c r="J23" i="55"/>
  <c r="J24" i="55"/>
  <c r="J25" i="55"/>
  <c r="J26" i="55"/>
  <c r="G7" i="54"/>
  <c r="G14" i="54" s="1"/>
  <c r="I7" i="54"/>
  <c r="I14" i="54" s="1"/>
  <c r="J7" i="54"/>
  <c r="J14" i="54" s="1"/>
  <c r="F7" i="54"/>
  <c r="F14" i="54" s="1"/>
  <c r="O9" i="54"/>
  <c r="O10" i="54"/>
  <c r="O11" i="54"/>
  <c r="O12" i="54"/>
  <c r="O13" i="54"/>
  <c r="O8" i="54"/>
  <c r="L8" i="54"/>
  <c r="L9" i="54"/>
  <c r="L10" i="54"/>
  <c r="L11" i="54"/>
  <c r="L12" i="54"/>
  <c r="L13" i="54"/>
  <c r="K8" i="54"/>
  <c r="K9" i="54"/>
  <c r="K10" i="54"/>
  <c r="K11" i="54"/>
  <c r="K12" i="54"/>
  <c r="K13" i="54"/>
  <c r="H8" i="54"/>
  <c r="H9" i="54"/>
  <c r="H10" i="54"/>
  <c r="H11" i="54"/>
  <c r="H12" i="54"/>
  <c r="H13" i="54"/>
  <c r="E9" i="53"/>
  <c r="G9" i="53"/>
  <c r="H9" i="53"/>
  <c r="D9" i="53"/>
  <c r="E7" i="53"/>
  <c r="G7" i="53"/>
  <c r="H7" i="53"/>
  <c r="D7" i="53"/>
  <c r="J8" i="53"/>
  <c r="J10" i="53"/>
  <c r="J11" i="53"/>
  <c r="J12" i="53"/>
  <c r="J13" i="53"/>
  <c r="J14" i="53"/>
  <c r="J15" i="53"/>
  <c r="J16" i="53"/>
  <c r="J17" i="53"/>
  <c r="J18" i="53"/>
  <c r="I8" i="53"/>
  <c r="I10" i="53"/>
  <c r="I11" i="53"/>
  <c r="I12" i="53"/>
  <c r="I13" i="53"/>
  <c r="I14" i="53"/>
  <c r="I15" i="53"/>
  <c r="I16" i="53"/>
  <c r="I17" i="53"/>
  <c r="I18" i="53"/>
  <c r="F8" i="53"/>
  <c r="F7" i="53" s="1"/>
  <c r="F10" i="53"/>
  <c r="F11" i="53"/>
  <c r="F12" i="53"/>
  <c r="F13" i="53"/>
  <c r="F14" i="53"/>
  <c r="F15" i="53"/>
  <c r="F16" i="53"/>
  <c r="F17" i="53"/>
  <c r="F18" i="53"/>
  <c r="E6" i="52"/>
  <c r="G6" i="52"/>
  <c r="H6" i="52"/>
  <c r="D6" i="52"/>
  <c r="J7" i="52"/>
  <c r="J8" i="52"/>
  <c r="J9" i="52"/>
  <c r="J10" i="52"/>
  <c r="J11" i="52"/>
  <c r="J12" i="52"/>
  <c r="J13" i="52"/>
  <c r="J14" i="52"/>
  <c r="J15" i="52"/>
  <c r="J16" i="52"/>
  <c r="J17" i="52"/>
  <c r="J18" i="52"/>
  <c r="J19" i="52"/>
  <c r="J20" i="52"/>
  <c r="J21" i="52"/>
  <c r="J22" i="52"/>
  <c r="J23" i="52"/>
  <c r="J24" i="52"/>
  <c r="J25" i="52"/>
  <c r="J26" i="52"/>
  <c r="J27" i="52"/>
  <c r="J28" i="52"/>
  <c r="J29" i="52"/>
  <c r="J30" i="52"/>
  <c r="J31" i="52"/>
  <c r="I7" i="52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F7" i="52"/>
  <c r="F8" i="52"/>
  <c r="F9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I7" i="47"/>
  <c r="I16" i="47" s="1"/>
  <c r="K7" i="47"/>
  <c r="L7" i="47"/>
  <c r="H7" i="47"/>
  <c r="H16" i="47" s="1"/>
  <c r="Q9" i="47"/>
  <c r="Q10" i="47"/>
  <c r="Q11" i="47"/>
  <c r="Q12" i="47"/>
  <c r="Q13" i="47"/>
  <c r="Q14" i="47"/>
  <c r="Q15" i="47"/>
  <c r="Q8" i="47"/>
  <c r="N8" i="47"/>
  <c r="N9" i="47"/>
  <c r="N10" i="47"/>
  <c r="N11" i="47"/>
  <c r="N12" i="47"/>
  <c r="N13" i="47"/>
  <c r="N14" i="47"/>
  <c r="N15" i="47"/>
  <c r="M8" i="47"/>
  <c r="M9" i="47"/>
  <c r="M10" i="47"/>
  <c r="M11" i="47"/>
  <c r="M12" i="47"/>
  <c r="M13" i="47"/>
  <c r="M14" i="47"/>
  <c r="M15" i="47"/>
  <c r="J8" i="47"/>
  <c r="J9" i="47"/>
  <c r="J10" i="47"/>
  <c r="J11" i="47"/>
  <c r="J12" i="47"/>
  <c r="J13" i="47"/>
  <c r="J14" i="47"/>
  <c r="J15" i="47"/>
  <c r="G7" i="46"/>
  <c r="G40" i="46" s="1"/>
  <c r="I7" i="46"/>
  <c r="J7" i="46"/>
  <c r="J40" i="46" s="1"/>
  <c r="F7" i="46"/>
  <c r="F40" i="46" s="1"/>
  <c r="O9" i="46"/>
  <c r="O10" i="46"/>
  <c r="O11" i="46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5" i="46"/>
  <c r="O26" i="46"/>
  <c r="O27" i="46"/>
  <c r="O28" i="46"/>
  <c r="O29" i="46"/>
  <c r="O30" i="46"/>
  <c r="O31" i="46"/>
  <c r="O32" i="46"/>
  <c r="O33" i="46"/>
  <c r="O34" i="46"/>
  <c r="O35" i="46"/>
  <c r="O36" i="46"/>
  <c r="O37" i="46"/>
  <c r="O38" i="46"/>
  <c r="O39" i="46"/>
  <c r="O8" i="46"/>
  <c r="L8" i="46"/>
  <c r="L9" i="46"/>
  <c r="L10" i="46"/>
  <c r="L11" i="46"/>
  <c r="L12" i="46"/>
  <c r="L13" i="46"/>
  <c r="L14" i="46"/>
  <c r="L15" i="46"/>
  <c r="L16" i="46"/>
  <c r="L17" i="46"/>
  <c r="L18" i="46"/>
  <c r="L19" i="46"/>
  <c r="L20" i="46"/>
  <c r="L21" i="46"/>
  <c r="L22" i="46"/>
  <c r="L23" i="46"/>
  <c r="L24" i="46"/>
  <c r="L25" i="46"/>
  <c r="L26" i="46"/>
  <c r="L27" i="46"/>
  <c r="L28" i="46"/>
  <c r="L29" i="46"/>
  <c r="L30" i="46"/>
  <c r="L31" i="46"/>
  <c r="L32" i="46"/>
  <c r="L33" i="46"/>
  <c r="L34" i="46"/>
  <c r="L35" i="46"/>
  <c r="L36" i="46"/>
  <c r="L37" i="46"/>
  <c r="L38" i="46"/>
  <c r="L39" i="46"/>
  <c r="K8" i="46"/>
  <c r="K9" i="46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4" i="46"/>
  <c r="K35" i="46"/>
  <c r="K36" i="46"/>
  <c r="K37" i="46"/>
  <c r="K38" i="46"/>
  <c r="K39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E13" i="45"/>
  <c r="G13" i="45"/>
  <c r="H13" i="45"/>
  <c r="D13" i="45"/>
  <c r="E7" i="45"/>
  <c r="G7" i="45"/>
  <c r="H7" i="45"/>
  <c r="D7" i="45"/>
  <c r="J8" i="45"/>
  <c r="J9" i="45"/>
  <c r="J10" i="45"/>
  <c r="J11" i="45"/>
  <c r="J12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6" i="45"/>
  <c r="J37" i="45"/>
  <c r="J38" i="45"/>
  <c r="J39" i="45"/>
  <c r="I8" i="45"/>
  <c r="I9" i="45"/>
  <c r="I10" i="45"/>
  <c r="I11" i="45"/>
  <c r="I12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27" i="45"/>
  <c r="I28" i="45"/>
  <c r="I29" i="45"/>
  <c r="I30" i="45"/>
  <c r="I31" i="45"/>
  <c r="I32" i="45"/>
  <c r="I33" i="45"/>
  <c r="I34" i="45"/>
  <c r="I35" i="45"/>
  <c r="I36" i="45"/>
  <c r="I37" i="45"/>
  <c r="I38" i="45"/>
  <c r="I39" i="45"/>
  <c r="F8" i="45"/>
  <c r="F9" i="45"/>
  <c r="F10" i="45"/>
  <c r="F11" i="45"/>
  <c r="F12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E6" i="44"/>
  <c r="G6" i="44"/>
  <c r="H6" i="44"/>
  <c r="D6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I7" i="44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I7" i="39"/>
  <c r="I17" i="39" s="1"/>
  <c r="K7" i="39"/>
  <c r="L7" i="39"/>
  <c r="L17" i="39" s="1"/>
  <c r="H7" i="39"/>
  <c r="H17" i="39" s="1"/>
  <c r="Q9" i="39"/>
  <c r="Q10" i="39"/>
  <c r="Q11" i="39"/>
  <c r="Q12" i="39"/>
  <c r="Q13" i="39"/>
  <c r="Q14" i="39"/>
  <c r="Q15" i="39"/>
  <c r="Q16" i="39"/>
  <c r="Q8" i="39"/>
  <c r="N8" i="39"/>
  <c r="N9" i="39"/>
  <c r="N10" i="39"/>
  <c r="N11" i="39"/>
  <c r="N12" i="39"/>
  <c r="N13" i="39"/>
  <c r="N14" i="39"/>
  <c r="N15" i="39"/>
  <c r="N16" i="39"/>
  <c r="M8" i="39"/>
  <c r="M9" i="39"/>
  <c r="M10" i="39"/>
  <c r="M11" i="39"/>
  <c r="M12" i="39"/>
  <c r="M13" i="39"/>
  <c r="M14" i="39"/>
  <c r="M15" i="39"/>
  <c r="M16" i="39"/>
  <c r="J8" i="39"/>
  <c r="J9" i="39"/>
  <c r="J10" i="39"/>
  <c r="J11" i="39"/>
  <c r="J12" i="39"/>
  <c r="J13" i="39"/>
  <c r="J14" i="39"/>
  <c r="J15" i="39"/>
  <c r="J16" i="39"/>
  <c r="G7" i="38"/>
  <c r="G27" i="38" s="1"/>
  <c r="I7" i="38"/>
  <c r="I27" i="38" s="1"/>
  <c r="J7" i="38"/>
  <c r="J27" i="38" s="1"/>
  <c r="F7" i="38"/>
  <c r="F27" i="38" s="1"/>
  <c r="O9" i="38"/>
  <c r="O10" i="38"/>
  <c r="O11" i="38"/>
  <c r="O12" i="38"/>
  <c r="O13" i="38"/>
  <c r="O14" i="38"/>
  <c r="O15" i="38"/>
  <c r="O16" i="38"/>
  <c r="O17" i="38"/>
  <c r="O18" i="38"/>
  <c r="O19" i="38"/>
  <c r="O20" i="38"/>
  <c r="O21" i="38"/>
  <c r="O22" i="38"/>
  <c r="O23" i="38"/>
  <c r="O24" i="38"/>
  <c r="O25" i="38"/>
  <c r="O26" i="38"/>
  <c r="O8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E12" i="37"/>
  <c r="G12" i="37"/>
  <c r="H12" i="37"/>
  <c r="D12" i="37"/>
  <c r="E7" i="37"/>
  <c r="G7" i="37"/>
  <c r="H7" i="37"/>
  <c r="D7" i="37"/>
  <c r="J8" i="37"/>
  <c r="J9" i="37"/>
  <c r="J10" i="37"/>
  <c r="J11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I8" i="37"/>
  <c r="I9" i="37"/>
  <c r="I10" i="37"/>
  <c r="I11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F8" i="37"/>
  <c r="F9" i="37"/>
  <c r="F10" i="37"/>
  <c r="F11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E6" i="36"/>
  <c r="G6" i="36"/>
  <c r="H6" i="36"/>
  <c r="D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I7" i="31"/>
  <c r="I18" i="31" s="1"/>
  <c r="K7" i="31"/>
  <c r="L7" i="31"/>
  <c r="H7" i="31"/>
  <c r="H18" i="31" s="1"/>
  <c r="Q9" i="31"/>
  <c r="Q10" i="31"/>
  <c r="Q11" i="31"/>
  <c r="Q12" i="31"/>
  <c r="Q13" i="31"/>
  <c r="Q14" i="31"/>
  <c r="Q15" i="31"/>
  <c r="Q16" i="31"/>
  <c r="Q17" i="31"/>
  <c r="Q8" i="31"/>
  <c r="N8" i="31"/>
  <c r="N9" i="31"/>
  <c r="N10" i="31"/>
  <c r="N11" i="31"/>
  <c r="N12" i="31"/>
  <c r="N13" i="31"/>
  <c r="N14" i="31"/>
  <c r="N15" i="31"/>
  <c r="N16" i="31"/>
  <c r="N17" i="31"/>
  <c r="M8" i="31"/>
  <c r="M9" i="31"/>
  <c r="M10" i="31"/>
  <c r="M11" i="31"/>
  <c r="M12" i="31"/>
  <c r="M13" i="31"/>
  <c r="M14" i="31"/>
  <c r="M15" i="31"/>
  <c r="M16" i="31"/>
  <c r="M17" i="31"/>
  <c r="J8" i="31"/>
  <c r="J9" i="31"/>
  <c r="J10" i="31"/>
  <c r="J11" i="31"/>
  <c r="J12" i="31"/>
  <c r="J13" i="31"/>
  <c r="J14" i="31"/>
  <c r="J15" i="31"/>
  <c r="J16" i="31"/>
  <c r="J17" i="31"/>
  <c r="G7" i="30"/>
  <c r="G18" i="30" s="1"/>
  <c r="I7" i="30"/>
  <c r="I18" i="30" s="1"/>
  <c r="J7" i="30"/>
  <c r="J18" i="30" s="1"/>
  <c r="F7" i="30"/>
  <c r="F18" i="30" s="1"/>
  <c r="O9" i="30"/>
  <c r="O10" i="30"/>
  <c r="O11" i="30"/>
  <c r="O12" i="30"/>
  <c r="O13" i="30"/>
  <c r="O14" i="30"/>
  <c r="O15" i="30"/>
  <c r="O16" i="30"/>
  <c r="O17" i="30"/>
  <c r="O8" i="30"/>
  <c r="L8" i="30"/>
  <c r="L9" i="30"/>
  <c r="L10" i="30"/>
  <c r="L11" i="30"/>
  <c r="L12" i="30"/>
  <c r="L13" i="30"/>
  <c r="L14" i="30"/>
  <c r="L15" i="30"/>
  <c r="L16" i="30"/>
  <c r="L17" i="30"/>
  <c r="K8" i="30"/>
  <c r="K9" i="30"/>
  <c r="K10" i="30"/>
  <c r="K11" i="30"/>
  <c r="K12" i="30"/>
  <c r="K13" i="30"/>
  <c r="K14" i="30"/>
  <c r="K15" i="30"/>
  <c r="K16" i="30"/>
  <c r="K17" i="30"/>
  <c r="H8" i="30"/>
  <c r="H9" i="30"/>
  <c r="H10" i="30"/>
  <c r="H11" i="30"/>
  <c r="H12" i="30"/>
  <c r="H13" i="30"/>
  <c r="H14" i="30"/>
  <c r="H15" i="30"/>
  <c r="H16" i="30"/>
  <c r="H17" i="30"/>
  <c r="E12" i="29"/>
  <c r="G12" i="29"/>
  <c r="H12" i="29"/>
  <c r="D12" i="29"/>
  <c r="E7" i="29"/>
  <c r="G7" i="29"/>
  <c r="H7" i="29"/>
  <c r="D7" i="29"/>
  <c r="J8" i="29"/>
  <c r="J9" i="29"/>
  <c r="J10" i="29"/>
  <c r="J11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I8" i="29"/>
  <c r="I9" i="29"/>
  <c r="I10" i="29"/>
  <c r="I11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F8" i="29"/>
  <c r="F9" i="29"/>
  <c r="F10" i="29"/>
  <c r="F11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E6" i="28"/>
  <c r="G6" i="28"/>
  <c r="H6" i="28"/>
  <c r="D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I7" i="23"/>
  <c r="I16" i="23" s="1"/>
  <c r="K7" i="23"/>
  <c r="L7" i="23"/>
  <c r="L16" i="23" s="1"/>
  <c r="H7" i="23"/>
  <c r="H16" i="23" s="1"/>
  <c r="Q9" i="23"/>
  <c r="Q10" i="23"/>
  <c r="Q11" i="23"/>
  <c r="Q12" i="23"/>
  <c r="Q13" i="23"/>
  <c r="Q14" i="23"/>
  <c r="Q15" i="23"/>
  <c r="Q8" i="23"/>
  <c r="N8" i="23"/>
  <c r="N9" i="23"/>
  <c r="N10" i="23"/>
  <c r="N11" i="23"/>
  <c r="N12" i="23"/>
  <c r="N13" i="23"/>
  <c r="N14" i="23"/>
  <c r="N15" i="23"/>
  <c r="M8" i="23"/>
  <c r="M9" i="23"/>
  <c r="M10" i="23"/>
  <c r="M11" i="23"/>
  <c r="M12" i="23"/>
  <c r="M13" i="23"/>
  <c r="M14" i="23"/>
  <c r="M15" i="23"/>
  <c r="J8" i="23"/>
  <c r="J9" i="23"/>
  <c r="J10" i="23"/>
  <c r="J11" i="23"/>
  <c r="J12" i="23"/>
  <c r="J13" i="23"/>
  <c r="J14" i="23"/>
  <c r="J15" i="23"/>
  <c r="G7" i="22"/>
  <c r="G33" i="22" s="1"/>
  <c r="I7" i="22"/>
  <c r="J7" i="22"/>
  <c r="J33" i="22" s="1"/>
  <c r="F7" i="22"/>
  <c r="F33" i="22" s="1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8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E13" i="21"/>
  <c r="G13" i="21"/>
  <c r="H13" i="21"/>
  <c r="D13" i="21"/>
  <c r="E7" i="21"/>
  <c r="G7" i="21"/>
  <c r="H7" i="21"/>
  <c r="D7" i="21"/>
  <c r="J8" i="21"/>
  <c r="J9" i="21"/>
  <c r="J10" i="21"/>
  <c r="J11" i="21"/>
  <c r="J12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I8" i="21"/>
  <c r="I9" i="21"/>
  <c r="I10" i="21"/>
  <c r="I11" i="21"/>
  <c r="I12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F8" i="21"/>
  <c r="F9" i="21"/>
  <c r="F10" i="21"/>
  <c r="F11" i="21"/>
  <c r="F12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E6" i="20"/>
  <c r="G6" i="20"/>
  <c r="H6" i="20"/>
  <c r="D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I7" i="15"/>
  <c r="I16" i="15" s="1"/>
  <c r="K7" i="15"/>
  <c r="L7" i="15"/>
  <c r="L16" i="15" s="1"/>
  <c r="H7" i="15"/>
  <c r="H16" i="15" s="1"/>
  <c r="Q9" i="15"/>
  <c r="Q10" i="15"/>
  <c r="Q11" i="15"/>
  <c r="Q12" i="15"/>
  <c r="Q13" i="15"/>
  <c r="Q14" i="15"/>
  <c r="Q15" i="15"/>
  <c r="Q8" i="15"/>
  <c r="N8" i="15"/>
  <c r="N9" i="15"/>
  <c r="N10" i="15"/>
  <c r="N11" i="15"/>
  <c r="N12" i="15"/>
  <c r="N13" i="15"/>
  <c r="N14" i="15"/>
  <c r="N15" i="15"/>
  <c r="M8" i="15"/>
  <c r="M9" i="15"/>
  <c r="M10" i="15"/>
  <c r="M11" i="15"/>
  <c r="M12" i="15"/>
  <c r="M13" i="15"/>
  <c r="M14" i="15"/>
  <c r="M15" i="15"/>
  <c r="J8" i="15"/>
  <c r="J9" i="15"/>
  <c r="J10" i="15"/>
  <c r="J11" i="15"/>
  <c r="J12" i="15"/>
  <c r="J13" i="15"/>
  <c r="J14" i="15"/>
  <c r="J15" i="15"/>
  <c r="G7" i="14"/>
  <c r="G29" i="14" s="1"/>
  <c r="I7" i="14"/>
  <c r="I29" i="14" s="1"/>
  <c r="J7" i="14"/>
  <c r="J29" i="14" s="1"/>
  <c r="F7" i="14"/>
  <c r="F29" i="14" s="1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8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E12" i="13"/>
  <c r="G12" i="13"/>
  <c r="H12" i="13"/>
  <c r="D12" i="13"/>
  <c r="E7" i="13"/>
  <c r="G7" i="13"/>
  <c r="H7" i="13"/>
  <c r="D7" i="13"/>
  <c r="J8" i="13"/>
  <c r="J9" i="13"/>
  <c r="J10" i="13"/>
  <c r="J11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I8" i="13"/>
  <c r="I9" i="13"/>
  <c r="I10" i="13"/>
  <c r="I11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F8" i="13"/>
  <c r="F9" i="13"/>
  <c r="F10" i="13"/>
  <c r="F11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E6" i="12"/>
  <c r="G6" i="12"/>
  <c r="H6" i="12"/>
  <c r="D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I7" i="7"/>
  <c r="I18" i="7" s="1"/>
  <c r="K7" i="7"/>
  <c r="K18" i="7" s="1"/>
  <c r="L7" i="7"/>
  <c r="L18" i="7" s="1"/>
  <c r="H7" i="7"/>
  <c r="H18" i="7" s="1"/>
  <c r="Q9" i="7"/>
  <c r="Q10" i="7"/>
  <c r="Q11" i="7"/>
  <c r="Q12" i="7"/>
  <c r="Q13" i="7"/>
  <c r="Q14" i="7"/>
  <c r="Q15" i="7"/>
  <c r="Q16" i="7"/>
  <c r="Q17" i="7"/>
  <c r="Q8" i="7"/>
  <c r="N8" i="7"/>
  <c r="N9" i="7"/>
  <c r="N10" i="7"/>
  <c r="N11" i="7"/>
  <c r="N12" i="7"/>
  <c r="N13" i="7"/>
  <c r="N14" i="7"/>
  <c r="N15" i="7"/>
  <c r="N16" i="7"/>
  <c r="N17" i="7"/>
  <c r="M8" i="7"/>
  <c r="M9" i="7"/>
  <c r="M10" i="7"/>
  <c r="M11" i="7"/>
  <c r="M12" i="7"/>
  <c r="M13" i="7"/>
  <c r="M14" i="7"/>
  <c r="M15" i="7"/>
  <c r="M16" i="7"/>
  <c r="M17" i="7"/>
  <c r="J8" i="7"/>
  <c r="J9" i="7"/>
  <c r="J10" i="7"/>
  <c r="J11" i="7"/>
  <c r="J12" i="7"/>
  <c r="J13" i="7"/>
  <c r="J14" i="7"/>
  <c r="J15" i="7"/>
  <c r="J16" i="7"/>
  <c r="J17" i="7"/>
  <c r="G7" i="6"/>
  <c r="G26" i="6" s="1"/>
  <c r="I7" i="6"/>
  <c r="J7" i="6"/>
  <c r="F7" i="6"/>
  <c r="F26" i="6" s="1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8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E12" i="5"/>
  <c r="G12" i="5"/>
  <c r="H12" i="5"/>
  <c r="D12" i="5"/>
  <c r="E7" i="5"/>
  <c r="G7" i="5"/>
  <c r="H7" i="5"/>
  <c r="D7" i="5"/>
  <c r="J8" i="5"/>
  <c r="J9" i="5"/>
  <c r="J10" i="5"/>
  <c r="J11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I8" i="5"/>
  <c r="I9" i="5"/>
  <c r="I10" i="5"/>
  <c r="I11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F8" i="5"/>
  <c r="F9" i="5"/>
  <c r="F10" i="5"/>
  <c r="F11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E6" i="4"/>
  <c r="G6" i="4"/>
  <c r="H6" i="4"/>
  <c r="D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114" i="3"/>
  <c r="G114" i="3"/>
  <c r="H114" i="3"/>
  <c r="D114" i="3"/>
  <c r="E7" i="3"/>
  <c r="G7" i="3"/>
  <c r="H7" i="3"/>
  <c r="D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E6" i="2"/>
  <c r="G6" i="2"/>
  <c r="H6" i="2"/>
  <c r="D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J7" i="663" l="1"/>
  <c r="J30" i="663" s="1"/>
  <c r="J7" i="631"/>
  <c r="J24" i="631" s="1"/>
  <c r="J7" i="623"/>
  <c r="J23" i="623" s="1"/>
  <c r="J7" i="615"/>
  <c r="J22" i="615" s="1"/>
  <c r="J7" i="607"/>
  <c r="J18" i="607" s="1"/>
  <c r="J7" i="599"/>
  <c r="J18" i="599" s="1"/>
  <c r="J7" i="591"/>
  <c r="J12" i="591" s="1"/>
  <c r="J7" i="583"/>
  <c r="J19" i="583" s="1"/>
  <c r="J7" i="575"/>
  <c r="J18" i="575" s="1"/>
  <c r="J7" i="567"/>
  <c r="J38" i="567" s="1"/>
  <c r="J7" i="559"/>
  <c r="J19" i="559" s="1"/>
  <c r="J7" i="551"/>
  <c r="J30" i="551" s="1"/>
  <c r="J7" i="543"/>
  <c r="J14" i="543" s="1"/>
  <c r="J7" i="535"/>
  <c r="J18" i="535" s="1"/>
  <c r="J7" i="527"/>
  <c r="J15" i="527" s="1"/>
  <c r="J7" i="519"/>
  <c r="J19" i="519" s="1"/>
  <c r="J7" i="511"/>
  <c r="J21" i="511" s="1"/>
  <c r="J7" i="503"/>
  <c r="J20" i="503" s="1"/>
  <c r="J7" i="495"/>
  <c r="J17" i="495" s="1"/>
  <c r="J7" i="487"/>
  <c r="J13" i="487" s="1"/>
  <c r="J7" i="479"/>
  <c r="J18" i="479" s="1"/>
  <c r="J7" i="471"/>
  <c r="J16" i="471" s="1"/>
  <c r="J7" i="463"/>
  <c r="J15" i="463" s="1"/>
  <c r="J7" i="455"/>
  <c r="J12" i="455" s="1"/>
  <c r="J7" i="447"/>
  <c r="J21" i="447" s="1"/>
  <c r="J7" i="439"/>
  <c r="J23" i="439" s="1"/>
  <c r="J7" i="431"/>
  <c r="J19" i="431" s="1"/>
  <c r="J7" i="423"/>
  <c r="J13" i="423" s="1"/>
  <c r="J7" i="415"/>
  <c r="J22" i="415" s="1"/>
  <c r="J7" i="407"/>
  <c r="J18" i="407" s="1"/>
  <c r="J7" i="399"/>
  <c r="J18" i="399" s="1"/>
  <c r="J7" i="359"/>
  <c r="J25" i="359" s="1"/>
  <c r="J7" i="391"/>
  <c r="J12" i="391" s="1"/>
  <c r="J7" i="383"/>
  <c r="J19" i="383" s="1"/>
  <c r="J7" i="375"/>
  <c r="J17" i="375" s="1"/>
  <c r="J7" i="367"/>
  <c r="J18" i="367" s="1"/>
  <c r="J7" i="351"/>
  <c r="J24" i="351" s="1"/>
  <c r="F7" i="229"/>
  <c r="H7" i="462"/>
  <c r="H11" i="462" s="1"/>
  <c r="H7" i="70"/>
  <c r="H11" i="70" s="1"/>
  <c r="F7" i="221"/>
  <c r="F7" i="245"/>
  <c r="F7" i="69"/>
  <c r="H7" i="318"/>
  <c r="H11" i="318" s="1"/>
  <c r="H7" i="142"/>
  <c r="H13" i="142" s="1"/>
  <c r="F29" i="245"/>
  <c r="F15" i="269"/>
  <c r="H7" i="270"/>
  <c r="H11" i="270" s="1"/>
  <c r="F6" i="212"/>
  <c r="H7" i="646"/>
  <c r="H10" i="646" s="1"/>
  <c r="F11" i="621"/>
  <c r="J7" i="343"/>
  <c r="J54" i="343" s="1"/>
  <c r="J7" i="335"/>
  <c r="J17" i="335" s="1"/>
  <c r="J7" i="327"/>
  <c r="J18" i="327" s="1"/>
  <c r="J7" i="319"/>
  <c r="J19" i="319" s="1"/>
  <c r="J7" i="311"/>
  <c r="J26" i="311" s="1"/>
  <c r="J7" i="303"/>
  <c r="J17" i="303" s="1"/>
  <c r="J7" i="295"/>
  <c r="J18" i="295" s="1"/>
  <c r="J7" i="287"/>
  <c r="J23" i="287" s="1"/>
  <c r="J7" i="271"/>
  <c r="J18" i="271" s="1"/>
  <c r="J7" i="279"/>
  <c r="J17" i="279" s="1"/>
  <c r="J7" i="263"/>
  <c r="J11" i="263" s="1"/>
  <c r="J7" i="255"/>
  <c r="J18" i="255" s="1"/>
  <c r="J7" i="247"/>
  <c r="J52" i="247" s="1"/>
  <c r="J7" i="239"/>
  <c r="J17" i="239" s="1"/>
  <c r="J7" i="231"/>
  <c r="J25" i="231" s="1"/>
  <c r="J7" i="223"/>
  <c r="J15" i="223" s="1"/>
  <c r="H7" i="46"/>
  <c r="H40" i="46" s="1"/>
  <c r="F6" i="444"/>
  <c r="F9" i="445"/>
  <c r="H7" i="598"/>
  <c r="H11" i="598" s="1"/>
  <c r="H7" i="246"/>
  <c r="H26" i="246" s="1"/>
  <c r="F6" i="428"/>
  <c r="F10" i="429"/>
  <c r="H7" i="518"/>
  <c r="H11" i="518" s="1"/>
  <c r="H7" i="662"/>
  <c r="H19" i="662" s="1"/>
  <c r="F12" i="5"/>
  <c r="H7" i="30"/>
  <c r="H18" i="30" s="1"/>
  <c r="F9" i="141"/>
  <c r="H7" i="190"/>
  <c r="H10" i="190" s="1"/>
  <c r="F6" i="380"/>
  <c r="F12" i="13"/>
  <c r="H7" i="158"/>
  <c r="H10" i="158" s="1"/>
  <c r="H7" i="230"/>
  <c r="H14" i="230" s="1"/>
  <c r="F6" i="628"/>
  <c r="F7" i="29"/>
  <c r="H7" i="118"/>
  <c r="H10" i="118" s="1"/>
  <c r="F7" i="309"/>
  <c r="H7" i="454"/>
  <c r="H10" i="454" s="1"/>
  <c r="F6" i="588"/>
  <c r="F11" i="597"/>
  <c r="H7" i="654"/>
  <c r="H11" i="654" s="1"/>
  <c r="F6" i="124"/>
  <c r="F9" i="349"/>
  <c r="F10" i="549"/>
  <c r="H7" i="174"/>
  <c r="H14" i="174" s="1"/>
  <c r="F6" i="180"/>
  <c r="F6" i="188"/>
  <c r="F6" i="204"/>
  <c r="F6" i="324"/>
  <c r="F11" i="333"/>
  <c r="F6" i="460"/>
  <c r="F6" i="500"/>
  <c r="H7" i="638"/>
  <c r="H11" i="638" s="1"/>
  <c r="J7" i="207"/>
  <c r="J54" i="207" s="1"/>
  <c r="J7" i="199"/>
  <c r="J16" i="199" s="1"/>
  <c r="J7" i="191"/>
  <c r="J14" i="191" s="1"/>
  <c r="J7" i="151"/>
  <c r="J19" i="151" s="1"/>
  <c r="J7" i="127"/>
  <c r="J16" i="127" s="1"/>
  <c r="J7" i="95"/>
  <c r="J21" i="95" s="1"/>
  <c r="J7" i="55"/>
  <c r="J27" i="55" s="1"/>
  <c r="J7" i="15"/>
  <c r="J16" i="15" s="1"/>
  <c r="F6" i="636"/>
  <c r="F7" i="13"/>
  <c r="F6" i="36"/>
  <c r="F12" i="37"/>
  <c r="F6" i="68"/>
  <c r="F7" i="85"/>
  <c r="H7" i="86"/>
  <c r="H17" i="86" s="1"/>
  <c r="H7" i="110"/>
  <c r="H11" i="110" s="1"/>
  <c r="H7" i="126"/>
  <c r="H11" i="126" s="1"/>
  <c r="F6" i="132"/>
  <c r="F9" i="133"/>
  <c r="H7" i="134"/>
  <c r="H12" i="134" s="1"/>
  <c r="J7" i="143"/>
  <c r="J26" i="143" s="1"/>
  <c r="F6" i="148"/>
  <c r="F9" i="149"/>
  <c r="F14" i="165"/>
  <c r="J7" i="175"/>
  <c r="J21" i="175" s="1"/>
  <c r="H7" i="238"/>
  <c r="H12" i="238" s="1"/>
  <c r="F6" i="252"/>
  <c r="F6" i="268"/>
  <c r="F9" i="301"/>
  <c r="H7" i="326"/>
  <c r="H13" i="326" s="1"/>
  <c r="F6" i="332"/>
  <c r="H7" i="350"/>
  <c r="H12" i="350" s="1"/>
  <c r="H7" i="358"/>
  <c r="H13" i="358" s="1"/>
  <c r="F6" i="364"/>
  <c r="F7" i="373"/>
  <c r="H7" i="374"/>
  <c r="H12" i="374" s="1"/>
  <c r="H7" i="382"/>
  <c r="H14" i="382" s="1"/>
  <c r="H7" i="406"/>
  <c r="H12" i="406" s="1"/>
  <c r="F10" i="421"/>
  <c r="H7" i="478"/>
  <c r="H11" i="478" s="1"/>
  <c r="H7" i="502"/>
  <c r="H11" i="502" s="1"/>
  <c r="F6" i="516"/>
  <c r="H7" i="542"/>
  <c r="H11" i="542" s="1"/>
  <c r="F9" i="589"/>
  <c r="F7" i="613"/>
  <c r="J7" i="63"/>
  <c r="J31" i="63" s="1"/>
  <c r="F13" i="85"/>
  <c r="F10" i="125"/>
  <c r="J7" i="159"/>
  <c r="J14" i="159" s="1"/>
  <c r="F6" i="164"/>
  <c r="H7" i="182"/>
  <c r="H11" i="182" s="1"/>
  <c r="F6" i="220"/>
  <c r="H7" i="222"/>
  <c r="H12" i="222" s="1"/>
  <c r="F9" i="253"/>
  <c r="F9" i="293"/>
  <c r="F6" i="372"/>
  <c r="F6" i="388"/>
  <c r="F6" i="396"/>
  <c r="F6" i="404"/>
  <c r="H7" i="414"/>
  <c r="H12" i="414" s="1"/>
  <c r="H7" i="486"/>
  <c r="H11" i="486" s="1"/>
  <c r="H7" i="558"/>
  <c r="H11" i="558" s="1"/>
  <c r="H7" i="574"/>
  <c r="H12" i="574" s="1"/>
  <c r="F6" i="620"/>
  <c r="H7" i="678"/>
  <c r="H13" i="678" s="1"/>
  <c r="F6" i="524"/>
  <c r="H7" i="6"/>
  <c r="H26" i="6" s="1"/>
  <c r="H7" i="22"/>
  <c r="H33" i="22" s="1"/>
  <c r="J7" i="47"/>
  <c r="J16" i="47" s="1"/>
  <c r="F7" i="5"/>
  <c r="F7" i="21"/>
  <c r="H7" i="38"/>
  <c r="H27" i="38" s="1"/>
  <c r="F6" i="76"/>
  <c r="J7" i="79"/>
  <c r="J27" i="79" s="1"/>
  <c r="F6" i="84"/>
  <c r="F9" i="93"/>
  <c r="F6" i="100"/>
  <c r="J7" i="103"/>
  <c r="J19" i="103" s="1"/>
  <c r="F7" i="197"/>
  <c r="F6" i="236"/>
  <c r="F6" i="244"/>
  <c r="F6" i="260"/>
  <c r="F6" i="300"/>
  <c r="F6" i="316"/>
  <c r="F13" i="373"/>
  <c r="F6" i="412"/>
  <c r="F6" i="436"/>
  <c r="F9" i="437"/>
  <c r="H7" i="534"/>
  <c r="H13" i="534" s="1"/>
  <c r="H7" i="582"/>
  <c r="H13" i="582" s="1"/>
  <c r="H7" i="590"/>
  <c r="H10" i="590" s="1"/>
  <c r="H7" i="606"/>
  <c r="H12" i="606" s="1"/>
  <c r="F6" i="668"/>
  <c r="F6" i="508"/>
  <c r="F7" i="3"/>
  <c r="F6" i="20"/>
  <c r="F13" i="21"/>
  <c r="F7" i="37"/>
  <c r="F9" i="53"/>
  <c r="H7" i="94"/>
  <c r="H14" i="94" s="1"/>
  <c r="H7" i="150"/>
  <c r="H12" i="150" s="1"/>
  <c r="F6" i="172"/>
  <c r="J7" i="183"/>
  <c r="J17" i="183" s="1"/>
  <c r="F6" i="276"/>
  <c r="F10" i="341"/>
  <c r="F6" i="348"/>
  <c r="H7" i="366"/>
  <c r="H12" i="366" s="1"/>
  <c r="H7" i="398"/>
  <c r="H11" i="398" s="1"/>
  <c r="F9" i="413"/>
  <c r="F6" i="564"/>
  <c r="H7" i="566"/>
  <c r="H14" i="566" s="1"/>
  <c r="F7" i="597"/>
  <c r="F6" i="12"/>
  <c r="F6" i="92"/>
  <c r="F6" i="484"/>
  <c r="F114" i="3"/>
  <c r="F6" i="28"/>
  <c r="J7" i="31"/>
  <c r="J18" i="31" s="1"/>
  <c r="J7" i="39"/>
  <c r="J17" i="39" s="1"/>
  <c r="F7" i="45"/>
  <c r="F6" i="52"/>
  <c r="H7" i="62"/>
  <c r="H14" i="62" s="1"/>
  <c r="J7" i="71"/>
  <c r="J18" i="71" s="1"/>
  <c r="H7" i="78"/>
  <c r="H13" i="78" s="1"/>
  <c r="J7" i="111"/>
  <c r="J20" i="111" s="1"/>
  <c r="F9" i="117"/>
  <c r="J7" i="119"/>
  <c r="J15" i="119" s="1"/>
  <c r="J7" i="167"/>
  <c r="J23" i="167" s="1"/>
  <c r="H7" i="206"/>
  <c r="H20" i="206" s="1"/>
  <c r="F6" i="228"/>
  <c r="H7" i="278"/>
  <c r="H17" i="278" s="1"/>
  <c r="F6" i="308"/>
  <c r="H7" i="310"/>
  <c r="H15" i="310" s="1"/>
  <c r="F6" i="356"/>
  <c r="H7" i="446"/>
  <c r="H14" i="446" s="1"/>
  <c r="F6" i="476"/>
  <c r="F6" i="540"/>
  <c r="H7" i="550"/>
  <c r="H15" i="550" s="1"/>
  <c r="F6" i="604"/>
  <c r="H7" i="614"/>
  <c r="H13" i="614" s="1"/>
  <c r="H7" i="630"/>
  <c r="H19" i="630" s="1"/>
  <c r="F6" i="140"/>
  <c r="F6" i="556"/>
  <c r="H7" i="14"/>
  <c r="H29" i="14" s="1"/>
  <c r="J7" i="23"/>
  <c r="J16" i="23" s="1"/>
  <c r="F12" i="29"/>
  <c r="F6" i="44"/>
  <c r="H7" i="54"/>
  <c r="H14" i="54" s="1"/>
  <c r="F6" i="116"/>
  <c r="F7" i="165"/>
  <c r="F9" i="173"/>
  <c r="H7" i="198"/>
  <c r="H11" i="198" s="1"/>
  <c r="H7" i="214"/>
  <c r="H11" i="214" s="1"/>
  <c r="F6" i="292"/>
  <c r="F6" i="340"/>
  <c r="H7" i="342"/>
  <c r="H13" i="342" s="1"/>
  <c r="F6" i="420"/>
  <c r="H7" i="430"/>
  <c r="H18" i="430" s="1"/>
  <c r="H7" i="438"/>
  <c r="H12" i="438" s="1"/>
  <c r="F9" i="453"/>
  <c r="H7" i="526"/>
  <c r="H11" i="526" s="1"/>
  <c r="F6" i="612"/>
  <c r="F10" i="613"/>
  <c r="F7" i="629"/>
  <c r="F6" i="2"/>
  <c r="F6" i="596"/>
  <c r="J7" i="7"/>
  <c r="J18" i="7" s="1"/>
  <c r="F6" i="4"/>
  <c r="F13" i="45"/>
  <c r="F6" i="60"/>
  <c r="J7" i="87"/>
  <c r="J21" i="87" s="1"/>
  <c r="F6" i="108"/>
  <c r="J7" i="135"/>
  <c r="J15" i="135" s="1"/>
  <c r="F6" i="156"/>
  <c r="H7" i="166"/>
  <c r="H14" i="166" s="1"/>
  <c r="F6" i="196"/>
  <c r="F10" i="205"/>
  <c r="F7" i="269"/>
  <c r="H7" i="286"/>
  <c r="H11" i="286" s="1"/>
  <c r="F7" i="365"/>
  <c r="F7" i="381"/>
  <c r="F6" i="452"/>
  <c r="H7" i="494"/>
  <c r="H12" i="494" s="1"/>
  <c r="H7" i="510"/>
  <c r="H11" i="510" s="1"/>
  <c r="F9" i="517"/>
  <c r="F6" i="548"/>
  <c r="F7" i="605"/>
  <c r="F7" i="621"/>
  <c r="H7" i="622"/>
  <c r="H14" i="622" s="1"/>
  <c r="F13" i="629"/>
  <c r="F6" i="660"/>
  <c r="N7" i="679"/>
  <c r="M23" i="679"/>
  <c r="N23" i="679"/>
  <c r="M7" i="679"/>
  <c r="K7" i="678"/>
  <c r="K13" i="678"/>
  <c r="L13" i="678"/>
  <c r="L7" i="678"/>
  <c r="J7" i="677"/>
  <c r="I7" i="677"/>
  <c r="J6" i="676"/>
  <c r="I6" i="676"/>
  <c r="N7" i="671"/>
  <c r="M15" i="671"/>
  <c r="N15" i="671"/>
  <c r="M7" i="671"/>
  <c r="K11" i="670"/>
  <c r="L11" i="670"/>
  <c r="K7" i="670"/>
  <c r="L7" i="670"/>
  <c r="J9" i="669"/>
  <c r="I9" i="669"/>
  <c r="J7" i="669"/>
  <c r="I7" i="669"/>
  <c r="I6" i="668"/>
  <c r="J6" i="668"/>
  <c r="N7" i="663"/>
  <c r="M30" i="663"/>
  <c r="N30" i="663"/>
  <c r="M7" i="663"/>
  <c r="L19" i="662"/>
  <c r="K19" i="662"/>
  <c r="K7" i="662"/>
  <c r="L7" i="662"/>
  <c r="J9" i="661"/>
  <c r="I7" i="661"/>
  <c r="I9" i="661"/>
  <c r="J7" i="661"/>
  <c r="J6" i="660"/>
  <c r="I6" i="660"/>
  <c r="N7" i="655"/>
  <c r="N15" i="655"/>
  <c r="M15" i="655"/>
  <c r="M7" i="655"/>
  <c r="K7" i="654"/>
  <c r="I11" i="654"/>
  <c r="L7" i="654"/>
  <c r="J7" i="653"/>
  <c r="I7" i="653"/>
  <c r="I6" i="652"/>
  <c r="J6" i="652"/>
  <c r="N7" i="647"/>
  <c r="M14" i="647"/>
  <c r="N14" i="647"/>
  <c r="M7" i="647"/>
  <c r="K7" i="646"/>
  <c r="L7" i="646"/>
  <c r="J10" i="646"/>
  <c r="I10" i="646"/>
  <c r="I7" i="645"/>
  <c r="J7" i="645"/>
  <c r="J6" i="644"/>
  <c r="I6" i="644"/>
  <c r="N7" i="639"/>
  <c r="M16" i="639"/>
  <c r="N16" i="639"/>
  <c r="M7" i="639"/>
  <c r="K7" i="638"/>
  <c r="I11" i="638"/>
  <c r="L7" i="638"/>
  <c r="I9" i="637"/>
  <c r="J9" i="637"/>
  <c r="J7" i="637"/>
  <c r="I7" i="637"/>
  <c r="I6" i="636"/>
  <c r="J6" i="636"/>
  <c r="N7" i="631"/>
  <c r="M24" i="631"/>
  <c r="N24" i="631"/>
  <c r="M7" i="631"/>
  <c r="K7" i="630"/>
  <c r="I19" i="630"/>
  <c r="L7" i="630"/>
  <c r="I13" i="629"/>
  <c r="J13" i="629"/>
  <c r="J7" i="629"/>
  <c r="I7" i="629"/>
  <c r="J6" i="628"/>
  <c r="I6" i="628"/>
  <c r="N7" i="623"/>
  <c r="M23" i="623"/>
  <c r="N23" i="623"/>
  <c r="M7" i="623"/>
  <c r="K14" i="622"/>
  <c r="L14" i="622"/>
  <c r="L7" i="622"/>
  <c r="K7" i="622"/>
  <c r="J7" i="621"/>
  <c r="I11" i="621"/>
  <c r="J11" i="621"/>
  <c r="I7" i="621"/>
  <c r="J6" i="620"/>
  <c r="I6" i="620"/>
  <c r="N7" i="615"/>
  <c r="M22" i="615"/>
  <c r="N22" i="615"/>
  <c r="M7" i="615"/>
  <c r="K13" i="614"/>
  <c r="L13" i="614"/>
  <c r="K7" i="614"/>
  <c r="L7" i="614"/>
  <c r="I7" i="613"/>
  <c r="I10" i="613"/>
  <c r="J10" i="613"/>
  <c r="J7" i="613"/>
  <c r="J6" i="612"/>
  <c r="I6" i="612"/>
  <c r="N18" i="607"/>
  <c r="M18" i="607"/>
  <c r="N7" i="607"/>
  <c r="M7" i="607"/>
  <c r="K7" i="606"/>
  <c r="I12" i="606"/>
  <c r="L7" i="606"/>
  <c r="I7" i="605"/>
  <c r="J7" i="605"/>
  <c r="J6" i="604"/>
  <c r="I6" i="604"/>
  <c r="N7" i="599"/>
  <c r="N18" i="599"/>
  <c r="M18" i="599"/>
  <c r="M7" i="599"/>
  <c r="K7" i="598"/>
  <c r="I11" i="598"/>
  <c r="L7" i="598"/>
  <c r="I7" i="597"/>
  <c r="I11" i="597"/>
  <c r="J11" i="597"/>
  <c r="J7" i="597"/>
  <c r="I6" i="596"/>
  <c r="J6" i="596"/>
  <c r="N7" i="591"/>
  <c r="M12" i="591"/>
  <c r="N12" i="591"/>
  <c r="M7" i="591"/>
  <c r="L7" i="590"/>
  <c r="K7" i="590"/>
  <c r="I10" i="590"/>
  <c r="K10" i="590" s="1"/>
  <c r="J10" i="590"/>
  <c r="I7" i="589"/>
  <c r="J9" i="589"/>
  <c r="I9" i="589"/>
  <c r="J7" i="589"/>
  <c r="J6" i="588"/>
  <c r="I6" i="588"/>
  <c r="M7" i="583"/>
  <c r="N19" i="583"/>
  <c r="M19" i="583"/>
  <c r="N7" i="583"/>
  <c r="L7" i="582"/>
  <c r="K7" i="582"/>
  <c r="I13" i="582"/>
  <c r="J7" i="581"/>
  <c r="I7" i="581"/>
  <c r="J6" i="580"/>
  <c r="I6" i="580"/>
  <c r="N7" i="575"/>
  <c r="N18" i="575"/>
  <c r="M18" i="575"/>
  <c r="M7" i="575"/>
  <c r="K7" i="574"/>
  <c r="L7" i="574"/>
  <c r="I12" i="574"/>
  <c r="J7" i="573"/>
  <c r="I7" i="573"/>
  <c r="I6" i="572"/>
  <c r="J6" i="572"/>
  <c r="M7" i="567"/>
  <c r="N38" i="567"/>
  <c r="M38" i="567"/>
  <c r="N7" i="567"/>
  <c r="K14" i="566"/>
  <c r="L14" i="566"/>
  <c r="L7" i="566"/>
  <c r="K7" i="566"/>
  <c r="I7" i="565"/>
  <c r="J7" i="565"/>
  <c r="I6" i="564"/>
  <c r="J6" i="564"/>
  <c r="N7" i="559"/>
  <c r="N19" i="559"/>
  <c r="M19" i="559"/>
  <c r="M7" i="559"/>
  <c r="K7" i="558"/>
  <c r="I11" i="558"/>
  <c r="L7" i="558"/>
  <c r="J7" i="557"/>
  <c r="I7" i="557"/>
  <c r="I6" i="556"/>
  <c r="J6" i="556"/>
  <c r="N7" i="551"/>
  <c r="M30" i="551"/>
  <c r="N30" i="551"/>
  <c r="M7" i="551"/>
  <c r="K15" i="550"/>
  <c r="L15" i="550"/>
  <c r="L7" i="550"/>
  <c r="K7" i="550"/>
  <c r="I10" i="549"/>
  <c r="J10" i="549"/>
  <c r="J7" i="549"/>
  <c r="I7" i="549"/>
  <c r="I6" i="548"/>
  <c r="J6" i="548"/>
  <c r="N7" i="543"/>
  <c r="N14" i="543"/>
  <c r="M14" i="543"/>
  <c r="M7" i="543"/>
  <c r="K7" i="542"/>
  <c r="I11" i="542"/>
  <c r="L7" i="542"/>
  <c r="I7" i="541"/>
  <c r="J7" i="541"/>
  <c r="I6" i="540"/>
  <c r="J6" i="540"/>
  <c r="N7" i="535"/>
  <c r="M18" i="535"/>
  <c r="N18" i="535"/>
  <c r="M7" i="535"/>
  <c r="K7" i="534"/>
  <c r="I13" i="534"/>
  <c r="K13" i="534" s="1"/>
  <c r="L7" i="534"/>
  <c r="J7" i="533"/>
  <c r="I7" i="533"/>
  <c r="J6" i="532"/>
  <c r="I6" i="532"/>
  <c r="N7" i="527"/>
  <c r="M15" i="527"/>
  <c r="N15" i="527"/>
  <c r="M7" i="527"/>
  <c r="L11" i="526"/>
  <c r="K11" i="526"/>
  <c r="K7" i="526"/>
  <c r="L7" i="526"/>
  <c r="I7" i="525"/>
  <c r="J7" i="525"/>
  <c r="J6" i="524"/>
  <c r="I6" i="524"/>
  <c r="N7" i="519"/>
  <c r="M19" i="519"/>
  <c r="N19" i="519"/>
  <c r="M7" i="519"/>
  <c r="L7" i="518"/>
  <c r="I11" i="518"/>
  <c r="K7" i="518"/>
  <c r="I7" i="517"/>
  <c r="I9" i="517"/>
  <c r="J9" i="517"/>
  <c r="J7" i="517"/>
  <c r="J6" i="516"/>
  <c r="I6" i="516"/>
  <c r="N7" i="511"/>
  <c r="N21" i="511"/>
  <c r="M21" i="511"/>
  <c r="M7" i="511"/>
  <c r="L7" i="510"/>
  <c r="I11" i="510"/>
  <c r="K7" i="510"/>
  <c r="I7" i="509"/>
  <c r="I9" i="509"/>
  <c r="J9" i="509"/>
  <c r="J7" i="509"/>
  <c r="I6" i="508"/>
  <c r="J6" i="508"/>
  <c r="N7" i="503"/>
  <c r="M20" i="503"/>
  <c r="N20" i="503"/>
  <c r="M7" i="503"/>
  <c r="K7" i="502"/>
  <c r="I11" i="502"/>
  <c r="L7" i="502"/>
  <c r="J7" i="501"/>
  <c r="I7" i="501"/>
  <c r="J6" i="500"/>
  <c r="I6" i="500"/>
  <c r="M7" i="495"/>
  <c r="M17" i="495"/>
  <c r="N17" i="495"/>
  <c r="N7" i="495"/>
  <c r="L12" i="494"/>
  <c r="K7" i="494"/>
  <c r="K12" i="494"/>
  <c r="L7" i="494"/>
  <c r="I7" i="493"/>
  <c r="J7" i="493"/>
  <c r="I6" i="492"/>
  <c r="J6" i="492"/>
  <c r="N7" i="487"/>
  <c r="M13" i="487"/>
  <c r="N13" i="487"/>
  <c r="M7" i="487"/>
  <c r="L11" i="486"/>
  <c r="K11" i="486"/>
  <c r="K7" i="486"/>
  <c r="L7" i="486"/>
  <c r="J7" i="485"/>
  <c r="I7" i="485"/>
  <c r="J6" i="484"/>
  <c r="I6" i="484"/>
  <c r="M7" i="479"/>
  <c r="N18" i="479"/>
  <c r="M18" i="479"/>
  <c r="N7" i="479"/>
  <c r="L7" i="478"/>
  <c r="I11" i="478"/>
  <c r="K7" i="478"/>
  <c r="J7" i="477"/>
  <c r="I7" i="477"/>
  <c r="I6" i="476"/>
  <c r="J6" i="476"/>
  <c r="N7" i="471"/>
  <c r="M16" i="471"/>
  <c r="N16" i="471"/>
  <c r="M7" i="471"/>
  <c r="K7" i="470"/>
  <c r="I12" i="470"/>
  <c r="L7" i="470"/>
  <c r="J7" i="469"/>
  <c r="I7" i="469"/>
  <c r="J6" i="468"/>
  <c r="I6" i="468"/>
  <c r="N7" i="463"/>
  <c r="M15" i="463"/>
  <c r="N15" i="463"/>
  <c r="M7" i="463"/>
  <c r="K7" i="462"/>
  <c r="I11" i="462"/>
  <c r="L11" i="462" s="1"/>
  <c r="L7" i="462"/>
  <c r="J7" i="461"/>
  <c r="I7" i="461"/>
  <c r="J6" i="460"/>
  <c r="I6" i="460"/>
  <c r="N7" i="455"/>
  <c r="M12" i="455"/>
  <c r="N12" i="455"/>
  <c r="M7" i="455"/>
  <c r="K7" i="454"/>
  <c r="I10" i="454"/>
  <c r="L7" i="454"/>
  <c r="I7" i="453"/>
  <c r="I9" i="453"/>
  <c r="J9" i="453"/>
  <c r="J7" i="453"/>
  <c r="I6" i="452"/>
  <c r="J6" i="452"/>
  <c r="M21" i="447"/>
  <c r="N21" i="447"/>
  <c r="N7" i="447"/>
  <c r="M7" i="447"/>
  <c r="L7" i="446"/>
  <c r="I14" i="446"/>
  <c r="K7" i="446"/>
  <c r="J9" i="445"/>
  <c r="I9" i="445"/>
  <c r="J7" i="445"/>
  <c r="I7" i="445"/>
  <c r="I6" i="444"/>
  <c r="J6" i="444"/>
  <c r="N7" i="439"/>
  <c r="M23" i="439"/>
  <c r="N23" i="439"/>
  <c r="M7" i="439"/>
  <c r="L7" i="438"/>
  <c r="I12" i="438"/>
  <c r="K7" i="438"/>
  <c r="I7" i="437"/>
  <c r="J9" i="437"/>
  <c r="I9" i="437"/>
  <c r="J7" i="437"/>
  <c r="I6" i="436"/>
  <c r="J6" i="436"/>
  <c r="M7" i="431"/>
  <c r="N19" i="431"/>
  <c r="N7" i="431"/>
  <c r="M19" i="431"/>
  <c r="L7" i="430"/>
  <c r="K18" i="430"/>
  <c r="J18" i="430"/>
  <c r="L18" i="430" s="1"/>
  <c r="K7" i="430"/>
  <c r="I7" i="429"/>
  <c r="J10" i="429"/>
  <c r="I10" i="429"/>
  <c r="J7" i="429"/>
  <c r="J6" i="428"/>
  <c r="I6" i="428"/>
  <c r="N7" i="423"/>
  <c r="N13" i="423"/>
  <c r="M7" i="423"/>
  <c r="M13" i="423"/>
  <c r="K7" i="422"/>
  <c r="I11" i="422"/>
  <c r="L7" i="422"/>
  <c r="I7" i="421"/>
  <c r="I10" i="421"/>
  <c r="J10" i="421"/>
  <c r="J7" i="421"/>
  <c r="I6" i="420"/>
  <c r="J6" i="420"/>
  <c r="M7" i="415"/>
  <c r="M22" i="415"/>
  <c r="N22" i="415"/>
  <c r="N7" i="415"/>
  <c r="K7" i="414"/>
  <c r="I12" i="414"/>
  <c r="L7" i="414"/>
  <c r="I7" i="413"/>
  <c r="I9" i="413"/>
  <c r="J9" i="413"/>
  <c r="J7" i="413"/>
  <c r="I6" i="412"/>
  <c r="J6" i="412"/>
  <c r="M7" i="407"/>
  <c r="M18" i="407"/>
  <c r="N18" i="407"/>
  <c r="N7" i="407"/>
  <c r="K12" i="406"/>
  <c r="L12" i="406"/>
  <c r="L7" i="406"/>
  <c r="K7" i="406"/>
  <c r="I7" i="405"/>
  <c r="J7" i="405"/>
  <c r="I6" i="404"/>
  <c r="J6" i="404"/>
  <c r="N7" i="399"/>
  <c r="N18" i="399"/>
  <c r="M18" i="399"/>
  <c r="M7" i="399"/>
  <c r="K7" i="398"/>
  <c r="I11" i="398"/>
  <c r="L7" i="398"/>
  <c r="J7" i="397"/>
  <c r="I7" i="397"/>
  <c r="I6" i="396"/>
  <c r="J6" i="396"/>
  <c r="N7" i="391"/>
  <c r="M12" i="391"/>
  <c r="N12" i="391"/>
  <c r="M7" i="391"/>
  <c r="K7" i="390"/>
  <c r="I10" i="390"/>
  <c r="L7" i="390"/>
  <c r="I7" i="389"/>
  <c r="J7" i="389"/>
  <c r="I6" i="388"/>
  <c r="J6" i="388"/>
  <c r="M19" i="383"/>
  <c r="N19" i="383"/>
  <c r="N7" i="383"/>
  <c r="M7" i="383"/>
  <c r="K14" i="382"/>
  <c r="L14" i="382"/>
  <c r="L7" i="382"/>
  <c r="K7" i="382"/>
  <c r="I7" i="381"/>
  <c r="J7" i="381"/>
  <c r="J6" i="380"/>
  <c r="I6" i="380"/>
  <c r="N7" i="375"/>
  <c r="M17" i="375"/>
  <c r="N17" i="375"/>
  <c r="M7" i="375"/>
  <c r="K7" i="374"/>
  <c r="I12" i="374"/>
  <c r="L7" i="374"/>
  <c r="I7" i="373"/>
  <c r="J13" i="373"/>
  <c r="I13" i="373"/>
  <c r="J7" i="373"/>
  <c r="J6" i="372"/>
  <c r="I6" i="372"/>
  <c r="M18" i="367"/>
  <c r="M7" i="367"/>
  <c r="N18" i="367"/>
  <c r="N7" i="367"/>
  <c r="K7" i="366"/>
  <c r="I12" i="366"/>
  <c r="L7" i="366"/>
  <c r="I7" i="365"/>
  <c r="I12" i="365"/>
  <c r="J12" i="365"/>
  <c r="J7" i="365"/>
  <c r="I6" i="364"/>
  <c r="J6" i="364"/>
  <c r="N7" i="359"/>
  <c r="M25" i="359"/>
  <c r="N25" i="359"/>
  <c r="M7" i="359"/>
  <c r="K7" i="358"/>
  <c r="I13" i="358"/>
  <c r="L7" i="358"/>
  <c r="I7" i="357"/>
  <c r="I10" i="357"/>
  <c r="J10" i="357"/>
  <c r="J7" i="357"/>
  <c r="I6" i="356"/>
  <c r="J6" i="356"/>
  <c r="N7" i="351"/>
  <c r="N24" i="351"/>
  <c r="M24" i="351"/>
  <c r="M7" i="351"/>
  <c r="K7" i="350"/>
  <c r="L7" i="350"/>
  <c r="I12" i="350"/>
  <c r="I7" i="349"/>
  <c r="I9" i="349"/>
  <c r="J9" i="349"/>
  <c r="J7" i="349"/>
  <c r="I6" i="348"/>
  <c r="J6" i="348"/>
  <c r="N7" i="343"/>
  <c r="M54" i="343"/>
  <c r="N54" i="343"/>
  <c r="M7" i="343"/>
  <c r="K13" i="342"/>
  <c r="L13" i="342"/>
  <c r="K7" i="342"/>
  <c r="L7" i="342"/>
  <c r="I7" i="341"/>
  <c r="I10" i="341"/>
  <c r="J10" i="341"/>
  <c r="J7" i="341"/>
  <c r="I6" i="340"/>
  <c r="J6" i="340"/>
  <c r="M7" i="335"/>
  <c r="M17" i="335"/>
  <c r="N17" i="335"/>
  <c r="N7" i="335"/>
  <c r="L7" i="334"/>
  <c r="I11" i="334"/>
  <c r="K7" i="334"/>
  <c r="I11" i="333"/>
  <c r="J11" i="333"/>
  <c r="J7" i="333"/>
  <c r="I7" i="333"/>
  <c r="I6" i="332"/>
  <c r="J6" i="332"/>
  <c r="M18" i="327"/>
  <c r="N18" i="327"/>
  <c r="N7" i="327"/>
  <c r="M7" i="327"/>
  <c r="K13" i="326"/>
  <c r="L13" i="326"/>
  <c r="L7" i="326"/>
  <c r="K7" i="326"/>
  <c r="I9" i="325"/>
  <c r="J9" i="325"/>
  <c r="J7" i="325"/>
  <c r="I7" i="325"/>
  <c r="I6" i="324"/>
  <c r="J6" i="324"/>
  <c r="M7" i="319"/>
  <c r="M19" i="319"/>
  <c r="N19" i="319"/>
  <c r="N7" i="319"/>
  <c r="K7" i="318"/>
  <c r="I11" i="318"/>
  <c r="L7" i="318"/>
  <c r="I7" i="317"/>
  <c r="I9" i="317"/>
  <c r="J9" i="317"/>
  <c r="J7" i="317"/>
  <c r="J6" i="316"/>
  <c r="I6" i="316"/>
  <c r="N7" i="311"/>
  <c r="M26" i="311"/>
  <c r="N26" i="311"/>
  <c r="M7" i="311"/>
  <c r="K7" i="310"/>
  <c r="I15" i="310"/>
  <c r="L7" i="310"/>
  <c r="J7" i="309"/>
  <c r="I12" i="309"/>
  <c r="J12" i="309"/>
  <c r="I7" i="309"/>
  <c r="I6" i="308"/>
  <c r="J6" i="308"/>
  <c r="N17" i="303"/>
  <c r="M17" i="303"/>
  <c r="N7" i="303"/>
  <c r="M7" i="303"/>
  <c r="K10" i="302"/>
  <c r="L10" i="302"/>
  <c r="L7" i="302"/>
  <c r="K7" i="302"/>
  <c r="I7" i="301"/>
  <c r="I9" i="301"/>
  <c r="J9" i="301"/>
  <c r="J7" i="301"/>
  <c r="J6" i="300"/>
  <c r="I6" i="300"/>
  <c r="N18" i="295"/>
  <c r="M18" i="295"/>
  <c r="N7" i="295"/>
  <c r="M7" i="295"/>
  <c r="K7" i="294"/>
  <c r="I12" i="294"/>
  <c r="L7" i="294"/>
  <c r="I7" i="293"/>
  <c r="I9" i="293"/>
  <c r="J9" i="293"/>
  <c r="J7" i="293"/>
  <c r="I6" i="292"/>
  <c r="J6" i="292"/>
  <c r="N7" i="287"/>
  <c r="M23" i="287"/>
  <c r="N23" i="287"/>
  <c r="M7" i="287"/>
  <c r="L7" i="286"/>
  <c r="I11" i="286"/>
  <c r="K7" i="286"/>
  <c r="I7" i="285"/>
  <c r="I9" i="285"/>
  <c r="J9" i="285"/>
  <c r="J7" i="285"/>
  <c r="J6" i="284"/>
  <c r="I6" i="284"/>
  <c r="N7" i="279"/>
  <c r="N17" i="279"/>
  <c r="M17" i="279"/>
  <c r="M7" i="279"/>
  <c r="L17" i="278"/>
  <c r="K17" i="278"/>
  <c r="L7" i="278"/>
  <c r="K7" i="278"/>
  <c r="J7" i="277"/>
  <c r="I7" i="277"/>
  <c r="I6" i="276"/>
  <c r="J6" i="276"/>
  <c r="N18" i="271"/>
  <c r="M18" i="271"/>
  <c r="N7" i="271"/>
  <c r="M7" i="271"/>
  <c r="L11" i="270"/>
  <c r="K11" i="270"/>
  <c r="K7" i="270"/>
  <c r="L7" i="270"/>
  <c r="J7" i="269"/>
  <c r="J15" i="269"/>
  <c r="I15" i="269"/>
  <c r="I7" i="269"/>
  <c r="J6" i="268"/>
  <c r="I6" i="268"/>
  <c r="M7" i="263"/>
  <c r="N11" i="263"/>
  <c r="N7" i="263"/>
  <c r="M11" i="263"/>
  <c r="K7" i="262"/>
  <c r="K9" i="262"/>
  <c r="L9" i="262"/>
  <c r="L7" i="262"/>
  <c r="I9" i="261"/>
  <c r="I7" i="261"/>
  <c r="J9" i="261"/>
  <c r="J7" i="261"/>
  <c r="I6" i="260"/>
  <c r="J6" i="260"/>
  <c r="N7" i="255"/>
  <c r="M18" i="255"/>
  <c r="N18" i="255"/>
  <c r="M7" i="255"/>
  <c r="K10" i="254"/>
  <c r="L7" i="254"/>
  <c r="L10" i="254"/>
  <c r="K7" i="254"/>
  <c r="I7" i="253"/>
  <c r="J9" i="253"/>
  <c r="I9" i="253"/>
  <c r="J7" i="253"/>
  <c r="J6" i="252"/>
  <c r="I6" i="252"/>
  <c r="M52" i="247"/>
  <c r="N52" i="247"/>
  <c r="N7" i="247"/>
  <c r="M7" i="247"/>
  <c r="K7" i="246"/>
  <c r="I26" i="246"/>
  <c r="L7" i="246"/>
  <c r="I7" i="245"/>
  <c r="J29" i="245"/>
  <c r="I29" i="245"/>
  <c r="J7" i="245"/>
  <c r="J6" i="244"/>
  <c r="I6" i="244"/>
  <c r="M17" i="239"/>
  <c r="N17" i="239"/>
  <c r="N7" i="239"/>
  <c r="M7" i="239"/>
  <c r="L7" i="238"/>
  <c r="K12" i="238"/>
  <c r="K7" i="238"/>
  <c r="J12" i="238"/>
  <c r="L12" i="238" s="1"/>
  <c r="I7" i="237"/>
  <c r="J7" i="237"/>
  <c r="I6" i="236"/>
  <c r="J6" i="236"/>
  <c r="N7" i="231"/>
  <c r="M25" i="231"/>
  <c r="N25" i="231"/>
  <c r="M7" i="231"/>
  <c r="L7" i="230"/>
  <c r="I14" i="230"/>
  <c r="K7" i="230"/>
  <c r="J7" i="229"/>
  <c r="I52" i="229"/>
  <c r="J52" i="229"/>
  <c r="I7" i="229"/>
  <c r="J6" i="228"/>
  <c r="I6" i="228"/>
  <c r="N7" i="223"/>
  <c r="M15" i="223"/>
  <c r="N15" i="223"/>
  <c r="M7" i="223"/>
  <c r="K7" i="222"/>
  <c r="L7" i="222"/>
  <c r="J12" i="222"/>
  <c r="I12" i="222"/>
  <c r="I7" i="221"/>
  <c r="I10" i="221"/>
  <c r="J10" i="221"/>
  <c r="J7" i="221"/>
  <c r="I6" i="220"/>
  <c r="J6" i="220"/>
  <c r="M7" i="215"/>
  <c r="M13" i="215"/>
  <c r="N13" i="215"/>
  <c r="N7" i="215"/>
  <c r="L7" i="214"/>
  <c r="I11" i="214"/>
  <c r="K7" i="214"/>
  <c r="J7" i="213"/>
  <c r="I7" i="213"/>
  <c r="I6" i="212"/>
  <c r="J6" i="212"/>
  <c r="N7" i="207"/>
  <c r="N54" i="207"/>
  <c r="M54" i="207"/>
  <c r="M7" i="207"/>
  <c r="K7" i="206"/>
  <c r="I20" i="206"/>
  <c r="L7" i="206"/>
  <c r="I7" i="205"/>
  <c r="I10" i="205"/>
  <c r="J10" i="205"/>
  <c r="J7" i="205"/>
  <c r="I6" i="204"/>
  <c r="J6" i="204"/>
  <c r="M7" i="199"/>
  <c r="K16" i="199"/>
  <c r="N7" i="199"/>
  <c r="K7" i="198"/>
  <c r="I11" i="198"/>
  <c r="L11" i="198" s="1"/>
  <c r="L7" i="198"/>
  <c r="I7" i="197"/>
  <c r="I10" i="197"/>
  <c r="J10" i="197"/>
  <c r="J7" i="197"/>
  <c r="J6" i="196"/>
  <c r="I6" i="196"/>
  <c r="M7" i="191"/>
  <c r="K14" i="191"/>
  <c r="N7" i="191"/>
  <c r="K10" i="190"/>
  <c r="L7" i="190"/>
  <c r="J10" i="190"/>
  <c r="L10" i="190" s="1"/>
  <c r="K7" i="190"/>
  <c r="I7" i="189"/>
  <c r="I9" i="189"/>
  <c r="J9" i="189"/>
  <c r="J7" i="189"/>
  <c r="I6" i="188"/>
  <c r="J6" i="188"/>
  <c r="N7" i="183"/>
  <c r="K17" i="183"/>
  <c r="M17" i="183" s="1"/>
  <c r="M7" i="183"/>
  <c r="K11" i="182"/>
  <c r="L11" i="182"/>
  <c r="K7" i="182"/>
  <c r="L7" i="182"/>
  <c r="I7" i="181"/>
  <c r="J7" i="181"/>
  <c r="I6" i="180"/>
  <c r="J6" i="180"/>
  <c r="M7" i="175"/>
  <c r="K21" i="175"/>
  <c r="N7" i="175"/>
  <c r="L7" i="174"/>
  <c r="K7" i="174"/>
  <c r="K14" i="174"/>
  <c r="J14" i="174"/>
  <c r="L14" i="174" s="1"/>
  <c r="J7" i="173"/>
  <c r="I9" i="173"/>
  <c r="J9" i="173"/>
  <c r="I7" i="173"/>
  <c r="I6" i="172"/>
  <c r="J6" i="172"/>
  <c r="N7" i="167"/>
  <c r="K23" i="167"/>
  <c r="M7" i="167"/>
  <c r="L14" i="166"/>
  <c r="K14" i="166"/>
  <c r="L7" i="166"/>
  <c r="K7" i="166"/>
  <c r="I14" i="165"/>
  <c r="J14" i="165"/>
  <c r="J7" i="165"/>
  <c r="I7" i="165"/>
  <c r="J6" i="164"/>
  <c r="I6" i="164"/>
  <c r="N7" i="159"/>
  <c r="K14" i="159"/>
  <c r="M7" i="159"/>
  <c r="K7" i="158"/>
  <c r="I10" i="158"/>
  <c r="L7" i="158"/>
  <c r="J7" i="157"/>
  <c r="I7" i="157"/>
  <c r="I6" i="156"/>
  <c r="J6" i="156"/>
  <c r="N7" i="151"/>
  <c r="K19" i="151"/>
  <c r="M7" i="151"/>
  <c r="K7" i="150"/>
  <c r="I12" i="150"/>
  <c r="L7" i="150"/>
  <c r="J7" i="149"/>
  <c r="I9" i="149"/>
  <c r="J9" i="149"/>
  <c r="I7" i="149"/>
  <c r="J6" i="148"/>
  <c r="I6" i="148"/>
  <c r="M7" i="143"/>
  <c r="K26" i="143"/>
  <c r="N7" i="143"/>
  <c r="K13" i="142"/>
  <c r="L13" i="142"/>
  <c r="K7" i="142"/>
  <c r="L7" i="142"/>
  <c r="I7" i="141"/>
  <c r="I9" i="141"/>
  <c r="J9" i="141"/>
  <c r="J7" i="141"/>
  <c r="J6" i="140"/>
  <c r="I6" i="140"/>
  <c r="N15" i="135"/>
  <c r="M15" i="135"/>
  <c r="M7" i="135"/>
  <c r="N7" i="135"/>
  <c r="K7" i="134"/>
  <c r="L12" i="134"/>
  <c r="K12" i="134"/>
  <c r="L7" i="134"/>
  <c r="J9" i="133"/>
  <c r="I9" i="133"/>
  <c r="J7" i="133"/>
  <c r="I7" i="133"/>
  <c r="I6" i="132"/>
  <c r="J6" i="132"/>
  <c r="M16" i="127"/>
  <c r="N16" i="127"/>
  <c r="N7" i="127"/>
  <c r="M7" i="127"/>
  <c r="K7" i="126"/>
  <c r="I11" i="126"/>
  <c r="L7" i="126"/>
  <c r="I7" i="125"/>
  <c r="I10" i="125"/>
  <c r="J10" i="125"/>
  <c r="J7" i="125"/>
  <c r="I6" i="124"/>
  <c r="J6" i="124"/>
  <c r="N15" i="119"/>
  <c r="M15" i="119"/>
  <c r="N7" i="119"/>
  <c r="M7" i="119"/>
  <c r="K7" i="118"/>
  <c r="L7" i="118"/>
  <c r="I10" i="118"/>
  <c r="J10" i="118"/>
  <c r="I9" i="117"/>
  <c r="J9" i="117"/>
  <c r="I7" i="117"/>
  <c r="J7" i="117"/>
  <c r="I6" i="116"/>
  <c r="J6" i="116"/>
  <c r="N20" i="111"/>
  <c r="M20" i="111"/>
  <c r="M7" i="111"/>
  <c r="N7" i="111"/>
  <c r="K7" i="110"/>
  <c r="I11" i="110"/>
  <c r="L7" i="110"/>
  <c r="I7" i="109"/>
  <c r="I9" i="109"/>
  <c r="J9" i="109"/>
  <c r="J7" i="109"/>
  <c r="I6" i="108"/>
  <c r="J6" i="108"/>
  <c r="M7" i="103"/>
  <c r="K19" i="103"/>
  <c r="N7" i="103"/>
  <c r="K11" i="102"/>
  <c r="L11" i="102"/>
  <c r="K7" i="102"/>
  <c r="L7" i="102"/>
  <c r="I7" i="101"/>
  <c r="I10" i="101"/>
  <c r="J10" i="101"/>
  <c r="J7" i="101"/>
  <c r="I6" i="100"/>
  <c r="J6" i="100"/>
  <c r="N7" i="95"/>
  <c r="K21" i="95"/>
  <c r="M7" i="95"/>
  <c r="L7" i="94"/>
  <c r="K14" i="94"/>
  <c r="J14" i="94"/>
  <c r="L14" i="94" s="1"/>
  <c r="K7" i="94"/>
  <c r="I7" i="93"/>
  <c r="I9" i="93"/>
  <c r="J9" i="93"/>
  <c r="J7" i="93"/>
  <c r="I6" i="92"/>
  <c r="J6" i="92"/>
  <c r="M21" i="87"/>
  <c r="N21" i="87"/>
  <c r="N7" i="87"/>
  <c r="M7" i="87"/>
  <c r="K17" i="86"/>
  <c r="L7" i="86"/>
  <c r="K7" i="86"/>
  <c r="J17" i="86"/>
  <c r="L17" i="86" s="1"/>
  <c r="I7" i="85"/>
  <c r="J13" i="85"/>
  <c r="I13" i="85"/>
  <c r="J7" i="85"/>
  <c r="I6" i="84"/>
  <c r="J6" i="84"/>
  <c r="M7" i="79"/>
  <c r="N7" i="79"/>
  <c r="K27" i="79"/>
  <c r="M27" i="79" s="1"/>
  <c r="K13" i="78"/>
  <c r="L13" i="78"/>
  <c r="K7" i="78"/>
  <c r="L7" i="78"/>
  <c r="I7" i="77"/>
  <c r="J7" i="77"/>
  <c r="J6" i="76"/>
  <c r="I6" i="76"/>
  <c r="N18" i="71"/>
  <c r="M18" i="71"/>
  <c r="N7" i="71"/>
  <c r="M7" i="71"/>
  <c r="K7" i="70"/>
  <c r="I11" i="70"/>
  <c r="L7" i="70"/>
  <c r="J7" i="69"/>
  <c r="I7" i="69"/>
  <c r="J6" i="68"/>
  <c r="I6" i="68"/>
  <c r="M7" i="63"/>
  <c r="K31" i="63"/>
  <c r="N7" i="63"/>
  <c r="K14" i="62"/>
  <c r="L14" i="62"/>
  <c r="L7" i="62"/>
  <c r="K7" i="62"/>
  <c r="I7" i="61"/>
  <c r="J7" i="61"/>
  <c r="J6" i="60"/>
  <c r="I6" i="60"/>
  <c r="M27" i="55"/>
  <c r="N27" i="55"/>
  <c r="M7" i="55"/>
  <c r="N7" i="55"/>
  <c r="L14" i="54"/>
  <c r="K14" i="54"/>
  <c r="L7" i="54"/>
  <c r="K7" i="54"/>
  <c r="J7" i="53"/>
  <c r="I9" i="53"/>
  <c r="J9" i="53"/>
  <c r="I7" i="53"/>
  <c r="J6" i="52"/>
  <c r="I6" i="52"/>
  <c r="M7" i="47"/>
  <c r="N7" i="47"/>
  <c r="L16" i="47"/>
  <c r="K16" i="47"/>
  <c r="K7" i="46"/>
  <c r="I40" i="46"/>
  <c r="L7" i="46"/>
  <c r="I7" i="45"/>
  <c r="J13" i="45"/>
  <c r="I13" i="45"/>
  <c r="J7" i="45"/>
  <c r="I6" i="44"/>
  <c r="J6" i="44"/>
  <c r="N7" i="39"/>
  <c r="K17" i="39"/>
  <c r="M7" i="39"/>
  <c r="L27" i="38"/>
  <c r="K27" i="38"/>
  <c r="K7" i="38"/>
  <c r="L7" i="38"/>
  <c r="J12" i="37"/>
  <c r="I12" i="37"/>
  <c r="J7" i="37"/>
  <c r="I7" i="37"/>
  <c r="I6" i="36"/>
  <c r="J6" i="36"/>
  <c r="M7" i="31"/>
  <c r="N7" i="31"/>
  <c r="K18" i="31"/>
  <c r="M18" i="31" s="1"/>
  <c r="L18" i="31"/>
  <c r="K18" i="30"/>
  <c r="L18" i="30"/>
  <c r="L7" i="30"/>
  <c r="K7" i="30"/>
  <c r="J12" i="29"/>
  <c r="I12" i="29"/>
  <c r="J7" i="29"/>
  <c r="I7" i="29"/>
  <c r="I6" i="28"/>
  <c r="J6" i="28"/>
  <c r="M7" i="23"/>
  <c r="N7" i="23"/>
  <c r="K16" i="23"/>
  <c r="L7" i="22"/>
  <c r="I33" i="22"/>
  <c r="K7" i="22"/>
  <c r="I13" i="21"/>
  <c r="J13" i="21"/>
  <c r="I7" i="21"/>
  <c r="J7" i="21"/>
  <c r="I6" i="20"/>
  <c r="J6" i="20"/>
  <c r="M7" i="15"/>
  <c r="K16" i="15"/>
  <c r="N7" i="15"/>
  <c r="K29" i="14"/>
  <c r="L29" i="14"/>
  <c r="K7" i="14"/>
  <c r="L7" i="14"/>
  <c r="I12" i="13"/>
  <c r="J12" i="13"/>
  <c r="I7" i="13"/>
  <c r="J7" i="13"/>
  <c r="I6" i="12"/>
  <c r="J6" i="12"/>
  <c r="M18" i="7"/>
  <c r="N18" i="7"/>
  <c r="M7" i="7"/>
  <c r="N7" i="7"/>
  <c r="L7" i="6"/>
  <c r="K7" i="6"/>
  <c r="J26" i="6"/>
  <c r="I26" i="6"/>
  <c r="I12" i="5"/>
  <c r="I7" i="5"/>
  <c r="J12" i="5"/>
  <c r="J7" i="5"/>
  <c r="I6" i="4"/>
  <c r="J6" i="4"/>
  <c r="I114" i="3"/>
  <c r="I7" i="3"/>
  <c r="J114" i="3"/>
  <c r="J7" i="3"/>
  <c r="J6" i="2"/>
  <c r="I6" i="2"/>
  <c r="L11" i="654" l="1"/>
  <c r="K11" i="654"/>
  <c r="K10" i="646"/>
  <c r="L10" i="646"/>
  <c r="L11" i="638"/>
  <c r="K11" i="638"/>
  <c r="L19" i="630"/>
  <c r="K19" i="630"/>
  <c r="L12" i="606"/>
  <c r="K12" i="606"/>
  <c r="K11" i="598"/>
  <c r="L11" i="598"/>
  <c r="L10" i="590"/>
  <c r="L13" i="582"/>
  <c r="K13" i="582"/>
  <c r="L12" i="574"/>
  <c r="K12" i="574"/>
  <c r="L11" i="558"/>
  <c r="K11" i="558"/>
  <c r="K11" i="542"/>
  <c r="L11" i="542"/>
  <c r="L13" i="534"/>
  <c r="L11" i="518"/>
  <c r="K11" i="518"/>
  <c r="L11" i="510"/>
  <c r="K11" i="510"/>
  <c r="L11" i="502"/>
  <c r="K11" i="502"/>
  <c r="K11" i="478"/>
  <c r="L11" i="478"/>
  <c r="L12" i="470"/>
  <c r="K12" i="470"/>
  <c r="K11" i="462"/>
  <c r="L10" i="454"/>
  <c r="K10" i="454"/>
  <c r="K14" i="446"/>
  <c r="L14" i="446"/>
  <c r="L12" i="438"/>
  <c r="K12" i="438"/>
  <c r="L11" i="422"/>
  <c r="K11" i="422"/>
  <c r="K12" i="414"/>
  <c r="L12" i="414"/>
  <c r="L11" i="398"/>
  <c r="K11" i="398"/>
  <c r="K10" i="390"/>
  <c r="L10" i="390"/>
  <c r="L12" i="374"/>
  <c r="K12" i="374"/>
  <c r="L12" i="366"/>
  <c r="K12" i="366"/>
  <c r="K13" i="358"/>
  <c r="L13" i="358"/>
  <c r="L12" i="350"/>
  <c r="K12" i="350"/>
  <c r="L11" i="334"/>
  <c r="K11" i="334"/>
  <c r="L11" i="318"/>
  <c r="K11" i="318"/>
  <c r="K15" i="310"/>
  <c r="L15" i="310"/>
  <c r="L12" i="294"/>
  <c r="K12" i="294"/>
  <c r="L11" i="286"/>
  <c r="K11" i="286"/>
  <c r="K26" i="246"/>
  <c r="L26" i="246"/>
  <c r="K14" i="230"/>
  <c r="L14" i="230"/>
  <c r="K12" i="222"/>
  <c r="L12" i="222"/>
  <c r="L11" i="214"/>
  <c r="K11" i="214"/>
  <c r="L20" i="206"/>
  <c r="K20" i="206"/>
  <c r="N16" i="199"/>
  <c r="M16" i="199"/>
  <c r="K11" i="198"/>
  <c r="M14" i="191"/>
  <c r="N14" i="191"/>
  <c r="N17" i="183"/>
  <c r="N21" i="175"/>
  <c r="M21" i="175"/>
  <c r="N23" i="167"/>
  <c r="M23" i="167"/>
  <c r="M14" i="159"/>
  <c r="N14" i="159"/>
  <c r="K10" i="158"/>
  <c r="L10" i="158"/>
  <c r="N19" i="151"/>
  <c r="M19" i="151"/>
  <c r="K12" i="150"/>
  <c r="L12" i="150"/>
  <c r="N26" i="143"/>
  <c r="M26" i="143"/>
  <c r="L11" i="126"/>
  <c r="K11" i="126"/>
  <c r="K10" i="118"/>
  <c r="L10" i="118"/>
  <c r="L11" i="110"/>
  <c r="K11" i="110"/>
  <c r="M19" i="103"/>
  <c r="N19" i="103"/>
  <c r="N21" i="95"/>
  <c r="M21" i="95"/>
  <c r="N27" i="79"/>
  <c r="K11" i="70"/>
  <c r="L11" i="70"/>
  <c r="N31" i="63"/>
  <c r="M31" i="63"/>
  <c r="M16" i="47"/>
  <c r="N16" i="47"/>
  <c r="L40" i="46"/>
  <c r="K40" i="46"/>
  <c r="M17" i="39"/>
  <c r="N17" i="39"/>
  <c r="N18" i="31"/>
  <c r="N16" i="23"/>
  <c r="M16" i="23"/>
  <c r="L33" i="22"/>
  <c r="K33" i="22"/>
  <c r="N16" i="15"/>
  <c r="M16" i="15"/>
  <c r="K26" i="6"/>
  <c r="L26" i="6"/>
  <c r="I9" i="277"/>
  <c r="J9" i="277"/>
  <c r="G9" i="277"/>
  <c r="J9" i="405"/>
  <c r="G9" i="405"/>
  <c r="I9" i="405"/>
  <c r="J9" i="653"/>
  <c r="G9" i="653"/>
  <c r="I9" i="653"/>
  <c r="E9" i="157"/>
  <c r="E9" i="645"/>
  <c r="F9" i="469"/>
  <c r="I9" i="645"/>
  <c r="G9" i="645"/>
  <c r="J9" i="645"/>
  <c r="E9" i="405"/>
  <c r="J9" i="677"/>
  <c r="I9" i="677"/>
  <c r="G9" i="677"/>
  <c r="E9" i="501"/>
  <c r="H9" i="557"/>
  <c r="I9" i="493"/>
  <c r="G9" i="493"/>
  <c r="J9" i="493"/>
  <c r="H9" i="389"/>
  <c r="J9" i="397"/>
  <c r="G9" i="397"/>
  <c r="I9" i="397"/>
  <c r="J9" i="77"/>
  <c r="G9" i="77"/>
  <c r="I9" i="77"/>
  <c r="F9" i="405"/>
  <c r="J9" i="541"/>
  <c r="G9" i="541"/>
  <c r="I9" i="541"/>
  <c r="I13" i="605"/>
  <c r="G13" i="605"/>
  <c r="J13" i="605"/>
  <c r="H9" i="397"/>
  <c r="J9" i="533"/>
  <c r="G9" i="533"/>
  <c r="I9" i="533"/>
  <c r="J9" i="501"/>
  <c r="I9" i="501"/>
  <c r="G9" i="501"/>
  <c r="H9" i="533"/>
  <c r="E9" i="485"/>
  <c r="F9" i="541"/>
  <c r="H9" i="485"/>
  <c r="D9" i="277"/>
  <c r="J9" i="181"/>
  <c r="G9" i="181"/>
  <c r="I9" i="181"/>
  <c r="I9" i="581"/>
  <c r="G9" i="581"/>
  <c r="J9" i="581"/>
  <c r="F9" i="653"/>
  <c r="D10" i="565"/>
  <c r="H9" i="541"/>
  <c r="H9" i="645"/>
  <c r="H9" i="581"/>
  <c r="I9" i="61"/>
  <c r="G9" i="61"/>
  <c r="J9" i="61"/>
  <c r="D9" i="501"/>
  <c r="I9" i="573"/>
  <c r="G9" i="573"/>
  <c r="J9" i="573"/>
  <c r="D9" i="525"/>
  <c r="D9" i="397"/>
  <c r="E9" i="533"/>
  <c r="H9" i="461"/>
  <c r="F9" i="389"/>
  <c r="E9" i="541"/>
  <c r="D10" i="69"/>
  <c r="D9" i="477"/>
  <c r="H9" i="501"/>
  <c r="D9" i="237"/>
  <c r="D9" i="61"/>
  <c r="F9" i="61"/>
  <c r="D9" i="77"/>
  <c r="E9" i="389"/>
  <c r="J10" i="69"/>
  <c r="G10" i="69"/>
  <c r="I10" i="69"/>
  <c r="E9" i="277"/>
  <c r="I9" i="477"/>
  <c r="G9" i="477"/>
  <c r="J9" i="477"/>
  <c r="H9" i="477"/>
  <c r="D9" i="573"/>
  <c r="D9" i="469"/>
  <c r="F9" i="645"/>
  <c r="I9" i="525"/>
  <c r="G9" i="525"/>
  <c r="J9" i="525"/>
  <c r="H9" i="469"/>
  <c r="F9" i="493"/>
  <c r="J9" i="213"/>
  <c r="G9" i="213"/>
  <c r="I9" i="213"/>
  <c r="D9" i="389"/>
  <c r="D9" i="677"/>
  <c r="J9" i="469"/>
  <c r="I9" i="469"/>
  <c r="G9" i="469"/>
  <c r="D9" i="157"/>
  <c r="H13" i="605"/>
  <c r="H10" i="69"/>
  <c r="D9" i="181"/>
  <c r="D11" i="381"/>
  <c r="E9" i="181"/>
  <c r="F9" i="77"/>
  <c r="D9" i="533"/>
  <c r="E9" i="493"/>
  <c r="J9" i="461"/>
  <c r="G9" i="461"/>
  <c r="I9" i="461"/>
  <c r="H9" i="573"/>
  <c r="E9" i="477"/>
  <c r="E9" i="461"/>
  <c r="H9" i="405"/>
  <c r="H9" i="677"/>
  <c r="H9" i="237"/>
  <c r="J9" i="389"/>
  <c r="I9" i="389"/>
  <c r="G9" i="389"/>
  <c r="E13" i="605"/>
  <c r="F9" i="157"/>
  <c r="E9" i="581"/>
  <c r="F9" i="573"/>
  <c r="F13" i="605"/>
  <c r="D9" i="213"/>
  <c r="E9" i="653"/>
  <c r="I9" i="557"/>
  <c r="G9" i="557"/>
  <c r="J9" i="557"/>
  <c r="J10" i="565"/>
  <c r="G10" i="565"/>
  <c r="I10" i="565"/>
  <c r="F9" i="533"/>
  <c r="D9" i="405"/>
  <c r="H11" i="381"/>
  <c r="F9" i="237"/>
  <c r="H9" i="653"/>
  <c r="J9" i="237"/>
  <c r="I9" i="237"/>
  <c r="G9" i="237"/>
  <c r="F10" i="565"/>
  <c r="D9" i="541"/>
  <c r="D13" i="605"/>
  <c r="I11" i="381"/>
  <c r="J11" i="381"/>
  <c r="G11" i="381"/>
  <c r="H9" i="77"/>
  <c r="F9" i="461"/>
  <c r="D9" i="653"/>
  <c r="D9" i="485"/>
  <c r="D9" i="557"/>
  <c r="D9" i="645"/>
  <c r="E9" i="677"/>
  <c r="F11" i="381"/>
  <c r="I9" i="157"/>
  <c r="J9" i="157"/>
  <c r="G9" i="157"/>
  <c r="F9" i="677"/>
  <c r="F9" i="213"/>
  <c r="E11" i="381"/>
  <c r="E9" i="525"/>
  <c r="E9" i="397"/>
  <c r="F9" i="581"/>
  <c r="I9" i="485"/>
  <c r="G9" i="485"/>
  <c r="J9" i="485"/>
  <c r="F9" i="181"/>
  <c r="E10" i="565"/>
  <c r="E9" i="573"/>
  <c r="E10" i="69"/>
  <c r="F10" i="69"/>
  <c r="H9" i="157"/>
  <c r="F9" i="277"/>
  <c r="F9" i="485"/>
  <c r="E9" i="77"/>
  <c r="E9" i="213"/>
  <c r="H10" i="565"/>
  <c r="H9" i="181"/>
  <c r="H9" i="525"/>
  <c r="F9" i="525"/>
  <c r="F9" i="557"/>
  <c r="H9" i="277"/>
  <c r="E9" i="61"/>
  <c r="F9" i="477"/>
  <c r="E9" i="557"/>
  <c r="D9" i="461"/>
  <c r="D9" i="581"/>
  <c r="E9" i="237"/>
  <c r="H9" i="213"/>
  <c r="D9" i="493"/>
  <c r="H9" i="493"/>
  <c r="E9" i="469"/>
  <c r="F9" i="397"/>
  <c r="F9" i="501"/>
  <c r="H9" i="61"/>
</calcChain>
</file>

<file path=xl/sharedStrings.xml><?xml version="1.0" encoding="utf-8"?>
<sst xmlns="http://schemas.openxmlformats.org/spreadsheetml/2006/main" count="33214" uniqueCount="2742">
  <si>
    <t>Ejecución Financiera de los Programas Presupuestales, al Segundo Semestre 2015</t>
  </si>
  <si>
    <t>CLASIFICACIÓN PRESUPUESTAL</t>
  </si>
  <si>
    <t>EJECUCIÓN FINANCIERA</t>
  </si>
  <si>
    <t>PIA
(Mill. de S/.)</t>
  </si>
  <si>
    <t>PIM
(Mill. de S/.)</t>
  </si>
  <si>
    <t>DEVENGADO AL II SEM
(Mill. de S/.)</t>
  </si>
  <si>
    <t>DEVENGADO
(Mill. de S/.)</t>
  </si>
  <si>
    <t>I SEM</t>
  </si>
  <si>
    <t>II SEM</t>
  </si>
  <si>
    <t>AVANCE ACUMULADO AL
(%)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</si>
  <si>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</si>
  <si>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</si>
  <si>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</si>
  <si>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</si>
  <si>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</si>
  <si>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</si>
  <si>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</si>
  <si>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</si>
  <si>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</si>
  <si>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</si>
  <si>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</si>
  <si>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</si>
  <si>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</si>
  <si>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</si>
  <si>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</si>
  <si>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</si>
  <si>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</si>
  <si>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</si>
  <si>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</si>
  <si>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</si>
  <si>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</si>
  <si>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</si>
  <si>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</si>
  <si>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</si>
  <si>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</si>
  <si>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</si>
  <si>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</si>
  <si>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</si>
  <si>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</si>
  <si>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</si>
  <si>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</si>
  <si>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</si>
  <si>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</si>
  <si>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</si>
  <si>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</si>
  <si>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</si>
  <si>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</si>
  <si>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</si>
  <si>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</si>
  <si>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</si>
  <si>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</si>
  <si>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</si>
  <si>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</si>
  <si>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</si>
  <si>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</si>
  <si>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</si>
  <si>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</si>
  <si>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</si>
  <si>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</si>
  <si>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</si>
  <si>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</si>
  <si>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</si>
  <si>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</si>
  <si>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</si>
  <si>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</si>
  <si>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</si>
  <si>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</si>
  <si>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</si>
  <si>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</si>
  <si>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</si>
  <si>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</si>
  <si>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</si>
  <si>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</si>
  <si>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</si>
  <si>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</si>
  <si>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</si>
  <si>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</si>
  <si>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</si>
  <si>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</si>
  <si>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</si>
  <si>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</si>
  <si>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</si>
  <si>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</si>
  <si>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</si>
  <si>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</si>
  <si>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</si>
  <si>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</si>
  <si>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</si>
  <si>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</si>
  <si>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</si>
  <si>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</si>
  <si>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</si>
  <si>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</si>
  <si>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</si>
  <si>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</si>
  <si>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</si>
  <si>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Ejecución Financiera de los Pliegos con Programas Presupuestales según Nivel de Gobierno, al Segundo Semestre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</si>
  <si>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</si>
  <si>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</si>
  <si>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</si>
  <si>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</si>
  <si>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</si>
  <si>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</si>
  <si>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Instituto Nacional de Defensa Civil</t>
  </si>
  <si>
    <t>Ministerio de Justicia y Derechos Humanos</t>
  </si>
  <si>
    <t>Ministerio del Interior</t>
  </si>
  <si>
    <t>Ministerio de Relaciones Exteriores</t>
  </si>
  <si>
    <t>Comisión de Promoción del Perú para la Exportación y el Turismo - PROMPERU</t>
  </si>
  <si>
    <t>Ministerio de Educación</t>
  </si>
  <si>
    <t>Ministerio de Salud</t>
  </si>
  <si>
    <t>Ministerio de Trabajo y Promoción del Empleo</t>
  </si>
  <si>
    <t>Comisión Nacional para el Desarrollo y Vida Sin Drogas - DEVIDA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</si>
  <si>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</si>
  <si>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</si>
  <si>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</si>
  <si>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</si>
  <si>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</si>
  <si>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</si>
  <si>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</si>
  <si>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</si>
  <si>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</si>
  <si>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</si>
  <si>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</si>
  <si>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</si>
  <si>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</si>
  <si>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</si>
  <si>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</si>
  <si>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</si>
  <si>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Agencia de Promoción de la Inversión Privada</t>
  </si>
  <si>
    <t>Instituto de Investigaciones de la Amazonía Peruana</t>
  </si>
  <si>
    <t>Superintendencia Nacional de Aduanas y de Administración Tributaria</t>
  </si>
  <si>
    <t>Fondo Nacional de Desarrollo Pesquero - FONDEPES</t>
  </si>
  <si>
    <t>Organismo Supervisor de las Contrataciones del Estado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</si>
  <si>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</si>
  <si>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</si>
  <si>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</si>
  <si>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</si>
  <si>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</si>
  <si>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</si>
  <si>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</si>
  <si>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</si>
  <si>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</si>
  <si>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</si>
  <si>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</si>
  <si>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</si>
  <si>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</si>
  <si>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</si>
  <si>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</si>
  <si>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</si>
  <si>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</si>
  <si>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</si>
  <si>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</si>
  <si>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</si>
  <si>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</si>
  <si>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</si>
  <si>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</si>
  <si>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</si>
  <si>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</si>
  <si>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Geográfico Nacional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</si>
  <si>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</si>
  <si>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</si>
  <si>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</si>
  <si>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</si>
  <si>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</si>
  <si>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</si>
  <si>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</si>
  <si>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</si>
  <si>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</si>
  <si>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</si>
  <si>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</si>
  <si>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</si>
  <si>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</si>
  <si>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</si>
  <si>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</si>
  <si>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</si>
  <si>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</si>
  <si>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</si>
  <si>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</si>
  <si>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</si>
  <si>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</si>
  <si>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</si>
  <si>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</si>
  <si>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</si>
  <si>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</si>
  <si>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</si>
  <si>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</si>
  <si>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</si>
  <si>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</si>
  <si>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</si>
  <si>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</si>
  <si>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</si>
  <si>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</si>
  <si>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</si>
  <si>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</si>
  <si>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</si>
  <si>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</si>
  <si>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</si>
  <si>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</si>
  <si>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</si>
  <si>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</si>
  <si>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</si>
  <si>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</si>
  <si>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</si>
  <si>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</si>
  <si>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</si>
  <si>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</si>
  <si>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</si>
  <si>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</si>
  <si>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</si>
  <si>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</si>
  <si>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</si>
  <si>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</si>
  <si>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</si>
  <si>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</si>
  <si>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</si>
  <si>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</si>
  <si>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</si>
  <si>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</si>
  <si>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</si>
  <si>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</si>
  <si>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</si>
  <si>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</si>
  <si>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</si>
  <si>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</si>
  <si>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</si>
  <si>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</si>
  <si>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</si>
  <si>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</si>
  <si>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</si>
  <si>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</si>
  <si>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</si>
  <si>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</si>
  <si>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PP</t>
  </si>
  <si>
    <t>Ejecución Financiera del Programa Presupuestal Programa Articulado Nutricional según Departamento, al Segundo Semestre 2015</t>
  </si>
  <si>
    <t>DEPARTAMENTOS</t>
  </si>
  <si>
    <t>UNIDAD DE MEDIDA</t>
  </si>
  <si>
    <t>PLIEGO</t>
  </si>
  <si>
    <t>EJECUTORA</t>
  </si>
  <si>
    <t>DETALLE DE ESPECÍFICA</t>
  </si>
  <si>
    <t>EJECUCIÓN FÍSICA</t>
  </si>
  <si>
    <t>CANTIDAD PROGRAMADA AL II SEMESTRE</t>
  </si>
  <si>
    <t>CANTIDAD EJECUTADA AL II SEMESTRE</t>
  </si>
  <si>
    <t>AVANCE AL II SEMESTRE
(%)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</si>
  <si>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</si>
  <si>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</si>
  <si>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</si>
  <si>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</si>
  <si>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</si>
  <si>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</si>
  <si>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</si>
  <si>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</si>
  <si>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</si>
  <si>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</si>
  <si>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</si>
  <si>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</si>
  <si>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</si>
  <si>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</si>
  <si>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</si>
  <si>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</si>
  <si>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</si>
  <si>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</si>
  <si>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</si>
  <si>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</si>
  <si>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</si>
  <si>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</si>
  <si>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</si>
  <si>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</si>
  <si>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</si>
  <si>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</si>
  <si>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Ejecución Financiera del Programa Presupuestal Programa Articulado Nutricional según Pliego, al Segundo Semestre 2015</t>
  </si>
  <si>
    <t>NIVELES DE GOBIERNO Y PLIEGOS</t>
  </si>
  <si>
    <t>Ejecución Financiera del Programa Presupuestal Programa Articulado Nutricional según Principales Productos, al Segundo Semestre 2015</t>
  </si>
  <si>
    <t>PRINCIPALES PRODUCTOS Y PROYECTOS</t>
  </si>
  <si>
    <t>PRODUCTOS Y PROYECTOS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</si>
  <si>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</si>
  <si>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</si>
  <si>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</si>
  <si>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</si>
  <si>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</si>
  <si>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</si>
  <si>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</si>
  <si>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</si>
  <si>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</si>
  <si>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</si>
  <si>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</si>
  <si>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</si>
  <si>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</si>
  <si>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</si>
  <si>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</si>
  <si>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</si>
  <si>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</si>
  <si>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</si>
  <si>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</si>
  <si>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.</t>
  </si>
  <si>
    <t>Reporte técnico</t>
  </si>
  <si>
    <t>Centro poblado</t>
  </si>
  <si>
    <t>Persona informada</t>
  </si>
  <si>
    <t>Municipio</t>
  </si>
  <si>
    <t>Comunidad</t>
  </si>
  <si>
    <t>Institución educativa</t>
  </si>
  <si>
    <t>Familia</t>
  </si>
  <si>
    <t>Niño protegido</t>
  </si>
  <si>
    <t>Niño controlado</t>
  </si>
  <si>
    <t>Niño suplementado</t>
  </si>
  <si>
    <t>Caso tratado</t>
  </si>
  <si>
    <t>Gestante suplementada</t>
  </si>
  <si>
    <t>PROYECTOS</t>
  </si>
  <si>
    <t>Ejecución Financiera del Programa Presupuestal Programa Articulado Nutricional según Principales Actividades, al Segundo Semestre 2015</t>
  </si>
  <si>
    <t>PRINCIPALES ACTIVIDADES Y PROYECTOS</t>
  </si>
  <si>
    <t>ACTIVIDADES Y PROYECTOS</t>
  </si>
  <si>
    <t>PRODUCTO ASOCIADO</t>
  </si>
  <si>
    <t>ACTIVIDADES</t>
  </si>
  <si>
    <t>Productos Diversos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</si>
  <si>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</si>
  <si>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</si>
  <si>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</si>
  <si>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Aplicación de vacunas completas</t>
  </si>
  <si>
    <t>ATENCIÓN DE FENOMENO EL NIÑO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</si>
  <si>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</si>
  <si>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</si>
  <si>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</si>
  <si>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</si>
  <si>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Otras Actividades *</t>
  </si>
  <si>
    <t>Informe</t>
  </si>
  <si>
    <t>Norma</t>
  </si>
  <si>
    <t>Transferencias Financieras entre Unidades del Gobierno en el marco del Programa Presupuestal Programa Articulado Nutricional según Productos, al Segundo Semestre 2015</t>
  </si>
  <si>
    <t>CLASIFICACIÓN PRESUPUESTAL DEL GASTO</t>
  </si>
  <si>
    <t>PRODUCTO</t>
  </si>
  <si>
    <t>SEGURO INTEGRAL DE SALUD</t>
  </si>
  <si>
    <t>HOSPITAL REGIONAL DE MOQUEGUA</t>
  </si>
  <si>
    <t>A otras unidades del gobierno nacional</t>
  </si>
  <si>
    <t>A otras unidades del gobierno regional</t>
  </si>
  <si>
    <t>Transferencias Financieras entre Unidades del Gobierno en el marco del Programa Presupuestal Programa Articulado Nutricional según Actividades, al Segundo Semestre 2015</t>
  </si>
  <si>
    <t>ACTIVIDAD</t>
  </si>
  <si>
    <t>Atender a niños con enfermedades diarréicas agudas</t>
  </si>
  <si>
    <t>Atender a niños con diagnóstico de enfermedad diarréica aguda complicada</t>
  </si>
  <si>
    <t>Administrar suplemento de hierro y ácido fólico a gestantes</t>
  </si>
  <si>
    <t>Atender a niños y niñas con diagnóstico de parasitosis intestinal</t>
  </si>
  <si>
    <t>Cantidades Programadas y Ejecutadas de Productos compartidos del Programa Presupuestal Programa Articulado Nutricional, al Segundo Semestre 2015</t>
  </si>
  <si>
    <t>0</t>
  </si>
  <si>
    <t>Gobiernos Locales</t>
  </si>
  <si>
    <t>Otras Ejecutoras del Ministerio de Salud</t>
  </si>
  <si>
    <t>DIRECCION DE ABASTECIMIENTO DE RECURSOS ESTRATEGICOS DE SALUD - DARES</t>
  </si>
  <si>
    <t>Ejecutoras del Instituto Nacional de Salud</t>
  </si>
  <si>
    <t>Ejecutoras del Seguro Integral de Salud</t>
  </si>
  <si>
    <t>Ejecutoras del Instituto de gestión de servicios de salud</t>
  </si>
  <si>
    <t>Ejecutoras del Gobierno Regional de Amazonas</t>
  </si>
  <si>
    <t>Ejecutoras del Gobierno Regional de Ancash</t>
  </si>
  <si>
    <t>Ejecutoras del Gobierno Regional de Apurímac</t>
  </si>
  <si>
    <t>Ejecutoras del Gobierno Regional de Arequipa</t>
  </si>
  <si>
    <t>Ejecutoras del Gobierno Regional de Ayacucho</t>
  </si>
  <si>
    <t>Ejecutoras del Gobierno Regional de Cajamarca</t>
  </si>
  <si>
    <t>Ejecutoras del Gobierno Regional de Cusco</t>
  </si>
  <si>
    <t>Ejecutoras del Gobierno Regional de Huancavelica</t>
  </si>
  <si>
    <t>Ejecutoras del Gobierno Regional de Huánuco</t>
  </si>
  <si>
    <t>Ejecutoras del Gobierno Regional de Ica</t>
  </si>
  <si>
    <t>Ejecutoras del Gobierno Regional de Junín</t>
  </si>
  <si>
    <t>Ejecutoras del Gobierno Regional de la Libertad</t>
  </si>
  <si>
    <t>Ejecutoras del Gobierno Regional de Lambayeque</t>
  </si>
  <si>
    <t>Ejecutoras del Gobierno Regional de Loreto</t>
  </si>
  <si>
    <t>Ejecutoras del Gobierno Regional de Madre de Dios</t>
  </si>
  <si>
    <t>Ejecutoras del Gobierno Regional de Moquegua</t>
  </si>
  <si>
    <t>Ejecutoras del Gobierno Regional de Pasco</t>
  </si>
  <si>
    <t>Ejecutoras del Gobierno Regional de Piura</t>
  </si>
  <si>
    <t>Ejecutoras del Gobierno Regional de Puno</t>
  </si>
  <si>
    <t>Ejecutoras del Gobierno Regional de San Martín</t>
  </si>
  <si>
    <t>Ejecutoras del Gobierno Regional de Tacna</t>
  </si>
  <si>
    <t>Ejecutoras del Gobierno Regional de Tumbes</t>
  </si>
  <si>
    <t>Ejecutoras del Gobierno Regional de Ucayali</t>
  </si>
  <si>
    <t>Ejecutoras del Gobierno Regional de Lima</t>
  </si>
  <si>
    <t>Ejecutoras del Gobierno Regional del Callao</t>
  </si>
  <si>
    <t>Ejecutoras de Gobiernos Locales</t>
  </si>
  <si>
    <t>Cantidades Programadas y Ejecutadas de Actividades compartidas del Programa Presupuestal Programa Articulado Nutricional, al Segundo Semestre 2015</t>
  </si>
  <si>
    <t>Vigilancia de la calidad del agua para el consumo humano</t>
  </si>
  <si>
    <t>Monto Ejecutado</t>
  </si>
  <si>
    <t>Ejecución Financiera</t>
  </si>
  <si>
    <t>Monto Ejecutado y Porcentaje de Ejecución Financiera del Programa Presupuestal Programa Articulado Nutricional según Departamento, al Segundo Semestre 2015</t>
  </si>
  <si>
    <t>¡ALERTA! BAJA EJECUCIÓN FINANCIERA</t>
  </si>
  <si>
    <t>Alerta de Niveles Bajos en la Ejecución Financiera (menor a 75%) para Principales Productos del Programa Presupuestal Programa Articulado Nutricional, al Segundo Semestre 2015</t>
  </si>
  <si>
    <t>PRODUCTOS CON BAJA
EJECUCIÓN FINANCIERA</t>
  </si>
  <si>
    <t>AVANCE ACUMULADO A II SEM
(%)</t>
  </si>
  <si>
    <t>Ejecución Financiera del Programa Presupuestal Salud Materno Neonatal según Departamento, al Segundo Semestre 2015</t>
  </si>
  <si>
    <t>Ejecución Financiera del Programa Presupuestal Salud Materno Neonatal según Pliego, al Segundo Semestre 2015</t>
  </si>
  <si>
    <t>Ejecución Financiera del Programa Presupuestal Salud Materno Neonatal según Principales Productos, al Segundo Semestre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</si>
  <si>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</si>
  <si>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</si>
  <si>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</si>
  <si>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</si>
  <si>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</si>
  <si>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</si>
  <si>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</si>
  <si>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</si>
  <si>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</si>
  <si>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</si>
  <si>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</si>
  <si>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</si>
  <si>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</si>
  <si>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</si>
  <si>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</si>
  <si>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</si>
  <si>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</si>
  <si>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</si>
  <si>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</si>
  <si>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</si>
  <si>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Atención</t>
  </si>
  <si>
    <t>Gestante controlada</t>
  </si>
  <si>
    <t>Pareja protegida</t>
  </si>
  <si>
    <t>Gestante atendida</t>
  </si>
  <si>
    <t>Parto normal</t>
  </si>
  <si>
    <t>Parto complicado</t>
  </si>
  <si>
    <t>Cesárea</t>
  </si>
  <si>
    <t>Atención puerperal</t>
  </si>
  <si>
    <t>Egreso</t>
  </si>
  <si>
    <t>Gestante y/o neonato referido</t>
  </si>
  <si>
    <t>Recién nacido atendido</t>
  </si>
  <si>
    <t>Ejecución Financiera del Programa Presupuestal Salud Materno Neonatal según Principales Actividades, al Segundo Semestre 2015</t>
  </si>
  <si>
    <t>Desarrollo de normas y guías técnicas en salud materno neonatal</t>
  </si>
  <si>
    <t>Monitoreo, supervisión, evaluación y control de la salud materno neonatal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</si>
  <si>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</si>
  <si>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</si>
  <si>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</si>
  <si>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</si>
  <si>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</si>
  <si>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Transferencias Financieras entre Unidades del Gobierno en el marco del Programa Presupuestal Salud Materno Neonatal según Productos, al Segundo Semestre 2015</t>
  </si>
  <si>
    <t>Transferencias Financieras entre Unidades del Gobierno en el marco del Programa Presupuestal Salud Materno Neonatal según Actividades, al Segundo Semestre 2015</t>
  </si>
  <si>
    <t>Brindar Atención del parto complicado no quirúrgico</t>
  </si>
  <si>
    <t>Atender el puerperio</t>
  </si>
  <si>
    <t>Atender el puerperio con complicaciones</t>
  </si>
  <si>
    <t>Atender complicaciones obstétricas en unidad de cuidados intensivos</t>
  </si>
  <si>
    <t>Atender al recién nacido con complicaciones</t>
  </si>
  <si>
    <t>Atender al recién nacido con complicaciones que requiere unidad de cuidados intensivos neonatales - UCIN</t>
  </si>
  <si>
    <t>Brindar información sobre salud sexual, salud reproductiva y métodos de planificación familiar</t>
  </si>
  <si>
    <t>Cantidades Programadas y Ejecutadas de Productos compartidos del Programa Presupuestal Salud Materno Neonatal, al Segundo Semestre 2015</t>
  </si>
  <si>
    <t>Cantidades Programadas y Ejecutadas de Actividades compartidas del Programa Presupuestal Salud Materno Neonatal, al Segundo Semestre 2015</t>
  </si>
  <si>
    <t>Mejoramiento del acceso de la población a métodos de planificación familiar</t>
  </si>
  <si>
    <t>Mejoramiento del acceso de la población a servicios de consejería en salud sexual y reproductiva</t>
  </si>
  <si>
    <t>Monto Ejecutado y Porcentaje de Ejecución Financiera del Programa Presupuestal Salud Materno Neonatal según Departamento, al Segundo Semestre 2015</t>
  </si>
  <si>
    <t>Alerta de Niveles Bajos en la Ejecución Financiera (menor a 75%) para Principales Productos del Programa Presupuestal Salud Materno Neonatal, al Segundo Semestre 2015</t>
  </si>
  <si>
    <t>TBC VIH-SIDA</t>
  </si>
  <si>
    <t>Ejecución Financiera del Programa Presupuestal TBC VIH-SIDA según Departamento, al Segundo Semestre 2015</t>
  </si>
  <si>
    <t>Ejecución Financiera del Programa Presupuestal TBC VIH-SIDA según Pliego, al Segundo Semestre 2015</t>
  </si>
  <si>
    <t>Ejecución Financiera del Programa Presupuestal TBC VIH-SIDA según Principales Productos, al Segundo Semestre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</si>
  <si>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</si>
  <si>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</si>
  <si>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</si>
  <si>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</si>
  <si>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</si>
  <si>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</si>
  <si>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</si>
  <si>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</si>
  <si>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</si>
  <si>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</si>
  <si>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</si>
  <si>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</si>
  <si>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</si>
  <si>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</si>
  <si>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</si>
  <si>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</si>
  <si>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</si>
  <si>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</si>
  <si>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</si>
  <si>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</si>
  <si>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</si>
  <si>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</si>
  <si>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</si>
  <si>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</si>
  <si>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Persona atendida</t>
  </si>
  <si>
    <t>Persona tratada</t>
  </si>
  <si>
    <t>Persona diagnosticada</t>
  </si>
  <si>
    <t>Persona</t>
  </si>
  <si>
    <t>Trabajador protegido</t>
  </si>
  <si>
    <t>Persona capacitada</t>
  </si>
  <si>
    <t>Viviendas</t>
  </si>
  <si>
    <t>Ejecución Financiera del Programa Presupuestal TBC VIH-SIDA según Principales Actividades, al Segundo Semestre 2015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</si>
  <si>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</si>
  <si>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</si>
  <si>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</si>
  <si>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</si>
  <si>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</si>
  <si>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</si>
  <si>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</si>
  <si>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Transferencias Financieras entre Unidades del Gobierno en el marco del Programa Presupuestal TBC VIH-SIDA según Productos, al Segundo Semestre 2015</t>
  </si>
  <si>
    <t>Transferencias Financieras entre Unidades del Gobierno en el marco del Programa Presupuestal TBC VIH-SIDA según Actividades, al Segundo Semestre 2015</t>
  </si>
  <si>
    <t>Brindar tratamiento para tuberculosis a personas con comorbilidad</t>
  </si>
  <si>
    <t>Cantidades Programadas y Ejecutadas de Productos compartidos del Programa Presupuestal TBC VIH-SIDA, al Segundo Semestre 2015</t>
  </si>
  <si>
    <t>Ejecutoras del Instituto Nacional de Enfermedades Neoplásicas - INEN</t>
  </si>
  <si>
    <t>Cantidades Programadas y Ejecutadas de Actividades compartidas del Programa Presupuestal TBC VIH-SIDA, al Segundo Semestre 2015</t>
  </si>
  <si>
    <t>Brindar a población con infecciones de transmisión sexual tratamiento según guía clínicas</t>
  </si>
  <si>
    <t>Brindar tratamiento oportuno a mujeres gestantes reactivas a sífilis y sus contactos y recién nacidos expuestos</t>
  </si>
  <si>
    <t>Brindar tratamiento oportuno a personas que acceden al EESS y recibe tratamiento para tuberculosis extremadamente drogo resistente (XDR)</t>
  </si>
  <si>
    <t>Control y tratamiento preventivo de contactos de casos tuberculosis (general, indígena, privada de su libertad)</t>
  </si>
  <si>
    <t>Despistaje y diagnóstico de tuberculosis para pacientes con comorbilidad</t>
  </si>
  <si>
    <t>BRINDAR TRATAMIENTO OPORTUNO PARA TUBERCULOSIS Y SUS COMPLICACIONES</t>
  </si>
  <si>
    <t>Monto Ejecutado y Porcentaje de Ejecución Financiera del Programa Presupuestal TBC VIH-SIDA según Departamento, al Segundo Semestre 2015</t>
  </si>
  <si>
    <t>Alerta de Niveles Bajos en la Ejecución Financiera (menor a 75%) para Principales Productos del Programa Presupuestal TBC VIH-SIDA, al Segundo Semestre 2015</t>
  </si>
  <si>
    <t>Ejecución Financiera del Programa Presupuestal Enfermedades Metaxénicas y Zoonosis según Departamento, al Segundo Semestre 2015</t>
  </si>
  <si>
    <t>Ejecución Financiera del Programa Presupuestal Enfermedades Metaxénicas y Zoonosis según Pliego, al Segundo Semestre 2015</t>
  </si>
  <si>
    <t>Ejecución Financiera del Programa Presupuestal Enfermedades Metaxénicas y Zoonosis según Principales Productos, al Segundo Semestre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</si>
  <si>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</si>
  <si>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</si>
  <si>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</si>
  <si>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</si>
  <si>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</si>
  <si>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</si>
  <si>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</si>
  <si>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</si>
  <si>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</si>
  <si>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Animal vacunado</t>
  </si>
  <si>
    <t>Ejecución Financiera del Programa Presupuestal Enfermedades Metaxénicas y Zoonosis según Principales Actividades, al Segundo Semestre 2015</t>
  </si>
  <si>
    <t>Monitoreo, supervisión, Evaluación y control metaxénicas y zoonosis</t>
  </si>
  <si>
    <t>Desarrollo de normas y guías técnicas en metaxenicas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</si>
  <si>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</si>
  <si>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</si>
  <si>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</si>
  <si>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</si>
  <si>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</si>
  <si>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Transferencias Financieras entre Unidades del Gobierno en el marco del Programa Presupuestal Enfermedades Metaxénicas y Zoonosis según Productos, al Segundo Semestre 2015</t>
  </si>
  <si>
    <t>Transferencias Financieras entre Unidades del Gobierno en el marco del Programa Presupuestal Enfermedades Metaxénicas y Zoonosis según Actividades, al Segundo Semestre 2015</t>
  </si>
  <si>
    <t>Cantidades Programadas y Ejecutadas de Productos compartidos del Programa Presupuestal Enfermedades Metaxénicas y Zoonosis, al Segundo Semestre 2015</t>
  </si>
  <si>
    <t>Cantidades Programadas y Ejecutadas de Actividades compartidas del Programa Presupuestal Enfermedades Metaxénicas y Zoonosis, al Segundo Semestre 2015</t>
  </si>
  <si>
    <t>Monto Ejecutado y Porcentaje de Ejecución Financiera del Programa Presupuestal Enfermedades Metaxénicas y Zoonosis según Departamento, al Segundo Semestre 2015</t>
  </si>
  <si>
    <t>Alerta de Niveles Bajos en la Ejecución Financiera (menor a 75%) para Principales Productos del Programa Presupuestal Enfermedades Metaxénicas y Zoonosis, al Segundo Semestre 2015</t>
  </si>
  <si>
    <t>Ejecución Financiera del Programa Presupuestal Enfermedades no Transmisibles según Departamento, al Segundo Semestre 2015</t>
  </si>
  <si>
    <t>Ejecución Financiera del Programa Presupuestal Enfermedades no Transmisibles según Pliego, al Segundo Semestre 2015</t>
  </si>
  <si>
    <t>Ejecución Financiera del Programa Presupuestal Enfermedades no Transmisibles según Principales Productos, al Segundo Semestre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</si>
  <si>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</si>
  <si>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</si>
  <si>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</si>
  <si>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</si>
  <si>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</si>
  <si>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</si>
  <si>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</si>
  <si>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</si>
  <si>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</si>
  <si>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</si>
  <si>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</si>
  <si>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</si>
  <si>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</si>
  <si>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</si>
  <si>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</si>
  <si>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</si>
  <si>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</si>
  <si>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</si>
  <si>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Persona tamizada</t>
  </si>
  <si>
    <t>Ejecución Financiera del Programa Presupuestal Enfermedades no Transmisibles según Principales Actividades, al Segundo Semestre 2015</t>
  </si>
  <si>
    <t>Monitoreo, supervisión, evaluación y control de enfermedades no transmisibles</t>
  </si>
  <si>
    <t>Desarrollo de normas y guías técnicas en enfermedades no transmisibles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</si>
  <si>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</si>
  <si>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</si>
  <si>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</si>
  <si>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Atención estomatológica preventiva básica en niños, gestantes y adultos mayores</t>
  </si>
  <si>
    <t>Atención estomatológica recuperativa básica en niños, gestantes y adultos mayores</t>
  </si>
  <si>
    <t>Información y sensibilización de la población en para el cuidado de la salud de las enfermedades no transmisibles (mental, bucal, ocular, metales pesados, hipertensión arterial y diabetes mellitus)</t>
  </si>
  <si>
    <t>Transferencias Financieras entre Unidades del Gobierno en el marco del Programa Presupuestal Enfermedades no Transmisibles según Productos, al Segundo Semestre 2015</t>
  </si>
  <si>
    <t>Transferencias Financieras entre Unidades del Gobierno en el marco del Programa Presupuestal Enfermedades no Transmisibles según Actividades, al Segundo Semestre 2015</t>
  </si>
  <si>
    <t>Cantidades Programadas y Ejecutadas de Productos compartidos del Programa Presupuestal Enfermedades no Transmisibles, al Segundo Semestre 2015</t>
  </si>
  <si>
    <t>Cantidades Programadas y Ejecutadas de Actividades compartidas del Programa Presupuestal Enfermedades no Transmisibles, al Segundo Semestre 2015</t>
  </si>
  <si>
    <t>Exámenes de tamizaje y tratamiento de personas afectadas por intoxicación de metales pesados</t>
  </si>
  <si>
    <t>Brindar tratamiento a pacientes con diagnóstico de cataratas</t>
  </si>
  <si>
    <t>Monto Ejecutado y Porcentaje de Ejecución Financiera del Programa Presupuestal Enfermedades no Transmisibles según Departamento, al Segundo Semestre 2015</t>
  </si>
  <si>
    <t>Alerta de Niveles Bajos en la Ejecución Financiera (menor a 75%) para Principales Productos del Programa Presupuestal Enfermedades no Transmisibles, al Segundo Semestre 2015</t>
  </si>
  <si>
    <t>Ejecución Financiera del Programa Presupuestal Prevención y Control del Cáncer según Departamento, al Segundo Semestre 2015</t>
  </si>
  <si>
    <t>Embajadas en el Exterior</t>
  </si>
  <si>
    <t>Ejecución Financiera del Programa Presupuestal Prevención y Control del Cáncer según Pliego, al Segundo Semestre 2015</t>
  </si>
  <si>
    <t>Ejecución Financiera del Programa Presupuestal Prevención y Control del Cáncer según Principales Productos, al Segundo Semestre 2015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</si>
  <si>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</si>
  <si>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</si>
  <si>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</si>
  <si>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</si>
  <si>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</si>
  <si>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</si>
  <si>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</si>
  <si>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</si>
  <si>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</si>
  <si>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</si>
  <si>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</si>
  <si>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</si>
  <si>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</si>
  <si>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</si>
  <si>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</si>
  <si>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</si>
  <si>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</si>
  <si>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</si>
  <si>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</si>
  <si>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</si>
  <si>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</si>
  <si>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</si>
  <si>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</si>
  <si>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</si>
  <si>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</si>
  <si>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</si>
  <si>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</si>
  <si>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</si>
  <si>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</si>
  <si>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</si>
  <si>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</si>
  <si>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Ejecución Financiera del Programa Presupuestal Prevención y Control del Cáncer según Principales Actividades, al Segundo Semestre 2015</t>
  </si>
  <si>
    <t>Monitoreo, supervisión, evaluación y control de prevención y control del cáncer</t>
  </si>
  <si>
    <t>Desarrollo de normas y guías técnicas en prevención y control del cáncer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</si>
  <si>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</si>
  <si>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</si>
  <si>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</si>
  <si>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</si>
  <si>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Proteger a la niña con aplicación de vacuna vph</t>
  </si>
  <si>
    <t>Transferencias Financieras entre Unidades del Gobierno en el marco del Programa Presupuestal Prevención y Control del Cáncer según Productos, al Segundo Semestre 2015</t>
  </si>
  <si>
    <t>FONDO INTANGIBLE SOLIDARIO DE SALUD - FISSAL</t>
  </si>
  <si>
    <t>Transferencias Financieras entre Unidades del Gobierno en el marco del Programa Presupuestal Prevención y Control del Cáncer según Actividades, al Segundo Semestre 2015</t>
  </si>
  <si>
    <t>Información y sensibilización de la población en el cuidado de la salud del cáncer de cérvix, mama, gástrico, próstata y de pulmón</t>
  </si>
  <si>
    <t>Evaluación médica preventiva en cáncer de colon y recto, hígado, leucemia, linfoma, piel</t>
  </si>
  <si>
    <t>Determinación del estadio clínico y tratamiento del cáncer de estómago</t>
  </si>
  <si>
    <t>Determinación del diagnóstico, estadio clínico y tratamiento del cáncer de próstata</t>
  </si>
  <si>
    <t>Diagnostico, estadiaje y tratamiento del cáncer de colon y recto</t>
  </si>
  <si>
    <t>Diagnóstico y tratamiento médico de linfoma</t>
  </si>
  <si>
    <t>Cantidades Programadas y Ejecutadas de Productos compartidos del Programa Presupuestal Prevención y Control del Cáncer, al Segundo Semestre 2015</t>
  </si>
  <si>
    <t>Cantidades Programadas y Ejecutadas de Actividades compartidas del Programa Presupuestal Prevención y Control del Cáncer, al Segundo Semestre 2015</t>
  </si>
  <si>
    <t>Monto Ejecutado y Porcentaje de Ejecución Financiera del Programa Presupuestal Prevención y Control del Cáncer según Departamento, al Segundo Semestre 2015</t>
  </si>
  <si>
    <t>Alerta de Niveles Bajos en la Ejecución Financiera (menor a 75%) para Principales Productos del Programa Presupuestal Prevención y Control del Cáncer, al Segundo Semestre 2015</t>
  </si>
  <si>
    <t>Ejecución Financiera del Programa Presupuestal Reducción de Delitos y Faltas que Afectan la Seguridad Ciudadana según Departamento, al Segundo Semestre 2015</t>
  </si>
  <si>
    <t>Ejecución Financiera del Programa Presupuestal Reducción de Delitos y Faltas que Afectan la Seguridad Ciudadana según Pliego, al Segundo Semestre 2015</t>
  </si>
  <si>
    <t>Ejecución Financiera del Programa Presupuestal Reducción de Delitos y Faltas que Afectan la Seguridad Ciudadana según Principales Productos, al Segundo Semestre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</si>
  <si>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</si>
  <si>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</si>
  <si>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</si>
  <si>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</si>
  <si>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</si>
  <si>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Sector</t>
  </si>
  <si>
    <t>Operación</t>
  </si>
  <si>
    <t>Comisaria</t>
  </si>
  <si>
    <t>Sub unidad especializada</t>
  </si>
  <si>
    <t>Ejecución Financiera del Programa Presupuestal Reducción de Delitos y Faltas que Afectan la Seguridad Ciudadana según Principales Actividades, al Segundo Semestre 2015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</si>
  <si>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</si>
  <si>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</si>
  <si>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</si>
  <si>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</si>
  <si>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</si>
  <si>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vehículo para patrullaje por sector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</si>
  <si>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</si>
  <si>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</si>
  <si>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</si>
  <si>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</si>
  <si>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Operaciones policiales de las comisarías para reducir los delitos y faltas</t>
  </si>
  <si>
    <t>Operaciones policiales de las sub unidades especializadas para reducir los delitos y faltas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</si>
  <si>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</si>
  <si>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</si>
  <si>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</si>
  <si>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preventivo y correctivo de la infraestructura de las comisarías</t>
  </si>
  <si>
    <t>Mantenimiento y reposición de mobiliario y equipos informáticos de las sub unidades especializadas</t>
  </si>
  <si>
    <t>Mantenimiento y acondicionamiento de la infraestructura de las sub unidades especializadas</t>
  </si>
  <si>
    <t>Mantenimiento y reposición de vehículos para operaciones policiales</t>
  </si>
  <si>
    <t>Acción</t>
  </si>
  <si>
    <t>Documento</t>
  </si>
  <si>
    <t>Vehículos</t>
  </si>
  <si>
    <t>Comité</t>
  </si>
  <si>
    <t>Equipo</t>
  </si>
  <si>
    <t>Transferencias Financieras entre Unidades del Gobierno en el marco del Programa Presupuestal Reducción de Delitos y Faltas que Afectan la Seguridad Ciudadana según Productos, al Segundo Semestre 2015</t>
  </si>
  <si>
    <t>Tarma</t>
  </si>
  <si>
    <t>MUNICIPALIDAD PROVINCIAL DE TARMA</t>
  </si>
  <si>
    <t>A otras unidades del gobierno local</t>
  </si>
  <si>
    <t>Transferencias Financieras entre Unidades del Gobierno en el marco del Programa Presupuestal Reducción de Delitos y Faltas que Afectan la Seguridad Ciudadana según Actividades, al Segundo Semestre 2015</t>
  </si>
  <si>
    <t>Monto Ejecutado y Porcentaje de Ejecución Financiera del Programa Presupuestal Reducción de Delitos y Faltas que Afectan la Seguridad Ciudadana según Departamento, al Segundo Semestre 2015</t>
  </si>
  <si>
    <t>Alerta de Niveles Bajos en la Ejecución Financiera (menor a 75%) para Principales Productos del Programa Presupuestal Reducción de Delitos y Faltas que Afectan la Seguridad Ciudadana, al Segundo Semestre 2015</t>
  </si>
  <si>
    <t>Ejecución Financiera del Programa Presupuestal Reducción del Tráfico Ilícito de Drogas según Departamento, al Segundo Semestre 2015</t>
  </si>
  <si>
    <t>Ejecución Financiera del Programa Presupuestal Reducción del Tráfico Ilícito de Drogas según Pliego, al Segundo Semestre 2015</t>
  </si>
  <si>
    <t>Ejecución Financiera del Programa Presupuestal Reducción del Tráfico Ilícito de Drogas según Principales Productos, al Segundo Semestre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</si>
  <si>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</si>
  <si>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</si>
  <si>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</si>
  <si>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</si>
  <si>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</si>
  <si>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Kilogramo</t>
  </si>
  <si>
    <t>Hectárea</t>
  </si>
  <si>
    <t>Bien</t>
  </si>
  <si>
    <t>Proceso</t>
  </si>
  <si>
    <t>Ejecución Financiera del Programa Presupuestal Reducción del Tráfico Ilícito de Drogas según Principales Actividades, al Segundo Semestre 2015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</si>
  <si>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</si>
  <si>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</si>
  <si>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</si>
  <si>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</si>
  <si>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</si>
  <si>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</si>
  <si>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</si>
  <si>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</si>
  <si>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</si>
  <si>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</si>
  <si>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</si>
  <si>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Almacenamiento, control y destrucción por incineración de la droga decomisada</t>
  </si>
  <si>
    <t>Almacenamiento, control, transferencia y/o devolución de insumos químicos y productos fiscalizados</t>
  </si>
  <si>
    <t>Operaciones de seguridad para la reducción de las áreas de cultivo ilícito de hoja de coca</t>
  </si>
  <si>
    <t>Reducción de hectáreas de plantaciones ilegales de coca y destrucción de almacigos de coca</t>
  </si>
  <si>
    <t>Soporte aéreo para la reducción de las áreas de cultivo ilícito de hoja de coca</t>
  </si>
  <si>
    <t>Asistencia a la población por el programa de responsabilidad social</t>
  </si>
  <si>
    <t>Diligencias periciales de apoyo a la investigación policial contra el lavado de activos</t>
  </si>
  <si>
    <t>Investigaciones policiales contra el lavado de activos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</si>
  <si>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</si>
  <si>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</si>
  <si>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</si>
  <si>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Local</t>
  </si>
  <si>
    <t>Investigación</t>
  </si>
  <si>
    <t>Peritaje</t>
  </si>
  <si>
    <t>Hora de vuelo</t>
  </si>
  <si>
    <t>Monto Ejecutado y Porcentaje de Ejecución Financiera del Programa Presupuestal Reducción del Tráfico Ilícito de Drogas según Departamento, al Segundo Semestre 2015</t>
  </si>
  <si>
    <t>Alerta de Niveles Bajos en la Ejecución Financiera (menor a 75%) para Principales Productos del Programa Presupuestal Reducción del Tráfico Ilícito de Drogas, al Segundo Semestre 2015</t>
  </si>
  <si>
    <t>Ejecución Financiera del Programa Presupuestal Lucha Contra el Terrorismo según Departamento, al Segundo Semestre 2015</t>
  </si>
  <si>
    <t>Ejecución Financiera del Programa Presupuestal Lucha Contra el Terrorismo según Pliego, al Segundo Semestre 2015</t>
  </si>
  <si>
    <t>Ejecución Financiera del Programa Presupuestal Lucha Contra el Terrorismo según Principales Productos, al Segundo Semestre 2015</t>
  </si>
  <si>
    <t>Fuerzas del orden con capacidades operativas adecuadas</t>
  </si>
  <si>
    <t>Operaciones y acciones militares y policiales</t>
  </si>
  <si>
    <t>Unidad implementada</t>
  </si>
  <si>
    <t>Ejecución Financiera del Programa Presupuestal Lucha Contra el Terrorismo según Principales Actividades, al Segundo Semestre 2015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</si>
  <si>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</si>
  <si>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</si>
  <si>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</si>
  <si>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</si>
  <si>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</si>
  <si>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</si>
  <si>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</si>
  <si>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</si>
  <si>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</si>
  <si>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Porcentaje de Ejecución Financiera del Programa Presupuestal Lucha Contra el Terrorismo según Departamento, al Segundo Semestre 2015</t>
  </si>
  <si>
    <t>Alerta de Niveles Bajos en la Ejecución Financiera (menor a 75%) para Principales Productos del Programa Presupuestal Lucha Contra el Terrorismo, al Segundo Semestre 2015</t>
  </si>
  <si>
    <t>Ejecución Financiera del Programa Presupuestal Contrataciones Públicas Eficientes según Departamento, al Segundo Semestre 2015</t>
  </si>
  <si>
    <t>Ejecución Financiera del Programa Presupuestal Contrataciones Públicas Eficientes según Pliego, al Segundo Semestre 2015</t>
  </si>
  <si>
    <t>Ejecución Financiera del Programa Presupuestal Contrataciones Públicas Eficientes según Principales Productos, al Segundo Semestre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</si>
  <si>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</si>
  <si>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</si>
  <si>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</si>
  <si>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</si>
  <si>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Instrumentos</t>
  </si>
  <si>
    <t>Expediente</t>
  </si>
  <si>
    <t>Proveedor</t>
  </si>
  <si>
    <t>Ejecución Financiera del Programa Presupuestal Contrataciones Públicas Eficientes según Principales Actividades, al Segundo Semestre 2015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</si>
  <si>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</si>
  <si>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</si>
  <si>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</si>
  <si>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Acompañamiento técnico a las entidades públicas contratantes seleccionadas</t>
  </si>
  <si>
    <t>Capacitación de los operadores públicos en materia de contrataciones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</si>
  <si>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</si>
  <si>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</si>
  <si>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</si>
  <si>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Mejoramiento de los módulos del SEACE</t>
  </si>
  <si>
    <t>Mantenimiento del catálogo único de bienes, servicios y obras</t>
  </si>
  <si>
    <t>Monitoreo del sistema de Contratación pública a través de acciones de supervisión a procesos de compra</t>
  </si>
  <si>
    <t>Atención de denuncias en materia de contratación pública presentadas ante el OSCE</t>
  </si>
  <si>
    <t>Resolución de expedientes administrativos sancionadores y recursos de reconsideración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</si>
  <si>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</si>
  <si>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</si>
  <si>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</si>
  <si>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</si>
  <si>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</si>
  <si>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</si>
  <si>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</si>
  <si>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Institución</t>
  </si>
  <si>
    <t>Catálogo electrónico</t>
  </si>
  <si>
    <t>Items</t>
  </si>
  <si>
    <t>Control realizado</t>
  </si>
  <si>
    <t>Denuncia atendida</t>
  </si>
  <si>
    <t>Expediente resuelto</t>
  </si>
  <si>
    <t>Procedimientos</t>
  </si>
  <si>
    <t>Expediente tramitado</t>
  </si>
  <si>
    <t>Expediente procesado</t>
  </si>
  <si>
    <t>Monto Ejecutado y Porcentaje de Ejecución Financiera del Programa Presupuestal Contrataciones Públicas Eficientes según Departamento, al Segundo Semestre 2015</t>
  </si>
  <si>
    <t>Alerta de Niveles Bajos en la Ejecución Financiera (menor a 75%) para Principales Productos del Programa Presupuestal Contrataciones Públicas Eficientes, al Segundo Semestre 2015</t>
  </si>
  <si>
    <t>Ejecución Financiera del Programa Presupuestal Gestión Sostenible de Recursos Naturales y Diversidad Biológica según Departamento, al Segundo Semestre 2015</t>
  </si>
  <si>
    <t>Ejecución Financiera del Programa Presupuestal Gestión Sostenible de Recursos Naturales y Diversidad Biológica según Pliego, al Segundo Semestre 2015</t>
  </si>
  <si>
    <t>Ejecución Financiera del Programa Presupuestal Gestión Sostenible de Recursos Naturales y Diversidad Biológica según Principales Productos, al Segundo Semestre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</si>
  <si>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</si>
  <si>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</si>
  <si>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</si>
  <si>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</si>
  <si>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</si>
  <si>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</si>
  <si>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</si>
  <si>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</si>
  <si>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Organización</t>
  </si>
  <si>
    <t>Empresas y establecimientos</t>
  </si>
  <si>
    <t>Ejecución Financiera del Programa Presupuestal Gestión Sostenible de Recursos Naturales y Diversidad Biológica según Principales Actividades, al Segundo Semestre 2015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</si>
  <si>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</si>
  <si>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</si>
  <si>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</si>
  <si>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Implementación de procesos de ordenamiento territorial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</si>
  <si>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</si>
  <si>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</si>
  <si>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</si>
  <si>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Supervisión ambiental directa al administrado</t>
  </si>
  <si>
    <t>Aplicación del procedimiento administrativo sancionador o incentivos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</si>
  <si>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</si>
  <si>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</si>
  <si>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</si>
  <si>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</si>
  <si>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Monto Ejecutado y Porcentaje de Ejecución Financiera del Programa Presupuestal Gestión Sostenible de Recursos Naturales y Diversidad Biológica según Departamento, al Segundo Semestre 2015</t>
  </si>
  <si>
    <t>Alerta de Niveles Bajos en la Ejecución Financiera (menor a 75%) para Principales Productos del Programa Presupuestal Gestión Sostenible de Recursos Naturales y Diversidad Biológica, al Segundo Semestre 2015</t>
  </si>
  <si>
    <t>Ejecución Financiera del Programa Presupuestal Gestión Integral de Residuos Sólidos según Departamento, al Segundo Semestre 2015</t>
  </si>
  <si>
    <t>Ejecución Financiera del Programa Presupuestal Gestión Integral de Residuos Sólidos según Pliego, al Segundo Semestre 2015</t>
  </si>
  <si>
    <t>Ejecución Financiera del Programa Presupuestal Gestión Integral de Residuos Sólidos según Principales Productos, al Segundo Semestre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</si>
  <si>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</si>
  <si>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</si>
  <si>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</si>
  <si>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</si>
  <si>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</si>
  <si>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Empresa</t>
  </si>
  <si>
    <t>Entidad</t>
  </si>
  <si>
    <t>Ejecución Financiera del Programa Presupuestal Gestión Integral de Residuos Sólidos según Principales Actividades, al Segundo Semestre 2015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</si>
  <si>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</si>
  <si>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</si>
  <si>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</si>
  <si>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</si>
  <si>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</si>
  <si>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</si>
  <si>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</si>
  <si>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</si>
  <si>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</si>
  <si>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</si>
  <si>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</si>
  <si>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Eventos</t>
  </si>
  <si>
    <t>Intervención</t>
  </si>
  <si>
    <t>Campaña</t>
  </si>
  <si>
    <t>Transferencias Financieras entre Unidades del Gobierno en el marco del Programa Presupuestal Gestión Integral de Residuos Sólidos según Productos, al Segundo Semestre 2015</t>
  </si>
  <si>
    <t>Trujillo</t>
  </si>
  <si>
    <t>MUNICIPALIDAD PROVINCIAL DE TRUJILLO</t>
  </si>
  <si>
    <t>Transferencias Financieras entre Unidades del Gobierno en el marco del Programa Presupuestal Gestión Integral de Residuos Sólidos según Actividades, al Segundo Semestre 2015</t>
  </si>
  <si>
    <t>Monto Ejecutado y Porcentaje de Ejecución Financiera del Programa Presupuestal Gestión Integral de Residuos Sólidos según Departamento, al Segundo Semestre 2015</t>
  </si>
  <si>
    <t>Alerta de Niveles Bajos en la Ejecución Financiera (menor a 75%) para Principales Productos del Programa Presupuestal Gestión Integral de Residuos Sólidos, al Segundo Semestre 2015</t>
  </si>
  <si>
    <t>Ejecución Financiera del Programa Presupuestal Mejora de la Sanidad Animal según Departamento, al Segundo Semestre 2015</t>
  </si>
  <si>
    <t>Ejecución Financiera del Programa Presupuestal Mejora de la Sanidad Animal según Pliego, al Segundo Semestre 2015</t>
  </si>
  <si>
    <t>Ejecución Financiera del Programa Presupuestal Mejora de la Sanidad Animal según Principales Productos, al Segundo Semestre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</si>
  <si>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</si>
  <si>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</si>
  <si>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</si>
  <si>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Productor</t>
  </si>
  <si>
    <t>Ejecución Financiera del Programa Presupuestal Mejora de la Sanidad Animal según Principales Actividades, al Segundo Semestre 2015</t>
  </si>
  <si>
    <t>Control de importación, tránsito internacional y movimiento interno de mercancías pecuarias</t>
  </si>
  <si>
    <t>Diagnóstico de enfermedades exóticas y re-emergentes</t>
  </si>
  <si>
    <t>Vigilancia activa zoosanitaria de las enfermedades exóticas</t>
  </si>
  <si>
    <t>Control de establecimientos pecuarios</t>
  </si>
  <si>
    <t>Diagnóstico de enfermedades presentes</t>
  </si>
  <si>
    <t>Vigilancia activa zoosanitaria de las enfermedades</t>
  </si>
  <si>
    <t>Vigilancia pasiva zoosanitaria de las enfermedades presentes</t>
  </si>
  <si>
    <t>Prevención, control y erradicación de enfermedades en los animales</t>
  </si>
  <si>
    <t>Control de mercancías pecuarias para la exportación</t>
  </si>
  <si>
    <t>Gestiones para la apertura y mantenimiento de mercados</t>
  </si>
  <si>
    <t>Certificado</t>
  </si>
  <si>
    <t>Diagnostico</t>
  </si>
  <si>
    <t>Animal</t>
  </si>
  <si>
    <t>Establecimiento</t>
  </si>
  <si>
    <t>Animal atendido</t>
  </si>
  <si>
    <t>Unidad</t>
  </si>
  <si>
    <t>Monto Ejecutado y Porcentaje de Ejecución Financiera del Programa Presupuestal Mejora de la Sanidad Animal según Departamento, al Segundo Semestre 2015</t>
  </si>
  <si>
    <t>Alerta de Niveles Bajos en la Ejecución Financiera (menor a 75%) para Principales Productos del Programa Presupuestal Mejora de la Sanidad Animal, al Segundo Semestre 2015</t>
  </si>
  <si>
    <t>Ejecución Financiera del Programa Presupuestal Mejora y Mantenimiento de la Sanidad Vegetal según Departamento, al Segundo Semestre 2015</t>
  </si>
  <si>
    <t>Ejecución Financiera del Programa Presupuestal Mejora y Mantenimiento de la Sanidad Vegetal según Pliego, al Segundo Semestre 2015</t>
  </si>
  <si>
    <t>Ejecución Financiera del Programa Presupuestal Mejora y Mantenimiento de la Sanidad Vegetal según Principales Productos, al Segundo Semestre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</si>
  <si>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</si>
  <si>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</si>
  <si>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</si>
  <si>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Ejecución Financiera del Programa Presupuestal Mejora y Mantenimiento de la Sanidad Vegetal según Principales Actividades, al Segundo Semestre 2015</t>
  </si>
  <si>
    <t>Control y/o erradicación de plagas priorizadas</t>
  </si>
  <si>
    <t>Diagnostico de plagas de productos vegetales</t>
  </si>
  <si>
    <t>Vigilancia fitosanitaria de plagas presentes</t>
  </si>
  <si>
    <t>Análisis de riesgo de plagas</t>
  </si>
  <si>
    <t>Atención de alertas o emergencias fitosanitarias</t>
  </si>
  <si>
    <t>Diagnostico de plagas de productos vegetales importados</t>
  </si>
  <si>
    <t>Inspección y control del ingreso de plantas, productos vegetales y otros artículos reglamentados</t>
  </si>
  <si>
    <t>Vigilancia fitosanitaria preventiva de plagas no presentes</t>
  </si>
  <si>
    <t>Certificación fitosanitaria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</si>
  <si>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</si>
  <si>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</si>
  <si>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</si>
  <si>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</si>
  <si>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</si>
  <si>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Porcentaje de Ejecución Financiera del Programa Presupuestal Mejora y Mantenimiento de la Sanidad Vegetal según Departamento, al Segundo Semestre 2015</t>
  </si>
  <si>
    <t>Alerta de Niveles Bajos en la Ejecución Financiera (menor a 75%) para Principales Productos del Programa Presupuestal Mejora y Mantenimiento de la Sanidad Vegetal, al Segundo Semestre 2015</t>
  </si>
  <si>
    <t>Ejecución Financiera del Programa Presupuestal Mejora de la Inocuidad Agroalimentaria según Departamento, al Segundo Semestre 2015</t>
  </si>
  <si>
    <t>Ejecución Financiera del Programa Presupuestal Mejora de la Inocuidad Agroalimentaria según Pliego, al Segundo Semestre 2015</t>
  </si>
  <si>
    <t>Ejecución Financiera del Programa Presupuestal Mejora de la Inocuidad Agroalimentaria según Principales Productos, al Segundo Semestre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</si>
  <si>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</si>
  <si>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</si>
  <si>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Ejecución Financiera del Programa Presupuestal Mejora de la Inocuidad Agroalimentaria según Principales Actividades, al Segundo Semestre 2015</t>
  </si>
  <si>
    <t>Autorización en la cadena agroalimentaria</t>
  </si>
  <si>
    <t>Capacitación agroalimentaria sin considerar consumidores</t>
  </si>
  <si>
    <t>Implementación y Difusión de normas</t>
  </si>
  <si>
    <t>Vigilancia sanitaria de alimentos agropecuarios primarios y piensos</t>
  </si>
  <si>
    <t>Servicio de analisis de alimentos</t>
  </si>
  <si>
    <t>Campaña de sensibilización a consumidores</t>
  </si>
  <si>
    <t>Seguimiento de la inocuidad de alimentos agropecuarios primarios y piensos</t>
  </si>
  <si>
    <t>Registro</t>
  </si>
  <si>
    <t>Análisis</t>
  </si>
  <si>
    <t>Monto Ejecutado y Porcentaje de Ejecución Financiera del Programa Presupuestal Mejora de la Inocuidad Agroalimentaria según Departamento, al Segundo Semestre 2015</t>
  </si>
  <si>
    <t>Alerta de Niveles Bajos en la Ejecución Financiera (menor a 75%) para Principales Productos del Programa Presupuestal Mejora de la Inocuidad Agroalimentaria, al Segundo Semestre 2015</t>
  </si>
  <si>
    <t>Ejecución Financiera del Programa Presupuestal Aprovechamiento de los Recursos Hídricos para Uso Agrario según Departamento, al Segundo Semestre 2015</t>
  </si>
  <si>
    <t>Ejecución Financiera del Programa Presupuestal Aprovechamiento de los Recursos Hídricos para Uso Agrario según Pliego, al Segundo Semestre 2015</t>
  </si>
  <si>
    <t>Ejecución Financiera del Programa Presupuestal Aprovechamiento de los Recursos Hídricos para Uso Agrario según Principales Productos, al Segundo Semestre 2015</t>
  </si>
  <si>
    <t>Productores agrarios con competencias para el aprovechamiento del recurso hídrico para uso agrario</t>
  </si>
  <si>
    <t>Productores agrarios informados sobre el aprovechamiento del recurso hídrico para uso agrario</t>
  </si>
  <si>
    <t>Ejecución Financiera del Programa Presupuestal Aprovechamiento de los Recursos Hídricos para Uso Agrario según Principales Actividades, al Segundo Semestre 2015</t>
  </si>
  <si>
    <t>Asistencia técnica a productores agrarios en prácticas de riego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</si>
  <si>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</si>
  <si>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</si>
  <si>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</si>
  <si>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Promoción de la infraestructura hidráulica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</si>
  <si>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</si>
  <si>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</si>
  <si>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</si>
  <si>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</si>
  <si>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</si>
  <si>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Porcentaje de Ejecución Financiera del Programa Presupuestal Aprovechamiento de los Recursos Hídricos para Uso Agrario según Departamento, al Segundo Semestre 2015</t>
  </si>
  <si>
    <t>Alerta de Niveles Bajos en la Ejecución Financiera (menor a 75%) para Principales Productos del Programa Presupuestal Aprovechamiento de los Recursos Hídricos para Uso Agrario, al Segundo Semestre 2015</t>
  </si>
  <si>
    <t>Ejecución Financiera del Programa Presupuestal Acceso y Uso de la Electrificación Rural según Departamento, al Segundo Semestre 2015</t>
  </si>
  <si>
    <t>Ejecución Financiera del Programa Presupuestal Acceso y Uso de la Electrificación Rural según Pliego, al Segundo Semestre 2015</t>
  </si>
  <si>
    <t>Ejecución Financiera del Programa Presupuestal Acceso y Uso de la Electrificación Rural según Principales Productos, al Segundo Semestre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</si>
  <si>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</si>
  <si>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</si>
  <si>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</si>
  <si>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Hogar</t>
  </si>
  <si>
    <t>Hogar con conexión</t>
  </si>
  <si>
    <t>Ejecución Financiera del Programa Presupuestal Acceso y Uso de la Electrificación Rural según Principales Actividades, al Segundo Semestre 2015</t>
  </si>
  <si>
    <t>Transferencia para mejoramiento de la electrificación rural - FONER II</t>
  </si>
  <si>
    <t>Transferencia a entidades para proyectos de electrificación</t>
  </si>
  <si>
    <t>Capacitaciones a los pobladores rurales en temas de uso eficiente</t>
  </si>
  <si>
    <t>Capacitaciones a las unidades productivas familiares en temas de usos productivos</t>
  </si>
  <si>
    <t>Asistencia técnica a unidades formuladoras y evaluadoras para implementacion de los proyectos</t>
  </si>
  <si>
    <t>Identificación y priorización de localidades de intervenciones con proyectos</t>
  </si>
  <si>
    <t>Transferencias financieras</t>
  </si>
  <si>
    <t>Hogar capacitado</t>
  </si>
  <si>
    <t>Monto Ejecutado y Porcentaje de Ejecución Financiera del Programa Presupuestal Acceso y Uso de la Electrificación Rural según Departamento, al Segundo Semestre 2015</t>
  </si>
  <si>
    <t>Alerta de Niveles Bajos en la Ejecución Financiera (menor a 75%) para Principales Productos del Programa Presupuestal Acceso y Uso de la Electrificación Rural, al Segundo Semestre 2015</t>
  </si>
  <si>
    <t>Ejecución Financiera del Programa Presupuestal Acceso y Uso Adecuado de los Servicios Públicos de Telecomunicaciones e Información Asociados según Departamento, al Segundo Semestre 2015</t>
  </si>
  <si>
    <t>Ejecución Financiera del Programa Presupuestal Acceso y Uso Adecuado de los Servicios Públicos de Telecomunicaciones e Información Asociados según Pliego, al Segundo Semestre 2015</t>
  </si>
  <si>
    <t>Ejecución Financiera del Programa Presupuestal Acceso y Uso Adecuado de los Servicios Públicos de Telecomunicaciones e Información Asociados según Principales Productos, al Segundo Semestre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</si>
  <si>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</si>
  <si>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</si>
  <si>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</si>
  <si>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</si>
  <si>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Localidad</t>
  </si>
  <si>
    <t>Estación</t>
  </si>
  <si>
    <t>Operador</t>
  </si>
  <si>
    <t>Ejecución Financiera del Programa Presupuestal Acceso y Uso Adecuado de los Servicios Públicos de Telecomunicaciones e Información Asociados según Principales Actividades, al Segundo Semestre 2015</t>
  </si>
  <si>
    <t>Evaluación de incumplimientos legales y contractuales</t>
  </si>
  <si>
    <t>Fiscalización de pagos de tasas, tributos, entre otros en relación a estados contables de las empresas</t>
  </si>
  <si>
    <t>Red nacional de conectividad del estado-REDNACE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</si>
  <si>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</si>
  <si>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</si>
  <si>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</si>
  <si>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</si>
  <si>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</si>
  <si>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</si>
  <si>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</si>
  <si>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Promoción de proyectos de telecomunicaciones</t>
  </si>
  <si>
    <t>Inspecciones técnicas de supervisión y control para el uso correcto del espectro radioeléctrico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</si>
  <si>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</si>
  <si>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</si>
  <si>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Gestión de concesiones</t>
  </si>
  <si>
    <t>Gestión de registro de servicios y asignación de frecuencias para explotación de servicios</t>
  </si>
  <si>
    <t>Otorgamiento de permisos de instalación y operación de estaciones</t>
  </si>
  <si>
    <t>Fiscalización realizada</t>
  </si>
  <si>
    <t>Solicitud</t>
  </si>
  <si>
    <t>Proyecto</t>
  </si>
  <si>
    <t>Autorización</t>
  </si>
  <si>
    <t>Monto Ejecutado y Porcentaje de Ejecución Financiera del Programa Presupuestal Acceso y Uso Adecuado de los Servicios Públicos de Telecomunicaciones e Información Asociados según Departamento, al Segundo Semestre 2015</t>
  </si>
  <si>
    <t>Alerta de Niveles Bajos en la Ejecución Financiera (menor a 75%) para Principales Productos del Programa Presupuestal Acceso y Uso Adecuado de los Servicios Públicos de Telecomunicaciones e Información Asociados, al Segundo Semestre 2015</t>
  </si>
  <si>
    <t>Ejecución Financiera del Programa Presupuestal Prevención y Atención de Incendios, Emergencias Médicas, Rescates y Otros según Departamento, al Segundo Semestre 2015</t>
  </si>
  <si>
    <t>Ejecución Financiera del Programa Presupuestal Prevención y Atención de Incendios, Emergencias Médicas, Rescates y Otros según Pliego, al Segundo Semestre 2015</t>
  </si>
  <si>
    <t>Ejecución Financiera del Programa Presupuestal Prevención y Atención de Incendios, Emergencias Médicas, Rescates y Otros según Principales Productos, al Segundo Semestre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</si>
  <si>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</si>
  <si>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</si>
  <si>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</si>
  <si>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Cuartel</t>
  </si>
  <si>
    <t>Ejecución Financiera del Programa Presupuestal Prevención y Atención de Incendios, Emergencias Médicas, Rescates y Otros según Principales Actividades, al Segundo Semestre 2015</t>
  </si>
  <si>
    <t>Renovación del parque automotor</t>
  </si>
  <si>
    <t>Renovación de equipos, muebles y maquinas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</si>
  <si>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</si>
  <si>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</si>
  <si>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</si>
  <si>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Capacitación a bomberos voluntarios</t>
  </si>
  <si>
    <t>Fortalecimiento de Capacidades</t>
  </si>
  <si>
    <t>Campañas de prevención</t>
  </si>
  <si>
    <t>Inspección de sistemas contra incendios</t>
  </si>
  <si>
    <t>Región</t>
  </si>
  <si>
    <t>Monto Ejecutado y Porcentaje de Ejecución Financiera del Programa Presupuestal Prevención y Atención de Incendios, Emergencias Médicas, Rescates y Otros según Departamento, al Segundo Semestre 2015</t>
  </si>
  <si>
    <t>Alerta de Niveles Bajos en la Ejecución Financiera (menor a 75%) para Principales Productos del Programa Presupuestal Prevención y Atención de Incendios, Emergencias Médicas, Rescates y Otros, al Segundo Semestre 2015</t>
  </si>
  <si>
    <t>Ejecución Financiera del Programa Presupuestal Programa Nacional de Apoyo Directo a los más Pobres según Departamento, al Segundo Semestre 2015</t>
  </si>
  <si>
    <t>Ejecución Financiera del Programa Presupuestal Programa Nacional de Apoyo Directo a los más Pobres según Pliego, al Segundo Semestre 2015</t>
  </si>
  <si>
    <t>Ejecución Financiera del Programa Presupuestal Programa Nacional de Apoyo Directo a los más Pobres según Principales Productos, al Segundo Semestre 2015</t>
  </si>
  <si>
    <t>Hogares con gestantes, niños, adolescentes y jóvenes hasta 19 años en situación de pobreza reciben incentivos monetarios por cumplir corresponsabilidades con orientación y acompañamiento</t>
  </si>
  <si>
    <t>Ejecución Financiera del Programa Presupuestal Programa Nacional de Apoyo Directo a los más Pobres según Principales Actividades, al Segundo Semestre 2015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</si>
  <si>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</si>
  <si>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</si>
  <si>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</si>
  <si>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</si>
  <si>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</si>
  <si>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Estudiantes</t>
  </si>
  <si>
    <t>Monto Ejecutado y Porcentaje de Ejecución Financiera del Programa Presupuestal Programa Nacional de Apoyo Directo a los más Pobres según Departamento, al Segundo Semestre 2015</t>
  </si>
  <si>
    <t>Alerta de Niveles Bajos en la Ejecución Financiera (menor a 75%) para Principales Productos del Programa Presupuestal Programa Nacional de Apoyo Directo a los más Pobres, al Segundo Semestre 2015</t>
  </si>
  <si>
    <t>Ejecución Financiera del Programa Presupuestal Prevención y Tratamiento del Consumo De Drogas según Departamento, al Segundo Semestre 2015</t>
  </si>
  <si>
    <t>Ejecución Financiera del Programa Presupuestal Prevención y Tratamiento del Consumo De Drogas según Pliego, al Segundo Semestre 2015</t>
  </si>
  <si>
    <t>Ejecución Financiera del Programa Presupuestal Prevención y Tratamiento del Consumo De Drogas según Principales Productos, al Segundo Semestre 2015</t>
  </si>
  <si>
    <t>Población informada, orientada y aconsejada sobre el consumo de drogas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</si>
  <si>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</si>
  <si>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</si>
  <si>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</si>
  <si>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</si>
  <si>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Ejecución Financiera del Programa Presupuestal Prevención y Tratamiento del Consumo De Drogas según Principales Actividades, al Segundo Semestre 2015</t>
  </si>
  <si>
    <t>Transferencia de recursos para la ejecución de proyectos de inversión</t>
  </si>
  <si>
    <t>Transferencia de recursos para la ejecución de actividades</t>
  </si>
  <si>
    <t>Difusión de contenidos preventivos del consumo de drogas en zonas urbanas y rurales</t>
  </si>
  <si>
    <t>Atención terapéutica en modalidad ambulatoria, de día y residencial para consumidores y dependientes a drogas</t>
  </si>
  <si>
    <t>Intervención comunitaria para la prevención del consumo de drogas y otros problemas psicosociales</t>
  </si>
  <si>
    <t>Servicio de orientación y consejería habla franco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</si>
  <si>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</si>
  <si>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</si>
  <si>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</si>
  <si>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establecimientos penitenciarios y centros de medio libre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</si>
  <si>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</si>
  <si>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</si>
  <si>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</si>
  <si>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Transferencias Financieras entre Unidades del Gobierno en el marco del Programa Presupuestal Prevención y Tratamiento del Consumo De Drogas según Productos, al Segundo Semestre 2015</t>
  </si>
  <si>
    <t>DEVIDA</t>
  </si>
  <si>
    <t>Transferencias Financieras entre Unidades del Gobierno en el marco del Programa Presupuestal Prevención y Tratamiento del Consumo De Drogas según Actividades, al Segundo Semestre 2015</t>
  </si>
  <si>
    <t>Monto Ejecutado y Porcentaje de Ejecución Financiera del Programa Presupuestal Prevención y Tratamiento del Consumo De Drogas según Departamento, al Segundo Semestre 2015</t>
  </si>
  <si>
    <t>Alerta de Niveles Bajos en la Ejecución Financiera (menor a 75%) para Principales Productos del Programa Presupuestal Prevención y Tratamiento del Consumo De Drogas, al Segundo Semestre 2015</t>
  </si>
  <si>
    <t>Ejecución Financiera del Programa Presupuestal Conservación de la Diversidad Biológica y Aprovechamiento Sostenible de los Recursos Naturales en Área Natural Protegida según Departamento, al Segundo Semestre 2015</t>
  </si>
  <si>
    <t>Ejecución Financiera del Programa Presupuestal Conservación de la Diversidad Biológica y Aprovechamiento Sostenible de los Recursos Naturales en Área Natural Protegida según Pliego, al Segundo Semestre 2015</t>
  </si>
  <si>
    <t>Ejecución Financiera del Programa Presupuestal Conservación de la Diversidad Biológica y Aprovechamiento Sostenible de los Recursos Naturales en Área Natural Protegida según Principales Productos, al Segundo Semestre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</si>
  <si>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</si>
  <si>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</si>
  <si>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</si>
  <si>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</si>
  <si>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</si>
  <si>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Área protegida</t>
  </si>
  <si>
    <t>Hectárea controlada</t>
  </si>
  <si>
    <t>Agente</t>
  </si>
  <si>
    <t>Ejecución Financiera del Programa Presupuestal Conservación de la Diversidad Biológica y Aprovechamiento Sostenible de los Recursos Naturales en Área Natural Protegida según Principales Actividades, al Segundo Semestre 2015</t>
  </si>
  <si>
    <t>Gestión de la defensa legal del área natural protegida</t>
  </si>
  <si>
    <t>Instrumentos de planificación y desarrollo en áreas naturales protegidas elaborados</t>
  </si>
  <si>
    <t>Saneamiento físico y legal de áreas naturales protegidas</t>
  </si>
  <si>
    <t>Patrullaje y vigilancia para la protección de áreas naturales</t>
  </si>
  <si>
    <t>Operación y mantenimiento de infraestructura</t>
  </si>
  <si>
    <t>Vigilancia participativa</t>
  </si>
  <si>
    <t>Monitoreo y seguimiento de los derechos otorgados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</si>
  <si>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</si>
  <si>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</si>
  <si>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Reforestación y otras estrategias para la restauración de ámbitos degradados en ANP</t>
  </si>
  <si>
    <t>Evaluación de zonas degradadas en proceso de restauración</t>
  </si>
  <si>
    <t>Propuestas de creación y/o categorización de áreas naturales protegidas elaboradas</t>
  </si>
  <si>
    <t>Plan</t>
  </si>
  <si>
    <t>Patrullaje</t>
  </si>
  <si>
    <t>Monto Ejecutado y Porcentaje de Ejecución Financiera del Programa Presupuestal Conservación de la Diversidad Biológica y Aprovechamiento Sostenible de los Recursos Naturales en Área Natural Protegida según Departamento, al Segundo Semestre 2015</t>
  </si>
  <si>
    <t>Alerta de Niveles Bajos en la Ejecución Financiera (menor a 75%) para Principales Productos del Programa Presupuestal Conservación de la Diversidad Biológica y Aprovechamiento Sostenible de los Recursos Naturales en Área Natural Protegida, al Segundo Semestre 2015</t>
  </si>
  <si>
    <t>Ejecución Financiera del Programa Presupuestal Acceso de la Población a la Propiedad Predial Formalizada según Departamento, al Segundo Semestre 2015</t>
  </si>
  <si>
    <t>Ejecución Financiera del Programa Presupuestal Acceso de la Población a la Propiedad Predial Formalizada según Pliego, al Segundo Semestre 2015</t>
  </si>
  <si>
    <t>Ejecución Financiera del Programa Presupuestal Acceso de la Población a la Propiedad Predial Formalizada según Principales Productos, al Segundo Semestre 2015</t>
  </si>
  <si>
    <t>Predios urbanos formalizados</t>
  </si>
  <si>
    <t>Predio catastral generado con fines de formalización</t>
  </si>
  <si>
    <t>Título</t>
  </si>
  <si>
    <t>Unidad catastral</t>
  </si>
  <si>
    <t>Ejecución Financiera del Programa Presupuestal Acceso de la Población a la Propiedad Predial Formalizada según Principales Actividades, al Segundo Semestre 2015</t>
  </si>
  <si>
    <t>Difusión de los beneficios de la formalización y titulación de predios</t>
  </si>
  <si>
    <t>Capacitación y asistencia técnica en formalización a las municipalidades provinciales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</si>
  <si>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</si>
  <si>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</si>
  <si>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</si>
  <si>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</si>
  <si>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Administración y mantenimiento de la información catastral de la propiedad predial</t>
  </si>
  <si>
    <t>Generación de base de datos catastral predial urbana</t>
  </si>
  <si>
    <t>Caso notificado / Confirmación</t>
  </si>
  <si>
    <t>Gobierno local</t>
  </si>
  <si>
    <t>Ficha catastral</t>
  </si>
  <si>
    <t>Monto Ejecutado y Porcentaje de Ejecución Financiera del Programa Presupuestal Acceso de la Población a la Propiedad Predial Formalizada según Departamento, al Segundo Semestre 2015</t>
  </si>
  <si>
    <t>Alerta de Niveles Bajos en la Ejecución Financiera (menor a 75%) para Principales Productos del Programa Presupuestal Acceso de la Población a la Propiedad Predial Formalizada, al Segundo Semestre 2015</t>
  </si>
  <si>
    <t>Ejecución Financiera del Programa Presupuestal Bono Familiar Habitacional según Departamento, al Segundo Semestre 2015</t>
  </si>
  <si>
    <t>Ejecución Financiera del Programa Presupuestal Bono Familiar Habitacional según Pliego, al Segundo Semestre 2015</t>
  </si>
  <si>
    <t>Ejecución Financiera del Programa Presupuestal Bono Familiar Habitacional según Principales Productos, al Segundo Semestre 2015</t>
  </si>
  <si>
    <t>Familias de bajos recursos aptas, para acceder a vivienda de interés social en condiciones adecuadas</t>
  </si>
  <si>
    <t>Ejecución Financiera del Programa Presupuestal Bono Familiar Habitacional según Principales Actividades, al Segundo Semestre 2015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</si>
  <si>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</si>
  <si>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</si>
  <si>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</si>
  <si>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</si>
  <si>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</si>
  <si>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</si>
  <si>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Porcentaje de Ejecución Financiera del Programa Presupuestal Bono Familiar Habitacional según Departamento, al Segundo Semestre 2015</t>
  </si>
  <si>
    <t>Alerta de Niveles Bajos en la Ejecución Financiera (menor a 75%) para Principales Productos del Programa Presupuestal Bono Familiar Habitacional, al Segundo Semestre 2015</t>
  </si>
  <si>
    <t>Ejecución Financiera del Programa Presupuestal Generación del Suelo Urbano según Departamento, al Segundo Semestre 2015</t>
  </si>
  <si>
    <t>Ejecución Financiera del Programa Presupuestal Generación del Suelo Urbano según Pliego, al Segundo Semestre 2015</t>
  </si>
  <si>
    <t>Ejecución Financiera del Programa Presupuestal Generación del Suelo Urbano según Principales Productos, al Segundo Semestre 2015</t>
  </si>
  <si>
    <t>Suelo habilitado para vivienda social y sus servicios complementarios</t>
  </si>
  <si>
    <t>Suelo recuperado para vivienda social y sus servicios complementarios</t>
  </si>
  <si>
    <t>Ejecución Financiera del Programa Presupuestal Generación del Suelo Urbano según Principales Actividades, al Segundo Semestre 2015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</si>
  <si>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</si>
  <si>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</si>
  <si>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</si>
  <si>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</si>
  <si>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</si>
  <si>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</si>
  <si>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</si>
  <si>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</si>
  <si>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Porcentaje de Ejecución Financiera del Programa Presupuestal Generación del Suelo Urbano según Departamento, al Segundo Semestre 2015</t>
  </si>
  <si>
    <t>Alerta de Niveles Bajos en la Ejecución Financiera (menor a 75%) para Principales Productos del Programa Presupuestal Generación del Suelo Urbano, al Segundo Semestre 2015</t>
  </si>
  <si>
    <t>Ejecución Financiera del Programa Presupuestal Reducción del Costo, Tiempo e Inseguridad Vial en el Sistema de Transporte Terrestre según Departamento, al Segundo Semestre 2015</t>
  </si>
  <si>
    <t>Ejecución Financiera del Programa Presupuestal Reducción del Costo, Tiempo e Inseguridad Vial en el Sistema de Transporte Terrestre según Pliego, al Segundo Semestre 2015</t>
  </si>
  <si>
    <t>Ejecución Financiera del Programa Presupuestal Reducción del Costo, Tiempo e Inseguridad Vial en el Sistema de Transporte Terrestre según Principales Productos, al Segundo Semestre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</si>
  <si>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</si>
  <si>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</si>
  <si>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</si>
  <si>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</si>
  <si>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</si>
  <si>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</si>
  <si>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</si>
  <si>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</si>
  <si>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</si>
  <si>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</si>
  <si>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</si>
  <si>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Kilometro</t>
  </si>
  <si>
    <t>Transportista</t>
  </si>
  <si>
    <t>Licencia otorgada</t>
  </si>
  <si>
    <t>Ejecución Financiera del Programa Presupuestal Reducción del Costo, Tiempo e Inseguridad Vial en el Sistema de Transporte Terrestre según Principales Actividades, al Segundo Semestre 2015</t>
  </si>
  <si>
    <t>Elaboración y/o actualización de normas legales administrativas y técnicas de infraestructura vial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</si>
  <si>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</si>
  <si>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</si>
  <si>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</si>
  <si>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</si>
  <si>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fortalecimiento institucional para la gestión vial descentralizada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</si>
  <si>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</si>
  <si>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</si>
  <si>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</si>
  <si>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</si>
  <si>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</si>
  <si>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</si>
  <si>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</si>
  <si>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Control del cumplimiento de normas de gestión y desarrollo de infraestructura vial</t>
  </si>
  <si>
    <t>Estudios básicos de ingeniería</t>
  </si>
  <si>
    <t>Funcionamiento de unidades de peajes</t>
  </si>
  <si>
    <t>Inventario vial de carácter básico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</si>
  <si>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</si>
  <si>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</si>
  <si>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</si>
  <si>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periódico de la red vial departamental no pavimentada</t>
  </si>
  <si>
    <t>Mantenimiento de puentes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</si>
  <si>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</si>
  <si>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</si>
  <si>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</si>
  <si>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Mantenimiento periódico de caminos vecinales pavimentados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</si>
  <si>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</si>
  <si>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</si>
  <si>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</si>
  <si>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</si>
  <si>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</si>
  <si>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</si>
  <si>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</si>
  <si>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Fiscalización del tránsito a vehículos de transporte terrestre</t>
  </si>
  <si>
    <t>Emisión de licencias de conducir de clase A</t>
  </si>
  <si>
    <t>Emisión de licencias de conducir de vehículos menores</t>
  </si>
  <si>
    <t>Maquinaria</t>
  </si>
  <si>
    <t>Vehículo controlado</t>
  </si>
  <si>
    <t>Puente</t>
  </si>
  <si>
    <t>Resolución notificada</t>
  </si>
  <si>
    <t>Transferencias Financieras entre Unidades del Gobierno en el marco del Programa Presupuestal Reducción del Costo, Tiempo e Inseguridad Vial en el Sistema de Transporte Terrestre según Productos, al Segundo Semestre 2015</t>
  </si>
  <si>
    <t>Huancayo</t>
  </si>
  <si>
    <t>Abancay</t>
  </si>
  <si>
    <t>Huamanga</t>
  </si>
  <si>
    <t>Chachapoyas</t>
  </si>
  <si>
    <t>Atalaya</t>
  </si>
  <si>
    <t>Alto Amazonas</t>
  </si>
  <si>
    <t>Ascope</t>
  </si>
  <si>
    <t>Cangallo</t>
  </si>
  <si>
    <t>Acobamba</t>
  </si>
  <si>
    <t>Ayabaca</t>
  </si>
  <si>
    <t>Ambo</t>
  </si>
  <si>
    <t>Concepción</t>
  </si>
  <si>
    <t>Cajabamba</t>
  </si>
  <si>
    <t>Camaná</t>
  </si>
  <si>
    <t>Andahuaylas</t>
  </si>
  <si>
    <t>Huancabamba</t>
  </si>
  <si>
    <t>Oxapampa</t>
  </si>
  <si>
    <t>Angaraes</t>
  </si>
  <si>
    <t>Celendín</t>
  </si>
  <si>
    <t>Chota</t>
  </si>
  <si>
    <t>Huanta</t>
  </si>
  <si>
    <t>Calca</t>
  </si>
  <si>
    <t>Castrovirreyna</t>
  </si>
  <si>
    <t>Bolognesi</t>
  </si>
  <si>
    <t>Luya</t>
  </si>
  <si>
    <t>La Mar</t>
  </si>
  <si>
    <t>Cotabambas</t>
  </si>
  <si>
    <t>Churcampa</t>
  </si>
  <si>
    <t>Canas</t>
  </si>
  <si>
    <t>Mariscal Cáceres</t>
  </si>
  <si>
    <t>Satipo</t>
  </si>
  <si>
    <t>Condesuyos</t>
  </si>
  <si>
    <t>Leoncio Prado</t>
  </si>
  <si>
    <t>Canchis</t>
  </si>
  <si>
    <t>Huaytara</t>
  </si>
  <si>
    <t>Parinacochas</t>
  </si>
  <si>
    <t>Tayacaja</t>
  </si>
  <si>
    <t>Páucar del Sara Sara</t>
  </si>
  <si>
    <t>Jaén</t>
  </si>
  <si>
    <t>Corongo</t>
  </si>
  <si>
    <t>Chupaca</t>
  </si>
  <si>
    <t>San Ignacio</t>
  </si>
  <si>
    <t>Huari</t>
  </si>
  <si>
    <t>Santiago de Chuco</t>
  </si>
  <si>
    <t>San Marcos</t>
  </si>
  <si>
    <t>Paruro</t>
  </si>
  <si>
    <t>Víctor Fajardo</t>
  </si>
  <si>
    <t>Gran Chimú</t>
  </si>
  <si>
    <t>Vilcas Huamán</t>
  </si>
  <si>
    <t>San Pablo</t>
  </si>
  <si>
    <t>Santa Cruz</t>
  </si>
  <si>
    <t>Recuay</t>
  </si>
  <si>
    <t>Santa</t>
  </si>
  <si>
    <t>Sihuas</t>
  </si>
  <si>
    <t>Yungay</t>
  </si>
  <si>
    <t>Coronel Portillo</t>
  </si>
  <si>
    <t>Huaraz</t>
  </si>
  <si>
    <t>Daniel A. Carrión</t>
  </si>
  <si>
    <t>Azángaro</t>
  </si>
  <si>
    <t>Aija</t>
  </si>
  <si>
    <t>Dos de Mayo</t>
  </si>
  <si>
    <t>Bongara</t>
  </si>
  <si>
    <t>Padre Abad</t>
  </si>
  <si>
    <t>Anta</t>
  </si>
  <si>
    <t>El Dorado</t>
  </si>
  <si>
    <t>Antabamba</t>
  </si>
  <si>
    <t>Aymaraes</t>
  </si>
  <si>
    <t>Jauja</t>
  </si>
  <si>
    <t>Huamalíes</t>
  </si>
  <si>
    <t>Caylloma</t>
  </si>
  <si>
    <t>Carhuaz</t>
  </si>
  <si>
    <t>Chincheros</t>
  </si>
  <si>
    <t>Picota</t>
  </si>
  <si>
    <t>Grau</t>
  </si>
  <si>
    <t>Casma</t>
  </si>
  <si>
    <t>Yauli</t>
  </si>
  <si>
    <t>Sanchez Carrión</t>
  </si>
  <si>
    <t>Sucre</t>
  </si>
  <si>
    <t>Yarowilca</t>
  </si>
  <si>
    <t>San Miguel</t>
  </si>
  <si>
    <t>Quispicanchis</t>
  </si>
  <si>
    <t>Pomabamba</t>
  </si>
  <si>
    <t>Chanchamayo</t>
  </si>
  <si>
    <t>MUNICIPALIDAD PROVINCIAL DE HUANCAYO</t>
  </si>
  <si>
    <t>MUNICIPALIDAD DISTRITAL DE CUENCA</t>
  </si>
  <si>
    <t>MUNICIPALIDAD DISTRITAL DE SAN PEDRO DE CACHORA</t>
  </si>
  <si>
    <t>MUNICIPALIDAD DISTRITAL DE SANTA MARIA DEL VALLE</t>
  </si>
  <si>
    <t>MUNICIPALIDAD DISTRITAL DE SOCOS</t>
  </si>
  <si>
    <t>MUNICIPALIDAD DISTRITAL DE CULLHUAS</t>
  </si>
  <si>
    <t>MUNICIPALIDAD DISTRITAL DE VINCHOS</t>
  </si>
  <si>
    <t>MUNICIPALIDAD DISTRITAL DE QUINJALCA</t>
  </si>
  <si>
    <t>MUNICIPALIDAD DISTRITAL DE ASCENSION</t>
  </si>
  <si>
    <t>MUNICIPALIDAD DISTRITAL DE HUASICANCHA</t>
  </si>
  <si>
    <t>MUNICIPALIDAD DISTRITAL DE SANTA RITA DE SIGUAS</t>
  </si>
  <si>
    <t>MUNICIPALIDAD PROVINCIAL DE ATALAYA -RAYMONDI</t>
  </si>
  <si>
    <t>MUNICIPALIDAD PROVINCIAL DE ALTO AMAZONAS -YURIMAGUAS</t>
  </si>
  <si>
    <t>MUNICIPALIDAD PROVINCIAL DE ASCOPE</t>
  </si>
  <si>
    <t>MUNICIPALIDAD PROVINCIAL DE CANGALLO</t>
  </si>
  <si>
    <t>MUNICIPALIDAD PROVINCIAL DE ACOBAMBA</t>
  </si>
  <si>
    <t>MUNICIPALIDAD PROVINCIAL DE AYABACA</t>
  </si>
  <si>
    <t>MUNICIPALIDAD PROVINCIAL DE AMBO</t>
  </si>
  <si>
    <t>MUNICIPALIDAD DISTRITAL DE CHUSCHI</t>
  </si>
  <si>
    <t>MUNICIPALIDAD DISTRITAL DE ANTA</t>
  </si>
  <si>
    <t>MUNICIPALIDAD DISTRITAL DE ANDAMARCA</t>
  </si>
  <si>
    <t>MUNICIPALIDAD DISTRITAL DE CONDEBAMBA</t>
  </si>
  <si>
    <t>MUNICIPALIDAD DISTRITAL DE SITACOCHA</t>
  </si>
  <si>
    <t>MUNICIPALIDAD DISTRITAL DE MARISCAL CACERES</t>
  </si>
  <si>
    <t>MUNICIPALIDAD DISTRITAL DE COCHAS</t>
  </si>
  <si>
    <t>MUNICIPALIDAD DISTRITAL DE OCOÑA</t>
  </si>
  <si>
    <t>MUNICIPALIDAD DISTRITAL DE POMACOCHA</t>
  </si>
  <si>
    <t>MUNICIPALIDAD DISTRITAL DE ROSARIO</t>
  </si>
  <si>
    <t>MUNICIPALIDAD DISTRITAL DE MARISCAL CASTILLA</t>
  </si>
  <si>
    <t>MUNICIPALIDAD DISTRITAL DE KAQUIABAMBA</t>
  </si>
  <si>
    <t>MUNICIPALIDAD PROVINCIAL DE HUANCABAMBA</t>
  </si>
  <si>
    <t>MUNICIPALIDAD DISTRITAL DE CHONTABAMBA</t>
  </si>
  <si>
    <t>MUNICIPALIDAD DISTRITAL DE CALLANMARCA</t>
  </si>
  <si>
    <t>MUNICIPALIDAD DISTRITAL DE HUANCABAMBA</t>
  </si>
  <si>
    <t>MUNICIPALIDAD DISTRITAL DE PALCAZU</t>
  </si>
  <si>
    <t>MUNICIPALIDAD DISTRITAL DE CCOCHACCASA</t>
  </si>
  <si>
    <t>MUNICIPALIDAD DISTRITAL DE POZUZO</t>
  </si>
  <si>
    <t>MUNICIPALIDAD DISTRITAL DE VILLA RICA</t>
  </si>
  <si>
    <t>MUNICIPALIDAD DISTRITAL DE JULCAMARCA</t>
  </si>
  <si>
    <t>MUNICIPALIDAD DISTRITAL DE SUCRE</t>
  </si>
  <si>
    <t>MUNICIPALIDAD PROVINCIAL DE CHOTA</t>
  </si>
  <si>
    <t>MUNICIPALIDAD DISTRITAL DE HUAMANGUILLA</t>
  </si>
  <si>
    <t>MUNICIPALIDAD DISTRITAL DE SAN SALVADOR</t>
  </si>
  <si>
    <t>MUNICIPALIDAD DISTRITAL DE SIVIA</t>
  </si>
  <si>
    <t>MUNICIPALIDAD DISTRITAL DE SAN JUAN</t>
  </si>
  <si>
    <t>MUNICIPALIDAD DISTRITAL DE SANTA ANA</t>
  </si>
  <si>
    <t>MUNICIPALIDAD DISTRITAL DE PACCHA</t>
  </si>
  <si>
    <t>MUNICIPALIDAD PROVINCIAL DE JUNIN</t>
  </si>
  <si>
    <t>MUNICIPALIDAD PROVINCIAL DE BOLOGNESI -CHIQUIAN</t>
  </si>
  <si>
    <t>MUNICIPALIDAD PROVINCIAL DE LUYA -LAMUD</t>
  </si>
  <si>
    <t>MUNICIPALIDAD DISTRITAL DE ANCO</t>
  </si>
  <si>
    <t>MUNICIPALIDAD DISTRITAL DE COYLLURQUI</t>
  </si>
  <si>
    <t>MUNICIPALIDAD DISTRITAL DE CHINCHIHUASI</t>
  </si>
  <si>
    <t>MUNICIPALIDAD DISTRITAL DE LANGUI</t>
  </si>
  <si>
    <t>MUNICIPALIDAD PROVINCIAL DE MARISCAL CACERES -JUANJUI</t>
  </si>
  <si>
    <t>MUNICIPALIDAD PROVINCIAL DE SATIPO</t>
  </si>
  <si>
    <t>MUNICIPALIDAD DISTRITAL DE ANDARAY</t>
  </si>
  <si>
    <t>MUNICIPALIDAD DISTRITAL DE HERMILIO VALDIZAN</t>
  </si>
  <si>
    <t>MUNICIPALIDAD DISTRITAL DE MARANGANI</t>
  </si>
  <si>
    <t>MUNICIPALIDAD DISTRITAL DE HUAYACUNDO ARMA</t>
  </si>
  <si>
    <t>MUNICIPALIDAD DISTRITAL DE RIO GRANDE</t>
  </si>
  <si>
    <t>MUNICIPALIDAD DISTRITAL DE SAN PEDRO</t>
  </si>
  <si>
    <t>MUNICIPALIDAD DISTRITAL DE YANAQUIHUA</t>
  </si>
  <si>
    <t>MUNICIPALIDAD PROVINCIAL DE PARINACOCHAS -CORACORA</t>
  </si>
  <si>
    <t>MUNICIPALIDAD PROVINCIAL DE TAYACAJA -PAMPAS</t>
  </si>
  <si>
    <t>MUNICIPALIDAD DISTRITAL DE SURCUBAMBA</t>
  </si>
  <si>
    <t>MUNICIPALIDAD DISTRITAL DE COLTA</t>
  </si>
  <si>
    <t>MUNICIPALIDAD DISTRITAL DE CORCULLA</t>
  </si>
  <si>
    <t>MUNICIPALIDAD DISTRITAL DE LAMPA</t>
  </si>
  <si>
    <t>MUNICIPALIDAD DISTRITAL DE LAS PIRIAS</t>
  </si>
  <si>
    <t>MUNICIPALIDAD DISTRITAL DE OYOLO</t>
  </si>
  <si>
    <t>MUNICIPALIDAD DISTRITAL DE SAN JAVIER DE ALPABAMBA</t>
  </si>
  <si>
    <t>MUNICIPALIDAD DISTRITAL DE SAN JOSE DE USHUA</t>
  </si>
  <si>
    <t>MUNICIPALIDAD DISTRITAL DE SARA SARA</t>
  </si>
  <si>
    <t>MUNICIPALIDAD PROVINCIAL DE CORONGO</t>
  </si>
  <si>
    <t>MUNICIPALIDAD PROVINCIAL DE CHUPACA</t>
  </si>
  <si>
    <t>MUNICIPALIDAD PROVINCIAL DE SAN IGNACIO</t>
  </si>
  <si>
    <t>MUNICIPALIDAD DISTRITAL DE AHUAC</t>
  </si>
  <si>
    <t>MUNICIPALIDAD DISTRITAL DE LA BANDA DE SHILCAYO</t>
  </si>
  <si>
    <t>MUNICIPALIDAD PROVINCIAL DE HUARI</t>
  </si>
  <si>
    <t>MUNICIPALIDAD PROVINCIAL DE SANTIAGO DE CHUCO</t>
  </si>
  <si>
    <t>MUNICIPALIDAD PROVINCIAL DE SAN MARCOS -PEDRO GALVEZ</t>
  </si>
  <si>
    <t>MUNICIPALIDAD DISTRITAL DE CHANCAY</t>
  </si>
  <si>
    <t>MUNICIPALIDAD DISTRITAL DE GREGORIO PITA</t>
  </si>
  <si>
    <t>MUNICIPALIDAD DISTRITAL DE JOSE SABOGAL</t>
  </si>
  <si>
    <t>MUNICIPALIDAD DISTRITAL DE YAURISQUE</t>
  </si>
  <si>
    <t>MUNICIPALIDAD DISTRITAL DE HUAYA</t>
  </si>
  <si>
    <t>MUNICIPALIDAD PROVINCIAL DE GRAN CHIMU -CASCAS</t>
  </si>
  <si>
    <t>MUNICIPALIDAD DISTRITAL DE CARHUANCA</t>
  </si>
  <si>
    <t>MUNICIPALIDAD DISTRITAL DE SAN BERNARDINO</t>
  </si>
  <si>
    <t>MUNICIPALIDAD DISTRITAL DE CHANCAYBAÑOS</t>
  </si>
  <si>
    <t>MUNICIPALIDAD PROVINCIAL DE RECUAY</t>
  </si>
  <si>
    <t>MUNICIPALIDAD DISTRITAL DE LLACLLIN</t>
  </si>
  <si>
    <t>MUNICIPALIDAD PROVINCIAL DE SANTA -CHIMBOTE</t>
  </si>
  <si>
    <t>MUNICIPALIDAD DISTRITAL DE CASHAPAMPA</t>
  </si>
  <si>
    <t>MUNICIPALIDAD DISTRITAL DE RAGASH</t>
  </si>
  <si>
    <t>MUNICIPALIDAD DISTRITAL DE QUILLO</t>
  </si>
  <si>
    <t>MUNICIPALIDAD DISTRITAL DE YANAMA</t>
  </si>
  <si>
    <t>PROVIAS NACIONAL</t>
  </si>
  <si>
    <t>MUNICIPALIDAD PROVINCIAL DE HUANUCO</t>
  </si>
  <si>
    <t>MUNICIPALIDAD PROVINCIAL DE ABANCAY</t>
  </si>
  <si>
    <t>MUNICIPALIDAD PROVINCIAL DE CORONEL PORTILLO -CALLARIA</t>
  </si>
  <si>
    <t>MUNICIPALIDAD PROVINCIAL DE HUARAZ</t>
  </si>
  <si>
    <t>MUNICIPALIDAD PROVINCIAL DE HUANCAVELICA</t>
  </si>
  <si>
    <t>MUNICIPALIDAD DISTRITAL DE SOCABAYA</t>
  </si>
  <si>
    <t>MUNICIPALIDAD PROVINCIAL DE DANIEL ALCIDES CARRION -YANAHUANCA</t>
  </si>
  <si>
    <t>MUNICIPALIDAD PROVINCIAL DE ANDAHUAYLAS</t>
  </si>
  <si>
    <t>MUNICIPALIDAD PROVINCIAL DE AZANGARO</t>
  </si>
  <si>
    <t>MUNICIPALIDAD DISTRITAL DE CORIS</t>
  </si>
  <si>
    <t>MUNICIPALIDAD DISTRITAL DE CACHACHI</t>
  </si>
  <si>
    <t>MUNICIPALIDAD PROVINCIAL DE DOS DE MAYO -LA UNION</t>
  </si>
  <si>
    <t>MUNICIPALIDAD PROVINCIAL DE BONGARA -JUMBILLA</t>
  </si>
  <si>
    <t>MUNICIPALIDAD PROVINCIAL DE PADRE ABAD</t>
  </si>
  <si>
    <t>MUNICIPALIDAD DISTRITAL DE ANCAHUASI</t>
  </si>
  <si>
    <t>MUNICIPALIDAD DISTRITAL DE HUARMACA</t>
  </si>
  <si>
    <t>MUNICIPALIDAD DISTRITAL DE SANTA ROSA</t>
  </si>
  <si>
    <t>MUNICIPALIDAD DISTRITAL DE OROPESA</t>
  </si>
  <si>
    <t>MUNICIPALIDAD DISTRITAL DE MARIAS</t>
  </si>
  <si>
    <t>MUNICIPALIDAD DISTRITAL DE SILLAPATA</t>
  </si>
  <si>
    <t>MUNICIPALIDAD PROVINCIAL DE HUANTA</t>
  </si>
  <si>
    <t>MUNICIPALIDAD PROVINCIAL DE CASTROVIRREYNA</t>
  </si>
  <si>
    <t>MUNICIPALIDAD DISTRITAL DE TAPAIRIHUA</t>
  </si>
  <si>
    <t>MUNICIPALIDAD DISTRITAL DE TORAYA</t>
  </si>
  <si>
    <t>MUNICIPALIDAD DISTRITAL DE MONOBAMBA</t>
  </si>
  <si>
    <t>MUNICIPALIDAD PROVINCIAL DE HUAMALIES -LLATA</t>
  </si>
  <si>
    <t>MUNICIPALIDAD PROVINCIAL DE CAYLLOMA -CHIVAY</t>
  </si>
  <si>
    <t>MUNICIPALIDAD PROVINCIAL DE CARHUAZ</t>
  </si>
  <si>
    <t>MUNICIPALIDAD DISTRITAL DE ANCO-HUALLO</t>
  </si>
  <si>
    <t>MUNICIPALIDAD DISTRITAL DE COVIRIALI</t>
  </si>
  <si>
    <t>MUNICIPALIDAD DISTRITAL DE COMBAPATA</t>
  </si>
  <si>
    <t>MUNICIPALIDAD PROVINCIAL DE PICOTA</t>
  </si>
  <si>
    <t>MUNICIPALIDAD PROVINCIAL DE GRAU -CHUQUIBAMBILLA</t>
  </si>
  <si>
    <t>MUNICIPALIDAD DISTRITAL DE MAMARA</t>
  </si>
  <si>
    <t>MUNICIPALIDAD DISTRITAL DE PALCAMAYO</t>
  </si>
  <si>
    <t>MUNICIPALIDAD DISTRITAL DE VIRUNDO</t>
  </si>
  <si>
    <t>MUNICIPALIDAD PROVINCIAL DE CASMA</t>
  </si>
  <si>
    <t>MUNICIPALIDAD PROVINCIAL DE YAULI -LA OROYA</t>
  </si>
  <si>
    <t>MUNICIPALIDAD PROVINCIAL DE JAEN</t>
  </si>
  <si>
    <t>MUNICIPALIDAD PROVINCIAL DE SANCHEZ CARRION -HUAMACHUCO</t>
  </si>
  <si>
    <t>MUNICIPALIDAD PROVINCIAL DE SUCRE -QUEROBAMBA</t>
  </si>
  <si>
    <t>MUNICIPALIDAD PROVINCIAL DE YAROWILCA -CHAVINILLO</t>
  </si>
  <si>
    <t>MUNICIPALIDAD PROVINCIAL DE SAN MIGUEL</t>
  </si>
  <si>
    <t>MUNICIPALIDAD PROVINCIAL DE VILCAS HUAMAN</t>
  </si>
  <si>
    <t>MUNICIPALIDAD PROVINCIAL DE SAN PABLO</t>
  </si>
  <si>
    <t>MUNICIPALIDAD DISTRITAL DE CUSIPATA</t>
  </si>
  <si>
    <t>MUNICIPALIDAD PROVINCIAL DE POMABAMBA</t>
  </si>
  <si>
    <t>MUNICIPALIDAD DISTRITAL DE CATAC</t>
  </si>
  <si>
    <t>MUNICIPALIDAD DISTRITAL DE EL ORO</t>
  </si>
  <si>
    <t>MUNICIPALIDAD DISTRITAL DE SABAINO</t>
  </si>
  <si>
    <t>MUNICIPALIDAD DISTRITAL DE CAPAYA</t>
  </si>
  <si>
    <t>MUNICIPALIDAD PROVINCIAL DE CALLAO</t>
  </si>
  <si>
    <t>MUNICIPALIDAD DISTRITAL DE PICHANAQUI</t>
  </si>
  <si>
    <t>Transferencias Financieras entre Unidades del Gobierno en el marco del Programa Presupuestal Reducción del Costo, Tiempo e Inseguridad Vial en el Sistema de Transporte Terrestre según Actividades, al Segundo Semestre 2015</t>
  </si>
  <si>
    <t>Mantenimiento de caminos de herradura</t>
  </si>
  <si>
    <t>Monto Ejecutado y Porcentaje de Ejecución Financiera del Programa Presupuestal Reducción del Costo, Tiempo e Inseguridad Vial en el Sistema de Transporte Terrestre según Departamento, al Segundo Semestre 2015</t>
  </si>
  <si>
    <t>Alerta de Niveles Bajos en la Ejecución Financiera (menor a 75%) para Principales Productos del Programa Presupuestal Reducción del Costo, Tiempo e Inseguridad Vial en el Sistema de Transporte Terrestre, al Segundo Semestre 2015</t>
  </si>
  <si>
    <t>Ejecución Financiera del Programa Presupuestal Optimización de la Política de Protección y Atención a las Comunidades Peruanas en el Exterior según Departamento, al Segundo Semestre 2015</t>
  </si>
  <si>
    <t>Ejecución Financiera del Programa Presupuestal Optimización de la Política de Protección y Atención a las Comunidades Peruanas en el Exterior según Pliego, al Segundo Semestre 2015</t>
  </si>
  <si>
    <t>Ejecución Financiera del Programa Presupuestal Optimización de la Política de Protección y Atención a las Comunidades Peruanas en el Exterior según Principales Productos, al Segundo Semestre 2015</t>
  </si>
  <si>
    <t>Personas reciben servicios consulares en el exterior</t>
  </si>
  <si>
    <t>Migrantes protegidos y asistidos</t>
  </si>
  <si>
    <t>Servicio</t>
  </si>
  <si>
    <t>Ejecución Financiera del Programa Presupuestal Optimización de la Política de Protección y Atención a las Comunidades Peruanas en el Exterior según Principales Actividades, al Segundo Semestre 2015</t>
  </si>
  <si>
    <t>Atención de trámites consulares y difusión de derechos y deberes de los migrantes</t>
  </si>
  <si>
    <t>Dotación de ambientes y equipos a las oficinas consulares</t>
  </si>
  <si>
    <t>Negociación de acuerdos migratorios</t>
  </si>
  <si>
    <t>Asistencia legal y humanitaria</t>
  </si>
  <si>
    <t>Trámite</t>
  </si>
  <si>
    <t>Oficina</t>
  </si>
  <si>
    <t>Monto Ejecutado y Porcentaje de Ejecución Financiera del Programa Presupuestal Optimización de la Política de Protección y Atención a las Comunidades Peruanas en el Exterior según Departamento, al Segundo Semestre 2015</t>
  </si>
  <si>
    <t>Alerta de Niveles Bajos en la Ejecución Financiera (menor a 75%) para Principales Productos del Programa Presupuestal Optimización de la Política de Protección y Atención a las Comunidades Peruanas en el Exterior, al Segundo Semestre 2015</t>
  </si>
  <si>
    <t>Ejecución Financiera del Programa Presupuestal Aprovechamiento de las Oportunidades Comerciales Brindadas por los Principales Socios Comerciales del Perú según Departamento, al Segundo Semestre 2015</t>
  </si>
  <si>
    <t>Ejecución Financiera del Programa Presupuestal Aprovechamiento de las Oportunidades Comerciales Brindadas por los Principales Socios Comerciales del Perú según Pliego, al Segundo Semestre 2015</t>
  </si>
  <si>
    <t>Ejecución Financiera del Programa Presupuestal Aprovechamiento de las Oportunidades Comerciales Brindadas por los Principales Socios Comerciales del Perú según Principales Productos, al Segundo Semestre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</si>
  <si>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</si>
  <si>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</si>
  <si>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</si>
  <si>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Operación realizada</t>
  </si>
  <si>
    <t>Empresa asesorada</t>
  </si>
  <si>
    <t>Ejecución Financiera del Programa Presupuestal Aprovechamiento de las Oportunidades Comerciales Brindadas por los Principales Socios Comerciales del Perú según Principales Actividades, al Segundo Semestre 2015</t>
  </si>
  <si>
    <t>Gestión de las oficinas comerciales del Perú en el exterior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</si>
  <si>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</si>
  <si>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</si>
  <si>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</si>
  <si>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</si>
  <si>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</si>
  <si>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Monto Ejecutado y Porcentaje de Ejecución Financiera del Programa Presupuestal Aprovechamiento de las Oportunidades Comerciales Brindadas por los Principales Socios Comerciales del Perú según Departamento, al Segundo Semestre 2015</t>
  </si>
  <si>
    <t>Alerta de Niveles Bajos en la Ejecución Financiera (menor a 75%) para Principales Productos del Programa Presupuestal Aprovechamiento de las Oportunidades Comerciales Brindadas por los Principales Socios Comerciales del Perú, al Segundo Semestre 2015</t>
  </si>
  <si>
    <t>Ejecución Financiera del Programa Presupuestal Formación Universitaria de Pregrado según Departamento, al Segundo Semestre 2015</t>
  </si>
  <si>
    <t>Ejecución Financiera del Programa Presupuestal Formación Universitaria de Pregrado según Pliego, al Segundo Semestre 2015</t>
  </si>
  <si>
    <t>Ejecución Financiera del Programa Presupuestal Formación Universitaria de Pregrado según Principales Productos, al Segundo Semestre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</si>
  <si>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</si>
  <si>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</si>
  <si>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</si>
  <si>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</si>
  <si>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</si>
  <si>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Docente</t>
  </si>
  <si>
    <t>Currículo</t>
  </si>
  <si>
    <t>Carreras profesionales</t>
  </si>
  <si>
    <t>Ejecución Financiera del Programa Presupuestal Formación Universitaria de Pregrado según Principales Actividades, al Segundo Semestre 2015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</si>
  <si>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</si>
  <si>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</si>
  <si>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</si>
  <si>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</si>
  <si>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</si>
  <si>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</si>
  <si>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</si>
  <si>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</si>
  <si>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</si>
  <si>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</si>
  <si>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</si>
  <si>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</si>
  <si>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</si>
  <si>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</si>
  <si>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</si>
  <si>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</si>
  <si>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</si>
  <si>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</si>
  <si>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</si>
  <si>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</si>
  <si>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Currícula</t>
  </si>
  <si>
    <t>Aula</t>
  </si>
  <si>
    <t>Laboratorio</t>
  </si>
  <si>
    <t>Biblioteca</t>
  </si>
  <si>
    <t>Carrera profesional</t>
  </si>
  <si>
    <t>Monto Ejecutado y Porcentaje de Ejecución Financiera del Programa Presupuestal Formación Universitaria de Pregrado según Departamento, al Segundo Semestre 2015</t>
  </si>
  <si>
    <t>Alerta de Niveles Bajos en la Ejecución Financiera (menor a 75%) para Principales Productos del Programa Presupuestal Formación Universitaria de Pregrado, al Segundo Semestre 2015</t>
  </si>
  <si>
    <t>Ejecución Financiera del Programa Presupuestal Celeridad en los Procesos Judiciales de Familia según Departamento, al Segundo Semestre 2015</t>
  </si>
  <si>
    <t>Ejecución Financiera del Programa Presupuestal Celeridad en los Procesos Judiciales de Familia según Pliego, al Segundo Semestre 2015</t>
  </si>
  <si>
    <t>Ejecución Financiera del Programa Presupuestal Celeridad en los Procesos Judiciales de Familia según Principales Productos, al Segundo Semestre 2015</t>
  </si>
  <si>
    <t>Proceso judicial tramitado y calificado</t>
  </si>
  <si>
    <t>Personal Judicial con Competencias Adecuadas</t>
  </si>
  <si>
    <t>Despachos Judiciales Debidamente Implementados</t>
  </si>
  <si>
    <t>Despacho Judicial</t>
  </si>
  <si>
    <t>Ejecución Financiera del Programa Presupuestal Celeridad en los Procesos Judiciales de Familia según Principales Actividades, al Segundo Semestre 2015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</si>
  <si>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</si>
  <si>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</si>
  <si>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</si>
  <si>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</si>
  <si>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</si>
  <si>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</si>
  <si>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</si>
  <si>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</si>
  <si>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</si>
  <si>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</si>
  <si>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Porcentaje de Ejecución Financiera del Programa Presupuestal Celeridad en los Procesos Judiciales de Familia según Departamento, al Segundo Semestre 2015</t>
  </si>
  <si>
    <t>Alerta de Niveles Bajos en la Ejecución Financiera (menor a 75%) para Principales Productos del Programa Presupuestal Celeridad en los Procesos Judiciales de Familia, al Segundo Semestre 2015</t>
  </si>
  <si>
    <t>Ejecución Financiera del Programa Presupuestal Reducción de Vulnerabilidad y Atención de Emergencias por Desastres según Departamento, al Segundo Semestre 2015</t>
  </si>
  <si>
    <t>Ejecución Financiera del Programa Presupuestal Reducción de Vulnerabilidad y Atención de Emergencias por Desastres según Pliego, al Segundo Semestre 2015</t>
  </si>
  <si>
    <t>Ejecución Financiera del Programa Presupuestal Reducción de Vulnerabilidad y Atención de Emergencias por Desastres según Principales Productos, al Segundo Semestre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</si>
  <si>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</si>
  <si>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</si>
  <si>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</si>
  <si>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</si>
  <si>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</si>
  <si>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</si>
  <si>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</si>
  <si>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</si>
  <si>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geográficas con información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</si>
  <si>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</si>
  <si>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</si>
  <si>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</si>
  <si>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ocupación y uso del territorio frente al riesgo de desastres</t>
  </si>
  <si>
    <t>Comunidades con sistema de alerta temprana</t>
  </si>
  <si>
    <t>Servicios de salud con capacidades complementarias para la atención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</si>
  <si>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</si>
  <si>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</si>
  <si>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</si>
  <si>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Brigada</t>
  </si>
  <si>
    <t>Kit entregado</t>
  </si>
  <si>
    <t>Ejecución Financiera del Programa Presupuestal Reducción de Vulnerabilidad y Atención de Emergencias por Desastres según Principales Actividades, al Segundo Semestre 2015</t>
  </si>
  <si>
    <t>Desarrollar capacidades en la gestión reactiva frente a emergencias y desastres</t>
  </si>
  <si>
    <t>Conformación e implementación de brigadas para la atención de emergencias</t>
  </si>
  <si>
    <t>Desarrollo de los centros de operación de emergencias</t>
  </si>
  <si>
    <t>Comunidades alejadas con módulos de conectividad para la alerta permanente</t>
  </si>
  <si>
    <t>Desarrollo de campañas y simulacros en gestión reactiva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</si>
  <si>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</si>
  <si>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</si>
  <si>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</si>
  <si>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Entrega adecuada y oportuna de bienes de ayuda humanitaria por parte de las entidades gubernamentales</t>
  </si>
  <si>
    <t>Afianzamiento del soporte infraestructural y de equipamiento para respuesta a desastres y emergencias</t>
  </si>
  <si>
    <t>Afianzamiento del soporte pedagógico para respuesta a desastres y emergencias</t>
  </si>
  <si>
    <t>Asistencia con insumos para la actividad agrícola</t>
  </si>
  <si>
    <t>Asistencia con insumos para la actividad pecuaria</t>
  </si>
  <si>
    <t>Establecer puentes aéreos en zonas de emergencia</t>
  </si>
  <si>
    <t>Entrega de módulos temporales de vivienda ante la ocurrencia de desastres</t>
  </si>
  <si>
    <t>Seguridad funcional de los establecimientos de salud</t>
  </si>
  <si>
    <t>Formulación y actualización de los Análisis de la vulnerabilidad de las prestadoras de servicios de saneamiento</t>
  </si>
  <si>
    <t>Análisis de la vulnerabilidad de establecimientos de salud</t>
  </si>
  <si>
    <t>Evaluación de la infraestructura de locales escolares</t>
  </si>
  <si>
    <t>Desarrollo e implementación de metodologías para la evaluación de la gestión de riesgos en el sector saneamiento</t>
  </si>
  <si>
    <t>Implementación de dispositivos de emergencia y acondicionamiento de locales escolares</t>
  </si>
  <si>
    <t>Seguridad estructural y no estructural de establecimientos de salud</t>
  </si>
  <si>
    <t>Asistencia técnica para el tratamiento de cuencas altas</t>
  </si>
  <si>
    <t>Monumentación y control de la faja marginal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</si>
  <si>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</si>
  <si>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</si>
  <si>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</si>
  <si>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</si>
  <si>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Coe operativo</t>
  </si>
  <si>
    <t>Módulo</t>
  </si>
  <si>
    <t>Módulo entregado</t>
  </si>
  <si>
    <t>INFRAESTRUCTURA MOVIL</t>
  </si>
  <si>
    <t>Reporte</t>
  </si>
  <si>
    <t>Establecimiento de salud</t>
  </si>
  <si>
    <t>Local escolar</t>
  </si>
  <si>
    <t>Transferencias Financieras entre Unidades del Gobierno en el marco del Programa Presupuestal Reducción de Vulnerabilidad y Atención de Emergencias por Desastres según Productos, al Segundo Semestre 2015</t>
  </si>
  <si>
    <t>Hualgayoc</t>
  </si>
  <si>
    <t>MUNICIPALIDAD PROVINCIAL DE HUALGAYOC -BAMBAMARCA</t>
  </si>
  <si>
    <t>MINISTERIO DE AGRICULTURA-ADMINISTRACION CENTRAL</t>
  </si>
  <si>
    <t>Transferencias Financieras entre Unidades del Gobierno en el marco del Programa Presupuestal Reducción de Vulnerabilidad y Atención de Emergencias por Desastres según Actividades, al Segundo Semestre 2015</t>
  </si>
  <si>
    <t>Formulación y actualización de estudios territoriales para el Análisis de riesgo a nivel urbano</t>
  </si>
  <si>
    <t>Cantidades Programadas y Ejecutadas de Productos compartidos del Programa Presupuestal Reducción de Vulnerabilidad y Atención de Emergencias por Desastres, al Segundo Semestre 2015</t>
  </si>
  <si>
    <t>Ejecutoras del Instituto Nacional de Defensa Civil</t>
  </si>
  <si>
    <t>Ejecutoras del Ministerio de Educación</t>
  </si>
  <si>
    <t>PROGRAMA EDUCACION BASICA PARA TODOS</t>
  </si>
  <si>
    <t>Ejecutoras del Ministerio de Agricultura y Riego</t>
  </si>
  <si>
    <t>Ejecutoras del Centro Nacional de Estimación, Prevención y Reducción del Riesgo de Desastres - CENEPRED</t>
  </si>
  <si>
    <t>Ejecutoras del Ministerio de Vivienda, Construcción y Saneamiento</t>
  </si>
  <si>
    <t>Ejecutoras del Autoridad Nacional del Agua - ANA</t>
  </si>
  <si>
    <t>Ejecutoras del Ministerio de Defensa</t>
  </si>
  <si>
    <t>Ejecutoras del Instituto Nacional de Innovación Agraria</t>
  </si>
  <si>
    <t>Ejecutoras del Municipalidad Metropolitana de Lima</t>
  </si>
  <si>
    <t>Cantidades Programadas y Ejecutadas de Actividades compartidas del Programa Presupuestal Reducción de Vulnerabilidad y Atención de Emergencias por Desastres, al Segundo Semestre 2015</t>
  </si>
  <si>
    <t>Atención de salud y movilización de brigadas frente a emergencias y desastres</t>
  </si>
  <si>
    <t>Monto Ejecutado y Porcentaje de Ejecución Financiera del Programa Presupuestal Reducción de Vulnerabilidad y Atención de Emergencias por Desastres según Departamento, al Segundo Semestre 2015</t>
  </si>
  <si>
    <t>Alerta de Niveles Bajos en la Ejecución Financiera (menor a 75%) para Principales Productos del Programa Presupuestal Reducción de Vulnerabilidad y Atención de Emergencias por Desastres, al Segundo Semestre 2015</t>
  </si>
  <si>
    <t>Ejecución Financiera del Programa Presupuestal Programa de Desarrollo Alternativo Integral y Sostenible - PIRDAIS según Departamento, al Segundo Semestre 2015</t>
  </si>
  <si>
    <t>Ejecución Financiera del Programa Presupuestal Programa de Desarrollo Alternativo Integral y Sostenible - PIRDAIS según Pliego, al Segundo Semestre 2015</t>
  </si>
  <si>
    <t>Ejecución Financiera del Programa Presupuestal Programa de Desarrollo Alternativo Integral y Sostenible - PIRDAIS según Principales Productos, al Segundo Semestre 2015</t>
  </si>
  <si>
    <t>Familias incorporadas al desarrollo alternativo integral y sostenible</t>
  </si>
  <si>
    <t>Ejecución Financiera del Programa Presupuestal Programa de Desarrollo Alternativo Integral y Sostenible - PIRDAIS según Principales Actividades, al Segundo Semestre 2015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</si>
  <si>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</si>
  <si>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</si>
  <si>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</si>
  <si>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</si>
  <si>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</si>
  <si>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</si>
  <si>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Transferencias Financieras entre Unidades del Gobierno en el marco del Programa Presupuestal Programa de Desarrollo Alternativo Integral y Sostenible - PIRDAIS según Productos, al Segundo Semestre 2015</t>
  </si>
  <si>
    <t>UNIDAD DE GESTION DEL PROGRAMA DE DESARROLLO ALTERNATIVO SATIPO</t>
  </si>
  <si>
    <t>Transferencias Financieras entre Unidades del Gobierno en el marco del Programa Presupuestal Programa de Desarrollo Alternativo Integral y Sostenible - PIRDAIS según Actividades, al Segundo Semestre 2015</t>
  </si>
  <si>
    <t>Monto Ejecutado y Porcentaje de Ejecución Financiera del Programa Presupuestal Programa de Desarrollo Alternativo Integral y Sostenible - PIRDAIS según Departamento, al Segundo Semestre 2015</t>
  </si>
  <si>
    <t>Alerta de Niveles Bajos en la Ejecución Financiera (menor a 75%) para Principales Productos del Programa Presupuestal Programa de Desarrollo Alternativo Integral y Sostenible - PIRDAIS, al Segundo Semestre 2015</t>
  </si>
  <si>
    <t>Ejecución Financiera del Programa Presupuestal Programa Para la Generación del Empleo Social Inclusivo - Trabaja Perú según Departamento, al Segundo Semestre 2015</t>
  </si>
  <si>
    <t>Ejecución Financiera del Programa Presupuestal Programa Para la Generación del Empleo Social Inclusivo - Trabaja Perú según Pliego, al Segundo Semestre 2015</t>
  </si>
  <si>
    <t>Ejecución Financiera del Programa Presupuestal Programa Para la Generación del Empleo Social Inclusivo - Trabaja Perú según Principales Productos, al Segundo Semestre 2015</t>
  </si>
  <si>
    <t>Empleo temporal generado</t>
  </si>
  <si>
    <t>Empleo temporal</t>
  </si>
  <si>
    <t>Ejecución Financiera del Programa Presupuestal Programa Para la Generación del Empleo Social Inclusivo - Trabaja Perú según Principales Actividades, al Segundo Semestre 2015</t>
  </si>
  <si>
    <t>Promoción de modalidades de intervención del programa para desarrollo de proyectos intensivos en mano de obra no calificada</t>
  </si>
  <si>
    <t>Seguimiento de los proyectos en ejecución</t>
  </si>
  <si>
    <t>Transferencias Financieras entre Unidades del Gobierno en el marco del Programa Presupuestal Programa Para la Generación del Empleo Social Inclusivo - Trabaja Perú según Productos, al Segundo Semestre 2015</t>
  </si>
  <si>
    <t>PROGRAMA PARA LA GENERACION DE EMPLEO SOCIAL INCLUSIVO "TRABAJA PERÚ"</t>
  </si>
  <si>
    <t>Transferencias Financieras entre Unidades del Gobierno en el marco del Programa Presupuestal Programa Para la Generación del Empleo Social Inclusivo - Trabaja Perú según Actividades, al Segundo Semestre 2015</t>
  </si>
  <si>
    <t>Monto Ejecutado y Porcentaje de Ejecución Financiera del Programa Presupuestal Programa Para la Generación del Empleo Social Inclusivo - Trabaja Perú según Departamento, al Segundo Semestre 2015</t>
  </si>
  <si>
    <t>Alerta de Niveles Bajos en la Ejecución Financiera (menor a 75%) para Principales Productos del Programa Presupuestal Programa Para la Generación del Empleo Social Inclusivo - Trabaja Perú, al Segundo Semestre 2015</t>
  </si>
  <si>
    <t>Ejecución Financiera del Programa Presupuestal Gestión Integrada y Efectiva del Control de Oferta de Drogas en el Perú según Departamento, al Segundo Semestre 2015</t>
  </si>
  <si>
    <t>Ejecución Financiera del Programa Presupuestal Gestión Integrada y Efectiva del Control de Oferta de Drogas en el Perú según Pliego, al Segundo Semestre 2015</t>
  </si>
  <si>
    <t>Ejecución Financiera del Programa Presupuestal Gestión Integrada y Efectiva del Control de Oferta de Drogas en el Perú según Principales Productos, al Segundo Semestre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</si>
  <si>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</si>
  <si>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</si>
  <si>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Plan de intervención</t>
  </si>
  <si>
    <t>Unidad especializada</t>
  </si>
  <si>
    <t>Ejecución Financiera del Programa Presupuestal Gestión Integrada y Efectiva del Control de Oferta de Drogas en el Perú según Principales Actividades, al Segundo Semestre 2015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</si>
  <si>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</si>
  <si>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</si>
  <si>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</si>
  <si>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</si>
  <si>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</si>
  <si>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</si>
  <si>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</si>
  <si>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</si>
  <si>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Transferencias Financieras entre Unidades del Gobierno en el marco del Programa Presupuestal Gestión Integrada y Efectiva del Control de Oferta de Drogas en el Perú según Productos, al Segundo Semestre 2015</t>
  </si>
  <si>
    <t>Transferencias Financieras entre Unidades del Gobierno en el marco del Programa Presupuestal Gestión Integrada y Efectiva del Control de Oferta de Drogas en el Perú según Actividades, al Segundo Semestre 2015</t>
  </si>
  <si>
    <t>Monto Ejecutado y Porcentaje de Ejecución Financiera del Programa Presupuestal Gestión Integrada y Efectiva del Control de Oferta de Drogas en el Perú según Departamento, al Segundo Semestre 2015</t>
  </si>
  <si>
    <t>Alerta de Niveles Bajos en la Ejecución Financiera (menor a 75%) para Principales Productos del Programa Presupuestal Gestión Integrada y Efectiva del Control de Oferta de Drogas en el Perú, al Segundo Semestre 2015</t>
  </si>
  <si>
    <t>Ejecución Financiera del Programa Presupuestal Acceso de la Población a la Identidad según Departamento, al Segundo Semestre 2015</t>
  </si>
  <si>
    <t>Ejecución Financiera del Programa Presupuestal Acceso de la Población a la Identidad según Pliego, al Segundo Semestre 2015</t>
  </si>
  <si>
    <t>Ejecución Financiera del Programa Presupuestal Acceso de la Población a la Identidad según Principales Productos, al Segundo Semestre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</si>
  <si>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</si>
  <si>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</si>
  <si>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</si>
  <si>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</si>
  <si>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</si>
  <si>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</si>
  <si>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</si>
  <si>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</si>
  <si>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Acta registral</t>
  </si>
  <si>
    <t>DNI emitido</t>
  </si>
  <si>
    <t>Acta de nacimiento</t>
  </si>
  <si>
    <t>Ejecución Financiera del Programa Presupuestal Acceso de la Población a la Identidad según Principales Actividades, al Segundo Semestre 2015</t>
  </si>
  <si>
    <t>Procesamiento de actas registrales</t>
  </si>
  <si>
    <t>Gestión técnica, normativa y fiscalización de registros civiles</t>
  </si>
  <si>
    <t>Tramitación y entrega de copias certificadas de actas registrales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</si>
  <si>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</si>
  <si>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</si>
  <si>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</si>
  <si>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</si>
  <si>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Monto Ejecutado y Porcentaje de Ejecución Financiera del Programa Presupuestal Acceso de la Población a la Identidad según Departamento, al Segundo Semestre 2015</t>
  </si>
  <si>
    <t>Alerta de Niveles Bajos en la Ejecución Financiera (menor a 75%) para Principales Productos del Programa Presupuestal Acceso de la Población a la Identidad, al Segundo Semestre 2015</t>
  </si>
  <si>
    <t>Ejecución Financiera del Programa Presupuestal Lucha Contra la Violencia Familiar según Departamento, al Segundo Semestre 2015</t>
  </si>
  <si>
    <t>Ejecución Financiera del Programa Presupuestal Lucha Contra la Violencia Familiar según Pliego, al Segundo Semestre 2015</t>
  </si>
  <si>
    <t>Ejecución Financiera del Programa Presupuestal Lucha Contra la Violencia Familiar según Principales Productos, al Segundo Semestre 2015</t>
  </si>
  <si>
    <t>Personas afectadas por hechos de violencia familiar con servicios de Atención</t>
  </si>
  <si>
    <t>Población cuenta con servicios de prevención de la violencia familiar</t>
  </si>
  <si>
    <t>Ejecución Financiera del Programa Presupuestal Lucha Contra la Violencia Familiar según Principales Actividades, al Segundo Semestre 2015</t>
  </si>
  <si>
    <t>Fortalecimiento de las capacidades a los operadores del programa</t>
  </si>
  <si>
    <t>Registro nacional de hogares refugio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</si>
  <si>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</si>
  <si>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</si>
  <si>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</si>
  <si>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Atención integral y especializada a las personas que ejercen violencia</t>
  </si>
  <si>
    <t>Capacitación de mesas y/o redes contra la violencia familiar</t>
  </si>
  <si>
    <t>Desarrollo de habilidades para fortalecer autoestima y capacidad de decisión frente a situaciones de violencia</t>
  </si>
  <si>
    <t>Desarrollo de programas de emprendimientos económicos como una estrategia preventiva</t>
  </si>
  <si>
    <t>Orientación a varones para la construcción de una nueva forma de masculinidad que no permita la transmisión del ciclo de la violencia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</si>
  <si>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</si>
  <si>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</si>
  <si>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</si>
  <si>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Porcentaje de Ejecución Financiera del Programa Presupuestal Lucha Contra la Violencia Familiar según Departamento, al Segundo Semestre 2015</t>
  </si>
  <si>
    <t>Alerta de Niveles Bajos en la Ejecución Financiera (menor a 75%) para Principales Productos del Programa Presupuestal Lucha Contra la Violencia Familiar, al Segundo Semestre 2015</t>
  </si>
  <si>
    <t>Ejecución Financiera del Programa Presupuestal Programa Nacional de Saneamiento Urbano según Departamento, al Segundo Semestre 2015</t>
  </si>
  <si>
    <t>Ejecución Financiera del Programa Presupuestal Programa Nacional de Saneamiento Urbano según Pliego, al Segundo Semestre 2015</t>
  </si>
  <si>
    <t>Ejecución Financiera del Programa Presupuestal Programa Nacional de Saneamiento Urbano según Principales Productos, al Segundo Semestre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</si>
  <si>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</si>
  <si>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</si>
  <si>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</si>
  <si>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Conexiones</t>
  </si>
  <si>
    <t>Ejecución Financiera del Programa Presupuestal Programa Nacional de Saneamiento Urbano según Principales Actividades, al Segundo Semestre 2015</t>
  </si>
  <si>
    <t>Transferencia de recursos para agua y saneamiento urbano</t>
  </si>
  <si>
    <t>Verificación y seguimiento de proyectos ejecutados por gobiernos regionales y locales financiados mediante transferencias</t>
  </si>
  <si>
    <t>Estudios de base</t>
  </si>
  <si>
    <t>Asistencia técnica a unidades formuladoras, evaluadoras y ejecutoras para implementación de los proyectos</t>
  </si>
  <si>
    <t>Asistencia técnica a los prestadores en diseño y ejecución de programas de educación sanitaria</t>
  </si>
  <si>
    <t>Diseño y ejecución del programa de educación sanitaria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</si>
  <si>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</si>
  <si>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</si>
  <si>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Transferencias Financieras entre Unidades del Gobierno en el marco del Programa Presupuestal Programa Nacional de Saneamiento Urbano según Productos, al Segundo Semestre 2015</t>
  </si>
  <si>
    <t>PROGRAMA NACIONAL DE SANEAMIENTO URBANO</t>
  </si>
  <si>
    <t>Transferencias Financieras entre Unidades del Gobierno en el marco del Programa Presupuestal Programa Nacional de Saneamiento Urbano según Actividades, al Segundo Semestre 2015</t>
  </si>
  <si>
    <t>Monto Ejecutado y Porcentaje de Ejecución Financiera del Programa Presupuestal Programa Nacional de Saneamiento Urbano según Departamento, al Segundo Semestre 2015</t>
  </si>
  <si>
    <t>Alerta de Niveles Bajos en la Ejecución Financiera (menor a 75%) para Principales Productos del Programa Presupuestal Programa Nacional de Saneamiento Urbano, al Segundo Semestre 2015</t>
  </si>
  <si>
    <t>Ejecución Financiera del Programa Presupuestal Programa Nacional de Saneamiento Rural según Departamento, al Segundo Semestre 2015</t>
  </si>
  <si>
    <t>Ejecución Financiera del Programa Presupuestal Programa Nacional de Saneamiento Rural según Pliego, al Segundo Semestre 2015</t>
  </si>
  <si>
    <t>Ejecución Financiera del Programa Presupuestal Programa Nacional de Saneamiento Rural según Principales Productos, al Segundo Semestre 2015</t>
  </si>
  <si>
    <t>Servicio de agua potable y saneamiento para hogares rurales</t>
  </si>
  <si>
    <t>Ejecución Financiera del Programa Presupuestal Programa Nacional de Saneamiento Rural según Principales Actividades, al Segundo Semestre 2015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</si>
  <si>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</si>
  <si>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</si>
  <si>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</si>
  <si>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</si>
  <si>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</si>
  <si>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Transferencias Financieras entre Unidades del Gobierno en el marco del Programa Presupuestal Programa Nacional de Saneamiento Rural según Productos, al Segundo Semestre 2015</t>
  </si>
  <si>
    <t>PROGRAMA NACIONAL DE SANEAMIENTO RURAL</t>
  </si>
  <si>
    <t>SEDE  AMAZONAS</t>
  </si>
  <si>
    <t>Transferencias Financieras entre Unidades del Gobierno en el marco del Programa Presupuestal Programa Nacional de Saneamiento Rural según Actividades, al Segundo Semestre 2015</t>
  </si>
  <si>
    <t>Monto Ejecutado y Porcentaje de Ejecución Financiera del Programa Presupuestal Programa Nacional de Saneamiento Rural según Departamento, al Segundo Semestre 2015</t>
  </si>
  <si>
    <t>Alerta de Niveles Bajos en la Ejecución Financiera (menor a 75%) para Principales Productos del Programa Presupuestal Programa Nacional de Saneamiento Rural, al Segundo Semestre 2015</t>
  </si>
  <si>
    <t>Ejecución Financiera del Programa Presupuestal Mejora de los Servicios del Sistema de Justicia Penal según Departamento, al Segundo Semestre 2015</t>
  </si>
  <si>
    <t>Ejecución Financiera del Programa Presupuestal Mejora de los Servicios del Sistema de Justicia Penal según Pliego, al Segundo Semestre 2015</t>
  </si>
  <si>
    <t>Ejecución Financiera del Programa Presupuestal Mejora de los Servicios del Sistema de Justicia Penal según Principales Productos, al Segundo Semestre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</si>
  <si>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</si>
  <si>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</si>
  <si>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</si>
  <si>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</si>
  <si>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</si>
  <si>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</si>
  <si>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Casos resueltos</t>
  </si>
  <si>
    <t>Detención</t>
  </si>
  <si>
    <t>Ejecución Financiera del Programa Presupuestal Mejora de los Servicios del Sistema de Justicia Penal según Principales Actividades, al Segundo Semestre 2015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</si>
  <si>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</si>
  <si>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</si>
  <si>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Análisis de las evidencias en laboratorio</t>
  </si>
  <si>
    <t>Investigación policial por la presunta comisión de un delito</t>
  </si>
  <si>
    <t>Servicios médicos legales</t>
  </si>
  <si>
    <t>Resolver apelaciones, quejas de derecho, denuncias contra altos funcionarios.</t>
  </si>
  <si>
    <t>Resolver casos en las etapas de investigación preliminar, preparatoria, intermedia y juzgamiento</t>
  </si>
  <si>
    <t>Evaluación socioeconómica</t>
  </si>
  <si>
    <t>Asesoría Técnico -Legal Gratuita</t>
  </si>
  <si>
    <t>Supervisión funcional y monitoreo</t>
  </si>
  <si>
    <t>Actuaciones en las etapas de investigación, intermedia y ejecución de sentencias</t>
  </si>
  <si>
    <t>Actuaciones en la etapa de juzgamiento</t>
  </si>
  <si>
    <t>Actuaciones en la fase de apelación</t>
  </si>
  <si>
    <t>Captura, detención y traslado de personas requisitoriadas</t>
  </si>
  <si>
    <t>Detención por disposición de autoridad competente</t>
  </si>
  <si>
    <t>Asesoría técnica</t>
  </si>
  <si>
    <t>Acta</t>
  </si>
  <si>
    <t>Monto Ejecutado y Porcentaje de Ejecución Financiera del Programa Presupuestal Mejora de los Servicios del Sistema de Justicia Penal según Departamento, al Segundo Semestre 2015</t>
  </si>
  <si>
    <t>Alerta de Niveles Bajos en la Ejecución Financiera (menor a 75%) para Principales Productos del Programa Presupuestal Mejora de los Servicios del Sistema de Justicia Penal, al Segundo Semestre 2015</t>
  </si>
  <si>
    <t>Ejecución Financiera del Programa Presupuestal Incremento de la Competividad del Sector Artesanía según Departamento, al Segundo Semestre 2015</t>
  </si>
  <si>
    <t>Ejecución Financiera del Programa Presupuestal Incremento de la Competividad del Sector Artesanía según Pliego, al Segundo Semestre 2015</t>
  </si>
  <si>
    <t>Ejecución Financiera del Programa Presupuestal Incremento de la Competividad del Sector Artesanía según Principales Productos, al Segundo Semestre 2015</t>
  </si>
  <si>
    <t>Artesanos cuentan con mecanismos para desarrollar una oferta artesanal competitiva</t>
  </si>
  <si>
    <t>Artesanos cuentan con mecanismos de articulación comercial</t>
  </si>
  <si>
    <t>Ejecución Financiera del Programa Presupuestal Incremento de la Competividad del Sector Artesanía según Principales Actividades, al Segundo Semestre 2015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</si>
  <si>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</si>
  <si>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</si>
  <si>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</si>
  <si>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</si>
  <si>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</si>
  <si>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</si>
  <si>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</si>
  <si>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</si>
  <si>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</si>
  <si>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</si>
  <si>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</si>
  <si>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Porcentaje de Ejecución Financiera del Programa Presupuestal Incremento de la Competividad del Sector Artesanía según Departamento, al Segundo Semestre 2015</t>
  </si>
  <si>
    <t>Alerta de Niveles Bajos en la Ejecución Financiera (menor a 75%) para Principales Productos del Programa Presupuestal Incremento de la Competividad del Sector Artesanía, al Segundo Semestre 2015</t>
  </si>
  <si>
    <t>Ejecución Financiera del Programa Presupuestal Programa Articulado de Modernización de la Gestión Pública según Departamento, al Segundo Semestre 2015</t>
  </si>
  <si>
    <t>Ejecución Financiera del Programa Presupuestal Programa Articulado de Modernización de la Gestión Pública según Pliego, al Segundo Semestre 2015</t>
  </si>
  <si>
    <t>Ejecución Financiera del Programa Presupuestal Programa Articulado de Modernización de la Gestión Pública según Principales Productos, al Segundo Semestre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</si>
  <si>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</si>
  <si>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</si>
  <si>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</si>
  <si>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</si>
  <si>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Ejecución Financiera del Programa Presupuestal Programa Articulado de Modernización de la Gestión Pública según Principales Actividades, al Segundo Semestre 2015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</si>
  <si>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</si>
  <si>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</si>
  <si>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</si>
  <si>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Capacitación a servidores públicos en modernización de la gestión pública</t>
  </si>
  <si>
    <t>Gestión de herramientas de modernización y mejora de instrumentos de gestión de las entidades públicas</t>
  </si>
  <si>
    <t>Atenciones en los centros de mejor atención al ciudadano (mac)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</si>
  <si>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</si>
  <si>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</si>
  <si>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</si>
  <si>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</si>
  <si>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</si>
  <si>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Porcentaje de Ejecución Financiera del Programa Presupuestal Programa Articulado de Modernización de la Gestión Pública según Departamento, al Segundo Semestre 2015</t>
  </si>
  <si>
    <t>Alerta de Niveles Bajos en la Ejecución Financiera (menor a 75%) para Principales Productos del Programa Presupuestal Programa Articulado de Modernización de la Gestión Pública, al Segundo Semestre 2015</t>
  </si>
  <si>
    <t>Ejecución Financiera del Programa Presupuestal Reducción de la Degradación de los Suelos Agrarios según Departamento, al Segundo Semestre 2015</t>
  </si>
  <si>
    <t>Ejecución Financiera del Programa Presupuestal Reducción de la Degradación de los Suelos Agrarios según Pliego, al Segundo Semestre 2015</t>
  </si>
  <si>
    <t>Ejecución Financiera del Programa Presupuestal Reducción de la Degradación de los Suelos Agrarios según Principales Productos, al Segundo Semestre 2015</t>
  </si>
  <si>
    <t>Productores agrarios informados sobre la aptitud de los suelos</t>
  </si>
  <si>
    <t>Productores agropecuarios con competencias para el aprovechamiento del recurso suelo en el sector agrario</t>
  </si>
  <si>
    <t>Ejecución Financiera del Programa Presupuestal Reducción de la Degradación de los Suelos Agrarios según Principales Actividades, al Segundo Semestre 2015</t>
  </si>
  <si>
    <t>Capacitación a productores agrarios sobre la importancia del uso de la información agroclimática y aptitud de suelos</t>
  </si>
  <si>
    <t>Generación de información de levantamiento de suelos, de zonificación agroecológica y de medición del deterioro del suelo</t>
  </si>
  <si>
    <t>Investigación de cultivos de acuerdo a la aptitud de suelos</t>
  </si>
  <si>
    <t>Sensibilización a productores agrarios para la organización y ejecución de prácticas de conservación de suelos</t>
  </si>
  <si>
    <t>Capacitación a productores agrarios</t>
  </si>
  <si>
    <t>Asistencia técnica a productores agrarios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</si>
  <si>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</si>
  <si>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</si>
  <si>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</si>
  <si>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Porcentaje de Ejecución Financiera del Programa Presupuestal Reducción de la Degradación de los Suelos Agrarios según Departamento, al Segundo Semestre 2015</t>
  </si>
  <si>
    <t>Alerta de Niveles Bajos en la Ejecución Financiera (menor a 75%) para Principales Productos del Programa Presupuestal Reducción de la Degradación de los Suelos Agrarios, al Segundo Semestre 2015</t>
  </si>
  <si>
    <t>Ejecución Financiera del Programa Presupuestal Logros de Aprendizaje de Estudiantes de la Educación Básica Regular según Departamento, al Segundo Semestre 2015</t>
  </si>
  <si>
    <t>Ejecución Financiera del Programa Presupuestal Logros de Aprendizaje de Estudiantes de la Educación Básica Regular según Pliego, al Segundo Semestre 2015</t>
  </si>
  <si>
    <t>Ejecución Financiera del Programa Presupuestal Logros de Aprendizaje de Estudiantes de la Educación Básica Regular según Principales Productos, al Segundo Semestre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</si>
  <si>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</si>
  <si>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</si>
  <si>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</si>
  <si>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</si>
  <si>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Ejecución Financiera del Programa Presupuestal Logros de Aprendizaje de Estudiantes de la Educación Básica Regular según Principales Actividades, al Segundo Semestre 2015</t>
  </si>
  <si>
    <t>Diseño del modelo de intervención para instituciones educativas de Secundaria rural</t>
  </si>
  <si>
    <t>Diseño del modelo de asistencia técnica para instituciones educativas polidocentes completas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</si>
  <si>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</si>
  <si>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</si>
  <si>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</si>
  <si>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</si>
  <si>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</si>
  <si>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</si>
  <si>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Evaluación de acceso y formación de directores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</si>
  <si>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</si>
  <si>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</si>
  <si>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</si>
  <si>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</si>
  <si>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</si>
  <si>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</si>
  <si>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</si>
  <si>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</si>
  <si>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</si>
  <si>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</si>
  <si>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</si>
  <si>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</si>
  <si>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Mapas de progreso de educación básica regular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</si>
  <si>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</si>
  <si>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</si>
  <si>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</si>
  <si>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</si>
  <si>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</si>
  <si>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</si>
  <si>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</si>
  <si>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</si>
  <si>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</si>
  <si>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</si>
  <si>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</si>
  <si>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</si>
  <si>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</si>
  <si>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</si>
  <si>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</si>
  <si>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</si>
  <si>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</si>
  <si>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</si>
  <si>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Evaluación censal de estudiantes</t>
  </si>
  <si>
    <t>Evaluación muestral nacional</t>
  </si>
  <si>
    <t>Evaluaciones internacionales</t>
  </si>
  <si>
    <t>Evaluaciones de los estudiantes y la calidad educativa en el II ciclo de la educación básica regular</t>
  </si>
  <si>
    <t>Evaluación del uso del tiempo efectivo de clase y otros atributos de calidad educativa</t>
  </si>
  <si>
    <t>Director</t>
  </si>
  <si>
    <t>Docente evaluado</t>
  </si>
  <si>
    <t>Mapa de progreso</t>
  </si>
  <si>
    <t>Alumno evaluado</t>
  </si>
  <si>
    <t>Transferencias Financieras entre Unidades del Gobierno en el marco del Programa Presupuestal Logros de Aprendizaje de Estudiantes de la Educación Básica Regular según Productos, al Segundo Semestre 2015</t>
  </si>
  <si>
    <t>PROGRAMA NACIONAL DE INFRAESTRUCTURA EDUCATIVA</t>
  </si>
  <si>
    <t>Transferencias Financieras entre Unidades del Gobierno en el marco del Programa Presupuestal Logros de Aprendizaje de Estudiantes de la Educación Básica Regular según Actividades, al Segundo Semestre 2015</t>
  </si>
  <si>
    <t>Cantidades Programadas y Ejecutadas de Productos compartidos del Programa Presupuestal Logros de Aprendizaje de Estudiantes de la Educación Básica Regular, al Segundo Semestre 2015</t>
  </si>
  <si>
    <t>MEJORAMIENTO DE LA CALIDAD DE LA EDUCACION PUBLICA SECUNDARIA A NIVEL NACIONAL MEDIANTE EL DESARROLLO DE UNA RED DE TELEVISION SATELITAL</t>
  </si>
  <si>
    <t>Ejecutoras del Sistema Nacional de Evaluación, Acreditación y Certificación de la Calidad Educativa</t>
  </si>
  <si>
    <t>Cantidades Programadas y Ejecutadas de Actividades compartidas del Programa Presupuestal Logros de Aprendizaje de Estudiantes de la Educación Básica Regular, al Segundo Semestre 2015</t>
  </si>
  <si>
    <t>Expediente técnico</t>
  </si>
  <si>
    <t>Monto Ejecutado y Porcentaje de Ejecución Financiera del Programa Presupuestal Logros de Aprendizaje de Estudiantes de la Educación Básica Regular según Departamento, al Segundo Semestre 2015</t>
  </si>
  <si>
    <t>Alerta de Niveles Bajos en la Ejecución Financiera (menor a 75%) para Principales Productos del Programa Presupuestal Logros de Aprendizaje de Estudiantes de la Educación Básica Regular, al Segundo Semestre 2015</t>
  </si>
  <si>
    <t>Ejecución Financiera del Programa Presupuestal Incremento en el Acceso de la Población de 3 a 16 Años a los Servicios Educativos Públicos de la Educación Básica Regular según Departamento, al Segundo Semestre 2015</t>
  </si>
  <si>
    <t>Ejecución Financiera del Programa Presupuestal Incremento en el Acceso de la Población de 3 a 16 Años a los Servicios Educativos Públicos de la Educación Básica Regular según Pliego, al Segundo Semestre 2015</t>
  </si>
  <si>
    <t>Ejecución Financiera del Programa Presupuestal Incremento en el Acceso de la Población de 3 a 16 Años a los Servicios Educativos Públicos de la Educación Básica Regular según Principales Productos, al Segundo Semestre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</si>
  <si>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</si>
  <si>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</si>
  <si>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</si>
  <si>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Servicio validado</t>
  </si>
  <si>
    <t>Ejecución Financiera del Programa Presupuestal Incremento en el Acceso de la Población de 3 a 16 Años a los Servicios Educativos Públicos de la Educación Básica Regular según Principales Actividades, al Segundo Semestre 2015</t>
  </si>
  <si>
    <t>Formación inicial de docentes en educación inicial EIB</t>
  </si>
  <si>
    <t>Especialización en educación inicial</t>
  </si>
  <si>
    <t>Especialización en servicios alternativos para educación Secundaria</t>
  </si>
  <si>
    <t>Formación técnica en alternativas seleccionadas de educación inicial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</si>
  <si>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</si>
  <si>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</si>
  <si>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</si>
  <si>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</si>
  <si>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</si>
  <si>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</si>
  <si>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</si>
  <si>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</si>
  <si>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</si>
  <si>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</si>
  <si>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</si>
  <si>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Docente especializado</t>
  </si>
  <si>
    <t>Instancia intermedia</t>
  </si>
  <si>
    <t>Terreno</t>
  </si>
  <si>
    <t>Plaza docente</t>
  </si>
  <si>
    <t>Transferencias Financieras entre Unidades del Gobierno en el marco del Programa Presupuestal Incremento en el Acceso de la Población de 3 a 16 Años a los Servicios Educativos Públicos de la Educación Básica Regular según Productos, al Segundo Semestre 2015</t>
  </si>
  <si>
    <t>Transferencias Financieras entre Unidades del Gobierno en el marco del Programa Presupuestal Incremento en el Acceso de la Población de 3 a 16 Años a los Servicios Educativos Públicos de la Educación Básica Regular según Actividades, al Segundo Semestre 2015</t>
  </si>
  <si>
    <t>Cantidades Programadas y Ejecutadas de Productos compartidos del Programa Presupuestal Incremento en el Acceso de la Población de 3 a 16 Años a los Servicios Educativos Públicos de la Educación Básica Regular, al Segundo Semestre 2015</t>
  </si>
  <si>
    <t>Estudios de Pre-Inversión</t>
  </si>
  <si>
    <t>Cantidades Programadas y Ejecutadas de Actividades compartidas del Programa Presupuestal Incremento en el Acceso de la Población de 3 a 16 Años a los Servicios Educativos Públicos de la Educación Básica Regular, al Segundo Semestre 2015</t>
  </si>
  <si>
    <t>ESTUDIOS DE PRE - INVERSION</t>
  </si>
  <si>
    <t>Estudio de pre inversión</t>
  </si>
  <si>
    <t>Monto Ejecutado y Porcentaje de Ejecución Financiera del Programa Presupuestal Incremento en el Acceso de la Población de 3 a 16 Años a los Servicios Educativos Públicos de la Educación Básica Regular según Departamento, al Segundo Semestre 2015</t>
  </si>
  <si>
    <t>Alerta de Niveles Bajos en la Ejecución Financiera (menor a 75%) para Principales Productos del Programa Presupuestal Incremento en el Acceso de la Población de 3 a 16 Años a los Servicios Educativos Públicos de la Educación Básica Regular, al Segundo Semestre 2015</t>
  </si>
  <si>
    <t>Ejecución Financiera del Programa Presupuestal Desarrollo Productivo de las Empresas según Departamento, al Segundo Semestre 2015</t>
  </si>
  <si>
    <t>Ejecución Financiera del Programa Presupuestal Desarrollo Productivo de las Empresas según Pliego, al Segundo Semestre 2015</t>
  </si>
  <si>
    <t>Ejecución Financiera del Programa Presupuestal Desarrollo Productivo de las Empresas según Principales Productos, al Segundo Semestre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</si>
  <si>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</si>
  <si>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</si>
  <si>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</si>
  <si>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</si>
  <si>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Ejecución Financiera del Programa Presupuestal Desarrollo Productivo de las Empresas según Principales Actividades, al Segundo Semestre 2015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</si>
  <si>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</si>
  <si>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</si>
  <si>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</si>
  <si>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</si>
  <si>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Fortalecimiento de capacidades a funcionarios y actores de gobiernos regionales y locales para el desarrollo de la mipyme</t>
  </si>
  <si>
    <t>Promoción y fortalecimiento de iniciativas de clúster</t>
  </si>
  <si>
    <t>Promoción y asesoría para la conexión con mercados</t>
  </si>
  <si>
    <t>Promoción y fortalecimiento de parques industriales</t>
  </si>
  <si>
    <t>Capacitación y asistencia técnica en materia de instrumentos para la regulación industrial y gestión ambiental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</si>
  <si>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</si>
  <si>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</si>
  <si>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</si>
  <si>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</si>
  <si>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</si>
  <si>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</si>
  <si>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Monto Ejecutado y Porcentaje de Ejecución Financiera del Programa Presupuestal Desarrollo Productivo de las Empresas según Departamento, al Segundo Semestre 2015</t>
  </si>
  <si>
    <t>Alerta de Niveles Bajos en la Ejecución Financiera (menor a 75%) para Principales Productos del Programa Presupuestal Desarrollo Productivo de las Empresas, al Segundo Semestre 2015</t>
  </si>
  <si>
    <t>Ejecución Financiera del Programa Presupuestal Ordenamiento y Desarrollo de la Acuicultura según Departamento, al Segundo Semestre 2015</t>
  </si>
  <si>
    <t>Ejecución Financiera del Programa Presupuestal Ordenamiento y Desarrollo de la Acuicultura según Pliego, al Segundo Semestre 2015</t>
  </si>
  <si>
    <t>Ejecución Financiera del Programa Presupuestal Ordenamiento y Desarrollo de la Acuicultura según Principales Productos, al Segundo Semestre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</si>
  <si>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</si>
  <si>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</si>
  <si>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</si>
  <si>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Derecho otorgado</t>
  </si>
  <si>
    <t>Protocolo</t>
  </si>
  <si>
    <t>Ejecución Financiera del Programa Presupuestal Ordenamiento y Desarrollo de la Acuicultura según Principales Actividades, al Segundo Semestre 2015</t>
  </si>
  <si>
    <t>Servicios de información ambiental para el desarrollo acuícola</t>
  </si>
  <si>
    <t>Generación y Difusión de documentos y normas técnicas para la inversión en acuicultura</t>
  </si>
  <si>
    <t>Apoyo financiero para la acuicultura</t>
  </si>
  <si>
    <t>Elaboración de estudios para la ampliación de la frontera acuícola</t>
  </si>
  <si>
    <t>Promoción, administración y evaluación del desarrollo acuícola</t>
  </si>
  <si>
    <t>Desarrollo tecnológico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</si>
  <si>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</si>
  <si>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</si>
  <si>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</si>
  <si>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</si>
  <si>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</si>
  <si>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Monto Ejecutado y Porcentaje de Ejecución Financiera del Programa Presupuestal Ordenamiento y Desarrollo de la Acuicultura según Departamento, al Segundo Semestre 2015</t>
  </si>
  <si>
    <t>Alerta de Niveles Bajos en la Ejecución Financiera (menor a 75%) para Principales Productos del Programa Presupuestal Ordenamiento y Desarrollo de la Acuicultura, al Segundo Semestre 2015</t>
  </si>
  <si>
    <t>Ejecución Financiera del Programa Presupuestal Fortalecimiento de la Pesca Artesanal según Departamento, al Segundo Semestre 2015</t>
  </si>
  <si>
    <t>Ejecución Financiera del Programa Presupuestal Fortalecimiento de la Pesca Artesanal según Pliego, al Segundo Semestre 2015</t>
  </si>
  <si>
    <t>Ejecución Financiera del Programa Presupuestal Fortalecimiento de la Pesca Artesanal según Principales Productos, al Segundo Semestre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</si>
  <si>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</si>
  <si>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</si>
  <si>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</si>
  <si>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Usuario capacitado</t>
  </si>
  <si>
    <t>NORMA APROBADA</t>
  </si>
  <si>
    <t>Ejecución Financiera del Programa Presupuestal Fortalecimiento de la Pesca Artesanal según Principales Actividades, al Segundo Semestre 2015</t>
  </si>
  <si>
    <t>Actualización de la información estadística en materia de pesca artesanal</t>
  </si>
  <si>
    <t>Entrenamiento y capacitación del pescador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</si>
  <si>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</si>
  <si>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</si>
  <si>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</si>
  <si>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</si>
  <si>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</si>
  <si>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</si>
  <si>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</si>
  <si>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</si>
  <si>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Porcentaje de Ejecución Financiera del Programa Presupuestal Fortalecimiento de la Pesca Artesanal según Departamento, al Segundo Semestre 2015</t>
  </si>
  <si>
    <t>Alerta de Niveles Bajos en la Ejecución Financiera (menor a 75%) para Principales Productos del Programa Presupuestal Fortalecimiento de la Pesca Artesanal, al Segundo Semestre 2015</t>
  </si>
  <si>
    <t>Ejecución Financiera del Programa Presupuestal Gestión de la Calidad del Aire según Departamento, al Segundo Semestre 2015</t>
  </si>
  <si>
    <t>Ejecución Financiera del Programa Presupuestal Gestión de la Calidad del Aire según Pliego, al Segundo Semestre 2015</t>
  </si>
  <si>
    <t>Ejecución Financiera del Programa Presupuestal Gestión de la Calidad del Aire según Principales Productos, al Segundo Semestre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</si>
  <si>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</si>
  <si>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</si>
  <si>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</si>
  <si>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</si>
  <si>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científicas sobre la calidad del aire (químicos, físicos y biológicos)</t>
  </si>
  <si>
    <t>Ciudadano informado</t>
  </si>
  <si>
    <t>Ejecución Financiera del Programa Presupuestal Gestión de la Calidad del Aire según Principales Actividades, al Segundo Semestre 2015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</si>
  <si>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</si>
  <si>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</si>
  <si>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</si>
  <si>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</si>
  <si>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normas de gestión de la calidad del aire</t>
  </si>
  <si>
    <t>Asistencia técnica para desarrollo de proyectos de inversión pública en gestión de la calidad del aire</t>
  </si>
  <si>
    <t>Diseño e implementación de instrumentos técnicos legales para la fiscalización de emisiones atmosféricas</t>
  </si>
  <si>
    <t>Operación y mantenimiento de las redes de vigilancia</t>
  </si>
  <si>
    <t>Provisión de información de la calidad del aire</t>
  </si>
  <si>
    <t>Investigaciones para la caracterización de los contaminantes atmosféricos (ruido, radiaciones no ionizantes y uv-b)</t>
  </si>
  <si>
    <t>Mantenimiento</t>
  </si>
  <si>
    <t>Monto Ejecutado y Porcentaje de Ejecución Financiera del Programa Presupuestal Gestión de la Calidad del Aire según Departamento, al Segundo Semestre 2015</t>
  </si>
  <si>
    <t>Alerta de Niveles Bajos en la Ejecución Financiera (menor a 75%) para Principales Productos del Programa Presupuestal Gestión de la Calidad del Aire, al Segundo Semestre 2015</t>
  </si>
  <si>
    <t>Ejecución Financiera del Programa Presupuestal Programa Nacional de Asistencia Solidaria Pensión 65 según Departamento, al Segundo Semestre 2015</t>
  </si>
  <si>
    <t>Ejecución Financiera del Programa Presupuestal Programa Nacional de Asistencia Solidaria Pensión 65 según Pliego, al Segundo Semestre 2015</t>
  </si>
  <si>
    <t>Ejecución Financiera del Programa Presupuestal Programa Nacional de Asistencia Solidaria Pensión 65 según Principales Productos, al Segundo Semestre 2015</t>
  </si>
  <si>
    <t>Adulto mayor con subvención monetaria según condiciones del programa</t>
  </si>
  <si>
    <t>Ejecución Financiera del Programa Presupuestal Programa Nacional de Asistencia Solidaria Pensión 65 según Principales Actividades, al Segundo Semestre 2015</t>
  </si>
  <si>
    <t>Entrega de la subvención monetaria a los beneficiarios</t>
  </si>
  <si>
    <t>Afiliacion y verificación de requisitos</t>
  </si>
  <si>
    <t>Monto Ejecutado y Porcentaje de Ejecución Financiera del Programa Presupuestal Programa Nacional de Asistencia Solidaria Pensión 65 según Departamento, al Segundo Semestre 2015</t>
  </si>
  <si>
    <t>Alerta de Niveles Bajos en la Ejecución Financiera (menor a 75%) para Principales Productos del Programa Presupuestal Programa Nacional de Asistencia Solidaria Pensión 65, al Segundo Semestre 2015</t>
  </si>
  <si>
    <t>Cuna Mas</t>
  </si>
  <si>
    <t>Ejecución Financiera del Programa Presupuestal Cuna Mas según Departamento, al Segundo Semestre 2015</t>
  </si>
  <si>
    <t>Ejecución Financiera del Programa Presupuestal Cuna Mas según Pliego, al Segundo Semestre 2015</t>
  </si>
  <si>
    <t>Ejecución Financiera del Programa Presupuestal Cuna Mas según Principales Productos, al Segundo Semestre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</si>
  <si>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</si>
  <si>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</si>
  <si>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Niño</t>
  </si>
  <si>
    <t>Ejecución Financiera del Programa Presupuestal Cuna Mas según Principales Actividades, al Segundo Semestre 2015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</si>
  <si>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</si>
  <si>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</si>
  <si>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</si>
  <si>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</si>
  <si>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</si>
  <si>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</si>
  <si>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Monto Ejecutado y Porcentaje de Ejecución Financiera del Programa Presupuestal Cuna Mas según Departamento, al Segundo Semestre 2015</t>
  </si>
  <si>
    <t>Alerta de Niveles Bajos en la Ejecución Financiera (menor a 75%) para Principales Productos del Programa Presupuestal Cuna Mas, al Segundo Semestre 2015</t>
  </si>
  <si>
    <t>Ejecución Financiera del Programa Presupuestal Celeridad de los Procesos Judiciales Laborales según Departamento, al Segundo Semestre 2015</t>
  </si>
  <si>
    <t>Ejecución Financiera del Programa Presupuestal Celeridad de los Procesos Judiciales Laborales según Pliego, al Segundo Semestre 2015</t>
  </si>
  <si>
    <t>Ejecución Financiera del Programa Presupuestal Celeridad de los Procesos Judiciales Laborales según Principales Productos, al Segundo Semestre 2015</t>
  </si>
  <si>
    <t>Ejecución Financiera del Programa Presupuestal Celeridad de los Procesos Judiciales Laborales según Principales Actividades, al Segundo Semestre 2015</t>
  </si>
  <si>
    <t>Mejoramiento de la interconexión de los órganos jurisdiccionales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</si>
  <si>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</si>
  <si>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</si>
  <si>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</si>
  <si>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Porcentaje de Ejecución Financiera del Programa Presupuestal Celeridad de los Procesos Judiciales Laborales según Departamento, al Segundo Semestre 2015</t>
  </si>
  <si>
    <t>Alerta de Niveles Bajos en la Ejecución Financiera (menor a 75%) para Principales Productos del Programa Presupuestal Celeridad de los Procesos Judiciales Laborales, al Segundo Semestre 2015</t>
  </si>
  <si>
    <t>Ejecución Financiera del Programa Presupuestal Incremento de la Práctica de Actividades Físicas, Deportivas y Recreativas en la Población Peruana según Departamento, al Segundo Semestre 2015</t>
  </si>
  <si>
    <t>Ejecución Financiera del Programa Presupuestal Incremento de la Práctica de Actividades Físicas, Deportivas y Recreativas en la Población Peruana según Pliego, al Segundo Semestre 2015</t>
  </si>
  <si>
    <t>Ejecución Financiera del Programa Presupuestal Incremento de la Práctica de Actividades Físicas, Deportivas y Recreativas en la Población Peruana según Principales Productos, al Segundo Semestre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</si>
  <si>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</si>
  <si>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</si>
  <si>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</si>
  <si>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Deportista</t>
  </si>
  <si>
    <t>Beneficiario</t>
  </si>
  <si>
    <t>Ejecución Financiera del Programa Presupuestal Incremento de la Práctica de Actividades Físicas, Deportivas y Recreativas en la Población Peruana según Principales Actividades, al Segundo Semestre 2015</t>
  </si>
  <si>
    <t>Desarrollo de campañas focalizados orientadas a población objetivo por grupos vulnerables</t>
  </si>
  <si>
    <t>Capacitación de agentes deportivos</t>
  </si>
  <si>
    <t>Promoción del uso adecuado de instalaciones deportivas en ámbito regional y local</t>
  </si>
  <si>
    <t>Infraestructura deportiva con condiciones adecuadas para el funcionamiento</t>
  </si>
  <si>
    <t>Dotación de servicios biomedicos a los deportistas</t>
  </si>
  <si>
    <t>Desarrollo de estímulos a los deportistas de alta competencia</t>
  </si>
  <si>
    <t>Mantenimiento de infraestructura deportiva</t>
  </si>
  <si>
    <t>Subvención a las federaciones deportivas</t>
  </si>
  <si>
    <t>Dotación de equipo y material deportivo</t>
  </si>
  <si>
    <t>Formación y especialización deportiva en centros de alto rendimiento</t>
  </si>
  <si>
    <t>Formación y especialización deportiva en centros de desarrollo deportivo regionales</t>
  </si>
  <si>
    <t>Implementación de una estrategia nacional de Captación de talentos deportivos</t>
  </si>
  <si>
    <t>Convenio</t>
  </si>
  <si>
    <t>Instalación deportiva</t>
  </si>
  <si>
    <t>Transferencias Financieras entre Unidades del Gobierno en el marco del Programa Presupuestal Incremento de la Práctica de Actividades Físicas, Deportivas y Recreativas en la Población Peruana según Productos, al Segundo Semestre 2015</t>
  </si>
  <si>
    <t>INSTITUTO PERUANO DEL DEPORTE - IPD</t>
  </si>
  <si>
    <t>Transferencias Financieras entre Unidades del Gobierno en el marco del Programa Presupuestal Incremento de la Práctica de Actividades Físicas, Deportivas y Recreativas en la Población Peruana según Actividades, al Segundo Semestre 2015</t>
  </si>
  <si>
    <t>Monto Ejecutado y Porcentaje de Ejecución Financiera del Programa Presupuestal Incremento de la Práctica de Actividades Físicas, Deportivas y Recreativas en la Población Peruana según Departamento, al Segundo Semestre 2015</t>
  </si>
  <si>
    <t>Alerta de Niveles Bajos en la Ejecución Financiera (menor a 75%) para Principales Productos del Programa Presupuestal Incremento de la Práctica de Actividades Físicas, Deportivas y Recreativas en la Población Peruana, al Segundo Semestre 2015</t>
  </si>
  <si>
    <t>Ejecución Financiera del Programa Presupuestal Fortalecimiento de las Condiciones Laborales según Departamento, al Segundo Semestre 2015</t>
  </si>
  <si>
    <t>Ejecución Financiera del Programa Presupuestal Fortalecimiento de las Condiciones Laborales según Pliego, al Segundo Semestre 2015</t>
  </si>
  <si>
    <t>Ejecución Financiera del Programa Presupuestal Fortalecimiento de las Condiciones Laborales según Principales Productos, al Segundo Semestre 2015</t>
  </si>
  <si>
    <t>Instituciones fiscalizadas según la normativa laboral</t>
  </si>
  <si>
    <t>Personas cuentan con orientación y asistencia técnica en materia de normatividad laboral y buenas prácticas laborales</t>
  </si>
  <si>
    <t>Ejecución Financiera del Programa Presupuestal Fortalecimiento de las Condiciones Laborales según Principales Actividades, al Segundo Semestre 2015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</si>
  <si>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</si>
  <si>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</si>
  <si>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</si>
  <si>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</si>
  <si>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Porcentaje de Ejecución Financiera del Programa Presupuestal Fortalecimiento de las Condiciones Laborales según Departamento, al Segundo Semestre 2015</t>
  </si>
  <si>
    <t>Alerta de Niveles Bajos en la Ejecución Financiera (menor a 75%) para Principales Productos del Programa Presupuestal Fortalecimiento de las Condiciones Laborales, al Segundo Semestre 2015</t>
  </si>
  <si>
    <t>Ejecución Financiera del Programa Presupuestal Reducción de la Mortalidad por Emergencias y Urgencias Médicas según Departamento, al Segundo Semestre 2015</t>
  </si>
  <si>
    <t>Ejecución Financiera del Programa Presupuestal Reducción de la Mortalidad por Emergencias y Urgencias Médicas según Pliego, al Segundo Semestre 2015</t>
  </si>
  <si>
    <t>Ejecución Financiera del Programa Presupuestal Reducción de la Mortalidad por Emergencias y Urgencias Médicas según Principales Productos, al Segundo Semestre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</si>
  <si>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</si>
  <si>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</si>
  <si>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</si>
  <si>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</si>
  <si>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</si>
  <si>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</si>
  <si>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</si>
  <si>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</si>
  <si>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</si>
  <si>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Paciente atendido</t>
  </si>
  <si>
    <t>Ejecución Financiera del Programa Presupuestal Reducción de la Mortalidad por Emergencias y Urgencias Médicas según Principales Actividades, al Segundo Semestre 2015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</si>
  <si>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</si>
  <si>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</si>
  <si>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</si>
  <si>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</si>
  <si>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</si>
  <si>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</si>
  <si>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</si>
  <si>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</si>
  <si>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</si>
  <si>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Cantidades Programadas y Ejecutadas de Productos compartidos del Programa Presupuestal Reducción de la Mortalidad por Emergencias y Urgencias Médicas, al Segundo Semestre 2015</t>
  </si>
  <si>
    <t>Cantidades Programadas y Ejecutadas de Actividades compartidas del Programa Presupuestal Reducción de la Mortalidad por Emergencias y Urgencias Médicas, al Segundo Semestre 2015</t>
  </si>
  <si>
    <t>Servicio de ambulancia con soporte vital avanzado (SVA) para la Atención pre hospitalaria de la emergencia</t>
  </si>
  <si>
    <t>Atención de urgencias (prioridad III o IV) en módulos de atención ambulatoria</t>
  </si>
  <si>
    <t>Monto Ejecutado y Porcentaje de Ejecución Financiera del Programa Presupuestal Reducción de la Mortalidad por Emergencias y Urgencias Médicas según Departamento, al Segundo Semestre 2015</t>
  </si>
  <si>
    <t>Alerta de Niveles Bajos en la Ejecución Financiera (menor a 75%) para Principales Productos del Programa Presupuestal Reducción de la Mortalidad por Emergencias y Urgencias Médicas, al Segundo Semestre 2015</t>
  </si>
  <si>
    <t>Ejecución Financiera del Programa Presupuestal Inclusión de Niños, Niñas y Jóvenes con Discapacidad en la Educación Básica y Técnico Productiva según Departamento, al Segundo Semestre 2015</t>
  </si>
  <si>
    <t>Ejecución Financiera del Programa Presupuestal Inclusión de Niños, Niñas y Jóvenes con Discapacidad en la Educación Básica y Técnico Productiva según Pliego, al Segundo Semestre 2015</t>
  </si>
  <si>
    <t>Ejecución Financiera del Programa Presupuestal Inclusión de Niños, Niñas y Jóvenes con Discapacidad en la Educación Básica y Técnico Productiva según Principales Productos, al Segundo Semestre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</si>
  <si>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</si>
  <si>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</si>
  <si>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</si>
  <si>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Ejecución Financiera del Programa Presupuestal Inclusión de Niños, Niñas y Jóvenes con Discapacidad en la Educación Básica y Técnico Productiva según Principales Actividades, al Segundo Semestre 2015</t>
  </si>
  <si>
    <t>Dotación de materiales y equipos educativos para estudiantes de instituciones educativas inclusivas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</si>
  <si>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</si>
  <si>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</si>
  <si>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</si>
  <si>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</si>
  <si>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</si>
  <si>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Especialización a los profesionales de los centros de educación básica especial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</si>
  <si>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</si>
  <si>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</si>
  <si>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</si>
  <si>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</si>
  <si>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</si>
  <si>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</si>
  <si>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Contratación oportuna y pago de personal para atención de programas de intervención temprana</t>
  </si>
  <si>
    <t>Cantidades Programadas y Ejecutadas de Productos compartidos del Programa Presupuestal Inclusión de Niños, Niñas y Jóvenes con Discapacidad en la Educación Básica y Técnico Productiva, al Segundo Semestre 2015</t>
  </si>
  <si>
    <t>Cantidades Programadas y Ejecutadas de Actividades compartidas del Programa Presupuestal Inclusión de Niños, Niñas y Jóvenes con Discapacidad en la Educación Básica y Técnico Productiva, al Segundo Semestre 2015</t>
  </si>
  <si>
    <t>Monto Ejecutado y Porcentaje de Ejecución Financiera del Programa Presupuestal Inclusión de Niños, Niñas y Jóvenes con Discapacidad en la Educación Básica y Técnico Productiva según Departamento, al Segundo Semestre 2015</t>
  </si>
  <si>
    <t>Alerta de Niveles Bajos en la Ejecución Financiera (menor a 75%) para Principales Productos del Programa Presupuestal Inclusión de Niños, Niñas y Jóvenes con Discapacidad en la Educación Básica y Técnico Productiva, al Segundo Semestre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</si>
  <si>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</si>
  <si>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Departamento, al Segundo Semestre 2015</t>
  </si>
  <si>
    <t>Ejecución Financiera del Programa Presupuestal Mejora de  la Formación en Carreras Docentes en Institutos de Educación Superior no Universitaria según Pliego, al Segundo Semestre 2015</t>
  </si>
  <si>
    <t>Ejecución Financiera del Programa Presupuestal Mejora de  la Formación en Carreras Docentes en Institutos de Educación Superior no Universitaria según Principales Productos, al Segundo Semestre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</si>
  <si>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</si>
  <si>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</si>
  <si>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</si>
  <si>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</si>
  <si>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</si>
  <si>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Ejecución Financiera del Programa Presupuestal Mejora de  la Formación en Carreras Docentes en Institutos de Educación Superior no Universitaria según Principales Actividades, al Segundo Semestre 2015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</si>
  <si>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</si>
  <si>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</si>
  <si>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</si>
  <si>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</si>
  <si>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</si>
  <si>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</si>
  <si>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Evaluación de competencias al egreso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</si>
  <si>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</si>
  <si>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</si>
  <si>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</si>
  <si>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</si>
  <si>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</si>
  <si>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Cantidades Programadas y Ejecutadas de Productos compartidos del Programa Presupuestal Mejora de  la Formación en Carreras Docentes en Institutos de Educación Superior no Universitaria, al Segundo Semestre 2015</t>
  </si>
  <si>
    <t>Cantidades Programadas y Ejecutadas de Actividades compartidas del Programa Presupuestal Mejora de  la Formación en Carreras Docentes en Institutos de Educación Superior no Universitaria, al Segundo Semestre 2015</t>
  </si>
  <si>
    <t>Monto Ejecutado y Porcentaje de Ejecución Financiera del Programa Presupuestal Mejora de  la Formación en Carreras Docentes en Institutos de Educación Superior no Universitaria según Departamento, al Segundo Semestre 2015</t>
  </si>
  <si>
    <t>Alerta de Niveles Bajos en la Ejecución Financiera (menor a 75%) para Principales Productos del Programa Presupuestal Mejora de  la Formación en Carreras Docentes en Institutos de Educación Superior no Universitaria, al Segundo Semestre 2015</t>
  </si>
  <si>
    <t>Ejecución Financiera del Programa Presupuestal Mejoramiento Integral de Barrios según Departamento, al Segundo Semestre 2015</t>
  </si>
  <si>
    <t>Ejecución Financiera del Programa Presupuestal Mejoramiento Integral de Barrios según Pliego, al Segundo Semestre 2015</t>
  </si>
  <si>
    <t>Ejecución Financiera del Programa Presupuestal Mejoramiento Integral de Barrios según Principales Productos, al Segundo Semestre 2015</t>
  </si>
  <si>
    <t>Barrios urbanos marginales con infraestructura y equipamiento adecuados</t>
  </si>
  <si>
    <t>Barrio</t>
  </si>
  <si>
    <t>Ejecución Financiera del Programa Presupuestal Mejoramiento Integral de Barrios según Principales Actividades, al Segundo Semestre 2015</t>
  </si>
  <si>
    <t>Asistencia técnica a los gobiernos locales para la formulación y ejecución de proyectos</t>
  </si>
  <si>
    <t>Asistencia técnica a la población en uso adecuado de infraestructura, acompañamiento social</t>
  </si>
  <si>
    <t>Transferencias Financieras entre Unidades del Gobierno en el marco del Programa Presupuestal Mejoramiento Integral de Barrios según Productos, al Segundo Semestre 2015</t>
  </si>
  <si>
    <t>MINISTERIO DE VIVIENDA CONSTRUCCION Y SANEAMIENTO - ADMINISTRACION GENERAL</t>
  </si>
  <si>
    <t>Transferencias Financieras entre Unidades del Gobierno en el marco del Programa Presupuestal Mejoramiento Integral de Barrios según Actividades, al Segundo Semestre 2015</t>
  </si>
  <si>
    <t>Monto Ejecutado y Porcentaje de Ejecución Financiera del Programa Presupuestal Mejoramiento Integral de Barrios según Departamento, al Segundo Semestre 2015</t>
  </si>
  <si>
    <t>Alerta de Niveles Bajos en la Ejecución Financiera (menor a 75%) para Principales Productos del Programa Presupuestal Mejoramiento Integral de Barrios, al Segundo Semestre 2015</t>
  </si>
  <si>
    <t>Ejecución Financiera del Programa Presupuestal Nuestras Ciudades según Departamento, al Segundo Semestre 2015</t>
  </si>
  <si>
    <t>Ejecución Financiera del Programa Presupuestal Nuestras Ciudades según Pliego, al Segundo Semestre 2015</t>
  </si>
  <si>
    <t>Ejecución Financiera del Programa Presupuestal Nuestras Ciudades según Principales Productos, al Segundo Semestre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</si>
  <si>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</si>
  <si>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</si>
  <si>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Ejecución Financiera del Programa Presupuestal Nuestras Ciudades según Principales Actividades, al Segundo Semestre 2015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</si>
  <si>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</si>
  <si>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</si>
  <si>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</si>
  <si>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</si>
  <si>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</si>
  <si>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</si>
  <si>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Porcentaje de Ejecución Financiera del Programa Presupuestal Nuestras Ciudades según Departamento, al Segundo Semestre 2015</t>
  </si>
  <si>
    <t>Alerta de Niveles Bajos en la Ejecución Financiera (menor a 75%) para Principales Productos del Programa Presupuestal Nuestras Ciudades, al Segundo Semestre 2015</t>
  </si>
  <si>
    <t>Ejecución Financiera del Programa Presupuestal Fiscalización Aduanera según Departamento, al Segundo Semestre 2015</t>
  </si>
  <si>
    <t>Ejecución Financiera del Programa Presupuestal Fiscalización Aduanera según Pliego, al Segundo Semestre 2015</t>
  </si>
  <si>
    <t>Ejecución Financiera del Programa Presupuestal Fiscalización Aduanera según Principales Productos, al Segundo Semestre 2015</t>
  </si>
  <si>
    <t>Mercancía seleccionada y controlada en control concurrente</t>
  </si>
  <si>
    <t>Usuario u operador programado, controlado en control posterior</t>
  </si>
  <si>
    <t>Usuario u operador sancionado</t>
  </si>
  <si>
    <t>Declaración</t>
  </si>
  <si>
    <t>Ejecución Financiera del Programa Presupuestal Fiscalización Aduanera según Principales Actividades, al Segundo Semestre 2015</t>
  </si>
  <si>
    <t>Asignación de declaraciones a control, por gestión de riesgos en importación para el consumo</t>
  </si>
  <si>
    <t>Asignación de declaraciones a control, por normatividad en importación para el consumo</t>
  </si>
  <si>
    <t>Programación de acciones de control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</si>
  <si>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</si>
  <si>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</si>
  <si>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</si>
  <si>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</si>
  <si>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</si>
  <si>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Certificación</t>
  </si>
  <si>
    <t>Monto Ejecutado y Porcentaje de Ejecución Financiera del Programa Presupuestal Fiscalización Aduanera según Departamento, al Segundo Semestre 2015</t>
  </si>
  <si>
    <t>Alerta de Niveles Bajos en la Ejecución Financiera (menor a 75%) para Principales Productos del Programa Presupuestal Fiscalización Aduanera, al Segundo Semestre 2015</t>
  </si>
  <si>
    <t>Ejecución Financiera del Programa Presupuestal Apoyo al Hábitat Rural según Departamento, al Segundo Semestre 2015</t>
  </si>
  <si>
    <t>Ejecución Financiera del Programa Presupuestal Apoyo al Hábitat Rural según Pliego, al Segundo Semestre 2015</t>
  </si>
  <si>
    <t>Ejecución Financiera del Programa Presupuestal Apoyo al Hábitat Rural según Principales Productos, al Segundo Semestre 2015</t>
  </si>
  <si>
    <t>Tambos prestan servicios de oferta a la comunidad</t>
  </si>
  <si>
    <t>Familias acceden a viviendas mejoradas</t>
  </si>
  <si>
    <t>Ejecución Financiera del Programa Presupuestal Apoyo al Hábitat Rural según Principales Actividades, al Segundo Semestre 2015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</si>
  <si>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</si>
  <si>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</si>
  <si>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</si>
  <si>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</si>
  <si>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</si>
  <si>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</si>
  <si>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</si>
  <si>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Monto Ejecutado y Porcentaje de Ejecución Financiera del Programa Presupuestal Apoyo al Hábitat Rural según Departamento, al Segundo Semestre 2015</t>
  </si>
  <si>
    <t>Alerta de Niveles Bajos en la Ejecución Financiera (menor a 75%) para Principales Productos del Programa Presupuestal Apoyo al Hábitat Rural, al Segundo Semestre 2015</t>
  </si>
  <si>
    <t>Ejecución Financiera del Programa Presupuestal Servicios Registrales Accesibles y Oportunos con Cobertura Universal según Departamento, al Segundo Semestre 2015</t>
  </si>
  <si>
    <t>Ejecución Financiera del Programa Presupuestal Servicios Registrales Accesibles y Oportunos con Cobertura Universal según Pliego, al Segundo Semestre 2015</t>
  </si>
  <si>
    <t>Ejecución Financiera del Programa Presupuestal Servicios Registrales Accesibles y Oportunos con Cobertura Universal según Principales Productos, al Segundo Semestre 2015</t>
  </si>
  <si>
    <t>Actos Registrales Calificados con Calidad y en Tiempo Oportuno</t>
  </si>
  <si>
    <t>Servicios de publicidad registral otorgados</t>
  </si>
  <si>
    <t>Acto Registral</t>
  </si>
  <si>
    <t>Ejecución Financiera del Programa Presupuestal Servicios Registrales Accesibles y Oportunos con Cobertura Universal según Principales Actividades, al Segundo Semestre 2015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</si>
  <si>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</si>
  <si>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</si>
  <si>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</si>
  <si>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</si>
  <si>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Monto Ejecutado y Porcentaje de Ejecución Financiera del Programa Presupuestal Servicios Registrales Accesibles y Oportunos con Cobertura Universal según Departamento, al Segundo Semestre 2015</t>
  </si>
  <si>
    <t>Alerta de Niveles Bajos en la Ejecución Financiera (menor a 75%) para Principales Productos del Programa Presupuestal Servicios Registrales Accesibles y Oportunos con Cobertura Universal, al Segundo Semestre 2015</t>
  </si>
  <si>
    <t>Ejecución Financiera del Programa Presupuestal Protección al Consumidor según Departamento, al Segundo Semestre 2015</t>
  </si>
  <si>
    <t>Ejecución Financiera del Programa Presupuestal Protección al Consumidor según Pliego, al Segundo Semestre 2015</t>
  </si>
  <si>
    <t>Ejecución Financiera del Programa Presupuestal Protección al Consumidor según Principales Productos, al Segundo Semestre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</si>
  <si>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</si>
  <si>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</si>
  <si>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</si>
  <si>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Ejecución Financiera del Programa Presupuestal Protección al Consumidor según Principales Actividades, al Segundo Semestre 2015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</si>
  <si>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</si>
  <si>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</si>
  <si>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</si>
  <si>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</si>
  <si>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</si>
  <si>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</si>
  <si>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</si>
  <si>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</si>
  <si>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</si>
  <si>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Porcentaje de Ejecución Financiera del Programa Presupuestal Protección al Consumidor según Departamento, al Segundo Semestre 2015</t>
  </si>
  <si>
    <t>Alerta de Niveles Bajos en la Ejecución Financiera (menor a 75%) para Principales Productos del Programa Presupuestal Protección al Consumidor, al Segundo Semestre 2015</t>
  </si>
  <si>
    <t>Alimentación Escolar - Qali Warma</t>
  </si>
  <si>
    <t>Ejecución Financiera del Programa Presupuestal Alimentación Escolar - Qali Warma según Departamento, al Segundo Semestre 2015</t>
  </si>
  <si>
    <t>Ejecución Financiera del Programa Presupuestal Alimentación Escolar - Qali Warma según Pliego, al Segundo Semestre 2015</t>
  </si>
  <si>
    <t>Ejecución Financiera del Programa Presupuestal Alimentación Escolar - Qali Warma según Principales Productos, al Segundo Semestre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</si>
  <si>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</si>
  <si>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</si>
  <si>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Niños</t>
  </si>
  <si>
    <t>Ejecución Financiera del Programa Presupuestal Alimentación Escolar - Qali Warma según Principales Actividades, al Segundo Semestre 2015</t>
  </si>
  <si>
    <t>Conformación de Comités de Compra y Asistencia Técnica a Unidades Territoriales y Comités de Compra</t>
  </si>
  <si>
    <t>Transferencia para la provisión del servicio alimentario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</si>
  <si>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</si>
  <si>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</si>
  <si>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</si>
  <si>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</si>
  <si>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</si>
  <si>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</si>
  <si>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</si>
  <si>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</si>
  <si>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</si>
  <si>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Asistencia técnica implementada</t>
  </si>
  <si>
    <t>Supervisión realizada</t>
  </si>
  <si>
    <t>Cocina Implementada</t>
  </si>
  <si>
    <t>Monto Ejecutado y Porcentaje de Ejecución Financiera del Programa Presupuestal Alimentación Escolar - Qali Warma según Departamento, al Segundo Semestre 2015</t>
  </si>
  <si>
    <t>Alerta de Niveles Bajos en la Ejecución Financiera (menor a 75%) para Principales Productos del Programa Presupuestal Alimentación Escolar - Qali Warma, al Segundo Semestre 2015</t>
  </si>
  <si>
    <t>Mejoramiento de la Empleabilidad e Inserción Laboral - PROEMPLEO</t>
  </si>
  <si>
    <t>Ejecución Financiera del Programa Presupuestal Mejoramiento de la Empleabilidad e Inserción Laboral - PROEMPLEO según Departamento, al Segundo Semestre 2015</t>
  </si>
  <si>
    <t>Ejecución Financiera del Programa Presupuestal Mejoramiento de la Empleabilidad e Inserción Laboral - PROEMPLEO según Pliego, al Segundo Semestre 2015</t>
  </si>
  <si>
    <t>Ejecución Financiera del Programa Presupuestal Mejoramiento de la Empleabilidad e Inserción Laboral - PROEMPLEO según Principales Productos, al Segundo Semestre 2015</t>
  </si>
  <si>
    <t>Personas con Competencias Laborales para el Empleo Dependiente Formal en Ocupaciones Básicas</t>
  </si>
  <si>
    <t>Personas Intermediadas para su Inserción Laboral</t>
  </si>
  <si>
    <t>Ejecución Financiera del Programa Presupuestal Mejoramiento de la Empleabilidad e Inserción Laboral - PROEMPLEO según Principales Actividades, al Segundo Semestre 2015</t>
  </si>
  <si>
    <t>Modelo de Intervención para la Orientación, Capacitación y Asistencia Técnica para el Autoempleo</t>
  </si>
  <si>
    <t>Elaboración de instrumentos técnicos-normativos en materia de empleabilidad e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</si>
  <si>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</si>
  <si>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</si>
  <si>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</si>
  <si>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Capacitación Técnica Básica Para el Empleo para el Grupo de Edad de 15 a 29 años</t>
  </si>
  <si>
    <t>Capacitación Técnica Básica Para el Empleo para el Grupo de Edad de 30 a más años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</si>
  <si>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</si>
  <si>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</si>
  <si>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Colocación Laboral Especializada para Personas con Discapacidad</t>
  </si>
  <si>
    <t>Acercamiento empresarial, bolsa de trabajo</t>
  </si>
  <si>
    <t>Asesoría para la búsqueda de empleo para la vinculación laboral</t>
  </si>
  <si>
    <t>Persona Evaluada</t>
  </si>
  <si>
    <t>Persona Acreditada</t>
  </si>
  <si>
    <t>Persona asistida</t>
  </si>
  <si>
    <t>Monto Ejecutado y Porcentaje de Ejecución Financiera del Programa Presupuestal Mejoramiento de la Empleabilidad e Inserción Laboral - PROEMPLEO según Departamento, al Segundo Semestre 2015</t>
  </si>
  <si>
    <t>Alerta de Niveles Bajos en la Ejecución Financiera (menor a 75%) para Principales Productos del Programa Presupuestal Mejoramiento de la Empleabilidad e Inserción Laboral - PROEMPLEO, al Segundo Semestre 2015</t>
  </si>
  <si>
    <t>Atención Oportuna de Niños, Niñas y Adolescentes en Presunto Estado de Abandono</t>
  </si>
  <si>
    <t>Ejecución Financiera del Programa Presupuestal Atención Oportuna de Niños, Niñas y Adolescentes en Presunto Estado de Abandono según Departamento, al Segundo Semestre 2015</t>
  </si>
  <si>
    <t>Ejecución Financiera del Programa Presupuestal Atención Oportuna de Niños, Niñas y Adolescentes en Presunto Estado de Abandono según Pliego, al Segundo Semestre 2015</t>
  </si>
  <si>
    <t>Ejecución Financiera del Programa Presupuestal Atención Oportuna de Niños, Niñas y Adolescentes en Presunto Estado de Abandono según Principales Productos, al Segundo Semestre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</si>
  <si>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</si>
  <si>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</si>
  <si>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Ejecución Financiera del Programa Presupuestal Atención Oportuna de Niños, Niñas y Adolescentes en Presunto Estado de Abandono según Principales Actividades, al Segundo Semestre 2015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</si>
  <si>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</si>
  <si>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</si>
  <si>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</si>
  <si>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</si>
  <si>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</si>
  <si>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</si>
  <si>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</si>
  <si>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</si>
  <si>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</si>
  <si>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Porcentaje de Ejecución Financiera del Programa Presupuestal Atención Oportuna de Niños, Niñas y Adolescentes en Presunto Estado de Abandono según Departamento, al Segundo Semestre 2015</t>
  </si>
  <si>
    <t>Alerta de Niveles Bajos en la Ejecución Financiera (menor a 75%) para Principales Productos del Programa Presupuestal Atención Oportuna de Niños, Niñas y Adolescentes en Presunto Estado de Abandono, al Segundo Semestre 2015</t>
  </si>
  <si>
    <t>Ejecución Financiera del Programa Presupuestal Acceso de Hogares Rurales con Economías de Subsistencia a Mercados Locales según Departamento, al Segundo Semestre 2015</t>
  </si>
  <si>
    <t>Ejecución Financiera del Programa Presupuestal Acceso de Hogares Rurales con Economías de Subsistencia a Mercados Locales según Pliego, al Segundo Semestre 2015</t>
  </si>
  <si>
    <t>Ejecución Financiera del Programa Presupuestal Acceso de Hogares Rurales con Economías de Subsistencia a Mercados Locales según Principales Productos, al Segundo Semestre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</si>
  <si>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</si>
  <si>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</si>
  <si>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Ejecución Financiera del Programa Presupuestal Acceso de Hogares Rurales con Economías de Subsistencia a Mercados Locales según Principales Actividades, al Segundo Semestre 2015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</si>
  <si>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</si>
  <si>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</si>
  <si>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</si>
  <si>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</si>
  <si>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</si>
  <si>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</si>
  <si>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</si>
  <si>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</si>
  <si>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Transferencias Financieras entre Unidades del Gobierno en el marco del Programa Presupuestal Acceso de Hogares Rurales con Economías de Subsistencia a Mercados Locales según Productos, al Segundo Semestre 2015</t>
  </si>
  <si>
    <t>MUNICIPALIDAD DISTRITAL DE JOSE CRESPO Y CASTILLO</t>
  </si>
  <si>
    <t>MUNICIPALIDAD DISTRITAL DE SANTA ANA DE TUSI</t>
  </si>
  <si>
    <t>MUNICIPALIDAD DISTRITAL DE MARIANO DAMASO BERAUN</t>
  </si>
  <si>
    <t>MUNICIPALIDAD DISTRITAL DE HUARANGO</t>
  </si>
  <si>
    <t>Transferencias Financieras entre Unidades del Gobierno en el marco del Programa Presupuestal Acceso de Hogares Rurales con Economías de Subsistencia a Mercados Locales según Actividades, al Segundo Semestre 2015</t>
  </si>
  <si>
    <t>Monto Ejecutado y Porcentaje de Ejecución Financiera del Programa Presupuestal Acceso de Hogares Rurales con Economías de Subsistencia a Mercados Locales según Departamento, al Segundo Semestre 2015</t>
  </si>
  <si>
    <t>Alerta de Niveles Bajos en la Ejecución Financiera (menor a 75%) para Principales Productos del Programa Presupuestal Acceso de Hogares Rurales con Economías de Subsistencia a Mercados Locales, al Segundo Semestre 2015</t>
  </si>
  <si>
    <t>Celeridad en los Procesos Judiciales Civil-Comercial</t>
  </si>
  <si>
    <t>Ejecución Financiera del Programa Presupuestal Celeridad en los Procesos Judiciales Civil-Comercial según Departamento, al Segundo Semestre 2015</t>
  </si>
  <si>
    <t>Ejecución Financiera del Programa Presupuestal Celeridad en los Procesos Judiciales Civil-Comercial según Pliego, al Segundo Semestre 2015</t>
  </si>
  <si>
    <t>Ejecución Financiera del Programa Presupuestal Celeridad en los Procesos Judiciales Civil-Comercial según Principales Productos, al Segundo Semestre 2015</t>
  </si>
  <si>
    <t>Procesos Judiciales Tramitados</t>
  </si>
  <si>
    <t>Sentencias Judiciales Ejecutadas</t>
  </si>
  <si>
    <t>Sentencia</t>
  </si>
  <si>
    <t>Ejecución Financiera del Programa Presupuestal Celeridad en los Procesos Judiciales Civil-Comercial según Principales Actividades, al Segundo Semestre 2015</t>
  </si>
  <si>
    <t>Capacitación a Personal Judicial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</si>
  <si>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</si>
  <si>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</si>
  <si>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</si>
  <si>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</si>
  <si>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</si>
  <si>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Notificación</t>
  </si>
  <si>
    <t>Monto Ejecutado y Porcentaje de Ejecución Financiera del Programa Presupuestal Celeridad en los Procesos Judiciales Civil-Comercial según Departamento, al Segundo Semestre 2015</t>
  </si>
  <si>
    <t>Alerta de Niveles Bajos en la Ejecución Financiera (menor a 75%) para Principales Productos del Programa Presupuestal Celeridad en los Procesos Judiciales Civil-Comercial, al Segundo Semestre 2015</t>
  </si>
  <si>
    <t>Ejecución Financiera del Programa Presupuestal Remediación de Pasivos Ambientales Mineros según Departamento, al Segundo Semestre 2015</t>
  </si>
  <si>
    <t>Ejecución Financiera del Programa Presupuestal Remediación de Pasivos Ambientales Mineros según Pliego, al Segundo Semestre 2015</t>
  </si>
  <si>
    <t>Ejecución Financiera del Programa Presupuestal Remediación de Pasivos Ambientales Mineros según Principales Productos, al Segundo Semestre 2015</t>
  </si>
  <si>
    <t>Pasivos Ambientales Mineros Remediados</t>
  </si>
  <si>
    <t>Personas Informadas sobre las Ventajas e Importancia de Participación en la Remediación de los Pasivos Ambientales Mineros</t>
  </si>
  <si>
    <t>Ejecución Financiera del Programa Presupuestal Remediación de Pasivos Ambientales Mineros según Principales Actividades, al Segundo Semestre 2015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</si>
  <si>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</si>
  <si>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</si>
  <si>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</si>
  <si>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</si>
  <si>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Porcentaje de Ejecución Financiera del Programa Presupuestal Remediación de Pasivos Ambientales Mineros según Departamento, al Segundo Semestre 2015</t>
  </si>
  <si>
    <t>Alerta de Niveles Bajos en la Ejecución Financiera (menor a 75%) para Principales Productos del Programa Presupuestal Remediación de Pasivos Ambientales Mineros, al Segundo Semestre 2015</t>
  </si>
  <si>
    <t>Ejecución Financiera del Programa Presupuestal Mejora de la Articulación de Pequeños Productores al Mercado según Departamento, al Segundo Semestre 2015</t>
  </si>
  <si>
    <t>Ejecución Financiera del Programa Presupuestal Mejora de la Articulación de Pequeños Productores al Mercado según Pliego, al Segundo Semestre 2015</t>
  </si>
  <si>
    <t>Ejecución Financiera del Programa Presupuestal Mejora de la Articulación de Pequeños Productores al Mercado según Principales Productos, al Segundo Semestre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</si>
  <si>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</si>
  <si>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</si>
  <si>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</si>
  <si>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</si>
  <si>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</si>
  <si>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</si>
  <si>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Ejecución Financiera del Programa Presupuestal Mejora de la Articulación de Pequeños Productores al Mercado según Principales Actividades, al Segundo Semestre 2015</t>
  </si>
  <si>
    <t>Formacion de Redes Empresariales Rurales con Productores Agropecuarios</t>
  </si>
  <si>
    <t>Asistencia Técnica para el Acceso a Incentivos de Fomento a la Asociatividad</t>
  </si>
  <si>
    <t>Sostenibilidad de la producción agropecuaria</t>
  </si>
  <si>
    <t>Regulación de las Actividades de Producción, Certificación y Comercialización de Semillas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</si>
  <si>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</si>
  <si>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</si>
  <si>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</si>
  <si>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</si>
  <si>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</si>
  <si>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</si>
  <si>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Producción y uso de material genético de alta calidad</t>
  </si>
  <si>
    <t>Apoyo al desarrollo rural sostenible</t>
  </si>
  <si>
    <t>Fondo de Garantía para el Campo y del Seguro Agropecuario</t>
  </si>
  <si>
    <t>Capacitación a Productores en Alfabetización Financiera</t>
  </si>
  <si>
    <t>Asistencia técnica para la gestión de financiera y de riesgos</t>
  </si>
  <si>
    <t>Asesoramiento técnico y financiamiento a las organizaciones de productores para la formulación de los instrumentos de gestión de financiamiento reembolsable o no reembolsable</t>
  </si>
  <si>
    <t>Generación y Administración del Sistema de Información de Mercados</t>
  </si>
  <si>
    <t>Difusión y sensibilización de la información agraria para la toma de decisiones de los agricultores</t>
  </si>
  <si>
    <t>Asistencia técnica a los productores en escuelas de campo</t>
  </si>
  <si>
    <t>Certificación en Sistemas de Gestión de la Calidad Bpa-Bpp Orgánicos</t>
  </si>
  <si>
    <t>Productor asistido</t>
  </si>
  <si>
    <t>Productor capacitado</t>
  </si>
  <si>
    <t>Tecnología</t>
  </si>
  <si>
    <t>Material genético</t>
  </si>
  <si>
    <t>Productor capacitado y asistido</t>
  </si>
  <si>
    <t>Monto Ejecutado y Porcentaje de Ejecución Financiera del Programa Presupuestal Mejora de la Articulación de Pequeños Productores al Mercado según Departamento, al Segundo Semestre 2015</t>
  </si>
  <si>
    <t>Alerta de Niveles Bajos en la Ejecución Financiera (menor a 75%) para Principales Productos del Programa Presupuestal Mejora de la Articulación de Pequeños Productores al Mercado, al Segundo Semestre 2015</t>
  </si>
  <si>
    <t>Ejecución Financiera del Programa Presupuestal Acceso y permanencia de población con alto rendimiento académico a una educación superior de calidad según Departamento, al Segundo Semestre 2015</t>
  </si>
  <si>
    <t>Ejecución Financiera del Programa Presupuestal Acceso y permanencia de población con alto rendimiento académico a una educación superior de calidad según Pliego, al Segundo Semestre 2015</t>
  </si>
  <si>
    <t>Ejecución Financiera del Programa Presupuestal Acceso y permanencia de población con alto rendimiento académico a una educación superior de calidad según Principales Productos, al Segundo Semestre 2015</t>
  </si>
  <si>
    <t>Jóvenes con beca integral en la modalidad ordinaria</t>
  </si>
  <si>
    <t>Personas con beca integral en la modalidad especial</t>
  </si>
  <si>
    <t>Ejecución Financiera del Programa Presupuestal Acceso y permanencia de población con alto rendimiento académico a una educación superior de calidad según Principales Actividades, al Segundo Semestre 2015</t>
  </si>
  <si>
    <t>Identificación de carreras, programas e instituciones elegibles en el sistema de educación superior técnica y/o universitaria para el concurso de becas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</si>
  <si>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</si>
  <si>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</si>
  <si>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</si>
  <si>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Entrega de servicios de nivelación para becarios de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</si>
  <si>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</si>
  <si>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</si>
  <si>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</si>
  <si>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especial</t>
  </si>
  <si>
    <t>Monto Ejecutado y Porcentaje de Ejecución Financiera del Programa Presupuestal Acceso y permanencia de población con alto rendimiento académico a una educación superior de calidad según Departamento, al Segundo Semestre 2015</t>
  </si>
  <si>
    <t>Alerta de Niveles Bajos en la Ejecución Financiera (menor a 75%) para Principales Productos del Programa Presupuestal Acceso y permanencia de población con alto rendimiento académico a una educación superior de calidad, al Segundo Semestre 2015</t>
  </si>
  <si>
    <t>Ejecución Financiera del Programa Presupuestal Mejora de las competencias de la población penitenciaria para su reinserción social positiva según Departamento, al Segundo Semestre 2015</t>
  </si>
  <si>
    <t>Ejecución Financiera del Programa Presupuestal Mejora de las competencias de la población penitenciaria para su reinserción social positiva según Pliego, al Segundo Semestre 2015</t>
  </si>
  <si>
    <t>Ejecución Financiera del Programa Presupuestal Mejora de las competencias de la población penitenciaria para su reinserción social positiva según Principales Productos, al Segundo Semestre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</si>
  <si>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</si>
  <si>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</si>
  <si>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</si>
  <si>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</si>
  <si>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</si>
  <si>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Ejecución Financiera del Programa Presupuestal Mejora de las competencias de la población penitenciaria para su reinserción social positiva según Principales Actividades, al Segundo Semestre 2015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</si>
  <si>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</si>
  <si>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</si>
  <si>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</si>
  <si>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</si>
  <si>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</si>
  <si>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</si>
  <si>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Supervisión y evaluación de la seguridad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</si>
  <si>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</si>
  <si>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</si>
  <si>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</si>
  <si>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</si>
  <si>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</si>
  <si>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</si>
  <si>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</si>
  <si>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</si>
  <si>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</si>
  <si>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</si>
  <si>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</si>
  <si>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</si>
  <si>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</si>
  <si>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</si>
  <si>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</si>
  <si>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</si>
  <si>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</si>
  <si>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</si>
  <si>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</si>
  <si>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</si>
  <si>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</si>
  <si>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</si>
  <si>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</si>
  <si>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Porcentaje de Ejecución Financiera del Programa Presupuestal Mejora de las competencias de la población penitenciaria para su reinserción social positiva según Departamento, al Segundo Semestre 2015</t>
  </si>
  <si>
    <t>Alerta de Niveles Bajos en la Ejecución Financiera (menor a 75%) para Principales Productos del Programa Presupuestal Mejora de las competencias de la población penitenciaria para su reinserción social positiva, al Segundo Semestre 2015</t>
  </si>
  <si>
    <t>Ejecución Financiera del Programa Presupuestal Mejora de la provisión de los servicios de telecomunicaciones según Departamento, al Segundo Semestre 2015</t>
  </si>
  <si>
    <t>Ejecución Financiera del Programa Presupuestal Mejora de la provisión de los servicios de telecomunicaciones según Pliego, al Segundo Semestre 2015</t>
  </si>
  <si>
    <t>Ejecución Financiera del Programa Presupuestal Mejora de la provisión de los servicios de telecomunicaciones según Principales Productos, al Segundo Semestre 2015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</si>
  <si>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</si>
  <si>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</si>
  <si>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</si>
  <si>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LOCALIDADES SUPERVISADAS</t>
  </si>
  <si>
    <t>Ejecución Financiera del Programa Presupuestal Mejora de la provisión de los servicios de telecomunicaciones según Principales Actividades, al Segundo Semestre 2015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</si>
  <si>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</si>
  <si>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</si>
  <si>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</si>
  <si>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</si>
  <si>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</si>
  <si>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</si>
  <si>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</si>
  <si>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</si>
  <si>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</si>
  <si>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</si>
  <si>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Porcentaje de Ejecución Financiera del Programa Presupuestal Mejora de la provisión de los servicios de telecomunicaciones según Departamento, al Segundo Semestre 2015</t>
  </si>
  <si>
    <t>Alerta de Niveles Bajos en la Ejecución Financiera (menor a 75%) para Principales Productos del Programa Presupuestal Mejora de la provisión de los servicios de telecomunicaciones, al Segundo Semestre 2015</t>
  </si>
  <si>
    <t>Ejecución Financiera del Programa Presupuestal Mejora de la eficiencia de los procesos electorales e incremento de la participación política de la ciudadanía según Departamento, al Segundo Semestre 2015</t>
  </si>
  <si>
    <t>Ejecución Financiera del Programa Presupuestal Mejora de la eficiencia de los procesos electorales e incremento de la participación política de la ciudadanía según Pliego, al Segundo Semestre 2015</t>
  </si>
  <si>
    <t>Ejecución Financiera del Programa Presupuestal Mejora de la eficiencia de los procesos electorales e incremento de la participación política de la ciudadanía según Principales Productos, al Segundo Semestre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</si>
  <si>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</si>
  <si>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</si>
  <si>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</si>
  <si>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</si>
  <si>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Ejecución Financiera del Programa Presupuestal Mejora de la eficiencia de los procesos electorales e incremento de la participación política de la ciudadanía según Principales Actividades, al Segundo Semestre 2015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</si>
  <si>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</si>
  <si>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</si>
  <si>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</si>
  <si>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</si>
  <si>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</si>
  <si>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atendidas en sus procesos de democracia interna</t>
  </si>
  <si>
    <t>Organizaciones políticas con capacidades fortalecidas</t>
  </si>
  <si>
    <t>Organizaciones políticas con fiscalización financiera</t>
  </si>
  <si>
    <t>Verificación de firmas de listas de adherentes</t>
  </si>
  <si>
    <t>Organizaciones públicas, privadas y de la sociedad civil atendidas, que desarrollan procesos electorales democráticos</t>
  </si>
  <si>
    <t>Organización capacitada</t>
  </si>
  <si>
    <t>Monto Ejecutado y Porcentaje de Ejecución Financiera del Programa Presupuestal Mejora de la eficiencia de los procesos electorales e incremento de la participación política de la ciudadanía según Departamento, al Segundo Semestre 2015</t>
  </si>
  <si>
    <t>Alerta de Niveles Bajos en la Ejecución Financiera (menor a 75%) para Principales Productos del Programa Presupuestal Mejora de la eficiencia de los procesos electorales e incremento de la participación política de la ciudadanía, al Segundo Semestre 2015</t>
  </si>
  <si>
    <t>Ejecución Financiera del Programa Presupuestal Formalización minera de la pequeña minería y minería artesanal según Departamento, al Segundo Semestre 2015</t>
  </si>
  <si>
    <t>Ejecución Financiera del Programa Presupuestal Formalización minera de la pequeña minería y minería artesanal según Pliego, al Segundo Semestre 2015</t>
  </si>
  <si>
    <t>Ejecución Financiera del Programa Presupuestal Formalización minera de la pequeña minería y minería artesanal según Principales Productos, al Segundo Semestre 2015</t>
  </si>
  <si>
    <t>Mineros formalizados</t>
  </si>
  <si>
    <t>MINEROS FORMALIZADOS</t>
  </si>
  <si>
    <t>Ejecución Financiera del Programa Presupuestal Formalización minera de la pequeña minería y minería artesanal según Principales Actividades, al Segundo Semestre 2015</t>
  </si>
  <si>
    <t>Identificación y registro de mineros en proceso de formalización</t>
  </si>
  <si>
    <t>VENTANILLA UNICA PARA EL PROCESO DE FORMALIZACION</t>
  </si>
  <si>
    <t>DREM con capacidades para formalizar</t>
  </si>
  <si>
    <t>DREM</t>
  </si>
  <si>
    <t>Monto Ejecutado y Porcentaje de Ejecución Financiera del Programa Presupuestal Formalización minera de la pequeña minería y minería artesanal según Departamento, al Segundo Semestre 2015</t>
  </si>
  <si>
    <t>Alerta de Niveles Bajos en la Ejecución Financiera (menor a 75%) para Principales Productos del Programa Presupuestal Formalización minera de la pequeña minería y minería artesanal, al Segundo Semestre 2015</t>
  </si>
  <si>
    <t>Ejecución Financiera del Programa Presupuestal Mejora de la competitividad de los destinos turísticos según Departamento, al Segundo Semestre 2015</t>
  </si>
  <si>
    <t>Ejecución Financiera del Programa Presupuestal Mejora de la competitividad de los destinos turísticos según Pliego, al Segundo Semestre 2015</t>
  </si>
  <si>
    <t>Ejecución Financiera del Programa Presupuestal Mejora de la competitividad de los destinos turísticos según Principales Productos, al Segundo Semestre 2015</t>
  </si>
  <si>
    <t>Agentes de los destinos turísticos cuentan con servicios para desarrollar una oferta turística competitiva</t>
  </si>
  <si>
    <t>Destinos turísticos con servicios de promoción de la oferta turística</t>
  </si>
  <si>
    <t>Ejecución Financiera del Programa Presupuestal Mejora de la competitividad de los destinos turísticos según Principales Actividades, al Segundo Semestre 2015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</si>
  <si>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</si>
  <si>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</si>
  <si>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</si>
  <si>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</si>
  <si>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</si>
  <si>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</si>
  <si>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</si>
  <si>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</si>
  <si>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</si>
  <si>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</si>
  <si>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Transferencias Financieras entre Unidades del Gobierno en el marco del Programa Presupuestal Mejora de la competitividad de los destinos turísticos según Productos, al Segundo Semestre 2015</t>
  </si>
  <si>
    <t>SEDE LORETO</t>
  </si>
  <si>
    <t>Transferencias Financieras entre Unidades del Gobierno en el marco del Programa Presupuestal Mejora de la competitividad de los destinos turísticos según Actividades, al Segundo Semestre 2015</t>
  </si>
  <si>
    <t>Monto Ejecutado y Porcentaje de Ejecución Financiera del Programa Presupuestal Mejora de la competitividad de los destinos turísticos según Departamento, al Segundo Semestre 2015</t>
  </si>
  <si>
    <t>Alerta de Niveles Bajos en la Ejecución Financiera (menor a 75%) para Principales Productos del Programa Presupuestal Mejora de la competitividad de los destinos turísticos, al Segundo Semestre 2015</t>
  </si>
  <si>
    <t>Ejecución Financiera del Programa Presupuestal Reducción de la minería ilegal según Departamento, al Segundo Semestre 2015</t>
  </si>
  <si>
    <t>Ejecución Financiera del Programa Presupuestal Reducción de la minería ilegal según Pliego, al Segundo Semestre 2015</t>
  </si>
  <si>
    <t>Ejecución Financiera del Programa Presupuestal Reducción de la minería ilegal según Principales Productos, al Segundo Semestre 2015</t>
  </si>
  <si>
    <t>Prevención de la minería ilegal</t>
  </si>
  <si>
    <t>Detección de la minería ilegal</t>
  </si>
  <si>
    <t>Erradicación y sanción de la minería ilegal</t>
  </si>
  <si>
    <t>Ejecución Financiera del Programa Presupuestal Reducción de la minería ilegal según Principales Actividades, al Segundo Semestre 2015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</si>
  <si>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</si>
  <si>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</si>
  <si>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</si>
  <si>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</si>
  <si>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</si>
  <si>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</si>
  <si>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</si>
  <si>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Intervención de la procuraduría de orden público contra la minería ilegal en la investigación preliminar, proceso judicial y ejecución de sentencia</t>
  </si>
  <si>
    <t>Operativos</t>
  </si>
  <si>
    <t>Monto Ejecutado y Porcentaje de Ejecución Financiera del Programa Presupuestal Reducción de la minería ilegal según Departamento, al Segundo Semestre 2015</t>
  </si>
  <si>
    <t>Alerta de Niveles Bajos en la Ejecución Financiera (menor a 75%) para Principales Productos del Programa Presupuestal Reducción de la minería ilegal, al Segundo Semestre 2015</t>
  </si>
  <si>
    <t>Ejecución Financiera del Programa Presupuestal Prevención y manejo de condiciones secundarias de salud en personas con discapacidad según Departamento, al Segundo Semestre 2015</t>
  </si>
  <si>
    <t>Ejecución Financiera del Programa Presupuestal Prevención y manejo de condiciones secundarias de salud en personas con discapacidad según Pliego, al Segundo Semestre 2015</t>
  </si>
  <si>
    <t>Ejecución Financiera del Programa Presupuestal Prevención y manejo de condiciones secundarias de salud en personas con discapacidad según Principales Productos, al Segundo Semestre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</si>
  <si>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</si>
  <si>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</si>
  <si>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</si>
  <si>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</si>
  <si>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Persona con discapacidad</t>
  </si>
  <si>
    <t>Ejecución Financiera del Programa Presupuestal Prevención y manejo de condiciones secundarias de salud en personas con discapacidad según Principales Actividades, al Segundo Semestre 2015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</si>
  <si>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</si>
  <si>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</si>
  <si>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</si>
  <si>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</si>
  <si>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</si>
  <si>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</si>
  <si>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Capacitación en medicina de rehabilitación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</si>
  <si>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</si>
  <si>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</si>
  <si>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</si>
  <si>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</si>
  <si>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</si>
  <si>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</si>
  <si>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</si>
  <si>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Porcentaje de Ejecución Financiera del Programa Presupuestal Prevención y manejo de condiciones secundarias de salud en personas con discapacidad según Departamento, al Segundo Semestre 2015</t>
  </si>
  <si>
    <t>Alerta de Niveles Bajos en la Ejecución Financiera (menor a 75%) para Principales Productos del Programa Presupuestal Prevención y manejo de condiciones secundarias de salud en personas con discapacidad, al Segundo Semestre 2015</t>
  </si>
  <si>
    <t>Ejecución Financiera del Programa Presupuestal Competitividad y aprovechamiento sostenible de los recursos forestales y de la fauna silvestre según Departamento, al Segundo Semestre 2015</t>
  </si>
  <si>
    <t>Ejecución Financiera del Programa Presupuestal Competitividad y aprovechamiento sostenible de los recursos forestales y de la fauna silvestre según Pliego, al Segundo Semestre 2015</t>
  </si>
  <si>
    <t>Ejecución Financiera del Programa Presupuestal Competitividad y aprovechamiento sostenible de los recursos forestales y de la fauna silvestre según Principales Productos, al Segundo Semestre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</si>
  <si>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</si>
  <si>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</si>
  <si>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</si>
  <si>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</si>
  <si>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</si>
  <si>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Ejecución Financiera del Programa Presupuestal Competitividad y aprovechamiento sostenible de los recursos forestales y de la fauna silvestre según Principales Actividades, al Segundo Semestre 2015</t>
  </si>
  <si>
    <t>Estudios de investigación de recursos forestales y de fauna silvestre</t>
  </si>
  <si>
    <t>Generación, administración y difusión de información forestal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</si>
  <si>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</si>
  <si>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</si>
  <si>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</si>
  <si>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</si>
  <si>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</si>
  <si>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</si>
  <si>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</si>
  <si>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</si>
  <si>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</si>
  <si>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</si>
  <si>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Capacitación y sensibilización en el manejo de los recursos forestales, ecosistemas forestales y de fauna silvestre</t>
  </si>
  <si>
    <t>Asistencia técnica en aprovechamiento de los recursos</t>
  </si>
  <si>
    <t>Monto Ejecutado y Porcentaje de Ejecución Financiera del Programa Presupuestal Competitividad y aprovechamiento sostenible de los recursos forestales y de la fauna silvestre según Departamento, al Segundo Semestre 2015</t>
  </si>
  <si>
    <t>Alerta de Niveles Bajos en la Ejecución Financiera (menor a 75%) para Principales Productos del Programa Presupuestal Competitividad y aprovechamiento sostenible de los recursos forestales y de la fauna silvestre, al Segundo Semestre 2015</t>
  </si>
  <si>
    <t>Ejecución Financiera del Programa Presupuestal Control y prevención en salud mental según Departamento, al Segundo Semestre 2015</t>
  </si>
  <si>
    <t>Ejecución Financiera del Programa Presupuestal Control y prevención en salud mental según Pliego, al Segundo Semestre 2015</t>
  </si>
  <si>
    <t>Ejecución Financiera del Programa Presupuestal Control y prevención en salud mental según Principales Productos, al Segundo Semestre 2015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</si>
  <si>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</si>
  <si>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</si>
  <si>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</si>
  <si>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</si>
  <si>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</si>
  <si>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</si>
  <si>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</si>
  <si>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</si>
  <si>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</si>
  <si>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</si>
  <si>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Ejecución Financiera del Programa Presupuestal Control y prevención en salud mental según Principales Actividades, al Segundo Semestre 2015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</si>
  <si>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</si>
  <si>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</si>
  <si>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</si>
  <si>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</si>
  <si>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</si>
  <si>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</si>
  <si>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</si>
  <si>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</si>
  <si>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</si>
  <si>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</si>
  <si>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</si>
  <si>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</si>
  <si>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</si>
  <si>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</si>
  <si>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</si>
  <si>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Transferencias Financieras entre Unidades del Gobierno en el marco del Programa Presupuestal Control y prevención en salud mental según Productos, al Segundo Semestre 2015</t>
  </si>
  <si>
    <t>Transferencias Financieras entre Unidades del Gobierno en el marco del Programa Presupuestal Control y prevención en salud mental según Actividades, al Segundo Semestre 2015</t>
  </si>
  <si>
    <t>Cantidades Programadas y Ejecutadas de Productos compartidos del Programa Presupuestal Control y prevención en salud mental, al Segundo Semestre 2015</t>
  </si>
  <si>
    <t>Cantidades Programadas y Ejecutadas de Actividades compartidas del Programa Presupuestal Control y prevención en salud mental, al Segundo Semestre 2015</t>
  </si>
  <si>
    <t>Monto Ejecutado y Porcentaje de Ejecución Financiera del Programa Presupuestal Control y prevención en salud mental según Departamento, al Segundo Semestre 2015</t>
  </si>
  <si>
    <t>Alerta de Niveles Bajos en la Ejecución Financiera (menor a 75%) para Principales Productos del Programa Presupuestal Control y prevención en salud mental, al Segundo Semestre 2015</t>
  </si>
  <si>
    <t>Ejecución Financiera del Programa Presupuestal Puesta en valor y uso social del patrimonio cultural según Departamento, al Segundo Semestre 2015</t>
  </si>
  <si>
    <t>Ejecución Financiera del Programa Presupuestal Puesta en valor y uso social del patrimonio cultural según Pliego, al Segundo Semestre 2015</t>
  </si>
  <si>
    <t>Ejecución Financiera del Programa Presupuestal Puesta en valor y uso social del patrimonio cultural según Principales Productos, al Segundo Semestre 2015</t>
  </si>
  <si>
    <t>Patrimonio cultural salvaguardado y protegido</t>
  </si>
  <si>
    <t>Población informada y concientizada en la importancia del patrimonio cultural</t>
  </si>
  <si>
    <t>Ejecución Financiera del Programa Presupuestal Puesta en valor y uso social del patrimonio cultural según Principales Actividades, al Segundo Semestre 2015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</si>
  <si>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</si>
  <si>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</si>
  <si>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</si>
  <si>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</si>
  <si>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</si>
  <si>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PROMOCION DE EMPRENDIMIENTOS ASOCIADOS A LA GESTION DEL PATRIMONIO CULTURAL</t>
  </si>
  <si>
    <t>Sensibilización y capacitación para reconocer el patrimonio cultural</t>
  </si>
  <si>
    <t>Monto Ejecutado y Porcentaje de Ejecución Financiera del Programa Presupuestal Puesta en valor y uso social del patrimonio cultural según Departamento, al Segundo Semestre 2015</t>
  </si>
  <si>
    <t>Alerta de Niveles Bajos en la Ejecución Financiera (menor a 75%) para Principales Productos del Programa Presupuestal Puesta en valor y uso social del patrimonio cultural, al Segundo Semestre 2015</t>
  </si>
  <si>
    <t>Ejecución Financiera del Programa Presupuestal Fortalecimiento de la política exterior y de la acción diplomática según Departamento, al Segundo Semestre 2015</t>
  </si>
  <si>
    <t>Ejecución Financiera del Programa Presupuestal Fortalecimiento de la política exterior y de la acción diplomática según Pliego, al Segundo Semestre 2015</t>
  </si>
  <si>
    <t>Ejecución Financiera del Programa Presupuestal Fortalecimiento de la política exterior y de la acción diplomática según Principales Productos, al Segundo Semestre 2015</t>
  </si>
  <si>
    <t>Estado representado e intereses nacionales defendidos</t>
  </si>
  <si>
    <t>Actores nacionales acceden a acciones de facilitación y promoción económica, cultural y científica</t>
  </si>
  <si>
    <t>Ejecución Financiera del Programa Presupuestal Fortalecimiento de la política exterior y de la acción diplomática según Principales Actividades, al Segundo Semestre 2015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</si>
  <si>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</si>
  <si>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</si>
  <si>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</si>
  <si>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</si>
  <si>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</si>
  <si>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</si>
  <si>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</si>
  <si>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Porcentaje de Ejecución Financiera del Programa Presupuestal Fortalecimiento de la política exterior y de la acción diplomática según Departamento, al Segundo Semestre 2015</t>
  </si>
  <si>
    <t>Alerta de Niveles Bajos en la Ejecución Financiera (menor a 75%) para Principales Productos del Programa Presupuestal Fortalecimiento de la política exterior y de la acción diplomática, al Segundo Semestre 2015</t>
  </si>
  <si>
    <t>Ejecución Financiera del Programa Presupuestal Promoción de la inversión privada según Departamento, al Segundo Semestre 2015</t>
  </si>
  <si>
    <t>Ejecución Financiera del Programa Presupuestal Promoción de la inversión privada según Pliego, al Segundo Semestre 2015</t>
  </si>
  <si>
    <t>Ejecución Financiera del Programa Presupuestal Promoción de la inversión privada según Principales Productos, al Segundo Semestre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</si>
  <si>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</si>
  <si>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</si>
  <si>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</si>
  <si>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Financiera del Programa Presupuestal Promoción de la inversión privada según Principales Actividades, al Segundo Semestre 2015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</si>
  <si>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</si>
  <si>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</si>
  <si>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</si>
  <si>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</si>
  <si>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</si>
  <si>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</si>
  <si>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</si>
  <si>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</si>
  <si>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Porcentaje de Ejecución Financiera del Programa Presupuestal Promoción de la inversión privada según Departamento, al Segundo Semestre 2015</t>
  </si>
  <si>
    <t>Alerta de Niveles Bajos en la Ejecución Financiera (menor a 75%) para Principales Productos del Programa Presupuestal Promoción de la inversión privada, al Segundo Semestre 2015</t>
  </si>
  <si>
    <t>Ejecución Financiera del Programa Presupuestal Mejora de las capacidades militares para la defensa y el desarrollo nacional según Departamento, al Segundo Semestre 2015</t>
  </si>
  <si>
    <t>Ejecución Financiera del Programa Presupuestal Mejora de las capacidades militares para la defensa y el desarrollo nacional según Pliego, al Segundo Semestre 2015</t>
  </si>
  <si>
    <t>Ejecución Financiera del Programa Presupuestal Mejora de las capacidades militares para la defensa y el desarrollo nacional según Principales Productos, al Segundo Semestre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</si>
  <si>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</si>
  <si>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</si>
  <si>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</si>
  <si>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</si>
  <si>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</si>
  <si>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</si>
  <si>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</si>
  <si>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</si>
  <si>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</si>
  <si>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</si>
  <si>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Kilómetro cuadrado</t>
  </si>
  <si>
    <t>INVESTIGACION</t>
  </si>
  <si>
    <t>Ejecución Financiera del Programa Presupuestal Mejora de las capacidades militares para la defensa y el desarrollo nacional según Principales Actividades, al Segundo Semestre 2015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</si>
  <si>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</si>
  <si>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</si>
  <si>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</si>
  <si>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</si>
  <si>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</si>
  <si>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</si>
  <si>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</si>
  <si>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Horas</t>
  </si>
  <si>
    <t>Monto Ejecutado y Porcentaje de Ejecución Financiera del Programa Presupuestal Mejora de las capacidades militares para la defensa y el desarrollo nacional según Departamento, al Segundo Semestre 2015</t>
  </si>
  <si>
    <t>Alerta de Niveles Bajos en la Ejecución Financiera (menor a 75%) para Principales Productos del Programa Presupuestal Mejora de las capacidades militares para la defensa y el desarrollo nacional, al Segundo Semestre 2015</t>
  </si>
  <si>
    <t>Ejecución Financiera del Programa Presupuestal Prevención y recuperación ambiental según Departamento, al Segundo Semestre 2015</t>
  </si>
  <si>
    <t>Ejecución Financiera del Programa Presupuestal Prevención y recuperación ambiental según Pliego, al Segundo Semestre 2015</t>
  </si>
  <si>
    <t>Ejecución Financiera del Programa Presupuestal Prevención y recuperación ambiental según Principales Productos, al Segundo Semestre 2015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</si>
  <si>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</si>
  <si>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</si>
  <si>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Ejecución Financiera del Programa Presupuestal Prevención y recuperación ambiental según Principales Actividades, al Segundo Semestre 2015</t>
  </si>
  <si>
    <t>Monto Ejecutado y Porcentaje de Ejecución Financiera del Programa Presupuestal Prevención y recuperación ambiental según Departamento, al Segundo Semestre 2015</t>
  </si>
  <si>
    <t>Alerta de Niveles Bajos en la Ejecución Financiera (menor a 75%) para Principales Productos del Programa Presupuestal Prevención y recuperación ambiental, al Segundo Semestre 2015</t>
  </si>
  <si>
    <t>Ejecución Financiera del Programa Presupuestal Desarrollo de la ciencia, tecnología e innovación tecnológica según Departamento, al Segundo Semestre 2015</t>
  </si>
  <si>
    <t>Ejecución Financiera del Programa Presupuestal Desarrollo de la ciencia, tecnología e innovación tecnológica según Pliego, al Segundo Semestre 2015</t>
  </si>
  <si>
    <t>Ejecución Financiera del Programa Presupuestal Desarrollo de la ciencia, tecnología e innovación tecnológica según Principales Productos, al Segundo Semestre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</si>
  <si>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</si>
  <si>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</si>
  <si>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</si>
  <si>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</si>
  <si>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Ejecución Financiera del Programa Presupuestal Desarrollo de la ciencia, tecnología e innovación tecnológica según Principales Actividades, al Segundo Semestre 2015</t>
  </si>
  <si>
    <t>Transferencias Financieras entre Unidades del Gobierno en el marco del Programa Presupuestal Desarrollo de la ciencia, tecnología e innovación tecnológica según Productos, al Segundo Semestre 2015</t>
  </si>
  <si>
    <t>FONDO NACIONAL DE DESARROLLO CIENTÍFICO, TECNOLÓGICO Y DE INNOVACIÓN TECNOLÓGICA - FONDECYT</t>
  </si>
  <si>
    <t>Transferencias Financieras entre Unidades del Gobierno en el marco del Programa Presupuestal Desarrollo de la ciencia, tecnología e innovación tecnológica según Actividades, al Segundo Semestre 2015</t>
  </si>
  <si>
    <t>Apoyo a proyectos de investigación formativa en universidades</t>
  </si>
  <si>
    <t>Captación de expertos y colocación en entidades que desarrollan investigación</t>
  </si>
  <si>
    <t>Difusión, sensibilización y motivación para la formación de vocaciones en ciencia, tecnología e innovación tecnológica</t>
  </si>
  <si>
    <t>Apoyo para publicaciones en ciencia, tecnología e innovación tecnológica</t>
  </si>
  <si>
    <t>Apoyo a proyectos de investigación en ciencia, tecnología e innovación tecnológica</t>
  </si>
  <si>
    <t>Apoyo para la adaptación de tecnología y desarrollo de innovaciones tecnológicas</t>
  </si>
  <si>
    <t>Publicación</t>
  </si>
  <si>
    <t>Monto Ejecutado y Porcentaje de Ejecución Financiera del Programa Presupuestal Desarrollo de la ciencia, tecnología e innovación tecnológica según Departamento, al Segundo Semestre 2015</t>
  </si>
  <si>
    <t>Alerta de Niveles Bajos en la Ejecución Financiera (menor a 75%) para Principales Productos del Programa Presupuestal Desarrollo de la ciencia, tecnología e innovación tecnológica, al Segundo Semestre 2015</t>
  </si>
  <si>
    <t>Monitoreo y control del ámbito acuático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</si>
  <si>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</si>
  <si>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</si>
  <si>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</si>
  <si>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</si>
  <si>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</si>
  <si>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</si>
  <si>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</si>
  <si>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</si>
  <si>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</si>
  <si>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</si>
  <si>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</si>
  <si>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</si>
  <si>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</si>
  <si>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</si>
  <si>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</si>
  <si>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</si>
  <si>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</si>
  <si>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Apoyo a la formación a nivel de post grado en ciencia, tecnología e innovación tecnológica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</si>
  <si>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</si>
  <si>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</si>
  <si>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</si>
  <si>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</si>
  <si>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</si>
  <si>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Generación de información, vigilancia, análisis de información y priorización en ciencia, tecnología e innovación tecnológica</t>
  </si>
  <si>
    <t>Incentivos para la inversión en ciencia, tecnología e innovación tecnológica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</si>
</sst>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#"/>
    <numFmt numFmtId="165" formatCode="0.0%"/>
    <numFmt numFmtId="166" formatCode="#,##0.0"/>
    <numFmt numFmtId="167" formatCode="0#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22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4" xfId="0" applyNumberFormat="1" applyFont="1" applyFill="1" applyBorder="1"/>
    <xf numFmtId="166" fontId="1" fillId="3" borderId="25" xfId="0" applyNumberFormat="1" applyFont="1" applyFill="1" applyBorder="1"/>
    <xf numFmtId="165" fontId="1" fillId="3" borderId="25" xfId="0" applyNumberFormat="1" applyFont="1" applyFill="1" applyBorder="1"/>
    <xf numFmtId="165" fontId="1" fillId="3" borderId="26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6" fontId="0" fillId="2" borderId="28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5" fontId="0" fillId="2" borderId="29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30" xfId="0" applyNumberFormat="1" applyFill="1" applyBorder="1" applyAlignment="1">
      <alignment vertical="top" wrapText="1"/>
    </xf>
    <xf numFmtId="166" fontId="0" fillId="2" borderId="31" xfId="0" applyNumberForma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165" fontId="0" fillId="2" borderId="32" xfId="0" applyNumberFormat="1" applyFill="1" applyBorder="1" applyAlignment="1">
      <alignment vertical="top" wrapText="1"/>
    </xf>
    <xf numFmtId="0" fontId="5" fillId="3" borderId="2" xfId="0" applyFont="1" applyFill="1" applyBorder="1"/>
    <xf numFmtId="164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7" xfId="0" applyNumberFormat="1" applyFont="1" applyFill="1" applyBorder="1"/>
    <xf numFmtId="166" fontId="1" fillId="3" borderId="28" xfId="0" applyNumberFormat="1" applyFont="1" applyFill="1" applyBorder="1"/>
    <xf numFmtId="165" fontId="1" fillId="3" borderId="28" xfId="0" applyNumberFormat="1" applyFont="1" applyFill="1" applyBorder="1"/>
    <xf numFmtId="165" fontId="1" fillId="3" borderId="29" xfId="0" applyNumberFormat="1" applyFont="1" applyFill="1" applyBorder="1"/>
    <xf numFmtId="0" fontId="5" fillId="3" borderId="6" xfId="0" applyFont="1" applyFill="1" applyBorder="1"/>
    <xf numFmtId="164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30" xfId="0" applyNumberFormat="1" applyFont="1" applyFill="1" applyBorder="1"/>
    <xf numFmtId="166" fontId="1" fillId="3" borderId="31" xfId="0" applyNumberFormat="1" applyFont="1" applyFill="1" applyBorder="1"/>
    <xf numFmtId="165" fontId="1" fillId="3" borderId="31" xfId="0" applyNumberFormat="1" applyFont="1" applyFill="1" applyBorder="1"/>
    <xf numFmtId="165" fontId="1" fillId="3" borderId="32" xfId="0" applyNumberFormat="1" applyFont="1" applyFill="1" applyBorder="1"/>
    <xf numFmtId="0" fontId="6" fillId="4" borderId="0" xfId="0" applyFont="1" applyFill="1" applyAlignment="1">
      <alignment horizontal="right"/>
    </xf>
    <xf numFmtId="0" fontId="6" fillId="4" borderId="0" xfId="0" applyFont="1" applyFill="1"/>
    <xf numFmtId="167" fontId="6" fillId="4" borderId="0" xfId="0" applyNumberFormat="1" applyFont="1" applyFill="1"/>
    <xf numFmtId="167" fontId="0" fillId="0" borderId="0" xfId="0" applyNumberFormat="1"/>
    <xf numFmtId="167" fontId="5" fillId="3" borderId="4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167" fontId="4" fillId="2" borderId="7" xfId="0" applyNumberFormat="1" applyFont="1" applyFill="1" applyBorder="1" applyAlignment="1">
      <alignment vertical="top" wrapText="1"/>
    </xf>
    <xf numFmtId="164" fontId="6" fillId="4" borderId="0" xfId="0" applyNumberFormat="1" applyFont="1" applyFill="1"/>
    <xf numFmtId="164" fontId="5" fillId="3" borderId="20" xfId="0" applyNumberFormat="1" applyFont="1" applyFill="1" applyBorder="1"/>
    <xf numFmtId="166" fontId="1" fillId="3" borderId="8" xfId="0" applyNumberFormat="1" applyFont="1" applyFill="1" applyBorder="1"/>
    <xf numFmtId="164" fontId="5" fillId="3" borderId="1" xfId="0" applyNumberFormat="1" applyFont="1" applyFill="1" applyBorder="1"/>
    <xf numFmtId="166" fontId="1" fillId="3" borderId="9" xfId="0" applyNumberFormat="1" applyFont="1" applyFill="1" applyBorder="1"/>
    <xf numFmtId="164" fontId="5" fillId="3" borderId="33" xfId="0" applyNumberFormat="1" applyFont="1" applyFill="1" applyBorder="1"/>
    <xf numFmtId="166" fontId="1" fillId="3" borderId="10" xfId="0" applyNumberFormat="1" applyFont="1" applyFill="1" applyBorder="1"/>
    <xf numFmtId="164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0" fontId="5" fillId="3" borderId="20" xfId="0" applyFont="1" applyFill="1" applyBorder="1"/>
    <xf numFmtId="0" fontId="5" fillId="3" borderId="1" xfId="0" applyFont="1" applyFill="1" applyBorder="1"/>
    <xf numFmtId="0" fontId="5" fillId="3" borderId="33" xfId="0" applyFont="1" applyFill="1" applyBorder="1"/>
    <xf numFmtId="0" fontId="4" fillId="2" borderId="1" xfId="0" applyFont="1" applyFill="1" applyBorder="1" applyAlignment="1">
      <alignment vertical="top" wrapText="1"/>
    </xf>
    <xf numFmtId="166" fontId="0" fillId="2" borderId="2" xfId="0" applyNumberFormat="1" applyFill="1" applyBorder="1" applyAlignment="1">
      <alignment vertical="top" wrapText="1"/>
    </xf>
    <xf numFmtId="166" fontId="0" fillId="2" borderId="0" xfId="0" applyNumberFormat="1" applyFill="1" applyBorder="1" applyAlignment="1">
      <alignment vertical="top" wrapText="1"/>
    </xf>
    <xf numFmtId="166" fontId="0" fillId="2" borderId="12" xfId="0" applyNumberFormat="1" applyFill="1" applyBorder="1" applyAlignment="1">
      <alignment vertical="top" wrapText="1"/>
    </xf>
    <xf numFmtId="166" fontId="0" fillId="2" borderId="6" xfId="0" applyNumberFormat="1" applyFill="1" applyBorder="1" applyAlignment="1">
      <alignment vertical="top" wrapText="1"/>
    </xf>
    <xf numFmtId="166" fontId="0" fillId="2" borderId="7" xfId="0" applyNumberFormat="1" applyFill="1" applyBorder="1" applyAlignment="1">
      <alignment vertical="top" wrapText="1"/>
    </xf>
    <xf numFmtId="166" fontId="0" fillId="2" borderId="13" xfId="0" applyNumberFormat="1" applyFill="1" applyBorder="1" applyAlignment="1">
      <alignment vertical="top" wrapText="1"/>
    </xf>
    <xf numFmtId="9" fontId="0" fillId="0" borderId="0" xfId="0" applyNumberFormat="1"/>
    <xf numFmtId="0" fontId="4" fillId="2" borderId="5" xfId="0" applyFont="1" applyFill="1" applyBorder="1" applyAlignment="1">
      <alignment vertical="top" wrapText="1"/>
    </xf>
    <xf numFmtId="0" fontId="4" fillId="2" borderId="38" xfId="0" applyFont="1" applyFill="1" applyBorder="1" applyAlignment="1">
      <alignment vertical="top" wrapText="1"/>
    </xf>
    <xf numFmtId="165" fontId="0" fillId="2" borderId="36" xfId="0" applyNumberFormat="1" applyFill="1" applyBorder="1" applyAlignment="1">
      <alignment vertical="top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 wrapText="1"/>
    </xf>
    <xf numFmtId="0" fontId="4" fillId="2" borderId="40" xfId="0" applyFont="1" applyFill="1" applyBorder="1" applyAlignment="1">
      <alignment horizontal="center" vertical="top" wrapText="1"/>
    </xf>
    <xf numFmtId="0" fontId="1" fillId="3" borderId="2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theme" Target="theme/theme1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styles" Target="styles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sharedStrings" Target="sharedString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Dpto_sem'!$L$7:$L$31</c:f>
              <c:strCache>
                <c:ptCount val="25"/>
                <c:pt idx="0">
                  <c:v>Provincia Constitucional del Callao</c:v>
                </c:pt>
                <c:pt idx="1">
                  <c:v>Loreto</c:v>
                </c:pt>
                <c:pt idx="2">
                  <c:v>Apurímac</c:v>
                </c:pt>
                <c:pt idx="3">
                  <c:v>Tacna</c:v>
                </c:pt>
                <c:pt idx="4">
                  <c:v>Lambayeque</c:v>
                </c:pt>
                <c:pt idx="5">
                  <c:v>Tumbes</c:v>
                </c:pt>
                <c:pt idx="6">
                  <c:v>Ucayali</c:v>
                </c:pt>
                <c:pt idx="7">
                  <c:v>Piura</c:v>
                </c:pt>
                <c:pt idx="8">
                  <c:v>San Martín</c:v>
                </c:pt>
                <c:pt idx="9">
                  <c:v>Ica</c:v>
                </c:pt>
                <c:pt idx="10">
                  <c:v>Amazonas</c:v>
                </c:pt>
                <c:pt idx="11">
                  <c:v>Lima</c:v>
                </c:pt>
                <c:pt idx="12">
                  <c:v>Junín</c:v>
                </c:pt>
                <c:pt idx="13">
                  <c:v>Puno</c:v>
                </c:pt>
                <c:pt idx="14">
                  <c:v>Cajamarca</c:v>
                </c:pt>
                <c:pt idx="15">
                  <c:v>Arequipa</c:v>
                </c:pt>
                <c:pt idx="16">
                  <c:v>Huancavelica</c:v>
                </c:pt>
                <c:pt idx="17">
                  <c:v>Cusco</c:v>
                </c:pt>
                <c:pt idx="18">
                  <c:v>Huánuco</c:v>
                </c:pt>
                <c:pt idx="19">
                  <c:v>Moquegua</c:v>
                </c:pt>
                <c:pt idx="20">
                  <c:v>Ancash</c:v>
                </c:pt>
                <c:pt idx="21">
                  <c:v>Madre de Dios</c:v>
                </c:pt>
                <c:pt idx="22">
                  <c:v>Ayacucho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Dpto_sem'!$M$7:$M$31</c:f>
              <c:numCache>
                <c:formatCode>#,##0.0</c:formatCode>
                <c:ptCount val="25"/>
                <c:pt idx="0">
                  <c:v>78.467380858628843</c:v>
                </c:pt>
                <c:pt idx="1">
                  <c:v>77.219089720516862</c:v>
                </c:pt>
                <c:pt idx="2">
                  <c:v>74.947442353401996</c:v>
                </c:pt>
                <c:pt idx="3">
                  <c:v>25.14224017038115</c:v>
                </c:pt>
                <c:pt idx="4">
                  <c:v>46.244278412152354</c:v>
                </c:pt>
                <c:pt idx="5">
                  <c:v>21.907066202786602</c:v>
                </c:pt>
                <c:pt idx="6">
                  <c:v>44.94531282277525</c:v>
                </c:pt>
                <c:pt idx="7">
                  <c:v>102.94006738459186</c:v>
                </c:pt>
                <c:pt idx="8">
                  <c:v>66.299189075414006</c:v>
                </c:pt>
                <c:pt idx="9">
                  <c:v>41.274195425230978</c:v>
                </c:pt>
                <c:pt idx="10">
                  <c:v>90.79104065829992</c:v>
                </c:pt>
                <c:pt idx="11">
                  <c:v>417.02938004474737</c:v>
                </c:pt>
                <c:pt idx="12">
                  <c:v>78.549851478666469</c:v>
                </c:pt>
                <c:pt idx="13">
                  <c:v>111.12408552945328</c:v>
                </c:pt>
                <c:pt idx="14">
                  <c:v>125.27632952409104</c:v>
                </c:pt>
                <c:pt idx="15">
                  <c:v>49.539522085645338</c:v>
                </c:pt>
                <c:pt idx="16">
                  <c:v>91.028377139598234</c:v>
                </c:pt>
                <c:pt idx="17">
                  <c:v>94.332906369766874</c:v>
                </c:pt>
                <c:pt idx="18">
                  <c:v>75.300604669183699</c:v>
                </c:pt>
                <c:pt idx="19">
                  <c:v>27.144634659176745</c:v>
                </c:pt>
                <c:pt idx="20">
                  <c:v>79.133186122285267</c:v>
                </c:pt>
                <c:pt idx="21">
                  <c:v>11.439113704777355</c:v>
                </c:pt>
                <c:pt idx="22">
                  <c:v>108.69609863814939</c:v>
                </c:pt>
                <c:pt idx="23">
                  <c:v>117.85960328047202</c:v>
                </c:pt>
                <c:pt idx="24">
                  <c:v>23.640737640599077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38024"/>
        <c:axId val="196120816"/>
      </c:barChart>
      <c:lineChart>
        <c:grouping val="standard"/>
        <c:varyColors val="0"/>
        <c:ser>
          <c:idx val="1"/>
          <c:order val="1"/>
          <c:tx>
            <c:strRef>
              <c:f>'PAN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Dpto_sem'!$L$7:$L$31</c:f>
              <c:strCache>
                <c:ptCount val="25"/>
                <c:pt idx="0">
                  <c:v>Provincia Constitucional del Callao</c:v>
                </c:pt>
                <c:pt idx="1">
                  <c:v>Loreto</c:v>
                </c:pt>
                <c:pt idx="2">
                  <c:v>Apurímac</c:v>
                </c:pt>
                <c:pt idx="3">
                  <c:v>Tacna</c:v>
                </c:pt>
                <c:pt idx="4">
                  <c:v>Lambayeque</c:v>
                </c:pt>
                <c:pt idx="5">
                  <c:v>Tumbes</c:v>
                </c:pt>
                <c:pt idx="6">
                  <c:v>Ucayali</c:v>
                </c:pt>
                <c:pt idx="7">
                  <c:v>Piura</c:v>
                </c:pt>
                <c:pt idx="8">
                  <c:v>San Martín</c:v>
                </c:pt>
                <c:pt idx="9">
                  <c:v>Ica</c:v>
                </c:pt>
                <c:pt idx="10">
                  <c:v>Amazonas</c:v>
                </c:pt>
                <c:pt idx="11">
                  <c:v>Lima</c:v>
                </c:pt>
                <c:pt idx="12">
                  <c:v>Junín</c:v>
                </c:pt>
                <c:pt idx="13">
                  <c:v>Puno</c:v>
                </c:pt>
                <c:pt idx="14">
                  <c:v>Cajamarca</c:v>
                </c:pt>
                <c:pt idx="15">
                  <c:v>Arequipa</c:v>
                </c:pt>
                <c:pt idx="16">
                  <c:v>Huancavelica</c:v>
                </c:pt>
                <c:pt idx="17">
                  <c:v>Cusco</c:v>
                </c:pt>
                <c:pt idx="18">
                  <c:v>Huánuco</c:v>
                </c:pt>
                <c:pt idx="19">
                  <c:v>Moquegua</c:v>
                </c:pt>
                <c:pt idx="20">
                  <c:v>Ancash</c:v>
                </c:pt>
                <c:pt idx="21">
                  <c:v>Madre de Dios</c:v>
                </c:pt>
                <c:pt idx="22">
                  <c:v>Ayacucho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Dpto_sem'!$N$7:$N$31</c:f>
              <c:numCache>
                <c:formatCode>0%</c:formatCode>
                <c:ptCount val="25"/>
                <c:pt idx="0">
                  <c:v>0.98956621463317807</c:v>
                </c:pt>
                <c:pt idx="1">
                  <c:v>0.97577378270048765</c:v>
                </c:pt>
                <c:pt idx="2">
                  <c:v>0.97090795393516061</c:v>
                </c:pt>
                <c:pt idx="3">
                  <c:v>0.97056834878690512</c:v>
                </c:pt>
                <c:pt idx="4">
                  <c:v>0.96984020261561177</c:v>
                </c:pt>
                <c:pt idx="5">
                  <c:v>0.9672004584016809</c:v>
                </c:pt>
                <c:pt idx="6">
                  <c:v>0.96592607096321681</c:v>
                </c:pt>
                <c:pt idx="7">
                  <c:v>0.96479984689732923</c:v>
                </c:pt>
                <c:pt idx="8">
                  <c:v>0.96356190253764651</c:v>
                </c:pt>
                <c:pt idx="9">
                  <c:v>0.95550539431173942</c:v>
                </c:pt>
                <c:pt idx="10">
                  <c:v>0.95370926104944886</c:v>
                </c:pt>
                <c:pt idx="11">
                  <c:v>0.95262438813784944</c:v>
                </c:pt>
                <c:pt idx="12">
                  <c:v>0.94870860319292616</c:v>
                </c:pt>
                <c:pt idx="13">
                  <c:v>0.94798838263374074</c:v>
                </c:pt>
                <c:pt idx="14">
                  <c:v>0.94542230978939745</c:v>
                </c:pt>
                <c:pt idx="15">
                  <c:v>0.94535115526966895</c:v>
                </c:pt>
                <c:pt idx="16">
                  <c:v>0.93650647720124458</c:v>
                </c:pt>
                <c:pt idx="17">
                  <c:v>0.9355295723634659</c:v>
                </c:pt>
                <c:pt idx="18">
                  <c:v>0.93166166449019272</c:v>
                </c:pt>
                <c:pt idx="19">
                  <c:v>0.90986142364833389</c:v>
                </c:pt>
                <c:pt idx="20">
                  <c:v>0.87789698080480949</c:v>
                </c:pt>
                <c:pt idx="21">
                  <c:v>0.83804725317357021</c:v>
                </c:pt>
                <c:pt idx="22">
                  <c:v>0.83566897462695988</c:v>
                </c:pt>
                <c:pt idx="23">
                  <c:v>0.78909925857944463</c:v>
                </c:pt>
                <c:pt idx="24">
                  <c:v>0.65885710255055785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1600"/>
        <c:axId val="196121208"/>
      </c:lineChart>
      <c:catAx>
        <c:axId val="28663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196120816"/>
        <c:crosses val="autoZero"/>
        <c:auto val="1"/>
        <c:lblAlgn val="ctr"/>
        <c:lblOffset val="100"/>
        <c:noMultiLvlLbl val="0"/>
      </c:catAx>
      <c:valAx>
        <c:axId val="196120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6638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196121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96121600"/>
        <c:crosses val="max"/>
        <c:crossBetween val="between"/>
      </c:valAx>
      <c:catAx>
        <c:axId val="19612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6121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Dpto_sem'!$L$7:$L$27</c:f>
              <c:strCache>
                <c:ptCount val="21"/>
                <c:pt idx="0">
                  <c:v>Junín</c:v>
                </c:pt>
                <c:pt idx="1">
                  <c:v>Apurímac</c:v>
                </c:pt>
                <c:pt idx="2">
                  <c:v>Cajamarca</c:v>
                </c:pt>
                <c:pt idx="3">
                  <c:v>Madre de Dios</c:v>
                </c:pt>
                <c:pt idx="4">
                  <c:v>Tumbes</c:v>
                </c:pt>
                <c:pt idx="5">
                  <c:v>Cusco</c:v>
                </c:pt>
                <c:pt idx="6">
                  <c:v>Lambayeque</c:v>
                </c:pt>
                <c:pt idx="7">
                  <c:v>Ancash</c:v>
                </c:pt>
                <c:pt idx="8">
                  <c:v>Ucayali</c:v>
                </c:pt>
                <c:pt idx="9">
                  <c:v>La Libertad</c:v>
                </c:pt>
                <c:pt idx="10">
                  <c:v>Arequipa</c:v>
                </c:pt>
                <c:pt idx="11">
                  <c:v>Piura</c:v>
                </c:pt>
                <c:pt idx="12">
                  <c:v>Ica</c:v>
                </c:pt>
                <c:pt idx="13">
                  <c:v>Puno</c:v>
                </c:pt>
                <c:pt idx="14">
                  <c:v>Lima</c:v>
                </c:pt>
                <c:pt idx="15">
                  <c:v>Tacna</c:v>
                </c:pt>
                <c:pt idx="16">
                  <c:v>Huancavelica</c:v>
                </c:pt>
                <c:pt idx="17">
                  <c:v>Huánuco</c:v>
                </c:pt>
                <c:pt idx="18">
                  <c:v>Ayacucho</c:v>
                </c:pt>
                <c:pt idx="19">
                  <c:v>San Martín</c:v>
                </c:pt>
                <c:pt idx="20">
                  <c:v>Loreto</c:v>
                </c:pt>
              </c:strCache>
            </c:strRef>
          </c:cat>
          <c:val>
            <c:numRef>
              <c:f>'OSCE Dpto_sem'!$M$7:$M$27</c:f>
              <c:numCache>
                <c:formatCode>#,##0.0</c:formatCode>
                <c:ptCount val="21"/>
                <c:pt idx="0">
                  <c:v>0.52058086775286938</c:v>
                </c:pt>
                <c:pt idx="1">
                  <c:v>0.15778167226028472</c:v>
                </c:pt>
                <c:pt idx="2">
                  <c:v>0.49388687525930663</c:v>
                </c:pt>
                <c:pt idx="3">
                  <c:v>0.1502883203120291</c:v>
                </c:pt>
                <c:pt idx="4">
                  <c:v>0.15560408868259401</c:v>
                </c:pt>
                <c:pt idx="5">
                  <c:v>0.6057433753812802</c:v>
                </c:pt>
                <c:pt idx="6">
                  <c:v>0.5559765490834252</c:v>
                </c:pt>
                <c:pt idx="7">
                  <c:v>0.52338966241950402</c:v>
                </c:pt>
                <c:pt idx="8">
                  <c:v>0.23098620931705227</c:v>
                </c:pt>
                <c:pt idx="9">
                  <c:v>0.60665485822391929</c:v>
                </c:pt>
                <c:pt idx="10">
                  <c:v>0.51368633692618459</c:v>
                </c:pt>
                <c:pt idx="11">
                  <c:v>0.85288976244191872</c:v>
                </c:pt>
                <c:pt idx="12">
                  <c:v>0.6894761810417549</c:v>
                </c:pt>
                <c:pt idx="13">
                  <c:v>0.69136990824335953</c:v>
                </c:pt>
                <c:pt idx="14">
                  <c:v>50.767004932704367</c:v>
                </c:pt>
                <c:pt idx="15">
                  <c:v>0.22210574214841472</c:v>
                </c:pt>
                <c:pt idx="16">
                  <c:v>0.35548685940739233</c:v>
                </c:pt>
                <c:pt idx="17">
                  <c:v>0.4403742866434186</c:v>
                </c:pt>
                <c:pt idx="18">
                  <c:v>0.42421405195455009</c:v>
                </c:pt>
                <c:pt idx="19">
                  <c:v>0.45593175372778205</c:v>
                </c:pt>
                <c:pt idx="20">
                  <c:v>0.32248376157258463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677136"/>
        <c:axId val="288679096"/>
      </c:barChart>
      <c:lineChart>
        <c:grouping val="standard"/>
        <c:varyColors val="0"/>
        <c:ser>
          <c:idx val="1"/>
          <c:order val="1"/>
          <c:tx>
            <c:strRef>
              <c:f>'OSCE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Dpto_sem'!$L$7:$L$27</c:f>
              <c:strCache>
                <c:ptCount val="21"/>
                <c:pt idx="0">
                  <c:v>Junín</c:v>
                </c:pt>
                <c:pt idx="1">
                  <c:v>Apurímac</c:v>
                </c:pt>
                <c:pt idx="2">
                  <c:v>Cajamarca</c:v>
                </c:pt>
                <c:pt idx="3">
                  <c:v>Madre de Dios</c:v>
                </c:pt>
                <c:pt idx="4">
                  <c:v>Tumbes</c:v>
                </c:pt>
                <c:pt idx="5">
                  <c:v>Cusco</c:v>
                </c:pt>
                <c:pt idx="6">
                  <c:v>Lambayeque</c:v>
                </c:pt>
                <c:pt idx="7">
                  <c:v>Ancash</c:v>
                </c:pt>
                <c:pt idx="8">
                  <c:v>Ucayali</c:v>
                </c:pt>
                <c:pt idx="9">
                  <c:v>La Libertad</c:v>
                </c:pt>
                <c:pt idx="10">
                  <c:v>Arequipa</c:v>
                </c:pt>
                <c:pt idx="11">
                  <c:v>Piura</c:v>
                </c:pt>
                <c:pt idx="12">
                  <c:v>Ica</c:v>
                </c:pt>
                <c:pt idx="13">
                  <c:v>Puno</c:v>
                </c:pt>
                <c:pt idx="14">
                  <c:v>Lima</c:v>
                </c:pt>
                <c:pt idx="15">
                  <c:v>Tacna</c:v>
                </c:pt>
                <c:pt idx="16">
                  <c:v>Huancavelica</c:v>
                </c:pt>
                <c:pt idx="17">
                  <c:v>Huánuco</c:v>
                </c:pt>
                <c:pt idx="18">
                  <c:v>Ayacucho</c:v>
                </c:pt>
                <c:pt idx="19">
                  <c:v>San Martín</c:v>
                </c:pt>
                <c:pt idx="20">
                  <c:v>Loreto</c:v>
                </c:pt>
              </c:strCache>
            </c:strRef>
          </c:cat>
          <c:val>
            <c:numRef>
              <c:f>'OSCE Dpto_sem'!$N$7:$N$27</c:f>
              <c:numCache>
                <c:formatCode>0%</c:formatCode>
                <c:ptCount val="21"/>
                <c:pt idx="0">
                  <c:v>0.99824135040377793</c:v>
                </c:pt>
                <c:pt idx="1">
                  <c:v>0.99556218102839233</c:v>
                </c:pt>
                <c:pt idx="2">
                  <c:v>0.99553694763628087</c:v>
                </c:pt>
                <c:pt idx="3">
                  <c:v>0.99350384615708986</c:v>
                </c:pt>
                <c:pt idx="4">
                  <c:v>0.99341838466877785</c:v>
                </c:pt>
                <c:pt idx="5">
                  <c:v>0.98870243180413486</c:v>
                </c:pt>
                <c:pt idx="6">
                  <c:v>0.98021426180833415</c:v>
                </c:pt>
                <c:pt idx="7">
                  <c:v>0.9730403788490678</c:v>
                </c:pt>
                <c:pt idx="8">
                  <c:v>0.9700452686138118</c:v>
                </c:pt>
                <c:pt idx="9">
                  <c:v>0.96817853063374282</c:v>
                </c:pt>
                <c:pt idx="10">
                  <c:v>0.96464925029940141</c:v>
                </c:pt>
                <c:pt idx="11">
                  <c:v>0.95066679274225219</c:v>
                </c:pt>
                <c:pt idx="12">
                  <c:v>0.94102289247504389</c:v>
                </c:pt>
                <c:pt idx="13">
                  <c:v>0.92127255242961836</c:v>
                </c:pt>
                <c:pt idx="14">
                  <c:v>0.92079897877068351</c:v>
                </c:pt>
                <c:pt idx="15">
                  <c:v>0.86608152945971628</c:v>
                </c:pt>
                <c:pt idx="16">
                  <c:v>0.82330933814921636</c:v>
                </c:pt>
                <c:pt idx="17">
                  <c:v>0.71837674999293422</c:v>
                </c:pt>
                <c:pt idx="18">
                  <c:v>0.67246861989114359</c:v>
                </c:pt>
                <c:pt idx="19">
                  <c:v>0.65453173694764832</c:v>
                </c:pt>
                <c:pt idx="20">
                  <c:v>0.49469425063099265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72432"/>
        <c:axId val="288673216"/>
      </c:lineChart>
      <c:catAx>
        <c:axId val="28867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8679096"/>
        <c:crosses val="autoZero"/>
        <c:auto val="1"/>
        <c:lblAlgn val="ctr"/>
        <c:lblOffset val="100"/>
        <c:noMultiLvlLbl val="0"/>
      </c:catAx>
      <c:valAx>
        <c:axId val="2886790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8677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86732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672432"/>
        <c:crosses val="max"/>
        <c:crossBetween val="between"/>
      </c:valAx>
      <c:catAx>
        <c:axId val="28867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6732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Dpto_sem'!$L$7:$L$30</c:f>
              <c:strCache>
                <c:ptCount val="24"/>
                <c:pt idx="0">
                  <c:v>Huancavelica</c:v>
                </c:pt>
                <c:pt idx="1">
                  <c:v>Cusco</c:v>
                </c:pt>
                <c:pt idx="2">
                  <c:v>Amazonas</c:v>
                </c:pt>
                <c:pt idx="3">
                  <c:v>Apurímac</c:v>
                </c:pt>
                <c:pt idx="4">
                  <c:v>Huánuco</c:v>
                </c:pt>
                <c:pt idx="5">
                  <c:v>Tumbes</c:v>
                </c:pt>
                <c:pt idx="6">
                  <c:v>Ayacucho</c:v>
                </c:pt>
                <c:pt idx="7">
                  <c:v>Cajamarca</c:v>
                </c:pt>
                <c:pt idx="8">
                  <c:v>Madre de Dios</c:v>
                </c:pt>
                <c:pt idx="9">
                  <c:v>Pasco</c:v>
                </c:pt>
                <c:pt idx="10">
                  <c:v>Tacna</c:v>
                </c:pt>
                <c:pt idx="11">
                  <c:v>Junín</c:v>
                </c:pt>
                <c:pt idx="12">
                  <c:v>Lima</c:v>
                </c:pt>
                <c:pt idx="13">
                  <c:v>Ica</c:v>
                </c:pt>
                <c:pt idx="14">
                  <c:v>Ucayali</c:v>
                </c:pt>
                <c:pt idx="15">
                  <c:v>San Martín</c:v>
                </c:pt>
                <c:pt idx="16">
                  <c:v>Loreto</c:v>
                </c:pt>
                <c:pt idx="17">
                  <c:v>Lambayeque</c:v>
                </c:pt>
                <c:pt idx="18">
                  <c:v>Puno</c:v>
                </c:pt>
                <c:pt idx="19">
                  <c:v>La Libertad</c:v>
                </c:pt>
                <c:pt idx="20">
                  <c:v>Piura</c:v>
                </c:pt>
                <c:pt idx="21">
                  <c:v>Arequipa</c:v>
                </c:pt>
                <c:pt idx="22">
                  <c:v>Moquegua</c:v>
                </c:pt>
                <c:pt idx="23">
                  <c:v>Ancash</c:v>
                </c:pt>
              </c:strCache>
            </c:strRef>
          </c:cat>
          <c:val>
            <c:numRef>
              <c:f>'GSRN Dpto_sem'!$M$7:$M$30</c:f>
              <c:numCache>
                <c:formatCode>#,##0.0</c:formatCode>
                <c:ptCount val="24"/>
                <c:pt idx="0">
                  <c:v>11.366589394558796</c:v>
                </c:pt>
                <c:pt idx="1">
                  <c:v>53.592514189664321</c:v>
                </c:pt>
                <c:pt idx="2">
                  <c:v>2.864276266047403</c:v>
                </c:pt>
                <c:pt idx="3">
                  <c:v>1.0575488837117746</c:v>
                </c:pt>
                <c:pt idx="4">
                  <c:v>5.1550648538337143</c:v>
                </c:pt>
                <c:pt idx="5">
                  <c:v>0.5531941577555699</c:v>
                </c:pt>
                <c:pt idx="6">
                  <c:v>1.7340602323929488</c:v>
                </c:pt>
                <c:pt idx="7">
                  <c:v>4.2043954916954878</c:v>
                </c:pt>
                <c:pt idx="8">
                  <c:v>1.3579655189560071</c:v>
                </c:pt>
                <c:pt idx="9">
                  <c:v>2.1979643842146288</c:v>
                </c:pt>
                <c:pt idx="10">
                  <c:v>2.4271240272901196</c:v>
                </c:pt>
                <c:pt idx="11">
                  <c:v>1.0102405152797469</c:v>
                </c:pt>
                <c:pt idx="12">
                  <c:v>128.82093752143152</c:v>
                </c:pt>
                <c:pt idx="13">
                  <c:v>1.5860039379767841</c:v>
                </c:pt>
                <c:pt idx="14">
                  <c:v>0.57555434029857222</c:v>
                </c:pt>
                <c:pt idx="15">
                  <c:v>5.118860359514656</c:v>
                </c:pt>
                <c:pt idx="16">
                  <c:v>1.184171552787727</c:v>
                </c:pt>
                <c:pt idx="17">
                  <c:v>10.336246300140147</c:v>
                </c:pt>
                <c:pt idx="18">
                  <c:v>4.5079614127435992</c:v>
                </c:pt>
                <c:pt idx="19">
                  <c:v>0.68239726730826078</c:v>
                </c:pt>
                <c:pt idx="20">
                  <c:v>1.9140982636281478</c:v>
                </c:pt>
                <c:pt idx="21">
                  <c:v>1.4938558230633134</c:v>
                </c:pt>
                <c:pt idx="22">
                  <c:v>0.89180373296403559</c:v>
                </c:pt>
                <c:pt idx="23">
                  <c:v>1.2438132812726508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62064"/>
        <c:axId val="289463632"/>
      </c:barChart>
      <c:lineChart>
        <c:grouping val="standard"/>
        <c:varyColors val="0"/>
        <c:ser>
          <c:idx val="1"/>
          <c:order val="1"/>
          <c:tx>
            <c:strRef>
              <c:f>'GSRN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Dpto_sem'!$L$7:$L$30</c:f>
              <c:strCache>
                <c:ptCount val="24"/>
                <c:pt idx="0">
                  <c:v>Huancavelica</c:v>
                </c:pt>
                <c:pt idx="1">
                  <c:v>Cusco</c:v>
                </c:pt>
                <c:pt idx="2">
                  <c:v>Amazonas</c:v>
                </c:pt>
                <c:pt idx="3">
                  <c:v>Apurímac</c:v>
                </c:pt>
                <c:pt idx="4">
                  <c:v>Huánuco</c:v>
                </c:pt>
                <c:pt idx="5">
                  <c:v>Tumbes</c:v>
                </c:pt>
                <c:pt idx="6">
                  <c:v>Ayacucho</c:v>
                </c:pt>
                <c:pt idx="7">
                  <c:v>Cajamarca</c:v>
                </c:pt>
                <c:pt idx="8">
                  <c:v>Madre de Dios</c:v>
                </c:pt>
                <c:pt idx="9">
                  <c:v>Pasco</c:v>
                </c:pt>
                <c:pt idx="10">
                  <c:v>Tacna</c:v>
                </c:pt>
                <c:pt idx="11">
                  <c:v>Junín</c:v>
                </c:pt>
                <c:pt idx="12">
                  <c:v>Lima</c:v>
                </c:pt>
                <c:pt idx="13">
                  <c:v>Ica</c:v>
                </c:pt>
                <c:pt idx="14">
                  <c:v>Ucayali</c:v>
                </c:pt>
                <c:pt idx="15">
                  <c:v>San Martín</c:v>
                </c:pt>
                <c:pt idx="16">
                  <c:v>Loreto</c:v>
                </c:pt>
                <c:pt idx="17">
                  <c:v>Lambayeque</c:v>
                </c:pt>
                <c:pt idx="18">
                  <c:v>Puno</c:v>
                </c:pt>
                <c:pt idx="19">
                  <c:v>La Libertad</c:v>
                </c:pt>
                <c:pt idx="20">
                  <c:v>Piura</c:v>
                </c:pt>
                <c:pt idx="21">
                  <c:v>Arequipa</c:v>
                </c:pt>
                <c:pt idx="22">
                  <c:v>Moquegua</c:v>
                </c:pt>
                <c:pt idx="23">
                  <c:v>Ancash</c:v>
                </c:pt>
              </c:strCache>
            </c:strRef>
          </c:cat>
          <c:val>
            <c:numRef>
              <c:f>'GSRN Dpto_sem'!$N$7:$N$30</c:f>
              <c:numCache>
                <c:formatCode>0%</c:formatCode>
                <c:ptCount val="24"/>
                <c:pt idx="0">
                  <c:v>0.98333388220682683</c:v>
                </c:pt>
                <c:pt idx="1">
                  <c:v>0.95710995196323378</c:v>
                </c:pt>
                <c:pt idx="2">
                  <c:v>0.95395107677080171</c:v>
                </c:pt>
                <c:pt idx="3">
                  <c:v>0.94500282702446858</c:v>
                </c:pt>
                <c:pt idx="4">
                  <c:v>0.90920801021293429</c:v>
                </c:pt>
                <c:pt idx="5">
                  <c:v>0.90597860111556727</c:v>
                </c:pt>
                <c:pt idx="6">
                  <c:v>0.89982327565442422</c:v>
                </c:pt>
                <c:pt idx="7">
                  <c:v>0.89387060839042898</c:v>
                </c:pt>
                <c:pt idx="8">
                  <c:v>0.88996789281054611</c:v>
                </c:pt>
                <c:pt idx="9">
                  <c:v>0.86112688946157501</c:v>
                </c:pt>
                <c:pt idx="10">
                  <c:v>0.84824911292778804</c:v>
                </c:pt>
                <c:pt idx="11">
                  <c:v>0.83389712430094931</c:v>
                </c:pt>
                <c:pt idx="12">
                  <c:v>0.82540980091481875</c:v>
                </c:pt>
                <c:pt idx="13">
                  <c:v>0.81768038055388903</c:v>
                </c:pt>
                <c:pt idx="14">
                  <c:v>0.81000902156288446</c:v>
                </c:pt>
                <c:pt idx="15">
                  <c:v>0.80159960354496396</c:v>
                </c:pt>
                <c:pt idx="16">
                  <c:v>0.76032912395532626</c:v>
                </c:pt>
                <c:pt idx="17">
                  <c:v>0.75291414391128308</c:v>
                </c:pt>
                <c:pt idx="18">
                  <c:v>0.68859371900974853</c:v>
                </c:pt>
                <c:pt idx="19">
                  <c:v>0.61225215065936756</c:v>
                </c:pt>
                <c:pt idx="20">
                  <c:v>0.59713386206234198</c:v>
                </c:pt>
                <c:pt idx="21">
                  <c:v>0.55644549103913876</c:v>
                </c:pt>
                <c:pt idx="22">
                  <c:v>0.48970957069268833</c:v>
                </c:pt>
                <c:pt idx="23">
                  <c:v>0.45995558812435705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458144"/>
        <c:axId val="289459712"/>
      </c:lineChart>
      <c:catAx>
        <c:axId val="28946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463632"/>
        <c:crosses val="autoZero"/>
        <c:auto val="1"/>
        <c:lblAlgn val="ctr"/>
        <c:lblOffset val="100"/>
        <c:noMultiLvlLbl val="0"/>
      </c:catAx>
      <c:valAx>
        <c:axId val="289463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4620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9459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9458144"/>
        <c:crosses val="max"/>
        <c:crossBetween val="between"/>
      </c:valAx>
      <c:catAx>
        <c:axId val="28945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459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Dpto_sem'!$L$7:$L$31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Cusco</c:v>
                </c:pt>
                <c:pt idx="3">
                  <c:v>La Libertad</c:v>
                </c:pt>
                <c:pt idx="4">
                  <c:v>Ucayali</c:v>
                </c:pt>
                <c:pt idx="5">
                  <c:v>Tacna</c:v>
                </c:pt>
                <c:pt idx="6">
                  <c:v>Huancavelica</c:v>
                </c:pt>
                <c:pt idx="7">
                  <c:v>Piura</c:v>
                </c:pt>
                <c:pt idx="8">
                  <c:v>Arequipa</c:v>
                </c:pt>
                <c:pt idx="9">
                  <c:v>Lambayeque</c:v>
                </c:pt>
                <c:pt idx="10">
                  <c:v>Moquegua</c:v>
                </c:pt>
                <c:pt idx="11">
                  <c:v>Ica</c:v>
                </c:pt>
                <c:pt idx="12">
                  <c:v>Loreto</c:v>
                </c:pt>
                <c:pt idx="13">
                  <c:v>Tumbes</c:v>
                </c:pt>
                <c:pt idx="14">
                  <c:v>Pasco</c:v>
                </c:pt>
                <c:pt idx="15">
                  <c:v>Huánuco</c:v>
                </c:pt>
                <c:pt idx="16">
                  <c:v>Ayacucho</c:v>
                </c:pt>
                <c:pt idx="17">
                  <c:v>Junín</c:v>
                </c:pt>
                <c:pt idx="18">
                  <c:v>San Martín</c:v>
                </c:pt>
                <c:pt idx="19">
                  <c:v>Ancash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Puno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Dpto_sem'!$M$7:$M$31</c:f>
              <c:numCache>
                <c:formatCode>#,##0.0</c:formatCode>
                <c:ptCount val="25"/>
                <c:pt idx="0">
                  <c:v>116.46855153114926</c:v>
                </c:pt>
                <c:pt idx="1">
                  <c:v>512.08194645848948</c:v>
                </c:pt>
                <c:pt idx="2">
                  <c:v>42.124018728955932</c:v>
                </c:pt>
                <c:pt idx="3">
                  <c:v>28.785312693567704</c:v>
                </c:pt>
                <c:pt idx="4">
                  <c:v>15.140162806357694</c:v>
                </c:pt>
                <c:pt idx="5">
                  <c:v>9.7721023500766151</c:v>
                </c:pt>
                <c:pt idx="6">
                  <c:v>8.213338940493486</c:v>
                </c:pt>
                <c:pt idx="7">
                  <c:v>53.718545839233911</c:v>
                </c:pt>
                <c:pt idx="8">
                  <c:v>39.207441274256382</c:v>
                </c:pt>
                <c:pt idx="9">
                  <c:v>51.790985925808044</c:v>
                </c:pt>
                <c:pt idx="10">
                  <c:v>2.2882499632823965</c:v>
                </c:pt>
                <c:pt idx="11">
                  <c:v>30.388299529198449</c:v>
                </c:pt>
                <c:pt idx="12">
                  <c:v>19.956015530564958</c:v>
                </c:pt>
                <c:pt idx="13">
                  <c:v>11.3159257797635</c:v>
                </c:pt>
                <c:pt idx="14">
                  <c:v>8.9534234250631926</c:v>
                </c:pt>
                <c:pt idx="15">
                  <c:v>13.385608557778333</c:v>
                </c:pt>
                <c:pt idx="16">
                  <c:v>17.789313922327139</c:v>
                </c:pt>
                <c:pt idx="17">
                  <c:v>31.728549268537666</c:v>
                </c:pt>
                <c:pt idx="18">
                  <c:v>16.584357359148573</c:v>
                </c:pt>
                <c:pt idx="19">
                  <c:v>17.210788950080676</c:v>
                </c:pt>
                <c:pt idx="20">
                  <c:v>10.798309983879067</c:v>
                </c:pt>
                <c:pt idx="21">
                  <c:v>4.7247628051190986</c:v>
                </c:pt>
                <c:pt idx="22">
                  <c:v>18.928386482704838</c:v>
                </c:pt>
                <c:pt idx="23">
                  <c:v>4.8887535127232695</c:v>
                </c:pt>
                <c:pt idx="24">
                  <c:v>5.5149245528264146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58536"/>
        <c:axId val="289456576"/>
      </c:barChart>
      <c:lineChart>
        <c:grouping val="standard"/>
        <c:varyColors val="0"/>
        <c:ser>
          <c:idx val="1"/>
          <c:order val="1"/>
          <c:tx>
            <c:strRef>
              <c:f>'GIRS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Dpto_sem'!$L$7:$L$31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Cusco</c:v>
                </c:pt>
                <c:pt idx="3">
                  <c:v>La Libertad</c:v>
                </c:pt>
                <c:pt idx="4">
                  <c:v>Ucayali</c:v>
                </c:pt>
                <c:pt idx="5">
                  <c:v>Tacna</c:v>
                </c:pt>
                <c:pt idx="6">
                  <c:v>Huancavelica</c:v>
                </c:pt>
                <c:pt idx="7">
                  <c:v>Piura</c:v>
                </c:pt>
                <c:pt idx="8">
                  <c:v>Arequipa</c:v>
                </c:pt>
                <c:pt idx="9">
                  <c:v>Lambayeque</c:v>
                </c:pt>
                <c:pt idx="10">
                  <c:v>Moquegua</c:v>
                </c:pt>
                <c:pt idx="11">
                  <c:v>Ica</c:v>
                </c:pt>
                <c:pt idx="12">
                  <c:v>Loreto</c:v>
                </c:pt>
                <c:pt idx="13">
                  <c:v>Tumbes</c:v>
                </c:pt>
                <c:pt idx="14">
                  <c:v>Pasco</c:v>
                </c:pt>
                <c:pt idx="15">
                  <c:v>Huánuco</c:v>
                </c:pt>
                <c:pt idx="16">
                  <c:v>Ayacucho</c:v>
                </c:pt>
                <c:pt idx="17">
                  <c:v>Junín</c:v>
                </c:pt>
                <c:pt idx="18">
                  <c:v>San Martín</c:v>
                </c:pt>
                <c:pt idx="19">
                  <c:v>Ancash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Puno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Dpto_sem'!$N$7:$N$31</c:f>
              <c:numCache>
                <c:formatCode>0%</c:formatCode>
                <c:ptCount val="25"/>
                <c:pt idx="0">
                  <c:v>0.97108501528691471</c:v>
                </c:pt>
                <c:pt idx="1">
                  <c:v>0.87932356080243268</c:v>
                </c:pt>
                <c:pt idx="2">
                  <c:v>0.85686182346347461</c:v>
                </c:pt>
                <c:pt idx="3">
                  <c:v>0.85601129576392199</c:v>
                </c:pt>
                <c:pt idx="4">
                  <c:v>0.83874190324211773</c:v>
                </c:pt>
                <c:pt idx="5">
                  <c:v>0.8140635206209591</c:v>
                </c:pt>
                <c:pt idx="6">
                  <c:v>0.78454028824896216</c:v>
                </c:pt>
                <c:pt idx="7">
                  <c:v>0.77975044522217951</c:v>
                </c:pt>
                <c:pt idx="8">
                  <c:v>0.7743888007471349</c:v>
                </c:pt>
                <c:pt idx="9">
                  <c:v>0.7737701416318723</c:v>
                </c:pt>
                <c:pt idx="10">
                  <c:v>0.77185348504794926</c:v>
                </c:pt>
                <c:pt idx="11">
                  <c:v>0.76663305963241568</c:v>
                </c:pt>
                <c:pt idx="12">
                  <c:v>0.73615862688318046</c:v>
                </c:pt>
                <c:pt idx="13">
                  <c:v>0.73420152431276653</c:v>
                </c:pt>
                <c:pt idx="14">
                  <c:v>0.7332407721769203</c:v>
                </c:pt>
                <c:pt idx="15">
                  <c:v>0.72483657845785787</c:v>
                </c:pt>
                <c:pt idx="16">
                  <c:v>0.70893359412497092</c:v>
                </c:pt>
                <c:pt idx="17">
                  <c:v>0.7065153753957667</c:v>
                </c:pt>
                <c:pt idx="18">
                  <c:v>0.69600232663681572</c:v>
                </c:pt>
                <c:pt idx="19">
                  <c:v>0.68085559608294066</c:v>
                </c:pt>
                <c:pt idx="20">
                  <c:v>0.65753587884680287</c:v>
                </c:pt>
                <c:pt idx="21">
                  <c:v>0.63689464574803256</c:v>
                </c:pt>
                <c:pt idx="22">
                  <c:v>0.63355685044811783</c:v>
                </c:pt>
                <c:pt idx="23">
                  <c:v>0.46702390966995255</c:v>
                </c:pt>
                <c:pt idx="24">
                  <c:v>0.32957277896141218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460104"/>
        <c:axId val="289459320"/>
      </c:lineChart>
      <c:catAx>
        <c:axId val="289458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456576"/>
        <c:crosses val="autoZero"/>
        <c:auto val="1"/>
        <c:lblAlgn val="ctr"/>
        <c:lblOffset val="100"/>
        <c:noMultiLvlLbl val="0"/>
      </c:catAx>
      <c:valAx>
        <c:axId val="2894565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458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9459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9460104"/>
        <c:crosses val="max"/>
        <c:crossBetween val="between"/>
      </c:valAx>
      <c:catAx>
        <c:axId val="289460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4593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Dpto_sem'!$L$7:$L$31</c:f>
              <c:strCache>
                <c:ptCount val="25"/>
                <c:pt idx="0">
                  <c:v>Provincia Constitucional del Callao</c:v>
                </c:pt>
                <c:pt idx="1">
                  <c:v>Huánuco</c:v>
                </c:pt>
                <c:pt idx="2">
                  <c:v>Tumbes</c:v>
                </c:pt>
                <c:pt idx="3">
                  <c:v>Lambayeque</c:v>
                </c:pt>
                <c:pt idx="4">
                  <c:v>Ucayali</c:v>
                </c:pt>
                <c:pt idx="5">
                  <c:v>Loreto</c:v>
                </c:pt>
                <c:pt idx="6">
                  <c:v>Tacna</c:v>
                </c:pt>
                <c:pt idx="7">
                  <c:v>Lima</c:v>
                </c:pt>
                <c:pt idx="8">
                  <c:v>Cajamarca</c:v>
                </c:pt>
                <c:pt idx="9">
                  <c:v>Huancavelica</c:v>
                </c:pt>
                <c:pt idx="10">
                  <c:v>Madre de Dios</c:v>
                </c:pt>
                <c:pt idx="11">
                  <c:v>Cusco</c:v>
                </c:pt>
                <c:pt idx="12">
                  <c:v>Piura</c:v>
                </c:pt>
                <c:pt idx="13">
                  <c:v>Pasco</c:v>
                </c:pt>
                <c:pt idx="14">
                  <c:v>Apurímac</c:v>
                </c:pt>
                <c:pt idx="15">
                  <c:v>Amazonas</c:v>
                </c:pt>
                <c:pt idx="16">
                  <c:v>Junín</c:v>
                </c:pt>
                <c:pt idx="17">
                  <c:v>Ayacucho</c:v>
                </c:pt>
                <c:pt idx="18">
                  <c:v>Ancash</c:v>
                </c:pt>
                <c:pt idx="19">
                  <c:v>San Martín</c:v>
                </c:pt>
                <c:pt idx="20">
                  <c:v>Moquegua</c:v>
                </c:pt>
                <c:pt idx="21">
                  <c:v>Puno</c:v>
                </c:pt>
                <c:pt idx="22">
                  <c:v>Ica</c:v>
                </c:pt>
                <c:pt idx="23">
                  <c:v>Arequipa</c:v>
                </c:pt>
                <c:pt idx="24">
                  <c:v>La Libertad</c:v>
                </c:pt>
              </c:strCache>
            </c:strRef>
          </c:cat>
          <c:val>
            <c:numRef>
              <c:f>'MSA Dpto_sem'!$M$7:$M$31</c:f>
              <c:numCache>
                <c:formatCode>#,##0.0</c:formatCode>
                <c:ptCount val="25"/>
                <c:pt idx="0">
                  <c:v>4.3173047087084342</c:v>
                </c:pt>
                <c:pt idx="1">
                  <c:v>1.1710462251340914</c:v>
                </c:pt>
                <c:pt idx="2">
                  <c:v>1.0677315571729196</c:v>
                </c:pt>
                <c:pt idx="3">
                  <c:v>1.4536395801998552</c:v>
                </c:pt>
                <c:pt idx="4">
                  <c:v>0.47671834378832045</c:v>
                </c:pt>
                <c:pt idx="5">
                  <c:v>0.79453807769348828</c:v>
                </c:pt>
                <c:pt idx="6">
                  <c:v>2.7060724170453057</c:v>
                </c:pt>
                <c:pt idx="7">
                  <c:v>13.250679923361162</c:v>
                </c:pt>
                <c:pt idx="8">
                  <c:v>3.8973352319217156</c:v>
                </c:pt>
                <c:pt idx="9">
                  <c:v>3.833914797750225</c:v>
                </c:pt>
                <c:pt idx="10">
                  <c:v>0.42407379546068569</c:v>
                </c:pt>
                <c:pt idx="11">
                  <c:v>31.636704270232144</c:v>
                </c:pt>
                <c:pt idx="12">
                  <c:v>3.5027629215237539</c:v>
                </c:pt>
                <c:pt idx="13">
                  <c:v>1.333434680102016</c:v>
                </c:pt>
                <c:pt idx="14">
                  <c:v>2.9234302927265219</c:v>
                </c:pt>
                <c:pt idx="15">
                  <c:v>1.2026370635013421</c:v>
                </c:pt>
                <c:pt idx="16">
                  <c:v>1.1538903596006946</c:v>
                </c:pt>
                <c:pt idx="17">
                  <c:v>1.3497646100186103</c:v>
                </c:pt>
                <c:pt idx="18">
                  <c:v>1.1907927854459786</c:v>
                </c:pt>
                <c:pt idx="19">
                  <c:v>0.55259582307468236</c:v>
                </c:pt>
                <c:pt idx="20">
                  <c:v>0.76571576149771658</c:v>
                </c:pt>
                <c:pt idx="21">
                  <c:v>9.8749003673628959</c:v>
                </c:pt>
                <c:pt idx="22">
                  <c:v>1.0683562215811833</c:v>
                </c:pt>
                <c:pt idx="23">
                  <c:v>2.2087536134698667</c:v>
                </c:pt>
                <c:pt idx="24">
                  <c:v>1.5429394327953219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56968"/>
        <c:axId val="289461280"/>
      </c:barChart>
      <c:lineChart>
        <c:grouping val="standard"/>
        <c:varyColors val="0"/>
        <c:ser>
          <c:idx val="1"/>
          <c:order val="1"/>
          <c:tx>
            <c:strRef>
              <c:f>'MSA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Dpto_sem'!$L$7:$L$31</c:f>
              <c:strCache>
                <c:ptCount val="25"/>
                <c:pt idx="0">
                  <c:v>Provincia Constitucional del Callao</c:v>
                </c:pt>
                <c:pt idx="1">
                  <c:v>Huánuco</c:v>
                </c:pt>
                <c:pt idx="2">
                  <c:v>Tumbes</c:v>
                </c:pt>
                <c:pt idx="3">
                  <c:v>Lambayeque</c:v>
                </c:pt>
                <c:pt idx="4">
                  <c:v>Ucayali</c:v>
                </c:pt>
                <c:pt idx="5">
                  <c:v>Loreto</c:v>
                </c:pt>
                <c:pt idx="6">
                  <c:v>Tacna</c:v>
                </c:pt>
                <c:pt idx="7">
                  <c:v>Lima</c:v>
                </c:pt>
                <c:pt idx="8">
                  <c:v>Cajamarca</c:v>
                </c:pt>
                <c:pt idx="9">
                  <c:v>Huancavelica</c:v>
                </c:pt>
                <c:pt idx="10">
                  <c:v>Madre de Dios</c:v>
                </c:pt>
                <c:pt idx="11">
                  <c:v>Cusco</c:v>
                </c:pt>
                <c:pt idx="12">
                  <c:v>Piura</c:v>
                </c:pt>
                <c:pt idx="13">
                  <c:v>Pasco</c:v>
                </c:pt>
                <c:pt idx="14">
                  <c:v>Apurímac</c:v>
                </c:pt>
                <c:pt idx="15">
                  <c:v>Amazonas</c:v>
                </c:pt>
                <c:pt idx="16">
                  <c:v>Junín</c:v>
                </c:pt>
                <c:pt idx="17">
                  <c:v>Ayacucho</c:v>
                </c:pt>
                <c:pt idx="18">
                  <c:v>Ancash</c:v>
                </c:pt>
                <c:pt idx="19">
                  <c:v>San Martín</c:v>
                </c:pt>
                <c:pt idx="20">
                  <c:v>Moquegua</c:v>
                </c:pt>
                <c:pt idx="21">
                  <c:v>Puno</c:v>
                </c:pt>
                <c:pt idx="22">
                  <c:v>Ica</c:v>
                </c:pt>
                <c:pt idx="23">
                  <c:v>Arequipa</c:v>
                </c:pt>
                <c:pt idx="24">
                  <c:v>La Libertad</c:v>
                </c:pt>
              </c:strCache>
            </c:strRef>
          </c:cat>
          <c:val>
            <c:numRef>
              <c:f>'MSA Dpto_sem'!$N$7:$N$31</c:f>
              <c:numCache>
                <c:formatCode>0%</c:formatCode>
                <c:ptCount val="25"/>
                <c:pt idx="0">
                  <c:v>0.99423895854508071</c:v>
                </c:pt>
                <c:pt idx="1">
                  <c:v>0.98888308344888831</c:v>
                </c:pt>
                <c:pt idx="2">
                  <c:v>0.97883207083549784</c:v>
                </c:pt>
                <c:pt idx="3">
                  <c:v>0.97566644351870357</c:v>
                </c:pt>
                <c:pt idx="4">
                  <c:v>0.96141450514029492</c:v>
                </c:pt>
                <c:pt idx="5">
                  <c:v>0.96075550541962063</c:v>
                </c:pt>
                <c:pt idx="6">
                  <c:v>0.95969203329584973</c:v>
                </c:pt>
                <c:pt idx="7">
                  <c:v>0.9569513803630334</c:v>
                </c:pt>
                <c:pt idx="8">
                  <c:v>0.95642405032014643</c:v>
                </c:pt>
                <c:pt idx="9">
                  <c:v>0.95611112925374175</c:v>
                </c:pt>
                <c:pt idx="10">
                  <c:v>0.95502006648099347</c:v>
                </c:pt>
                <c:pt idx="11">
                  <c:v>0.94839152260192283</c:v>
                </c:pt>
                <c:pt idx="12">
                  <c:v>0.93975223029156929</c:v>
                </c:pt>
                <c:pt idx="13">
                  <c:v>0.9140583230694781</c:v>
                </c:pt>
                <c:pt idx="14">
                  <c:v>0.89078322622244444</c:v>
                </c:pt>
                <c:pt idx="15">
                  <c:v>0.8880000114458404</c:v>
                </c:pt>
                <c:pt idx="16">
                  <c:v>0.88652027673792122</c:v>
                </c:pt>
                <c:pt idx="17">
                  <c:v>0.85896711874371035</c:v>
                </c:pt>
                <c:pt idx="18">
                  <c:v>0.8518934035422171</c:v>
                </c:pt>
                <c:pt idx="19">
                  <c:v>0.83186682665047229</c:v>
                </c:pt>
                <c:pt idx="20">
                  <c:v>0.79181640567808309</c:v>
                </c:pt>
                <c:pt idx="21">
                  <c:v>0.74572298949829408</c:v>
                </c:pt>
                <c:pt idx="22">
                  <c:v>0.71931167157349019</c:v>
                </c:pt>
                <c:pt idx="23">
                  <c:v>0.5983163502883877</c:v>
                </c:pt>
                <c:pt idx="24">
                  <c:v>0.57270648876138064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461672"/>
        <c:axId val="289458928"/>
      </c:lineChart>
      <c:catAx>
        <c:axId val="28945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461280"/>
        <c:crosses val="autoZero"/>
        <c:auto val="1"/>
        <c:lblAlgn val="ctr"/>
        <c:lblOffset val="100"/>
        <c:noMultiLvlLbl val="0"/>
      </c:catAx>
      <c:valAx>
        <c:axId val="289461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456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9458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9461672"/>
        <c:crosses val="max"/>
        <c:crossBetween val="between"/>
      </c:valAx>
      <c:catAx>
        <c:axId val="289461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458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Dpto_sem'!$L$7:$L$31</c:f>
              <c:strCache>
                <c:ptCount val="25"/>
                <c:pt idx="0">
                  <c:v>Ica</c:v>
                </c:pt>
                <c:pt idx="1">
                  <c:v>Huánuco</c:v>
                </c:pt>
                <c:pt idx="2">
                  <c:v>Huancavelica</c:v>
                </c:pt>
                <c:pt idx="3">
                  <c:v>Amazonas</c:v>
                </c:pt>
                <c:pt idx="4">
                  <c:v>San Martín</c:v>
                </c:pt>
                <c:pt idx="5">
                  <c:v>Ucayali</c:v>
                </c:pt>
                <c:pt idx="6">
                  <c:v>Ayacucho</c:v>
                </c:pt>
                <c:pt idx="7">
                  <c:v>Cusco</c:v>
                </c:pt>
                <c:pt idx="8">
                  <c:v>Lambayeque</c:v>
                </c:pt>
                <c:pt idx="9">
                  <c:v>Ancash</c:v>
                </c:pt>
                <c:pt idx="10">
                  <c:v>La Libertad</c:v>
                </c:pt>
                <c:pt idx="11">
                  <c:v>Junín</c:v>
                </c:pt>
                <c:pt idx="12">
                  <c:v>Apurímac</c:v>
                </c:pt>
                <c:pt idx="13">
                  <c:v>Moquegua</c:v>
                </c:pt>
                <c:pt idx="14">
                  <c:v>Tumbes</c:v>
                </c:pt>
                <c:pt idx="15">
                  <c:v>Piura</c:v>
                </c:pt>
                <c:pt idx="16">
                  <c:v>Cajamarca</c:v>
                </c:pt>
                <c:pt idx="17">
                  <c:v>Lima</c:v>
                </c:pt>
                <c:pt idx="18">
                  <c:v>Madre de Dios</c:v>
                </c:pt>
                <c:pt idx="19">
                  <c:v>Tacna</c:v>
                </c:pt>
                <c:pt idx="20">
                  <c:v>Provincia Constitucional del Callao</c:v>
                </c:pt>
                <c:pt idx="21">
                  <c:v>Puno</c:v>
                </c:pt>
                <c:pt idx="22">
                  <c:v>Pasco</c:v>
                </c:pt>
                <c:pt idx="23">
                  <c:v>Arequipa</c:v>
                </c:pt>
                <c:pt idx="24">
                  <c:v>Loreto</c:v>
                </c:pt>
              </c:strCache>
            </c:strRef>
          </c:cat>
          <c:val>
            <c:numRef>
              <c:f>'MSV Dpto_sem'!$M$7:$M$31</c:f>
              <c:numCache>
                <c:formatCode>#,##0.0</c:formatCode>
                <c:ptCount val="25"/>
                <c:pt idx="0">
                  <c:v>9.4561168088930572</c:v>
                </c:pt>
                <c:pt idx="1">
                  <c:v>4.3192451056549999</c:v>
                </c:pt>
                <c:pt idx="2">
                  <c:v>4.2818796352457866</c:v>
                </c:pt>
                <c:pt idx="3">
                  <c:v>2.5809681507837468</c:v>
                </c:pt>
                <c:pt idx="4">
                  <c:v>1.1103417179183896</c:v>
                </c:pt>
                <c:pt idx="5">
                  <c:v>0.80029408465088636</c:v>
                </c:pt>
                <c:pt idx="6">
                  <c:v>6.9001701329971183</c:v>
                </c:pt>
                <c:pt idx="7">
                  <c:v>12.007178948834223</c:v>
                </c:pt>
                <c:pt idx="8">
                  <c:v>2.7242436891147008</c:v>
                </c:pt>
                <c:pt idx="9">
                  <c:v>6.7103237481187534</c:v>
                </c:pt>
                <c:pt idx="10">
                  <c:v>6.2772006824488926</c:v>
                </c:pt>
                <c:pt idx="11">
                  <c:v>3.5354986838968698</c:v>
                </c:pt>
                <c:pt idx="12">
                  <c:v>1.5663494614493538</c:v>
                </c:pt>
                <c:pt idx="13">
                  <c:v>4.6956635653167922</c:v>
                </c:pt>
                <c:pt idx="14">
                  <c:v>0.91394033557253351</c:v>
                </c:pt>
                <c:pt idx="15">
                  <c:v>6.3207099711756634</c:v>
                </c:pt>
                <c:pt idx="16">
                  <c:v>3.703476858797103</c:v>
                </c:pt>
                <c:pt idx="17">
                  <c:v>22.197368358234371</c:v>
                </c:pt>
                <c:pt idx="18">
                  <c:v>0.31215120914021099</c:v>
                </c:pt>
                <c:pt idx="19">
                  <c:v>3.7208298409823328</c:v>
                </c:pt>
                <c:pt idx="20">
                  <c:v>15.105878463653426</c:v>
                </c:pt>
                <c:pt idx="21">
                  <c:v>1.4489752150184358</c:v>
                </c:pt>
                <c:pt idx="22">
                  <c:v>0.92150891147548464</c:v>
                </c:pt>
                <c:pt idx="23">
                  <c:v>7.2351047888223547</c:v>
                </c:pt>
                <c:pt idx="24">
                  <c:v>0.56767548015523062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57752"/>
        <c:axId val="289462456"/>
      </c:barChart>
      <c:lineChart>
        <c:grouping val="standard"/>
        <c:varyColors val="0"/>
        <c:ser>
          <c:idx val="1"/>
          <c:order val="1"/>
          <c:tx>
            <c:strRef>
              <c:f>'MSV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Dpto_sem'!$L$7:$L$31</c:f>
              <c:strCache>
                <c:ptCount val="25"/>
                <c:pt idx="0">
                  <c:v>Ica</c:v>
                </c:pt>
                <c:pt idx="1">
                  <c:v>Huánuco</c:v>
                </c:pt>
                <c:pt idx="2">
                  <c:v>Huancavelica</c:v>
                </c:pt>
                <c:pt idx="3">
                  <c:v>Amazonas</c:v>
                </c:pt>
                <c:pt idx="4">
                  <c:v>San Martín</c:v>
                </c:pt>
                <c:pt idx="5">
                  <c:v>Ucayali</c:v>
                </c:pt>
                <c:pt idx="6">
                  <c:v>Ayacucho</c:v>
                </c:pt>
                <c:pt idx="7">
                  <c:v>Cusco</c:v>
                </c:pt>
                <c:pt idx="8">
                  <c:v>Lambayeque</c:v>
                </c:pt>
                <c:pt idx="9">
                  <c:v>Ancash</c:v>
                </c:pt>
                <c:pt idx="10">
                  <c:v>La Libertad</c:v>
                </c:pt>
                <c:pt idx="11">
                  <c:v>Junín</c:v>
                </c:pt>
                <c:pt idx="12">
                  <c:v>Apurímac</c:v>
                </c:pt>
                <c:pt idx="13">
                  <c:v>Moquegua</c:v>
                </c:pt>
                <c:pt idx="14">
                  <c:v>Tumbes</c:v>
                </c:pt>
                <c:pt idx="15">
                  <c:v>Piura</c:v>
                </c:pt>
                <c:pt idx="16">
                  <c:v>Cajamarca</c:v>
                </c:pt>
                <c:pt idx="17">
                  <c:v>Lima</c:v>
                </c:pt>
                <c:pt idx="18">
                  <c:v>Madre de Dios</c:v>
                </c:pt>
                <c:pt idx="19">
                  <c:v>Tacna</c:v>
                </c:pt>
                <c:pt idx="20">
                  <c:v>Provincia Constitucional del Callao</c:v>
                </c:pt>
                <c:pt idx="21">
                  <c:v>Puno</c:v>
                </c:pt>
                <c:pt idx="22">
                  <c:v>Pasco</c:v>
                </c:pt>
                <c:pt idx="23">
                  <c:v>Arequipa</c:v>
                </c:pt>
                <c:pt idx="24">
                  <c:v>Loreto</c:v>
                </c:pt>
              </c:strCache>
            </c:strRef>
          </c:cat>
          <c:val>
            <c:numRef>
              <c:f>'MSV Dpto_sem'!$N$7:$N$31</c:f>
              <c:numCache>
                <c:formatCode>0%</c:formatCode>
                <c:ptCount val="25"/>
                <c:pt idx="0">
                  <c:v>0.99237809399570975</c:v>
                </c:pt>
                <c:pt idx="1">
                  <c:v>0.98661534433411346</c:v>
                </c:pt>
                <c:pt idx="2">
                  <c:v>0.98363102720562545</c:v>
                </c:pt>
                <c:pt idx="3">
                  <c:v>0.97394142497718761</c:v>
                </c:pt>
                <c:pt idx="4">
                  <c:v>0.97325999424847986</c:v>
                </c:pt>
                <c:pt idx="5">
                  <c:v>0.96674190548603967</c:v>
                </c:pt>
                <c:pt idx="6">
                  <c:v>0.96612947453893239</c:v>
                </c:pt>
                <c:pt idx="7">
                  <c:v>0.96498933511274543</c:v>
                </c:pt>
                <c:pt idx="8">
                  <c:v>0.96256089282422785</c:v>
                </c:pt>
                <c:pt idx="9">
                  <c:v>0.95355945406719012</c:v>
                </c:pt>
                <c:pt idx="10">
                  <c:v>0.94868867403632162</c:v>
                </c:pt>
                <c:pt idx="11">
                  <c:v>0.93668521772060975</c:v>
                </c:pt>
                <c:pt idx="12">
                  <c:v>0.93633083329160072</c:v>
                </c:pt>
                <c:pt idx="13">
                  <c:v>0.9252858109031924</c:v>
                </c:pt>
                <c:pt idx="14">
                  <c:v>0.92395975515746109</c:v>
                </c:pt>
                <c:pt idx="15">
                  <c:v>0.92024001752564211</c:v>
                </c:pt>
                <c:pt idx="16">
                  <c:v>0.9128951488439061</c:v>
                </c:pt>
                <c:pt idx="17">
                  <c:v>0.91110577346019928</c:v>
                </c:pt>
                <c:pt idx="18">
                  <c:v>0.89830271127287398</c:v>
                </c:pt>
                <c:pt idx="19">
                  <c:v>0.89525276371279894</c:v>
                </c:pt>
                <c:pt idx="20">
                  <c:v>0.87947602600171604</c:v>
                </c:pt>
                <c:pt idx="21">
                  <c:v>0.85362683616472634</c:v>
                </c:pt>
                <c:pt idx="22">
                  <c:v>0.84979159924850634</c:v>
                </c:pt>
                <c:pt idx="23">
                  <c:v>0.72579528243132929</c:v>
                </c:pt>
                <c:pt idx="24">
                  <c:v>0.59955248677191997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679328"/>
        <c:axId val="288678312"/>
      </c:lineChart>
      <c:catAx>
        <c:axId val="289457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462456"/>
        <c:crosses val="autoZero"/>
        <c:auto val="1"/>
        <c:lblAlgn val="ctr"/>
        <c:lblOffset val="100"/>
        <c:noMultiLvlLbl val="0"/>
      </c:catAx>
      <c:valAx>
        <c:axId val="2894624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457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8678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679328"/>
        <c:crosses val="max"/>
        <c:crossBetween val="between"/>
      </c:valAx>
      <c:catAx>
        <c:axId val="29067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678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Dpto_sem'!$L$7:$L$31</c:f>
              <c:strCache>
                <c:ptCount val="25"/>
                <c:pt idx="0">
                  <c:v>Pasco</c:v>
                </c:pt>
                <c:pt idx="1">
                  <c:v>Apurímac</c:v>
                </c:pt>
                <c:pt idx="2">
                  <c:v>Arequipa</c:v>
                </c:pt>
                <c:pt idx="3">
                  <c:v>Tacna</c:v>
                </c:pt>
                <c:pt idx="4">
                  <c:v>Ayacucho</c:v>
                </c:pt>
                <c:pt idx="5">
                  <c:v>San Martín</c:v>
                </c:pt>
                <c:pt idx="6">
                  <c:v>Ica</c:v>
                </c:pt>
                <c:pt idx="7">
                  <c:v>Lima</c:v>
                </c:pt>
                <c:pt idx="8">
                  <c:v>Huánuco</c:v>
                </c:pt>
                <c:pt idx="9">
                  <c:v>Cusco</c:v>
                </c:pt>
                <c:pt idx="10">
                  <c:v>Huancavelica</c:v>
                </c:pt>
                <c:pt idx="11">
                  <c:v>Tumbes</c:v>
                </c:pt>
                <c:pt idx="12">
                  <c:v>Lambayeque</c:v>
                </c:pt>
                <c:pt idx="13">
                  <c:v>Amazonas</c:v>
                </c:pt>
                <c:pt idx="14">
                  <c:v>Ancash</c:v>
                </c:pt>
                <c:pt idx="15">
                  <c:v>Moquegua</c:v>
                </c:pt>
                <c:pt idx="16">
                  <c:v>Loreto</c:v>
                </c:pt>
                <c:pt idx="17">
                  <c:v>Cajamarca</c:v>
                </c:pt>
                <c:pt idx="18">
                  <c:v>Puno</c:v>
                </c:pt>
                <c:pt idx="19">
                  <c:v>Provincia Constitucional del Callao</c:v>
                </c:pt>
                <c:pt idx="20">
                  <c:v>La Libertad</c:v>
                </c:pt>
                <c:pt idx="21">
                  <c:v>Junín</c:v>
                </c:pt>
                <c:pt idx="22">
                  <c:v>Madre de Dios</c:v>
                </c:pt>
                <c:pt idx="23">
                  <c:v>Piura</c:v>
                </c:pt>
                <c:pt idx="24">
                  <c:v>Ucayali</c:v>
                </c:pt>
              </c:strCache>
            </c:strRef>
          </c:cat>
          <c:val>
            <c:numRef>
              <c:f>'MIA Dpto_sem'!$M$7:$M$31</c:f>
              <c:numCache>
                <c:formatCode>#,##0.0</c:formatCode>
                <c:ptCount val="25"/>
                <c:pt idx="0">
                  <c:v>3.2336839159829651</c:v>
                </c:pt>
                <c:pt idx="1">
                  <c:v>1.6902523041298991</c:v>
                </c:pt>
                <c:pt idx="2">
                  <c:v>0.30268214806346805</c:v>
                </c:pt>
                <c:pt idx="3">
                  <c:v>0.90423285252040841</c:v>
                </c:pt>
                <c:pt idx="4">
                  <c:v>1.9191216160672866</c:v>
                </c:pt>
                <c:pt idx="5">
                  <c:v>2.1993740385165665</c:v>
                </c:pt>
                <c:pt idx="6">
                  <c:v>0.3638660828713256</c:v>
                </c:pt>
                <c:pt idx="7">
                  <c:v>9.5798863009423769</c:v>
                </c:pt>
                <c:pt idx="8">
                  <c:v>0.12496974023088114</c:v>
                </c:pt>
                <c:pt idx="9">
                  <c:v>7.7402809487944069</c:v>
                </c:pt>
                <c:pt idx="10">
                  <c:v>0.85141071527777967</c:v>
                </c:pt>
                <c:pt idx="11">
                  <c:v>6.4678949559038301E-2</c:v>
                </c:pt>
                <c:pt idx="12">
                  <c:v>0.22753046957370771</c:v>
                </c:pt>
                <c:pt idx="13">
                  <c:v>0.69663019923427782</c:v>
                </c:pt>
                <c:pt idx="14">
                  <c:v>0.3301748793128354</c:v>
                </c:pt>
                <c:pt idx="15">
                  <c:v>0.15926860804052012</c:v>
                </c:pt>
                <c:pt idx="16">
                  <c:v>1.0780690758192577</c:v>
                </c:pt>
                <c:pt idx="17">
                  <c:v>0.30001316261189004</c:v>
                </c:pt>
                <c:pt idx="18">
                  <c:v>1.3189679682217843</c:v>
                </c:pt>
                <c:pt idx="19">
                  <c:v>0.97551416587651829</c:v>
                </c:pt>
                <c:pt idx="20">
                  <c:v>1.0929181513320145</c:v>
                </c:pt>
                <c:pt idx="21">
                  <c:v>0.23200255874712639</c:v>
                </c:pt>
                <c:pt idx="22">
                  <c:v>8.3200599845440593E-2</c:v>
                </c:pt>
                <c:pt idx="23">
                  <c:v>0.30596473046898609</c:v>
                </c:pt>
                <c:pt idx="24">
                  <c:v>0.67344937506641145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684424"/>
        <c:axId val="290680896"/>
      </c:barChart>
      <c:lineChart>
        <c:grouping val="standard"/>
        <c:varyColors val="0"/>
        <c:ser>
          <c:idx val="1"/>
          <c:order val="1"/>
          <c:tx>
            <c:strRef>
              <c:f>'MIA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Dpto_sem'!$L$7:$L$31</c:f>
              <c:strCache>
                <c:ptCount val="25"/>
                <c:pt idx="0">
                  <c:v>Pasco</c:v>
                </c:pt>
                <c:pt idx="1">
                  <c:v>Apurímac</c:v>
                </c:pt>
                <c:pt idx="2">
                  <c:v>Arequipa</c:v>
                </c:pt>
                <c:pt idx="3">
                  <c:v>Tacna</c:v>
                </c:pt>
                <c:pt idx="4">
                  <c:v>Ayacucho</c:v>
                </c:pt>
                <c:pt idx="5">
                  <c:v>San Martín</c:v>
                </c:pt>
                <c:pt idx="6">
                  <c:v>Ica</c:v>
                </c:pt>
                <c:pt idx="7">
                  <c:v>Lima</c:v>
                </c:pt>
                <c:pt idx="8">
                  <c:v>Huánuco</c:v>
                </c:pt>
                <c:pt idx="9">
                  <c:v>Cusco</c:v>
                </c:pt>
                <c:pt idx="10">
                  <c:v>Huancavelica</c:v>
                </c:pt>
                <c:pt idx="11">
                  <c:v>Tumbes</c:v>
                </c:pt>
                <c:pt idx="12">
                  <c:v>Lambayeque</c:v>
                </c:pt>
                <c:pt idx="13">
                  <c:v>Amazonas</c:v>
                </c:pt>
                <c:pt idx="14">
                  <c:v>Ancash</c:v>
                </c:pt>
                <c:pt idx="15">
                  <c:v>Moquegua</c:v>
                </c:pt>
                <c:pt idx="16">
                  <c:v>Loreto</c:v>
                </c:pt>
                <c:pt idx="17">
                  <c:v>Cajamarca</c:v>
                </c:pt>
                <c:pt idx="18">
                  <c:v>Puno</c:v>
                </c:pt>
                <c:pt idx="19">
                  <c:v>Provincia Constitucional del Callao</c:v>
                </c:pt>
                <c:pt idx="20">
                  <c:v>La Libertad</c:v>
                </c:pt>
                <c:pt idx="21">
                  <c:v>Junín</c:v>
                </c:pt>
                <c:pt idx="22">
                  <c:v>Madre de Dios</c:v>
                </c:pt>
                <c:pt idx="23">
                  <c:v>Piura</c:v>
                </c:pt>
                <c:pt idx="24">
                  <c:v>Ucayali</c:v>
                </c:pt>
              </c:strCache>
            </c:strRef>
          </c:cat>
          <c:val>
            <c:numRef>
              <c:f>'MIA Dpto_sem'!$N$7:$N$31</c:f>
              <c:numCache>
                <c:formatCode>0%</c:formatCode>
                <c:ptCount val="25"/>
                <c:pt idx="0">
                  <c:v>0.99033272061341848</c:v>
                </c:pt>
                <c:pt idx="1">
                  <c:v>0.98429343180033546</c:v>
                </c:pt>
                <c:pt idx="2">
                  <c:v>0.98393221637860406</c:v>
                </c:pt>
                <c:pt idx="3">
                  <c:v>0.97362610597130095</c:v>
                </c:pt>
                <c:pt idx="4">
                  <c:v>0.9686882732887061</c:v>
                </c:pt>
                <c:pt idx="5">
                  <c:v>0.96425626288045996</c:v>
                </c:pt>
                <c:pt idx="6">
                  <c:v>0.95476095393505134</c:v>
                </c:pt>
                <c:pt idx="7">
                  <c:v>0.94568563821531182</c:v>
                </c:pt>
                <c:pt idx="8">
                  <c:v>0.94306108916636722</c:v>
                </c:pt>
                <c:pt idx="9">
                  <c:v>0.93883675662285337</c:v>
                </c:pt>
                <c:pt idx="10">
                  <c:v>0.91512540658591746</c:v>
                </c:pt>
                <c:pt idx="11">
                  <c:v>0.91085565997321882</c:v>
                </c:pt>
                <c:pt idx="12">
                  <c:v>0.90569844707929559</c:v>
                </c:pt>
                <c:pt idx="13">
                  <c:v>0.87716915464287415</c:v>
                </c:pt>
                <c:pt idx="14">
                  <c:v>0.87010857238851491</c:v>
                </c:pt>
                <c:pt idx="15">
                  <c:v>0.85780013055630711</c:v>
                </c:pt>
                <c:pt idx="16">
                  <c:v>0.82455539641460518</c:v>
                </c:pt>
                <c:pt idx="17">
                  <c:v>0.75192776449625565</c:v>
                </c:pt>
                <c:pt idx="18">
                  <c:v>0.734587063614214</c:v>
                </c:pt>
                <c:pt idx="19">
                  <c:v>0.72528125402060073</c:v>
                </c:pt>
                <c:pt idx="20">
                  <c:v>0.67524522030954537</c:v>
                </c:pt>
                <c:pt idx="21">
                  <c:v>0.65327806459251225</c:v>
                </c:pt>
                <c:pt idx="22">
                  <c:v>0.59954457888379298</c:v>
                </c:pt>
                <c:pt idx="23">
                  <c:v>0.48952790385745421</c:v>
                </c:pt>
                <c:pt idx="24">
                  <c:v>0.44852729133515429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686776"/>
        <c:axId val="290685600"/>
      </c:lineChart>
      <c:catAx>
        <c:axId val="29068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0680896"/>
        <c:crosses val="autoZero"/>
        <c:auto val="1"/>
        <c:lblAlgn val="ctr"/>
        <c:lblOffset val="100"/>
        <c:noMultiLvlLbl val="0"/>
      </c:catAx>
      <c:valAx>
        <c:axId val="290680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0684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06856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686776"/>
        <c:crosses val="max"/>
        <c:crossBetween val="between"/>
      </c:valAx>
      <c:catAx>
        <c:axId val="290686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6856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Dpto_sem'!$L$7:$L$30</c:f>
              <c:strCache>
                <c:ptCount val="24"/>
                <c:pt idx="0">
                  <c:v>Ucayali</c:v>
                </c:pt>
                <c:pt idx="1">
                  <c:v>Lambayeque</c:v>
                </c:pt>
                <c:pt idx="2">
                  <c:v>Tacna</c:v>
                </c:pt>
                <c:pt idx="3">
                  <c:v>La Libertad</c:v>
                </c:pt>
                <c:pt idx="4">
                  <c:v>Piura</c:v>
                </c:pt>
                <c:pt idx="5">
                  <c:v>Puno</c:v>
                </c:pt>
                <c:pt idx="6">
                  <c:v>Huánuco</c:v>
                </c:pt>
                <c:pt idx="7">
                  <c:v>Huancavelica</c:v>
                </c:pt>
                <c:pt idx="8">
                  <c:v>Cusco</c:v>
                </c:pt>
                <c:pt idx="9">
                  <c:v>Moquegua</c:v>
                </c:pt>
                <c:pt idx="10">
                  <c:v>Amazonas</c:v>
                </c:pt>
                <c:pt idx="11">
                  <c:v>Ica</c:v>
                </c:pt>
                <c:pt idx="12">
                  <c:v>Lima</c:v>
                </c:pt>
                <c:pt idx="13">
                  <c:v>San Martín</c:v>
                </c:pt>
                <c:pt idx="14">
                  <c:v>Junín</c:v>
                </c:pt>
                <c:pt idx="15">
                  <c:v>Ancash</c:v>
                </c:pt>
                <c:pt idx="16">
                  <c:v>Ayacucho</c:v>
                </c:pt>
                <c:pt idx="17">
                  <c:v>Arequipa</c:v>
                </c:pt>
                <c:pt idx="18">
                  <c:v>Tumbes</c:v>
                </c:pt>
                <c:pt idx="19">
                  <c:v>Apurímac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Dpto_sem'!$M$7:$M$30</c:f>
              <c:numCache>
                <c:formatCode>#,##0.0</c:formatCode>
                <c:ptCount val="24"/>
                <c:pt idx="0">
                  <c:v>1.4317098606843501</c:v>
                </c:pt>
                <c:pt idx="1">
                  <c:v>131.95149796186888</c:v>
                </c:pt>
                <c:pt idx="2">
                  <c:v>41.226217519917668</c:v>
                </c:pt>
                <c:pt idx="3">
                  <c:v>417.00179334924104</c:v>
                </c:pt>
                <c:pt idx="4">
                  <c:v>104.03941415538088</c:v>
                </c:pt>
                <c:pt idx="5">
                  <c:v>77.148139493126337</c:v>
                </c:pt>
                <c:pt idx="6">
                  <c:v>23.553447004043846</c:v>
                </c:pt>
                <c:pt idx="7">
                  <c:v>73.516792438863192</c:v>
                </c:pt>
                <c:pt idx="8">
                  <c:v>127.14300881295424</c:v>
                </c:pt>
                <c:pt idx="9">
                  <c:v>37.521900503204279</c:v>
                </c:pt>
                <c:pt idx="10">
                  <c:v>18.625653134804452</c:v>
                </c:pt>
                <c:pt idx="11">
                  <c:v>21.786279770336957</c:v>
                </c:pt>
                <c:pt idx="12">
                  <c:v>73.507292772570707</c:v>
                </c:pt>
                <c:pt idx="13">
                  <c:v>18.69472773923917</c:v>
                </c:pt>
                <c:pt idx="14">
                  <c:v>32.512637258557859</c:v>
                </c:pt>
                <c:pt idx="15">
                  <c:v>110.87737058321176</c:v>
                </c:pt>
                <c:pt idx="16">
                  <c:v>124.32409547696632</c:v>
                </c:pt>
                <c:pt idx="17">
                  <c:v>133.86900263237078</c:v>
                </c:pt>
                <c:pt idx="18">
                  <c:v>1.0085202772170305</c:v>
                </c:pt>
                <c:pt idx="19">
                  <c:v>81.139925810876065</c:v>
                </c:pt>
                <c:pt idx="20">
                  <c:v>46.931488473533946</c:v>
                </c:pt>
                <c:pt idx="21">
                  <c:v>1.9608841660665348</c:v>
                </c:pt>
                <c:pt idx="22">
                  <c:v>1.8220241631061072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685208"/>
        <c:axId val="290679720"/>
      </c:barChart>
      <c:lineChart>
        <c:grouping val="standard"/>
        <c:varyColors val="0"/>
        <c:ser>
          <c:idx val="1"/>
          <c:order val="1"/>
          <c:tx>
            <c:strRef>
              <c:f>'RRHH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Dpto_sem'!$L$7:$L$30</c:f>
              <c:strCache>
                <c:ptCount val="24"/>
                <c:pt idx="0">
                  <c:v>Ucayali</c:v>
                </c:pt>
                <c:pt idx="1">
                  <c:v>Lambayeque</c:v>
                </c:pt>
                <c:pt idx="2">
                  <c:v>Tacna</c:v>
                </c:pt>
                <c:pt idx="3">
                  <c:v>La Libertad</c:v>
                </c:pt>
                <c:pt idx="4">
                  <c:v>Piura</c:v>
                </c:pt>
                <c:pt idx="5">
                  <c:v>Puno</c:v>
                </c:pt>
                <c:pt idx="6">
                  <c:v>Huánuco</c:v>
                </c:pt>
                <c:pt idx="7">
                  <c:v>Huancavelica</c:v>
                </c:pt>
                <c:pt idx="8">
                  <c:v>Cusco</c:v>
                </c:pt>
                <c:pt idx="9">
                  <c:v>Moquegua</c:v>
                </c:pt>
                <c:pt idx="10">
                  <c:v>Amazonas</c:v>
                </c:pt>
                <c:pt idx="11">
                  <c:v>Ica</c:v>
                </c:pt>
                <c:pt idx="12">
                  <c:v>Lima</c:v>
                </c:pt>
                <c:pt idx="13">
                  <c:v>San Martín</c:v>
                </c:pt>
                <c:pt idx="14">
                  <c:v>Junín</c:v>
                </c:pt>
                <c:pt idx="15">
                  <c:v>Ancash</c:v>
                </c:pt>
                <c:pt idx="16">
                  <c:v>Ayacucho</c:v>
                </c:pt>
                <c:pt idx="17">
                  <c:v>Arequipa</c:v>
                </c:pt>
                <c:pt idx="18">
                  <c:v>Tumbes</c:v>
                </c:pt>
                <c:pt idx="19">
                  <c:v>Apurímac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Dpto_sem'!$N$7:$N$30</c:f>
              <c:numCache>
                <c:formatCode>0%</c:formatCode>
                <c:ptCount val="24"/>
                <c:pt idx="0">
                  <c:v>0.97380389701457071</c:v>
                </c:pt>
                <c:pt idx="1">
                  <c:v>0.97236562346568256</c:v>
                </c:pt>
                <c:pt idx="2">
                  <c:v>0.94844306527924538</c:v>
                </c:pt>
                <c:pt idx="3">
                  <c:v>0.93951070035618811</c:v>
                </c:pt>
                <c:pt idx="4">
                  <c:v>0.92443745838280611</c:v>
                </c:pt>
                <c:pt idx="5">
                  <c:v>0.90650637100904996</c:v>
                </c:pt>
                <c:pt idx="6">
                  <c:v>0.89121223086563017</c:v>
                </c:pt>
                <c:pt idx="7">
                  <c:v>0.88976008166377785</c:v>
                </c:pt>
                <c:pt idx="8">
                  <c:v>0.86417274615741979</c:v>
                </c:pt>
                <c:pt idx="9">
                  <c:v>0.84602526040349268</c:v>
                </c:pt>
                <c:pt idx="10">
                  <c:v>0.8443658332197479</c:v>
                </c:pt>
                <c:pt idx="11">
                  <c:v>0.84431415703727575</c:v>
                </c:pt>
                <c:pt idx="12">
                  <c:v>0.82743490182733692</c:v>
                </c:pt>
                <c:pt idx="13">
                  <c:v>0.80427799260471511</c:v>
                </c:pt>
                <c:pt idx="14">
                  <c:v>0.76227076691835649</c:v>
                </c:pt>
                <c:pt idx="15">
                  <c:v>0.72492129212002121</c:v>
                </c:pt>
                <c:pt idx="16">
                  <c:v>0.70731696764888907</c:v>
                </c:pt>
                <c:pt idx="17">
                  <c:v>0.70299882898842758</c:v>
                </c:pt>
                <c:pt idx="18">
                  <c:v>0.69090928082279279</c:v>
                </c:pt>
                <c:pt idx="19">
                  <c:v>0.68617804366838042</c:v>
                </c:pt>
                <c:pt idx="20">
                  <c:v>0.64593561003206723</c:v>
                </c:pt>
                <c:pt idx="21">
                  <c:v>0.60211121877351048</c:v>
                </c:pt>
                <c:pt idx="22">
                  <c:v>0.21550248529571142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680504"/>
        <c:axId val="290685992"/>
      </c:lineChart>
      <c:catAx>
        <c:axId val="29068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0679720"/>
        <c:crosses val="autoZero"/>
        <c:auto val="1"/>
        <c:lblAlgn val="ctr"/>
        <c:lblOffset val="100"/>
        <c:noMultiLvlLbl val="0"/>
      </c:catAx>
      <c:valAx>
        <c:axId val="290679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0685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0685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680504"/>
        <c:crosses val="max"/>
        <c:crossBetween val="between"/>
      </c:valAx>
      <c:catAx>
        <c:axId val="290680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685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Dpto_sem'!$L$7:$L$30</c:f>
              <c:strCache>
                <c:ptCount val="24"/>
                <c:pt idx="0">
                  <c:v>Huancavelica</c:v>
                </c:pt>
                <c:pt idx="1">
                  <c:v>Huánuco</c:v>
                </c:pt>
                <c:pt idx="2">
                  <c:v>Ucayali</c:v>
                </c:pt>
                <c:pt idx="3">
                  <c:v>Junín</c:v>
                </c:pt>
                <c:pt idx="4">
                  <c:v>Pasco</c:v>
                </c:pt>
                <c:pt idx="5">
                  <c:v>Piura</c:v>
                </c:pt>
                <c:pt idx="6">
                  <c:v>Amazonas</c:v>
                </c:pt>
                <c:pt idx="7">
                  <c:v>Puno</c:v>
                </c:pt>
                <c:pt idx="8">
                  <c:v>Cusco</c:v>
                </c:pt>
                <c:pt idx="9">
                  <c:v>La Libertad</c:v>
                </c:pt>
                <c:pt idx="10">
                  <c:v>Arequipa</c:v>
                </c:pt>
                <c:pt idx="11">
                  <c:v>Cajamarca</c:v>
                </c:pt>
                <c:pt idx="12">
                  <c:v>Lima</c:v>
                </c:pt>
                <c:pt idx="13">
                  <c:v>Madre de Dios</c:v>
                </c:pt>
                <c:pt idx="14">
                  <c:v>Moquegua</c:v>
                </c:pt>
                <c:pt idx="15">
                  <c:v>San Martín</c:v>
                </c:pt>
                <c:pt idx="16">
                  <c:v>Ayacucho</c:v>
                </c:pt>
                <c:pt idx="17">
                  <c:v>Loreto</c:v>
                </c:pt>
                <c:pt idx="18">
                  <c:v>Lambayeque</c:v>
                </c:pt>
                <c:pt idx="19">
                  <c:v>Tumbes</c:v>
                </c:pt>
                <c:pt idx="20">
                  <c:v>Ica</c:v>
                </c:pt>
                <c:pt idx="21">
                  <c:v>Apurímac</c:v>
                </c:pt>
                <c:pt idx="22">
                  <c:v>Ancash</c:v>
                </c:pt>
                <c:pt idx="23">
                  <c:v>Tacna</c:v>
                </c:pt>
              </c:strCache>
            </c:strRef>
          </c:cat>
          <c:val>
            <c:numRef>
              <c:f>'ER Dpto_sem'!$M$7:$M$30</c:f>
              <c:numCache>
                <c:formatCode>#,##0.0</c:formatCode>
                <c:ptCount val="24"/>
                <c:pt idx="0">
                  <c:v>12.203023227826634</c:v>
                </c:pt>
                <c:pt idx="1">
                  <c:v>26.111941973504145</c:v>
                </c:pt>
                <c:pt idx="2">
                  <c:v>16.326695273893289</c:v>
                </c:pt>
                <c:pt idx="3">
                  <c:v>35.073713378968023</c:v>
                </c:pt>
                <c:pt idx="4">
                  <c:v>13.298876260989346</c:v>
                </c:pt>
                <c:pt idx="5">
                  <c:v>51.525633642668254</c:v>
                </c:pt>
                <c:pt idx="6">
                  <c:v>13.356953759968746</c:v>
                </c:pt>
                <c:pt idx="7">
                  <c:v>27.906002355332021</c:v>
                </c:pt>
                <c:pt idx="8">
                  <c:v>38.331449391793583</c:v>
                </c:pt>
                <c:pt idx="9">
                  <c:v>25.549071021625082</c:v>
                </c:pt>
                <c:pt idx="10">
                  <c:v>31.645440324093215</c:v>
                </c:pt>
                <c:pt idx="11">
                  <c:v>58.685456885912572</c:v>
                </c:pt>
                <c:pt idx="12">
                  <c:v>15.30980524563347</c:v>
                </c:pt>
                <c:pt idx="13">
                  <c:v>2.1753704303409904</c:v>
                </c:pt>
                <c:pt idx="14">
                  <c:v>2.3232026750338264</c:v>
                </c:pt>
                <c:pt idx="15">
                  <c:v>8.7735787479323335</c:v>
                </c:pt>
                <c:pt idx="16">
                  <c:v>12.820275915917591</c:v>
                </c:pt>
                <c:pt idx="17">
                  <c:v>16.064905654915492</c:v>
                </c:pt>
                <c:pt idx="18">
                  <c:v>11.118756164336219</c:v>
                </c:pt>
                <c:pt idx="19">
                  <c:v>0.66941569815389812</c:v>
                </c:pt>
                <c:pt idx="20">
                  <c:v>6.948701264540432</c:v>
                </c:pt>
                <c:pt idx="21">
                  <c:v>3.8396883532768697</c:v>
                </c:pt>
                <c:pt idx="22">
                  <c:v>9.2780137300433125</c:v>
                </c:pt>
                <c:pt idx="23">
                  <c:v>0.48108641011640429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683248"/>
        <c:axId val="290683640"/>
      </c:barChart>
      <c:lineChart>
        <c:grouping val="standard"/>
        <c:varyColors val="0"/>
        <c:ser>
          <c:idx val="1"/>
          <c:order val="1"/>
          <c:tx>
            <c:strRef>
              <c:f>'ER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Dpto_sem'!$L$7:$L$30</c:f>
              <c:strCache>
                <c:ptCount val="24"/>
                <c:pt idx="0">
                  <c:v>Huancavelica</c:v>
                </c:pt>
                <c:pt idx="1">
                  <c:v>Huánuco</c:v>
                </c:pt>
                <c:pt idx="2">
                  <c:v>Ucayali</c:v>
                </c:pt>
                <c:pt idx="3">
                  <c:v>Junín</c:v>
                </c:pt>
                <c:pt idx="4">
                  <c:v>Pasco</c:v>
                </c:pt>
                <c:pt idx="5">
                  <c:v>Piura</c:v>
                </c:pt>
                <c:pt idx="6">
                  <c:v>Amazonas</c:v>
                </c:pt>
                <c:pt idx="7">
                  <c:v>Puno</c:v>
                </c:pt>
                <c:pt idx="8">
                  <c:v>Cusco</c:v>
                </c:pt>
                <c:pt idx="9">
                  <c:v>La Libertad</c:v>
                </c:pt>
                <c:pt idx="10">
                  <c:v>Arequipa</c:v>
                </c:pt>
                <c:pt idx="11">
                  <c:v>Cajamarca</c:v>
                </c:pt>
                <c:pt idx="12">
                  <c:v>Lima</c:v>
                </c:pt>
                <c:pt idx="13">
                  <c:v>Madre de Dios</c:v>
                </c:pt>
                <c:pt idx="14">
                  <c:v>Moquegua</c:v>
                </c:pt>
                <c:pt idx="15">
                  <c:v>San Martín</c:v>
                </c:pt>
                <c:pt idx="16">
                  <c:v>Ayacucho</c:v>
                </c:pt>
                <c:pt idx="17">
                  <c:v>Loreto</c:v>
                </c:pt>
                <c:pt idx="18">
                  <c:v>Lambayeque</c:v>
                </c:pt>
                <c:pt idx="19">
                  <c:v>Tumbes</c:v>
                </c:pt>
                <c:pt idx="20">
                  <c:v>Ica</c:v>
                </c:pt>
                <c:pt idx="21">
                  <c:v>Apurímac</c:v>
                </c:pt>
                <c:pt idx="22">
                  <c:v>Ancash</c:v>
                </c:pt>
                <c:pt idx="23">
                  <c:v>Tacna</c:v>
                </c:pt>
              </c:strCache>
            </c:strRef>
          </c:cat>
          <c:val>
            <c:numRef>
              <c:f>'ER Dpto_sem'!$N$7:$N$30</c:f>
              <c:numCache>
                <c:formatCode>0%</c:formatCode>
                <c:ptCount val="24"/>
                <c:pt idx="0">
                  <c:v>0.97931329810925682</c:v>
                </c:pt>
                <c:pt idx="1">
                  <c:v>0.97864354476873716</c:v>
                </c:pt>
                <c:pt idx="2">
                  <c:v>0.96885835615684823</c:v>
                </c:pt>
                <c:pt idx="3">
                  <c:v>0.95958730401965431</c:v>
                </c:pt>
                <c:pt idx="4">
                  <c:v>0.95485825984774275</c:v>
                </c:pt>
                <c:pt idx="5">
                  <c:v>0.95134603224193937</c:v>
                </c:pt>
                <c:pt idx="6">
                  <c:v>0.94884426361870011</c:v>
                </c:pt>
                <c:pt idx="7">
                  <c:v>0.92475352683892675</c:v>
                </c:pt>
                <c:pt idx="8">
                  <c:v>0.9168027442241834</c:v>
                </c:pt>
                <c:pt idx="9">
                  <c:v>0.88401119636997183</c:v>
                </c:pt>
                <c:pt idx="10">
                  <c:v>0.88050882000725317</c:v>
                </c:pt>
                <c:pt idx="11">
                  <c:v>0.87670281050212295</c:v>
                </c:pt>
                <c:pt idx="12">
                  <c:v>0.8208546511515552</c:v>
                </c:pt>
                <c:pt idx="13">
                  <c:v>0.78177169625309073</c:v>
                </c:pt>
                <c:pt idx="14">
                  <c:v>0.75593442166912761</c:v>
                </c:pt>
                <c:pt idx="15">
                  <c:v>0.74916240304416148</c:v>
                </c:pt>
                <c:pt idx="16">
                  <c:v>0.74911607759095467</c:v>
                </c:pt>
                <c:pt idx="17">
                  <c:v>0.67675708296545012</c:v>
                </c:pt>
                <c:pt idx="18">
                  <c:v>0.65065727331208045</c:v>
                </c:pt>
                <c:pt idx="19">
                  <c:v>0.64331944487263948</c:v>
                </c:pt>
                <c:pt idx="20">
                  <c:v>0.63838616540897286</c:v>
                </c:pt>
                <c:pt idx="21">
                  <c:v>0.49012551209213151</c:v>
                </c:pt>
                <c:pt idx="22">
                  <c:v>0.46341398596340749</c:v>
                </c:pt>
                <c:pt idx="23">
                  <c:v>0.38478324447295703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67960"/>
        <c:axId val="291469136"/>
      </c:lineChart>
      <c:catAx>
        <c:axId val="29068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0683640"/>
        <c:crosses val="autoZero"/>
        <c:auto val="1"/>
        <c:lblAlgn val="ctr"/>
        <c:lblOffset val="100"/>
        <c:noMultiLvlLbl val="0"/>
      </c:catAx>
      <c:valAx>
        <c:axId val="290683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0683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14691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1467960"/>
        <c:crosses val="max"/>
        <c:crossBetween val="between"/>
      </c:valAx>
      <c:catAx>
        <c:axId val="291467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4691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Dpto_sem'!$L$7:$L$31</c:f>
              <c:strCache>
                <c:ptCount val="25"/>
                <c:pt idx="0">
                  <c:v>Tumbes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Lambayeque</c:v>
                </c:pt>
                <c:pt idx="4">
                  <c:v>Cusco</c:v>
                </c:pt>
                <c:pt idx="5">
                  <c:v>Huancavelica</c:v>
                </c:pt>
                <c:pt idx="6">
                  <c:v>Cajamarca</c:v>
                </c:pt>
                <c:pt idx="7">
                  <c:v>Ayacucho</c:v>
                </c:pt>
                <c:pt idx="8">
                  <c:v>Piura</c:v>
                </c:pt>
                <c:pt idx="9">
                  <c:v>Apurímac</c:v>
                </c:pt>
                <c:pt idx="10">
                  <c:v>Moquegua</c:v>
                </c:pt>
                <c:pt idx="11">
                  <c:v>Tacna</c:v>
                </c:pt>
                <c:pt idx="12">
                  <c:v>Amazonas</c:v>
                </c:pt>
                <c:pt idx="13">
                  <c:v>Loreto</c:v>
                </c:pt>
                <c:pt idx="14">
                  <c:v>San Martín</c:v>
                </c:pt>
                <c:pt idx="15">
                  <c:v>Puno</c:v>
                </c:pt>
                <c:pt idx="16">
                  <c:v>Lima</c:v>
                </c:pt>
                <c:pt idx="17">
                  <c:v>Pasco</c:v>
                </c:pt>
                <c:pt idx="18">
                  <c:v>La Libertad</c:v>
                </c:pt>
                <c:pt idx="19">
                  <c:v>Huánuco</c:v>
                </c:pt>
                <c:pt idx="20">
                  <c:v>Ancash</c:v>
                </c:pt>
                <c:pt idx="21">
                  <c:v>Ica</c:v>
                </c:pt>
                <c:pt idx="22">
                  <c:v>Ucayali</c:v>
                </c:pt>
                <c:pt idx="23">
                  <c:v>Arequipa</c:v>
                </c:pt>
                <c:pt idx="24">
                  <c:v>Junín</c:v>
                </c:pt>
              </c:strCache>
            </c:strRef>
          </c:cat>
          <c:val>
            <c:numRef>
              <c:f>'TEL Dpto_sem'!$M$7:$M$31</c:f>
              <c:numCache>
                <c:formatCode>#,##0.0</c:formatCode>
                <c:ptCount val="25"/>
                <c:pt idx="0">
                  <c:v>17.520870054606348</c:v>
                </c:pt>
                <c:pt idx="1">
                  <c:v>0.27750499825924635</c:v>
                </c:pt>
                <c:pt idx="2">
                  <c:v>9.9999997764825821E-3</c:v>
                </c:pt>
                <c:pt idx="3">
                  <c:v>38.001131490695116</c:v>
                </c:pt>
                <c:pt idx="4">
                  <c:v>142.2715930150589</c:v>
                </c:pt>
                <c:pt idx="5">
                  <c:v>66.361042423523031</c:v>
                </c:pt>
                <c:pt idx="6">
                  <c:v>186.32959257659968</c:v>
                </c:pt>
                <c:pt idx="7">
                  <c:v>72.669298196793534</c:v>
                </c:pt>
                <c:pt idx="8">
                  <c:v>105.00999826937914</c:v>
                </c:pt>
                <c:pt idx="9">
                  <c:v>53.698295186091855</c:v>
                </c:pt>
                <c:pt idx="10">
                  <c:v>7.6769779901951551E-2</c:v>
                </c:pt>
                <c:pt idx="11">
                  <c:v>0.64126089727506042</c:v>
                </c:pt>
                <c:pt idx="12">
                  <c:v>1.0226520739961416</c:v>
                </c:pt>
                <c:pt idx="13">
                  <c:v>13.996467796852812</c:v>
                </c:pt>
                <c:pt idx="14">
                  <c:v>0.43434663896914572</c:v>
                </c:pt>
                <c:pt idx="15">
                  <c:v>2.0209245202131569</c:v>
                </c:pt>
                <c:pt idx="16">
                  <c:v>39.656513392069925</c:v>
                </c:pt>
                <c:pt idx="17">
                  <c:v>0.40569009142927825</c:v>
                </c:pt>
                <c:pt idx="18">
                  <c:v>0.87503449477662798</c:v>
                </c:pt>
                <c:pt idx="19">
                  <c:v>0.39407940162345767</c:v>
                </c:pt>
                <c:pt idx="20">
                  <c:v>0.88831006572581828</c:v>
                </c:pt>
                <c:pt idx="21">
                  <c:v>0.39164009201340377</c:v>
                </c:pt>
                <c:pt idx="22">
                  <c:v>0.29327879066113383</c:v>
                </c:pt>
                <c:pt idx="23">
                  <c:v>1.5936896938255813</c:v>
                </c:pt>
                <c:pt idx="24">
                  <c:v>1.7596620779040677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468352"/>
        <c:axId val="291468744"/>
      </c:barChart>
      <c:lineChart>
        <c:grouping val="standard"/>
        <c:varyColors val="0"/>
        <c:ser>
          <c:idx val="1"/>
          <c:order val="1"/>
          <c:tx>
            <c:strRef>
              <c:f>'TEL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Dpto_sem'!$L$7:$L$31</c:f>
              <c:strCache>
                <c:ptCount val="25"/>
                <c:pt idx="0">
                  <c:v>Tumbes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Lambayeque</c:v>
                </c:pt>
                <c:pt idx="4">
                  <c:v>Cusco</c:v>
                </c:pt>
                <c:pt idx="5">
                  <c:v>Huancavelica</c:v>
                </c:pt>
                <c:pt idx="6">
                  <c:v>Cajamarca</c:v>
                </c:pt>
                <c:pt idx="7">
                  <c:v>Ayacucho</c:v>
                </c:pt>
                <c:pt idx="8">
                  <c:v>Piura</c:v>
                </c:pt>
                <c:pt idx="9">
                  <c:v>Apurímac</c:v>
                </c:pt>
                <c:pt idx="10">
                  <c:v>Moquegua</c:v>
                </c:pt>
                <c:pt idx="11">
                  <c:v>Tacna</c:v>
                </c:pt>
                <c:pt idx="12">
                  <c:v>Amazonas</c:v>
                </c:pt>
                <c:pt idx="13">
                  <c:v>Loreto</c:v>
                </c:pt>
                <c:pt idx="14">
                  <c:v>San Martín</c:v>
                </c:pt>
                <c:pt idx="15">
                  <c:v>Puno</c:v>
                </c:pt>
                <c:pt idx="16">
                  <c:v>Lima</c:v>
                </c:pt>
                <c:pt idx="17">
                  <c:v>Pasco</c:v>
                </c:pt>
                <c:pt idx="18">
                  <c:v>La Libertad</c:v>
                </c:pt>
                <c:pt idx="19">
                  <c:v>Huánuco</c:v>
                </c:pt>
                <c:pt idx="20">
                  <c:v>Ancash</c:v>
                </c:pt>
                <c:pt idx="21">
                  <c:v>Ica</c:v>
                </c:pt>
                <c:pt idx="22">
                  <c:v>Ucayali</c:v>
                </c:pt>
                <c:pt idx="23">
                  <c:v>Arequipa</c:v>
                </c:pt>
                <c:pt idx="24">
                  <c:v>Junín</c:v>
                </c:pt>
              </c:strCache>
            </c:strRef>
          </c:cat>
          <c:val>
            <c:numRef>
              <c:f>'TEL Dpto_sem'!$N$7:$N$31</c:f>
              <c:numCache>
                <c:formatCode>0%</c:formatCode>
                <c:ptCount val="25"/>
                <c:pt idx="0">
                  <c:v>1.0000000031166456</c:v>
                </c:pt>
                <c:pt idx="1">
                  <c:v>0.99999999372712689</c:v>
                </c:pt>
                <c:pt idx="2">
                  <c:v>0.99999997764825821</c:v>
                </c:pt>
                <c:pt idx="3">
                  <c:v>0.99999435521823654</c:v>
                </c:pt>
                <c:pt idx="4">
                  <c:v>0.9992337866375004</c:v>
                </c:pt>
                <c:pt idx="5">
                  <c:v>0.99845310542885102</c:v>
                </c:pt>
                <c:pt idx="6">
                  <c:v>0.99671819706876053</c:v>
                </c:pt>
                <c:pt idx="7">
                  <c:v>0.99442032982058481</c:v>
                </c:pt>
                <c:pt idx="8">
                  <c:v>0.99259369945613063</c:v>
                </c:pt>
                <c:pt idx="9">
                  <c:v>0.98717409073814877</c:v>
                </c:pt>
                <c:pt idx="10">
                  <c:v>0.98590904878769647</c:v>
                </c:pt>
                <c:pt idx="11">
                  <c:v>0.97454730448224947</c:v>
                </c:pt>
                <c:pt idx="12">
                  <c:v>0.93917535125090712</c:v>
                </c:pt>
                <c:pt idx="13">
                  <c:v>0.93558476216599329</c:v>
                </c:pt>
                <c:pt idx="14">
                  <c:v>0.91514802182202093</c:v>
                </c:pt>
                <c:pt idx="15">
                  <c:v>0.83741608753092533</c:v>
                </c:pt>
                <c:pt idx="16">
                  <c:v>0.81370584541200597</c:v>
                </c:pt>
                <c:pt idx="17">
                  <c:v>0.79039827037322885</c:v>
                </c:pt>
                <c:pt idx="18">
                  <c:v>0.78560090244175618</c:v>
                </c:pt>
                <c:pt idx="19">
                  <c:v>0.78394743761206342</c:v>
                </c:pt>
                <c:pt idx="20">
                  <c:v>0.76586706819770989</c:v>
                </c:pt>
                <c:pt idx="21">
                  <c:v>0.70416195507813817</c:v>
                </c:pt>
                <c:pt idx="22">
                  <c:v>0.65510955542058891</c:v>
                </c:pt>
                <c:pt idx="23">
                  <c:v>0.61340961024569707</c:v>
                </c:pt>
                <c:pt idx="24">
                  <c:v>0.56171050645183529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69528"/>
        <c:axId val="291466000"/>
      </c:lineChart>
      <c:catAx>
        <c:axId val="29146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1468744"/>
        <c:crosses val="autoZero"/>
        <c:auto val="1"/>
        <c:lblAlgn val="ctr"/>
        <c:lblOffset val="100"/>
        <c:noMultiLvlLbl val="0"/>
      </c:catAx>
      <c:valAx>
        <c:axId val="291468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1468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1466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1469528"/>
        <c:crosses val="max"/>
        <c:crossBetween val="between"/>
      </c:valAx>
      <c:catAx>
        <c:axId val="291469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466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Dpto_sem'!$L$7:$L$13</c:f>
              <c:strCache>
                <c:ptCount val="7"/>
                <c:pt idx="0">
                  <c:v>Cajamarca</c:v>
                </c:pt>
                <c:pt idx="1">
                  <c:v>La Libertad</c:v>
                </c:pt>
                <c:pt idx="2">
                  <c:v>Lambayeque</c:v>
                </c:pt>
                <c:pt idx="3">
                  <c:v>Puno</c:v>
                </c:pt>
                <c:pt idx="4">
                  <c:v>Madre de Dios</c:v>
                </c:pt>
                <c:pt idx="5">
                  <c:v>Lima</c:v>
                </c:pt>
                <c:pt idx="6">
                  <c:v>Ica</c:v>
                </c:pt>
              </c:strCache>
            </c:strRef>
          </c:cat>
          <c:val>
            <c:numRef>
              <c:f>'CGB Dpto_sem'!$M$7:$M$13</c:f>
              <c:numCache>
                <c:formatCode>#,##0.0</c:formatCode>
                <c:ptCount val="7"/>
                <c:pt idx="0">
                  <c:v>2.4000000208616257E-2</c:v>
                </c:pt>
                <c:pt idx="1">
                  <c:v>3.5474998950958252</c:v>
                </c:pt>
                <c:pt idx="2">
                  <c:v>0.11682921065948904</c:v>
                </c:pt>
                <c:pt idx="3">
                  <c:v>3.5034177577472292</c:v>
                </c:pt>
                <c:pt idx="4">
                  <c:v>4.2734599323011935E-2</c:v>
                </c:pt>
                <c:pt idx="5">
                  <c:v>51.997982744447654</c:v>
                </c:pt>
                <c:pt idx="6">
                  <c:v>2.044999971985817E-2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464824"/>
        <c:axId val="291462080"/>
      </c:barChart>
      <c:lineChart>
        <c:grouping val="standard"/>
        <c:varyColors val="0"/>
        <c:ser>
          <c:idx val="1"/>
          <c:order val="1"/>
          <c:tx>
            <c:strRef>
              <c:f>'CGB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Dpto_sem'!$L$7:$L$13</c:f>
              <c:strCache>
                <c:ptCount val="7"/>
                <c:pt idx="0">
                  <c:v>Cajamarca</c:v>
                </c:pt>
                <c:pt idx="1">
                  <c:v>La Libertad</c:v>
                </c:pt>
                <c:pt idx="2">
                  <c:v>Lambayeque</c:v>
                </c:pt>
                <c:pt idx="3">
                  <c:v>Puno</c:v>
                </c:pt>
                <c:pt idx="4">
                  <c:v>Madre de Dios</c:v>
                </c:pt>
                <c:pt idx="5">
                  <c:v>Lima</c:v>
                </c:pt>
                <c:pt idx="6">
                  <c:v>Ica</c:v>
                </c:pt>
              </c:strCache>
            </c:strRef>
          </c:cat>
          <c:val>
            <c:numRef>
              <c:f>'CGB Dpto_sem'!$N$7:$N$13</c:f>
              <c:numCache>
                <c:formatCode>0%</c:formatCode>
                <c:ptCount val="7"/>
                <c:pt idx="0">
                  <c:v>1.000000008692344</c:v>
                </c:pt>
                <c:pt idx="1">
                  <c:v>0.99999997042870337</c:v>
                </c:pt>
                <c:pt idx="2">
                  <c:v>0.99997612520104973</c:v>
                </c:pt>
                <c:pt idx="3">
                  <c:v>0.99928656587537512</c:v>
                </c:pt>
                <c:pt idx="4">
                  <c:v>0.99786576666071858</c:v>
                </c:pt>
                <c:pt idx="5">
                  <c:v>0.92929970537460871</c:v>
                </c:pt>
                <c:pt idx="6">
                  <c:v>1.0503564904768449E-2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65216"/>
        <c:axId val="291466784"/>
      </c:lineChart>
      <c:catAx>
        <c:axId val="29146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1462080"/>
        <c:crosses val="autoZero"/>
        <c:auto val="1"/>
        <c:lblAlgn val="ctr"/>
        <c:lblOffset val="100"/>
        <c:noMultiLvlLbl val="0"/>
      </c:catAx>
      <c:valAx>
        <c:axId val="291462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1464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1466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1465216"/>
        <c:crosses val="max"/>
        <c:crossBetween val="between"/>
      </c:valAx>
      <c:catAx>
        <c:axId val="29146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466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Dpto_sem'!$L$7:$L$31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Loreto</c:v>
                </c:pt>
                <c:pt idx="3">
                  <c:v>San Martín</c:v>
                </c:pt>
                <c:pt idx="4">
                  <c:v>Ayacucho</c:v>
                </c:pt>
                <c:pt idx="5">
                  <c:v>Lima</c:v>
                </c:pt>
                <c:pt idx="6">
                  <c:v>Tacna</c:v>
                </c:pt>
                <c:pt idx="7">
                  <c:v>Ucayali</c:v>
                </c:pt>
                <c:pt idx="8">
                  <c:v>Huancavelica</c:v>
                </c:pt>
                <c:pt idx="9">
                  <c:v>Ica</c:v>
                </c:pt>
                <c:pt idx="10">
                  <c:v>Piura</c:v>
                </c:pt>
                <c:pt idx="11">
                  <c:v>Junín</c:v>
                </c:pt>
                <c:pt idx="12">
                  <c:v>Lambayeque</c:v>
                </c:pt>
                <c:pt idx="13">
                  <c:v>Amazonas</c:v>
                </c:pt>
                <c:pt idx="14">
                  <c:v>Moquegua</c:v>
                </c:pt>
                <c:pt idx="15">
                  <c:v>Apurímac</c:v>
                </c:pt>
                <c:pt idx="16">
                  <c:v>Arequipa</c:v>
                </c:pt>
                <c:pt idx="17">
                  <c:v>Ancash</c:v>
                </c:pt>
                <c:pt idx="18">
                  <c:v>Pasco</c:v>
                </c:pt>
                <c:pt idx="19">
                  <c:v>Cajamarca</c:v>
                </c:pt>
                <c:pt idx="20">
                  <c:v>Huánuco</c:v>
                </c:pt>
                <c:pt idx="21">
                  <c:v>La Libertad</c:v>
                </c:pt>
                <c:pt idx="22">
                  <c:v>Cusco</c:v>
                </c:pt>
                <c:pt idx="23">
                  <c:v>Madre de Dios</c:v>
                </c:pt>
                <c:pt idx="24">
                  <c:v>Puno</c:v>
                </c:pt>
              </c:strCache>
            </c:strRef>
          </c:cat>
          <c:val>
            <c:numRef>
              <c:f>'SMN Dpto_sem'!$M$7:$M$31</c:f>
              <c:numCache>
                <c:formatCode>#,##0.0</c:formatCode>
                <c:ptCount val="25"/>
                <c:pt idx="0">
                  <c:v>25.723242087286003</c:v>
                </c:pt>
                <c:pt idx="1">
                  <c:v>82.003566368978639</c:v>
                </c:pt>
                <c:pt idx="2">
                  <c:v>80.077514035806573</c:v>
                </c:pt>
                <c:pt idx="3">
                  <c:v>64.46098278235425</c:v>
                </c:pt>
                <c:pt idx="4">
                  <c:v>91.260416363925188</c:v>
                </c:pt>
                <c:pt idx="5">
                  <c:v>504.0226002552667</c:v>
                </c:pt>
                <c:pt idx="6">
                  <c:v>18.006649049515541</c:v>
                </c:pt>
                <c:pt idx="7">
                  <c:v>39.479951812780911</c:v>
                </c:pt>
                <c:pt idx="8">
                  <c:v>65.326795101675089</c:v>
                </c:pt>
                <c:pt idx="9">
                  <c:v>33.685901542286885</c:v>
                </c:pt>
                <c:pt idx="10">
                  <c:v>91.267011489367192</c:v>
                </c:pt>
                <c:pt idx="11">
                  <c:v>82.472090281170154</c:v>
                </c:pt>
                <c:pt idx="12">
                  <c:v>54.896388428231617</c:v>
                </c:pt>
                <c:pt idx="13">
                  <c:v>54.675937081463459</c:v>
                </c:pt>
                <c:pt idx="14">
                  <c:v>11.82049583628708</c:v>
                </c:pt>
                <c:pt idx="15">
                  <c:v>64.242001558878229</c:v>
                </c:pt>
                <c:pt idx="16">
                  <c:v>67.766045295907588</c:v>
                </c:pt>
                <c:pt idx="17">
                  <c:v>57.865769786627801</c:v>
                </c:pt>
                <c:pt idx="18">
                  <c:v>17.461991044356047</c:v>
                </c:pt>
                <c:pt idx="19">
                  <c:v>144.07729164026287</c:v>
                </c:pt>
                <c:pt idx="20">
                  <c:v>63.360027041322383</c:v>
                </c:pt>
                <c:pt idx="21">
                  <c:v>78.220224642203306</c:v>
                </c:pt>
                <c:pt idx="22">
                  <c:v>74.765645559535869</c:v>
                </c:pt>
                <c:pt idx="23">
                  <c:v>10.041550720572708</c:v>
                </c:pt>
                <c:pt idx="24">
                  <c:v>76.22285389804631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20032"/>
        <c:axId val="196121992"/>
      </c:barChart>
      <c:lineChart>
        <c:grouping val="standard"/>
        <c:varyColors val="0"/>
        <c:ser>
          <c:idx val="1"/>
          <c:order val="1"/>
          <c:tx>
            <c:strRef>
              <c:f>'SMN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Dpto_sem'!$L$7:$L$31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Loreto</c:v>
                </c:pt>
                <c:pt idx="3">
                  <c:v>San Martín</c:v>
                </c:pt>
                <c:pt idx="4">
                  <c:v>Ayacucho</c:v>
                </c:pt>
                <c:pt idx="5">
                  <c:v>Lima</c:v>
                </c:pt>
                <c:pt idx="6">
                  <c:v>Tacna</c:v>
                </c:pt>
                <c:pt idx="7">
                  <c:v>Ucayali</c:v>
                </c:pt>
                <c:pt idx="8">
                  <c:v>Huancavelica</c:v>
                </c:pt>
                <c:pt idx="9">
                  <c:v>Ica</c:v>
                </c:pt>
                <c:pt idx="10">
                  <c:v>Piura</c:v>
                </c:pt>
                <c:pt idx="11">
                  <c:v>Junín</c:v>
                </c:pt>
                <c:pt idx="12">
                  <c:v>Lambayeque</c:v>
                </c:pt>
                <c:pt idx="13">
                  <c:v>Amazonas</c:v>
                </c:pt>
                <c:pt idx="14">
                  <c:v>Moquegua</c:v>
                </c:pt>
                <c:pt idx="15">
                  <c:v>Apurímac</c:v>
                </c:pt>
                <c:pt idx="16">
                  <c:v>Arequipa</c:v>
                </c:pt>
                <c:pt idx="17">
                  <c:v>Ancash</c:v>
                </c:pt>
                <c:pt idx="18">
                  <c:v>Pasco</c:v>
                </c:pt>
                <c:pt idx="19">
                  <c:v>Cajamarca</c:v>
                </c:pt>
                <c:pt idx="20">
                  <c:v>Huánuco</c:v>
                </c:pt>
                <c:pt idx="21">
                  <c:v>La Libertad</c:v>
                </c:pt>
                <c:pt idx="22">
                  <c:v>Cusco</c:v>
                </c:pt>
                <c:pt idx="23">
                  <c:v>Madre de Dios</c:v>
                </c:pt>
                <c:pt idx="24">
                  <c:v>Puno</c:v>
                </c:pt>
              </c:strCache>
            </c:strRef>
          </c:cat>
          <c:val>
            <c:numRef>
              <c:f>'SMN Dpto_sem'!$N$7:$N$31</c:f>
              <c:numCache>
                <c:formatCode>0%</c:formatCode>
                <c:ptCount val="25"/>
                <c:pt idx="0">
                  <c:v>0.99251502194701957</c:v>
                </c:pt>
                <c:pt idx="1">
                  <c:v>0.98898771919994</c:v>
                </c:pt>
                <c:pt idx="2">
                  <c:v>0.98025428982052354</c:v>
                </c:pt>
                <c:pt idx="3">
                  <c:v>0.9763695332751281</c:v>
                </c:pt>
                <c:pt idx="4">
                  <c:v>0.97429162285577298</c:v>
                </c:pt>
                <c:pt idx="5">
                  <c:v>0.9668516097748161</c:v>
                </c:pt>
                <c:pt idx="6">
                  <c:v>0.96563315304195063</c:v>
                </c:pt>
                <c:pt idx="7">
                  <c:v>0.96262651191201565</c:v>
                </c:pt>
                <c:pt idx="8">
                  <c:v>0.96220370484533202</c:v>
                </c:pt>
                <c:pt idx="9">
                  <c:v>0.96217994355058034</c:v>
                </c:pt>
                <c:pt idx="10">
                  <c:v>0.96157793003418823</c:v>
                </c:pt>
                <c:pt idx="11">
                  <c:v>0.95732297215642215</c:v>
                </c:pt>
                <c:pt idx="12">
                  <c:v>0.95531272397782541</c:v>
                </c:pt>
                <c:pt idx="13">
                  <c:v>0.9482882944980614</c:v>
                </c:pt>
                <c:pt idx="14">
                  <c:v>0.9339538126501723</c:v>
                </c:pt>
                <c:pt idx="15">
                  <c:v>0.93105923440500793</c:v>
                </c:pt>
                <c:pt idx="16">
                  <c:v>0.92864421482979342</c:v>
                </c:pt>
                <c:pt idx="17">
                  <c:v>0.92036350425969704</c:v>
                </c:pt>
                <c:pt idx="18">
                  <c:v>0.91972636806370733</c:v>
                </c:pt>
                <c:pt idx="19">
                  <c:v>0.91449686848921563</c:v>
                </c:pt>
                <c:pt idx="20">
                  <c:v>0.91081055393404808</c:v>
                </c:pt>
                <c:pt idx="21">
                  <c:v>0.90038614900440139</c:v>
                </c:pt>
                <c:pt idx="22">
                  <c:v>0.89763061252499288</c:v>
                </c:pt>
                <c:pt idx="23">
                  <c:v>0.84929683504556697</c:v>
                </c:pt>
                <c:pt idx="24">
                  <c:v>0.76699117837247888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2384"/>
        <c:axId val="196120424"/>
      </c:lineChart>
      <c:catAx>
        <c:axId val="1961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196121992"/>
        <c:crosses val="autoZero"/>
        <c:auto val="1"/>
        <c:lblAlgn val="ctr"/>
        <c:lblOffset val="100"/>
        <c:noMultiLvlLbl val="0"/>
      </c:catAx>
      <c:valAx>
        <c:axId val="196121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196120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196120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96122384"/>
        <c:crosses val="max"/>
        <c:crossBetween val="between"/>
      </c:valAx>
      <c:catAx>
        <c:axId val="19612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6120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Dpto_sem'!$L$7:$L$26</c:f>
              <c:strCache>
                <c:ptCount val="20"/>
                <c:pt idx="0">
                  <c:v>Piura</c:v>
                </c:pt>
                <c:pt idx="1">
                  <c:v>Cajamarca</c:v>
                </c:pt>
                <c:pt idx="2">
                  <c:v>Ayacucho</c:v>
                </c:pt>
                <c:pt idx="3">
                  <c:v>Cusco</c:v>
                </c:pt>
                <c:pt idx="4">
                  <c:v>Ancash</c:v>
                </c:pt>
                <c:pt idx="5">
                  <c:v>La Libertad</c:v>
                </c:pt>
                <c:pt idx="6">
                  <c:v>Junín</c:v>
                </c:pt>
                <c:pt idx="7">
                  <c:v>Apurímac</c:v>
                </c:pt>
                <c:pt idx="8">
                  <c:v>Huancavelica</c:v>
                </c:pt>
                <c:pt idx="9">
                  <c:v>Puno</c:v>
                </c:pt>
                <c:pt idx="10">
                  <c:v>Loreto</c:v>
                </c:pt>
                <c:pt idx="11">
                  <c:v>Huánuco</c:v>
                </c:pt>
                <c:pt idx="12">
                  <c:v>Amazonas</c:v>
                </c:pt>
                <c:pt idx="13">
                  <c:v>San Martín</c:v>
                </c:pt>
                <c:pt idx="14">
                  <c:v>Pasco</c:v>
                </c:pt>
                <c:pt idx="15">
                  <c:v>Arequipa</c:v>
                </c:pt>
                <c:pt idx="16">
                  <c:v>Ica</c:v>
                </c:pt>
                <c:pt idx="17">
                  <c:v>Lambayeque</c:v>
                </c:pt>
                <c:pt idx="18">
                  <c:v>Lima</c:v>
                </c:pt>
                <c:pt idx="19">
                  <c:v>Ucayali</c:v>
                </c:pt>
              </c:strCache>
            </c:strRef>
          </c:cat>
          <c:val>
            <c:numRef>
              <c:f>'JUNTOS Dpto_sem'!$M$7:$M$26</c:f>
              <c:numCache>
                <c:formatCode>#,##0.0</c:formatCode>
                <c:ptCount val="20"/>
                <c:pt idx="0">
                  <c:v>105.5923473266248</c:v>
                </c:pt>
                <c:pt idx="1">
                  <c:v>147.17704702915074</c:v>
                </c:pt>
                <c:pt idx="2">
                  <c:v>63.421853707529408</c:v>
                </c:pt>
                <c:pt idx="3">
                  <c:v>82.698305563073518</c:v>
                </c:pt>
                <c:pt idx="4">
                  <c:v>56.189753091992621</c:v>
                </c:pt>
                <c:pt idx="5">
                  <c:v>88.138566543471825</c:v>
                </c:pt>
                <c:pt idx="6">
                  <c:v>40.117265440389019</c:v>
                </c:pt>
                <c:pt idx="7">
                  <c:v>57.202759384151761</c:v>
                </c:pt>
                <c:pt idx="8">
                  <c:v>58.18014421163025</c:v>
                </c:pt>
                <c:pt idx="9">
                  <c:v>77.424432888725278</c:v>
                </c:pt>
                <c:pt idx="10">
                  <c:v>84.420071735952661</c:v>
                </c:pt>
                <c:pt idx="11">
                  <c:v>75.365595021683475</c:v>
                </c:pt>
                <c:pt idx="12">
                  <c:v>47.922215188633345</c:v>
                </c:pt>
                <c:pt idx="13">
                  <c:v>35.658643098759057</c:v>
                </c:pt>
                <c:pt idx="14">
                  <c:v>15.841670096463531</c:v>
                </c:pt>
                <c:pt idx="15">
                  <c:v>0.44920625587110408</c:v>
                </c:pt>
                <c:pt idx="16">
                  <c:v>6.1351418902631849E-2</c:v>
                </c:pt>
                <c:pt idx="17">
                  <c:v>1.2427146597183309</c:v>
                </c:pt>
                <c:pt idx="18">
                  <c:v>27.169435423420509</c:v>
                </c:pt>
                <c:pt idx="19">
                  <c:v>2.6253690545563586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463648"/>
        <c:axId val="291464432"/>
      </c:barChart>
      <c:lineChart>
        <c:grouping val="standard"/>
        <c:varyColors val="0"/>
        <c:ser>
          <c:idx val="1"/>
          <c:order val="1"/>
          <c:tx>
            <c:strRef>
              <c:f>'JUNTOS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Dpto_sem'!$L$7:$L$26</c:f>
              <c:strCache>
                <c:ptCount val="20"/>
                <c:pt idx="0">
                  <c:v>Piura</c:v>
                </c:pt>
                <c:pt idx="1">
                  <c:v>Cajamarca</c:v>
                </c:pt>
                <c:pt idx="2">
                  <c:v>Ayacucho</c:v>
                </c:pt>
                <c:pt idx="3">
                  <c:v>Cusco</c:v>
                </c:pt>
                <c:pt idx="4">
                  <c:v>Ancash</c:v>
                </c:pt>
                <c:pt idx="5">
                  <c:v>La Libertad</c:v>
                </c:pt>
                <c:pt idx="6">
                  <c:v>Junín</c:v>
                </c:pt>
                <c:pt idx="7">
                  <c:v>Apurímac</c:v>
                </c:pt>
                <c:pt idx="8">
                  <c:v>Huancavelica</c:v>
                </c:pt>
                <c:pt idx="9">
                  <c:v>Puno</c:v>
                </c:pt>
                <c:pt idx="10">
                  <c:v>Loreto</c:v>
                </c:pt>
                <c:pt idx="11">
                  <c:v>Huánuco</c:v>
                </c:pt>
                <c:pt idx="12">
                  <c:v>Amazonas</c:v>
                </c:pt>
                <c:pt idx="13">
                  <c:v>San Martín</c:v>
                </c:pt>
                <c:pt idx="14">
                  <c:v>Pasco</c:v>
                </c:pt>
                <c:pt idx="15">
                  <c:v>Arequipa</c:v>
                </c:pt>
                <c:pt idx="16">
                  <c:v>Ica</c:v>
                </c:pt>
                <c:pt idx="17">
                  <c:v>Lambayeque</c:v>
                </c:pt>
                <c:pt idx="18">
                  <c:v>Lima</c:v>
                </c:pt>
                <c:pt idx="19">
                  <c:v>Ucayali</c:v>
                </c:pt>
              </c:strCache>
            </c:strRef>
          </c:cat>
          <c:val>
            <c:numRef>
              <c:f>'JUNTOS Dpto_sem'!$N$7:$N$26</c:f>
              <c:numCache>
                <c:formatCode>0%</c:formatCode>
                <c:ptCount val="20"/>
                <c:pt idx="0">
                  <c:v>0.99680090875772831</c:v>
                </c:pt>
                <c:pt idx="1">
                  <c:v>0.99513441334889174</c:v>
                </c:pt>
                <c:pt idx="2">
                  <c:v>0.99506822870652167</c:v>
                </c:pt>
                <c:pt idx="3">
                  <c:v>0.99446841240944428</c:v>
                </c:pt>
                <c:pt idx="4">
                  <c:v>0.99377864407518424</c:v>
                </c:pt>
                <c:pt idx="5">
                  <c:v>0.99354653797927583</c:v>
                </c:pt>
                <c:pt idx="6">
                  <c:v>0.99344047952047054</c:v>
                </c:pt>
                <c:pt idx="7">
                  <c:v>0.99279857239938529</c:v>
                </c:pt>
                <c:pt idx="8">
                  <c:v>0.99193603374712569</c:v>
                </c:pt>
                <c:pt idx="9">
                  <c:v>0.99090898674869221</c:v>
                </c:pt>
                <c:pt idx="10">
                  <c:v>0.98963370402972672</c:v>
                </c:pt>
                <c:pt idx="11">
                  <c:v>0.98846200581120924</c:v>
                </c:pt>
                <c:pt idx="12">
                  <c:v>0.97980589471644963</c:v>
                </c:pt>
                <c:pt idx="13">
                  <c:v>0.97746930034106505</c:v>
                </c:pt>
                <c:pt idx="14">
                  <c:v>0.97515182950427737</c:v>
                </c:pt>
                <c:pt idx="15">
                  <c:v>0.94567349008257506</c:v>
                </c:pt>
                <c:pt idx="16">
                  <c:v>0.90900417676843304</c:v>
                </c:pt>
                <c:pt idx="17">
                  <c:v>0.84450744310214776</c:v>
                </c:pt>
                <c:pt idx="18">
                  <c:v>0.8275302093917436</c:v>
                </c:pt>
                <c:pt idx="19">
                  <c:v>0.79979194762521322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65608"/>
        <c:axId val="291463256"/>
      </c:lineChart>
      <c:catAx>
        <c:axId val="2914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1464432"/>
        <c:crosses val="autoZero"/>
        <c:auto val="1"/>
        <c:lblAlgn val="ctr"/>
        <c:lblOffset val="100"/>
        <c:noMultiLvlLbl val="0"/>
      </c:catAx>
      <c:valAx>
        <c:axId val="2914644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14636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14632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1465608"/>
        <c:crosses val="max"/>
        <c:crossBetween val="between"/>
      </c:valAx>
      <c:catAx>
        <c:axId val="29146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14632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Dpto_sem'!$L$7:$L$29</c:f>
              <c:strCache>
                <c:ptCount val="23"/>
                <c:pt idx="0">
                  <c:v>Pasco</c:v>
                </c:pt>
                <c:pt idx="1">
                  <c:v>Madre de Dios</c:v>
                </c:pt>
                <c:pt idx="2">
                  <c:v>Amazonas</c:v>
                </c:pt>
                <c:pt idx="3">
                  <c:v>Apurímac</c:v>
                </c:pt>
                <c:pt idx="4">
                  <c:v>Lambayeque</c:v>
                </c:pt>
                <c:pt idx="5">
                  <c:v>Junín</c:v>
                </c:pt>
                <c:pt idx="6">
                  <c:v>La Libertad</c:v>
                </c:pt>
                <c:pt idx="7">
                  <c:v>Ucayali</c:v>
                </c:pt>
                <c:pt idx="8">
                  <c:v>Moquegua</c:v>
                </c:pt>
                <c:pt idx="9">
                  <c:v>Tacna</c:v>
                </c:pt>
                <c:pt idx="10">
                  <c:v>San Martín</c:v>
                </c:pt>
                <c:pt idx="11">
                  <c:v>Piura</c:v>
                </c:pt>
                <c:pt idx="12">
                  <c:v>Ayacucho</c:v>
                </c:pt>
                <c:pt idx="13">
                  <c:v>Huánuco</c:v>
                </c:pt>
                <c:pt idx="14">
                  <c:v>Arequipa</c:v>
                </c:pt>
                <c:pt idx="15">
                  <c:v>Huancavelica</c:v>
                </c:pt>
                <c:pt idx="16">
                  <c:v>Lima</c:v>
                </c:pt>
                <c:pt idx="17">
                  <c:v>Provincia Constitucional del Callao</c:v>
                </c:pt>
                <c:pt idx="18">
                  <c:v>Ancash</c:v>
                </c:pt>
                <c:pt idx="19">
                  <c:v>Loreto</c:v>
                </c:pt>
                <c:pt idx="20">
                  <c:v>Cusco</c:v>
                </c:pt>
                <c:pt idx="21">
                  <c:v>Puno</c:v>
                </c:pt>
                <c:pt idx="22">
                  <c:v>Tumbes</c:v>
                </c:pt>
              </c:strCache>
            </c:strRef>
          </c:cat>
          <c:val>
            <c:numRef>
              <c:f>'PTCD Dpto_sem'!$M$7:$M$29</c:f>
              <c:numCache>
                <c:formatCode>#,##0.0</c:formatCode>
                <c:ptCount val="23"/>
                <c:pt idx="0">
                  <c:v>0.11935099959373474</c:v>
                </c:pt>
                <c:pt idx="1">
                  <c:v>0.10964392253663391</c:v>
                </c:pt>
                <c:pt idx="2">
                  <c:v>0.57496883936255472</c:v>
                </c:pt>
                <c:pt idx="3">
                  <c:v>0.60886627027502982</c:v>
                </c:pt>
                <c:pt idx="4">
                  <c:v>0.51106570690478748</c:v>
                </c:pt>
                <c:pt idx="5">
                  <c:v>0.69505638811097015</c:v>
                </c:pt>
                <c:pt idx="6">
                  <c:v>1.659913276322186</c:v>
                </c:pt>
                <c:pt idx="7">
                  <c:v>0.93350990391081723</c:v>
                </c:pt>
                <c:pt idx="8">
                  <c:v>4.0576805345954199</c:v>
                </c:pt>
                <c:pt idx="9">
                  <c:v>0.88298284588199749</c:v>
                </c:pt>
                <c:pt idx="10">
                  <c:v>1.8889889967285853</c:v>
                </c:pt>
                <c:pt idx="11">
                  <c:v>0.6496178584638983</c:v>
                </c:pt>
                <c:pt idx="12">
                  <c:v>1.1337995818139461</c:v>
                </c:pt>
                <c:pt idx="13">
                  <c:v>0.7005452243538457</c:v>
                </c:pt>
                <c:pt idx="14">
                  <c:v>1.1841577739251079</c:v>
                </c:pt>
                <c:pt idx="15">
                  <c:v>3.2855430319905281</c:v>
                </c:pt>
                <c:pt idx="16">
                  <c:v>12.437320068381101</c:v>
                </c:pt>
                <c:pt idx="17">
                  <c:v>1.7511350232744007</c:v>
                </c:pt>
                <c:pt idx="18">
                  <c:v>1.0156059891623954</c:v>
                </c:pt>
                <c:pt idx="19">
                  <c:v>0.48650094973345404</c:v>
                </c:pt>
                <c:pt idx="20">
                  <c:v>0.67156863957643509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464040"/>
        <c:axId val="291466392"/>
      </c:barChart>
      <c:lineChart>
        <c:grouping val="standard"/>
        <c:varyColors val="0"/>
        <c:ser>
          <c:idx val="1"/>
          <c:order val="1"/>
          <c:tx>
            <c:strRef>
              <c:f>'PTCD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Dpto_sem'!$L$7:$L$29</c:f>
              <c:strCache>
                <c:ptCount val="23"/>
                <c:pt idx="0">
                  <c:v>Pasco</c:v>
                </c:pt>
                <c:pt idx="1">
                  <c:v>Madre de Dios</c:v>
                </c:pt>
                <c:pt idx="2">
                  <c:v>Amazonas</c:v>
                </c:pt>
                <c:pt idx="3">
                  <c:v>Apurímac</c:v>
                </c:pt>
                <c:pt idx="4">
                  <c:v>Lambayeque</c:v>
                </c:pt>
                <c:pt idx="5">
                  <c:v>Junín</c:v>
                </c:pt>
                <c:pt idx="6">
                  <c:v>La Libertad</c:v>
                </c:pt>
                <c:pt idx="7">
                  <c:v>Ucayali</c:v>
                </c:pt>
                <c:pt idx="8">
                  <c:v>Moquegua</c:v>
                </c:pt>
                <c:pt idx="9">
                  <c:v>Tacna</c:v>
                </c:pt>
                <c:pt idx="10">
                  <c:v>San Martín</c:v>
                </c:pt>
                <c:pt idx="11">
                  <c:v>Piura</c:v>
                </c:pt>
                <c:pt idx="12">
                  <c:v>Ayacucho</c:v>
                </c:pt>
                <c:pt idx="13">
                  <c:v>Huánuco</c:v>
                </c:pt>
                <c:pt idx="14">
                  <c:v>Arequipa</c:v>
                </c:pt>
                <c:pt idx="15">
                  <c:v>Huancavelica</c:v>
                </c:pt>
                <c:pt idx="16">
                  <c:v>Lima</c:v>
                </c:pt>
                <c:pt idx="17">
                  <c:v>Provincia Constitucional del Callao</c:v>
                </c:pt>
                <c:pt idx="18">
                  <c:v>Ancash</c:v>
                </c:pt>
                <c:pt idx="19">
                  <c:v>Loreto</c:v>
                </c:pt>
                <c:pt idx="20">
                  <c:v>Cusco</c:v>
                </c:pt>
                <c:pt idx="21">
                  <c:v>Puno</c:v>
                </c:pt>
                <c:pt idx="22">
                  <c:v>Tumbes</c:v>
                </c:pt>
              </c:strCache>
            </c:strRef>
          </c:cat>
          <c:val>
            <c:numRef>
              <c:f>'PTCD Dpto_sem'!$N$7:$N$29</c:f>
              <c:numCache>
                <c:formatCode>0%</c:formatCode>
                <c:ptCount val="23"/>
                <c:pt idx="0">
                  <c:v>0.99999999659604644</c:v>
                </c:pt>
                <c:pt idx="1">
                  <c:v>0.99999017316461203</c:v>
                </c:pt>
                <c:pt idx="2">
                  <c:v>0.99913607296096496</c:v>
                </c:pt>
                <c:pt idx="3">
                  <c:v>0.99444892370955351</c:v>
                </c:pt>
                <c:pt idx="4">
                  <c:v>0.9741134646815619</c:v>
                </c:pt>
                <c:pt idx="5">
                  <c:v>0.96651860169449655</c:v>
                </c:pt>
                <c:pt idx="6">
                  <c:v>0.95995132695463592</c:v>
                </c:pt>
                <c:pt idx="7">
                  <c:v>0.95725460437227139</c:v>
                </c:pt>
                <c:pt idx="8">
                  <c:v>0.94886783638888772</c:v>
                </c:pt>
                <c:pt idx="9">
                  <c:v>0.92633242434402485</c:v>
                </c:pt>
                <c:pt idx="10">
                  <c:v>0.92618111909639977</c:v>
                </c:pt>
                <c:pt idx="11">
                  <c:v>0.92347016568825235</c:v>
                </c:pt>
                <c:pt idx="12">
                  <c:v>0.90373848949672342</c:v>
                </c:pt>
                <c:pt idx="13">
                  <c:v>0.89789086088633063</c:v>
                </c:pt>
                <c:pt idx="14">
                  <c:v>0.84848273232726135</c:v>
                </c:pt>
                <c:pt idx="15">
                  <c:v>0.82138575799763203</c:v>
                </c:pt>
                <c:pt idx="16">
                  <c:v>0.81864485401326093</c:v>
                </c:pt>
                <c:pt idx="17">
                  <c:v>0.80667207014253672</c:v>
                </c:pt>
                <c:pt idx="18">
                  <c:v>0.76781514873298795</c:v>
                </c:pt>
                <c:pt idx="19">
                  <c:v>0.67780259993347947</c:v>
                </c:pt>
                <c:pt idx="20">
                  <c:v>0.67739559649750647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684032"/>
        <c:axId val="290681288"/>
      </c:lineChart>
      <c:catAx>
        <c:axId val="29146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1466392"/>
        <c:crosses val="autoZero"/>
        <c:auto val="1"/>
        <c:lblAlgn val="ctr"/>
        <c:lblOffset val="100"/>
        <c:noMultiLvlLbl val="0"/>
      </c:catAx>
      <c:valAx>
        <c:axId val="291466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14640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0681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0684032"/>
        <c:crosses val="max"/>
        <c:crossBetween val="between"/>
      </c:valAx>
      <c:catAx>
        <c:axId val="29068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0681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Dpto_sem'!$L$7:$L$28</c:f>
              <c:strCache>
                <c:ptCount val="22"/>
                <c:pt idx="0">
                  <c:v>Huancavelica</c:v>
                </c:pt>
                <c:pt idx="1">
                  <c:v>La Libertad</c:v>
                </c:pt>
                <c:pt idx="2">
                  <c:v>Junín</c:v>
                </c:pt>
                <c:pt idx="3">
                  <c:v>Pasco</c:v>
                </c:pt>
                <c:pt idx="4">
                  <c:v>Lambayeque</c:v>
                </c:pt>
                <c:pt idx="5">
                  <c:v>Arequipa</c:v>
                </c:pt>
                <c:pt idx="6">
                  <c:v>Amazonas</c:v>
                </c:pt>
                <c:pt idx="7">
                  <c:v>Apurímac</c:v>
                </c:pt>
                <c:pt idx="8">
                  <c:v>Ayacucho</c:v>
                </c:pt>
                <c:pt idx="9">
                  <c:v>San Martín</c:v>
                </c:pt>
                <c:pt idx="10">
                  <c:v>Puno</c:v>
                </c:pt>
                <c:pt idx="11">
                  <c:v>Tumbes</c:v>
                </c:pt>
                <c:pt idx="12">
                  <c:v>Ancash</c:v>
                </c:pt>
                <c:pt idx="13">
                  <c:v>Huánuco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Cusco</c:v>
                </c:pt>
                <c:pt idx="17">
                  <c:v>Lima</c:v>
                </c:pt>
                <c:pt idx="18">
                  <c:v>Piura</c:v>
                </c:pt>
                <c:pt idx="19">
                  <c:v>Loreto</c:v>
                </c:pt>
                <c:pt idx="20">
                  <c:v>Ica</c:v>
                </c:pt>
                <c:pt idx="21">
                  <c:v>Ucayali</c:v>
                </c:pt>
              </c:strCache>
            </c:strRef>
          </c:cat>
          <c:val>
            <c:numRef>
              <c:f>'CDB Dpto_sem'!$M$7:$M$28</c:f>
              <c:numCache>
                <c:formatCode>#,##0.0</c:formatCode>
                <c:ptCount val="22"/>
                <c:pt idx="0">
                  <c:v>1.4388826807844453</c:v>
                </c:pt>
                <c:pt idx="1">
                  <c:v>0.54280283465050161</c:v>
                </c:pt>
                <c:pt idx="2">
                  <c:v>2.0312231309082356</c:v>
                </c:pt>
                <c:pt idx="3">
                  <c:v>1.7703371400726335</c:v>
                </c:pt>
                <c:pt idx="4">
                  <c:v>0.87204471186123556</c:v>
                </c:pt>
                <c:pt idx="5">
                  <c:v>0.78788424492780895</c:v>
                </c:pt>
                <c:pt idx="6">
                  <c:v>1.4726024805310987</c:v>
                </c:pt>
                <c:pt idx="7">
                  <c:v>0.40997471367973048</c:v>
                </c:pt>
                <c:pt idx="8">
                  <c:v>0.28369693441022537</c:v>
                </c:pt>
                <c:pt idx="9">
                  <c:v>2.2315550245911462</c:v>
                </c:pt>
                <c:pt idx="10">
                  <c:v>1.1519482835869432</c:v>
                </c:pt>
                <c:pt idx="11">
                  <c:v>1.3444972674352</c:v>
                </c:pt>
                <c:pt idx="12">
                  <c:v>1.9363030384211015</c:v>
                </c:pt>
                <c:pt idx="13">
                  <c:v>1.361768942741846</c:v>
                </c:pt>
                <c:pt idx="14">
                  <c:v>4.1281385680725506</c:v>
                </c:pt>
                <c:pt idx="15">
                  <c:v>1.7898007844391468</c:v>
                </c:pt>
                <c:pt idx="16">
                  <c:v>4.0649105389847078</c:v>
                </c:pt>
                <c:pt idx="17">
                  <c:v>14.259603820917656</c:v>
                </c:pt>
                <c:pt idx="18">
                  <c:v>1.5218566721846003</c:v>
                </c:pt>
                <c:pt idx="19">
                  <c:v>5.402610045979463</c:v>
                </c:pt>
                <c:pt idx="20">
                  <c:v>1.837391567534302</c:v>
                </c:pt>
                <c:pt idx="21">
                  <c:v>3.5609538506652636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325200"/>
        <c:axId val="293328728"/>
      </c:barChart>
      <c:lineChart>
        <c:grouping val="standard"/>
        <c:varyColors val="0"/>
        <c:ser>
          <c:idx val="1"/>
          <c:order val="1"/>
          <c:tx>
            <c:strRef>
              <c:f>'CDB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Dpto_sem'!$L$7:$L$28</c:f>
              <c:strCache>
                <c:ptCount val="22"/>
                <c:pt idx="0">
                  <c:v>Huancavelica</c:v>
                </c:pt>
                <c:pt idx="1">
                  <c:v>La Libertad</c:v>
                </c:pt>
                <c:pt idx="2">
                  <c:v>Junín</c:v>
                </c:pt>
                <c:pt idx="3">
                  <c:v>Pasco</c:v>
                </c:pt>
                <c:pt idx="4">
                  <c:v>Lambayeque</c:v>
                </c:pt>
                <c:pt idx="5">
                  <c:v>Arequipa</c:v>
                </c:pt>
                <c:pt idx="6">
                  <c:v>Amazonas</c:v>
                </c:pt>
                <c:pt idx="7">
                  <c:v>Apurímac</c:v>
                </c:pt>
                <c:pt idx="8">
                  <c:v>Ayacucho</c:v>
                </c:pt>
                <c:pt idx="9">
                  <c:v>San Martín</c:v>
                </c:pt>
                <c:pt idx="10">
                  <c:v>Puno</c:v>
                </c:pt>
                <c:pt idx="11">
                  <c:v>Tumbes</c:v>
                </c:pt>
                <c:pt idx="12">
                  <c:v>Ancash</c:v>
                </c:pt>
                <c:pt idx="13">
                  <c:v>Huánuco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Cusco</c:v>
                </c:pt>
                <c:pt idx="17">
                  <c:v>Lima</c:v>
                </c:pt>
                <c:pt idx="18">
                  <c:v>Piura</c:v>
                </c:pt>
                <c:pt idx="19">
                  <c:v>Loreto</c:v>
                </c:pt>
                <c:pt idx="20">
                  <c:v>Ica</c:v>
                </c:pt>
                <c:pt idx="21">
                  <c:v>Ucayali</c:v>
                </c:pt>
              </c:strCache>
            </c:strRef>
          </c:cat>
          <c:val>
            <c:numRef>
              <c:f>'CDB Dpto_sem'!$N$7:$N$28</c:f>
              <c:numCache>
                <c:formatCode>0%</c:formatCode>
                <c:ptCount val="22"/>
                <c:pt idx="0">
                  <c:v>0.99992889486995717</c:v>
                </c:pt>
                <c:pt idx="1">
                  <c:v>0.99829113359247135</c:v>
                </c:pt>
                <c:pt idx="2">
                  <c:v>0.99741962884363855</c:v>
                </c:pt>
                <c:pt idx="3">
                  <c:v>0.99703657192453576</c:v>
                </c:pt>
                <c:pt idx="4">
                  <c:v>0.99650294748771351</c:v>
                </c:pt>
                <c:pt idx="5">
                  <c:v>0.99149709734057134</c:v>
                </c:pt>
                <c:pt idx="6">
                  <c:v>0.99075481889192463</c:v>
                </c:pt>
                <c:pt idx="7">
                  <c:v>0.98988256776823347</c:v>
                </c:pt>
                <c:pt idx="8">
                  <c:v>0.9892907660904473</c:v>
                </c:pt>
                <c:pt idx="9">
                  <c:v>0.98129409980024829</c:v>
                </c:pt>
                <c:pt idx="10">
                  <c:v>0.97563701589626528</c:v>
                </c:pt>
                <c:pt idx="11">
                  <c:v>0.97331628784970137</c:v>
                </c:pt>
                <c:pt idx="12">
                  <c:v>0.95936422261352217</c:v>
                </c:pt>
                <c:pt idx="13">
                  <c:v>0.95179543322207072</c:v>
                </c:pt>
                <c:pt idx="14">
                  <c:v>0.93533460609926244</c:v>
                </c:pt>
                <c:pt idx="15">
                  <c:v>0.93240935578405426</c:v>
                </c:pt>
                <c:pt idx="16">
                  <c:v>0.88334667741005923</c:v>
                </c:pt>
                <c:pt idx="17">
                  <c:v>0.87270758385096348</c:v>
                </c:pt>
                <c:pt idx="18">
                  <c:v>0.86577350789885099</c:v>
                </c:pt>
                <c:pt idx="19">
                  <c:v>0.82450371243902576</c:v>
                </c:pt>
                <c:pt idx="20">
                  <c:v>0.77728508545534547</c:v>
                </c:pt>
                <c:pt idx="21">
                  <c:v>0.68732486850524377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326376"/>
        <c:axId val="293330296"/>
      </c:lineChart>
      <c:catAx>
        <c:axId val="29332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328728"/>
        <c:crosses val="autoZero"/>
        <c:auto val="1"/>
        <c:lblAlgn val="ctr"/>
        <c:lblOffset val="100"/>
        <c:noMultiLvlLbl val="0"/>
      </c:catAx>
      <c:valAx>
        <c:axId val="2933287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3252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3302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326376"/>
        <c:crosses val="max"/>
        <c:crossBetween val="between"/>
      </c:valAx>
      <c:catAx>
        <c:axId val="293326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3302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Dpto_sem'!$L$7:$L$30</c:f>
              <c:strCache>
                <c:ptCount val="24"/>
                <c:pt idx="0">
                  <c:v>Tumbes</c:v>
                </c:pt>
                <c:pt idx="1">
                  <c:v>Huancavelica</c:v>
                </c:pt>
                <c:pt idx="2">
                  <c:v>Puno</c:v>
                </c:pt>
                <c:pt idx="3">
                  <c:v>Apurímac</c:v>
                </c:pt>
                <c:pt idx="4">
                  <c:v>San Martín</c:v>
                </c:pt>
                <c:pt idx="5">
                  <c:v>Cajamarca</c:v>
                </c:pt>
                <c:pt idx="6">
                  <c:v>Cusco</c:v>
                </c:pt>
                <c:pt idx="7">
                  <c:v>Madre de Dios</c:v>
                </c:pt>
                <c:pt idx="8">
                  <c:v>Ica</c:v>
                </c:pt>
                <c:pt idx="9">
                  <c:v>Tacna</c:v>
                </c:pt>
                <c:pt idx="10">
                  <c:v>Huánuco</c:v>
                </c:pt>
                <c:pt idx="11">
                  <c:v>Pasco</c:v>
                </c:pt>
                <c:pt idx="12">
                  <c:v>Arequipa</c:v>
                </c:pt>
                <c:pt idx="13">
                  <c:v>Piura</c:v>
                </c:pt>
                <c:pt idx="14">
                  <c:v>Loreto</c:v>
                </c:pt>
                <c:pt idx="15">
                  <c:v>Ucayali</c:v>
                </c:pt>
                <c:pt idx="16">
                  <c:v>Junín</c:v>
                </c:pt>
                <c:pt idx="17">
                  <c:v>La Libertad</c:v>
                </c:pt>
                <c:pt idx="18">
                  <c:v>Moquegua</c:v>
                </c:pt>
                <c:pt idx="19">
                  <c:v>Lima</c:v>
                </c:pt>
                <c:pt idx="20">
                  <c:v>Ayacucho</c:v>
                </c:pt>
                <c:pt idx="21">
                  <c:v>Lambayeque</c:v>
                </c:pt>
                <c:pt idx="22">
                  <c:v>Amazonas</c:v>
                </c:pt>
                <c:pt idx="23">
                  <c:v>Ancash</c:v>
                </c:pt>
              </c:strCache>
            </c:strRef>
          </c:cat>
          <c:val>
            <c:numRef>
              <c:f>'PPF Dpto_sem'!$M$7:$M$30</c:f>
              <c:numCache>
                <c:formatCode>#,##0.0</c:formatCode>
                <c:ptCount val="24"/>
                <c:pt idx="0">
                  <c:v>0.6410013025833905</c:v>
                </c:pt>
                <c:pt idx="1">
                  <c:v>0.69951080388455011</c:v>
                </c:pt>
                <c:pt idx="2">
                  <c:v>1.6925525934984762</c:v>
                </c:pt>
                <c:pt idx="3">
                  <c:v>1.4006482750373834</c:v>
                </c:pt>
                <c:pt idx="4">
                  <c:v>1.4092554757371545</c:v>
                </c:pt>
                <c:pt idx="5">
                  <c:v>1.3493690708619397</c:v>
                </c:pt>
                <c:pt idx="6">
                  <c:v>1.71152762661427</c:v>
                </c:pt>
                <c:pt idx="7">
                  <c:v>0.62977172619866906</c:v>
                </c:pt>
                <c:pt idx="8">
                  <c:v>1.5372548755458411</c:v>
                </c:pt>
                <c:pt idx="9">
                  <c:v>0.7387457348213502</c:v>
                </c:pt>
                <c:pt idx="10">
                  <c:v>1.2727696447655035</c:v>
                </c:pt>
                <c:pt idx="11">
                  <c:v>0.72344241755308758</c:v>
                </c:pt>
                <c:pt idx="12">
                  <c:v>2.9821245504626859</c:v>
                </c:pt>
                <c:pt idx="13">
                  <c:v>1.9424444179569491</c:v>
                </c:pt>
                <c:pt idx="14">
                  <c:v>0.82320315435572411</c:v>
                </c:pt>
                <c:pt idx="15">
                  <c:v>1.0026434800042807</c:v>
                </c:pt>
                <c:pt idx="16">
                  <c:v>1.2649942460470811</c:v>
                </c:pt>
                <c:pt idx="17">
                  <c:v>1.9151589581017561</c:v>
                </c:pt>
                <c:pt idx="18">
                  <c:v>0.49150049158401998</c:v>
                </c:pt>
                <c:pt idx="19">
                  <c:v>20.284053579050529</c:v>
                </c:pt>
                <c:pt idx="20">
                  <c:v>1.7157497032740139</c:v>
                </c:pt>
                <c:pt idx="21">
                  <c:v>2.0817213350023849</c:v>
                </c:pt>
                <c:pt idx="22">
                  <c:v>0.90649665849241501</c:v>
                </c:pt>
                <c:pt idx="23">
                  <c:v>1.3376195843848109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327552"/>
        <c:axId val="293328336"/>
      </c:barChart>
      <c:lineChart>
        <c:grouping val="standard"/>
        <c:varyColors val="0"/>
        <c:ser>
          <c:idx val="1"/>
          <c:order val="1"/>
          <c:tx>
            <c:strRef>
              <c:f>'PPF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Dpto_sem'!$L$7:$L$30</c:f>
              <c:strCache>
                <c:ptCount val="24"/>
                <c:pt idx="0">
                  <c:v>Tumbes</c:v>
                </c:pt>
                <c:pt idx="1">
                  <c:v>Huancavelica</c:v>
                </c:pt>
                <c:pt idx="2">
                  <c:v>Puno</c:v>
                </c:pt>
                <c:pt idx="3">
                  <c:v>Apurímac</c:v>
                </c:pt>
                <c:pt idx="4">
                  <c:v>San Martín</c:v>
                </c:pt>
                <c:pt idx="5">
                  <c:v>Cajamarca</c:v>
                </c:pt>
                <c:pt idx="6">
                  <c:v>Cusco</c:v>
                </c:pt>
                <c:pt idx="7">
                  <c:v>Madre de Dios</c:v>
                </c:pt>
                <c:pt idx="8">
                  <c:v>Ica</c:v>
                </c:pt>
                <c:pt idx="9">
                  <c:v>Tacna</c:v>
                </c:pt>
                <c:pt idx="10">
                  <c:v>Huánuco</c:v>
                </c:pt>
                <c:pt idx="11">
                  <c:v>Pasco</c:v>
                </c:pt>
                <c:pt idx="12">
                  <c:v>Arequipa</c:v>
                </c:pt>
                <c:pt idx="13">
                  <c:v>Piura</c:v>
                </c:pt>
                <c:pt idx="14">
                  <c:v>Loreto</c:v>
                </c:pt>
                <c:pt idx="15">
                  <c:v>Ucayali</c:v>
                </c:pt>
                <c:pt idx="16">
                  <c:v>Junín</c:v>
                </c:pt>
                <c:pt idx="17">
                  <c:v>La Libertad</c:v>
                </c:pt>
                <c:pt idx="18">
                  <c:v>Moquegua</c:v>
                </c:pt>
                <c:pt idx="19">
                  <c:v>Lima</c:v>
                </c:pt>
                <c:pt idx="20">
                  <c:v>Ayacucho</c:v>
                </c:pt>
                <c:pt idx="21">
                  <c:v>Lambayeque</c:v>
                </c:pt>
                <c:pt idx="22">
                  <c:v>Amazonas</c:v>
                </c:pt>
                <c:pt idx="23">
                  <c:v>Ancash</c:v>
                </c:pt>
              </c:strCache>
            </c:strRef>
          </c:cat>
          <c:val>
            <c:numRef>
              <c:f>'PPF Dpto_sem'!$N$7:$N$30</c:f>
              <c:numCache>
                <c:formatCode>0%</c:formatCode>
                <c:ptCount val="24"/>
                <c:pt idx="0">
                  <c:v>0.99991623586648659</c:v>
                </c:pt>
                <c:pt idx="1">
                  <c:v>0.99923405697696033</c:v>
                </c:pt>
                <c:pt idx="2">
                  <c:v>0.99850426260965597</c:v>
                </c:pt>
                <c:pt idx="3">
                  <c:v>0.99818362998024024</c:v>
                </c:pt>
                <c:pt idx="4">
                  <c:v>0.99802659958921491</c:v>
                </c:pt>
                <c:pt idx="5">
                  <c:v>0.99797506474113318</c:v>
                </c:pt>
                <c:pt idx="6">
                  <c:v>0.99777515566222885</c:v>
                </c:pt>
                <c:pt idx="7">
                  <c:v>0.99765818011670349</c:v>
                </c:pt>
                <c:pt idx="8">
                  <c:v>0.99764736744317639</c:v>
                </c:pt>
                <c:pt idx="9">
                  <c:v>0.99716773682630944</c:v>
                </c:pt>
                <c:pt idx="10">
                  <c:v>0.9969386523191468</c:v>
                </c:pt>
                <c:pt idx="11">
                  <c:v>0.99646206125401338</c:v>
                </c:pt>
                <c:pt idx="12">
                  <c:v>0.99631943515614041</c:v>
                </c:pt>
                <c:pt idx="13">
                  <c:v>0.9957837121300176</c:v>
                </c:pt>
                <c:pt idx="14">
                  <c:v>0.99559428763726765</c:v>
                </c:pt>
                <c:pt idx="15">
                  <c:v>0.99495743382795954</c:v>
                </c:pt>
                <c:pt idx="16">
                  <c:v>0.99329054394649974</c:v>
                </c:pt>
                <c:pt idx="17">
                  <c:v>0.99197471430741646</c:v>
                </c:pt>
                <c:pt idx="18">
                  <c:v>0.99191432529514212</c:v>
                </c:pt>
                <c:pt idx="19">
                  <c:v>0.99161328215896805</c:v>
                </c:pt>
                <c:pt idx="20">
                  <c:v>0.99058386768234474</c:v>
                </c:pt>
                <c:pt idx="21">
                  <c:v>0.98944514023406938</c:v>
                </c:pt>
                <c:pt idx="22">
                  <c:v>0.9856802996875117</c:v>
                </c:pt>
                <c:pt idx="23">
                  <c:v>0.97838928321366547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326768"/>
        <c:axId val="293325592"/>
      </c:lineChart>
      <c:catAx>
        <c:axId val="2933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328336"/>
        <c:crosses val="autoZero"/>
        <c:auto val="1"/>
        <c:lblAlgn val="ctr"/>
        <c:lblOffset val="100"/>
        <c:noMultiLvlLbl val="0"/>
      </c:catAx>
      <c:valAx>
        <c:axId val="2933283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327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325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326768"/>
        <c:crosses val="max"/>
        <c:crossBetween val="between"/>
      </c:valAx>
      <c:catAx>
        <c:axId val="29332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325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Dpto_sem'!$L$7:$L$8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Dpto_sem'!$M$7:$M$8</c:f>
              <c:numCache>
                <c:formatCode>#,##0.0</c:formatCode>
                <c:ptCount val="2"/>
                <c:pt idx="0">
                  <c:v>1468.2201961703104</c:v>
                </c:pt>
                <c:pt idx="1">
                  <c:v>5.6789928770740516E-2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324416"/>
        <c:axId val="293327160"/>
      </c:barChart>
      <c:lineChart>
        <c:grouping val="standard"/>
        <c:varyColors val="0"/>
        <c:ser>
          <c:idx val="1"/>
          <c:order val="1"/>
          <c:tx>
            <c:strRef>
              <c:f>'BFH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Dpto_sem'!$L$7:$L$8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Dpto_sem'!$N$7:$N$8</c:f>
              <c:numCache>
                <c:formatCode>0%</c:formatCode>
                <c:ptCount val="2"/>
                <c:pt idx="0">
                  <c:v>0.99912372785281811</c:v>
                </c:pt>
                <c:pt idx="1">
                  <c:v>0.88397249191738558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323632"/>
        <c:axId val="293322848"/>
      </c:lineChart>
      <c:catAx>
        <c:axId val="29332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327160"/>
        <c:crosses val="autoZero"/>
        <c:auto val="1"/>
        <c:lblAlgn val="ctr"/>
        <c:lblOffset val="100"/>
        <c:noMultiLvlLbl val="0"/>
      </c:catAx>
      <c:valAx>
        <c:axId val="2933271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3244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3228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323632"/>
        <c:crosses val="max"/>
        <c:crossBetween val="between"/>
      </c:valAx>
      <c:catAx>
        <c:axId val="29332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3228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Dpto_sem'!$L$7:$L$15</c:f>
              <c:strCache>
                <c:ptCount val="9"/>
                <c:pt idx="0">
                  <c:v>Loreto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San Martín</c:v>
                </c:pt>
                <c:pt idx="5">
                  <c:v>Lima</c:v>
                </c:pt>
                <c:pt idx="6">
                  <c:v>Junín</c:v>
                </c:pt>
                <c:pt idx="7">
                  <c:v>Arequipa</c:v>
                </c:pt>
                <c:pt idx="8">
                  <c:v>La Libertad</c:v>
                </c:pt>
              </c:strCache>
            </c:strRef>
          </c:cat>
          <c:val>
            <c:numRef>
              <c:f>'HU Dpto_sem'!$M$7:$M$15</c:f>
              <c:numCache>
                <c:formatCode>#,##0.0</c:formatCode>
                <c:ptCount val="9"/>
                <c:pt idx="0">
                  <c:v>1.0999999940395355E-2</c:v>
                </c:pt>
                <c:pt idx="1">
                  <c:v>0.32880673930048943</c:v>
                </c:pt>
                <c:pt idx="2">
                  <c:v>4.4926502075977623</c:v>
                </c:pt>
                <c:pt idx="3">
                  <c:v>8.6327989876735955E-2</c:v>
                </c:pt>
                <c:pt idx="4">
                  <c:v>0.11839932226575911</c:v>
                </c:pt>
                <c:pt idx="5">
                  <c:v>4.8704886660543707</c:v>
                </c:pt>
                <c:pt idx="6">
                  <c:v>0.15140402922406793</c:v>
                </c:pt>
                <c:pt idx="7">
                  <c:v>1.1717551745241508</c:v>
                </c:pt>
                <c:pt idx="8">
                  <c:v>2.7640000102110207E-2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324808"/>
        <c:axId val="293324024"/>
      </c:barChart>
      <c:lineChart>
        <c:grouping val="standard"/>
        <c:varyColors val="0"/>
        <c:ser>
          <c:idx val="1"/>
          <c:order val="1"/>
          <c:tx>
            <c:strRef>
              <c:f>'HU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Dpto_sem'!$L$7:$L$15</c:f>
              <c:strCache>
                <c:ptCount val="9"/>
                <c:pt idx="0">
                  <c:v>Loreto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San Martín</c:v>
                </c:pt>
                <c:pt idx="5">
                  <c:v>Lima</c:v>
                </c:pt>
                <c:pt idx="6">
                  <c:v>Junín</c:v>
                </c:pt>
                <c:pt idx="7">
                  <c:v>Arequipa</c:v>
                </c:pt>
                <c:pt idx="8">
                  <c:v>La Libertad</c:v>
                </c:pt>
              </c:strCache>
            </c:strRef>
          </c:cat>
          <c:val>
            <c:numRef>
              <c:f>'HU Dpto_sem'!$N$7:$N$15</c:f>
              <c:numCache>
                <c:formatCode>0%</c:formatCode>
                <c:ptCount val="9"/>
                <c:pt idx="0">
                  <c:v>0.99999999458139599</c:v>
                </c:pt>
                <c:pt idx="1">
                  <c:v>0.99626028069388184</c:v>
                </c:pt>
                <c:pt idx="2">
                  <c:v>0.9919012798350314</c:v>
                </c:pt>
                <c:pt idx="3">
                  <c:v>0.97168058480860775</c:v>
                </c:pt>
                <c:pt idx="4">
                  <c:v>0.94605174761495392</c:v>
                </c:pt>
                <c:pt idx="5">
                  <c:v>0.9102541458765554</c:v>
                </c:pt>
                <c:pt idx="6">
                  <c:v>0.90730093678466817</c:v>
                </c:pt>
                <c:pt idx="7">
                  <c:v>0.36298467169793081</c:v>
                </c:pt>
                <c:pt idx="8">
                  <c:v>0.10630769270042387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79720"/>
        <c:axId val="292277760"/>
      </c:lineChart>
      <c:catAx>
        <c:axId val="29332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324024"/>
        <c:crosses val="autoZero"/>
        <c:auto val="1"/>
        <c:lblAlgn val="ctr"/>
        <c:lblOffset val="100"/>
        <c:noMultiLvlLbl val="0"/>
      </c:catAx>
      <c:valAx>
        <c:axId val="293324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324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2277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2279720"/>
        <c:crosses val="max"/>
        <c:crossBetween val="between"/>
      </c:valAx>
      <c:catAx>
        <c:axId val="292279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2277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'TT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'TT Dpto_sem'!$L$7:$L$31</c:f>
              <c:strCache>
                <c:ptCount val="25"/>
                <c:pt idx="0">
                  <c:v>Ucayali</c:v>
                </c:pt>
                <c:pt idx="1">
                  <c:v>Ayacucho</c:v>
                </c:pt>
                <c:pt idx="2">
                  <c:v>Madre de Dios</c:v>
                </c:pt>
                <c:pt idx="3">
                  <c:v>Cusco</c:v>
                </c:pt>
                <c:pt idx="4">
                  <c:v>Amazonas</c:v>
                </c:pt>
                <c:pt idx="5">
                  <c:v>Pasco</c:v>
                </c:pt>
                <c:pt idx="6">
                  <c:v>Huancavelica</c:v>
                </c:pt>
                <c:pt idx="7">
                  <c:v>Lima</c:v>
                </c:pt>
                <c:pt idx="8">
                  <c:v>Ica</c:v>
                </c:pt>
                <c:pt idx="9">
                  <c:v>Puno</c:v>
                </c:pt>
                <c:pt idx="10">
                  <c:v>Piura</c:v>
                </c:pt>
                <c:pt idx="11">
                  <c:v>Junín</c:v>
                </c:pt>
                <c:pt idx="12">
                  <c:v>San Martín</c:v>
                </c:pt>
                <c:pt idx="13">
                  <c:v>Tacna</c:v>
                </c:pt>
                <c:pt idx="14">
                  <c:v>Cajamarca</c:v>
                </c:pt>
                <c:pt idx="15">
                  <c:v>Arequipa</c:v>
                </c:pt>
                <c:pt idx="16">
                  <c:v>Loreto</c:v>
                </c:pt>
                <c:pt idx="17">
                  <c:v>Provincia Constitucional del Callao</c:v>
                </c:pt>
                <c:pt idx="18">
                  <c:v>Huánuco</c:v>
                </c:pt>
                <c:pt idx="19">
                  <c:v>Ancash</c:v>
                </c:pt>
                <c:pt idx="20">
                  <c:v>La Libertad</c:v>
                </c:pt>
                <c:pt idx="21">
                  <c:v>Apurímac</c:v>
                </c:pt>
                <c:pt idx="22">
                  <c:v>Tumbes</c:v>
                </c:pt>
                <c:pt idx="23">
                  <c:v>Moquegua</c:v>
                </c:pt>
                <c:pt idx="24">
                  <c:v>Lambayeque</c:v>
                </c:pt>
              </c:strCache>
            </c:strRef>
          </c:cat>
          <c:val>
            <c:numRef>
              <c:f>'TT Dpto_sem'!$M$7:$M$31</c:f>
              <c:numCache>
                <c:formatCode>#,##0.0</c:formatCode>
                <c:ptCount val="25"/>
                <c:pt idx="0">
                  <c:v>252.75285590302761</c:v>
                </c:pt>
                <c:pt idx="1">
                  <c:v>614.26347347137448</c:v>
                </c:pt>
                <c:pt idx="2">
                  <c:v>280.14035911161204</c:v>
                </c:pt>
                <c:pt idx="3">
                  <c:v>1115.7660042150392</c:v>
                </c:pt>
                <c:pt idx="4">
                  <c:v>345.73811394773776</c:v>
                </c:pt>
                <c:pt idx="5">
                  <c:v>227.14393009545523</c:v>
                </c:pt>
                <c:pt idx="6">
                  <c:v>443.3433927009122</c:v>
                </c:pt>
                <c:pt idx="7">
                  <c:v>1541.2045485176823</c:v>
                </c:pt>
                <c:pt idx="8">
                  <c:v>76.164184533474881</c:v>
                </c:pt>
                <c:pt idx="9">
                  <c:v>668.97003805179406</c:v>
                </c:pt>
                <c:pt idx="10">
                  <c:v>592.31374983838873</c:v>
                </c:pt>
                <c:pt idx="11">
                  <c:v>344.21066402806349</c:v>
                </c:pt>
                <c:pt idx="12">
                  <c:v>495.38071103969941</c:v>
                </c:pt>
                <c:pt idx="13">
                  <c:v>114.69562012081177</c:v>
                </c:pt>
                <c:pt idx="14">
                  <c:v>741.99376748314171</c:v>
                </c:pt>
                <c:pt idx="15">
                  <c:v>492.48731978289004</c:v>
                </c:pt>
                <c:pt idx="16">
                  <c:v>121.90748210621319</c:v>
                </c:pt>
                <c:pt idx="17">
                  <c:v>43.753417878921027</c:v>
                </c:pt>
                <c:pt idx="18">
                  <c:v>335.96344370294867</c:v>
                </c:pt>
                <c:pt idx="19">
                  <c:v>222.93502675864153</c:v>
                </c:pt>
                <c:pt idx="20">
                  <c:v>309.29850059053467</c:v>
                </c:pt>
                <c:pt idx="21">
                  <c:v>223.44364614447704</c:v>
                </c:pt>
                <c:pt idx="22">
                  <c:v>48.230924608644273</c:v>
                </c:pt>
                <c:pt idx="23">
                  <c:v>42.974344075515376</c:v>
                </c:pt>
                <c:pt idx="24">
                  <c:v>63.389929969365937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79328"/>
        <c:axId val="292281680"/>
      </c:barChart>
      <c:lineChart>
        <c:grouping val="standard"/>
        <c:varyColors val="0"/>
        <c:ser>
          <c:idx val="1"/>
          <c:order val="1"/>
          <c:tx>
            <c:strRef>
              <c:f>'TT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Dpto_sem'!$L$7:$L$31</c:f>
              <c:strCache>
                <c:ptCount val="25"/>
                <c:pt idx="0">
                  <c:v>Ucayali</c:v>
                </c:pt>
                <c:pt idx="1">
                  <c:v>Ayacucho</c:v>
                </c:pt>
                <c:pt idx="2">
                  <c:v>Madre de Dios</c:v>
                </c:pt>
                <c:pt idx="3">
                  <c:v>Cusco</c:v>
                </c:pt>
                <c:pt idx="4">
                  <c:v>Amazonas</c:v>
                </c:pt>
                <c:pt idx="5">
                  <c:v>Pasco</c:v>
                </c:pt>
                <c:pt idx="6">
                  <c:v>Huancavelica</c:v>
                </c:pt>
                <c:pt idx="7">
                  <c:v>Lima</c:v>
                </c:pt>
                <c:pt idx="8">
                  <c:v>Ica</c:v>
                </c:pt>
                <c:pt idx="9">
                  <c:v>Puno</c:v>
                </c:pt>
                <c:pt idx="10">
                  <c:v>Piura</c:v>
                </c:pt>
                <c:pt idx="11">
                  <c:v>Junín</c:v>
                </c:pt>
                <c:pt idx="12">
                  <c:v>San Martín</c:v>
                </c:pt>
                <c:pt idx="13">
                  <c:v>Tacna</c:v>
                </c:pt>
                <c:pt idx="14">
                  <c:v>Cajamarca</c:v>
                </c:pt>
                <c:pt idx="15">
                  <c:v>Arequipa</c:v>
                </c:pt>
                <c:pt idx="16">
                  <c:v>Loreto</c:v>
                </c:pt>
                <c:pt idx="17">
                  <c:v>Provincia Constitucional del Callao</c:v>
                </c:pt>
                <c:pt idx="18">
                  <c:v>Huánuco</c:v>
                </c:pt>
                <c:pt idx="19">
                  <c:v>Ancash</c:v>
                </c:pt>
                <c:pt idx="20">
                  <c:v>La Libertad</c:v>
                </c:pt>
                <c:pt idx="21">
                  <c:v>Apurímac</c:v>
                </c:pt>
                <c:pt idx="22">
                  <c:v>Tumbes</c:v>
                </c:pt>
                <c:pt idx="23">
                  <c:v>Moquegua</c:v>
                </c:pt>
                <c:pt idx="24">
                  <c:v>Lambayeque</c:v>
                </c:pt>
              </c:strCache>
            </c:strRef>
          </c:cat>
          <c:val>
            <c:numRef>
              <c:f>'TT Dpto_sem'!$N$7:$N$31</c:f>
              <c:numCache>
                <c:formatCode>0%</c:formatCode>
                <c:ptCount val="25"/>
                <c:pt idx="0">
                  <c:v>0.99086492801504533</c:v>
                </c:pt>
                <c:pt idx="1">
                  <c:v>0.96772334387459669</c:v>
                </c:pt>
                <c:pt idx="2">
                  <c:v>0.95899846617135676</c:v>
                </c:pt>
                <c:pt idx="3">
                  <c:v>0.95514459073178037</c:v>
                </c:pt>
                <c:pt idx="4">
                  <c:v>0.94171970698214824</c:v>
                </c:pt>
                <c:pt idx="5">
                  <c:v>0.92922753092212584</c:v>
                </c:pt>
                <c:pt idx="6">
                  <c:v>0.9288276922251113</c:v>
                </c:pt>
                <c:pt idx="7">
                  <c:v>0.9272908044287359</c:v>
                </c:pt>
                <c:pt idx="8">
                  <c:v>0.91368541134949754</c:v>
                </c:pt>
                <c:pt idx="9">
                  <c:v>0.90843956474490328</c:v>
                </c:pt>
                <c:pt idx="10">
                  <c:v>0.90812864487919231</c:v>
                </c:pt>
                <c:pt idx="11">
                  <c:v>0.90009254329893063</c:v>
                </c:pt>
                <c:pt idx="12">
                  <c:v>0.89318678097740056</c:v>
                </c:pt>
                <c:pt idx="13">
                  <c:v>0.89277830687252557</c:v>
                </c:pt>
                <c:pt idx="14">
                  <c:v>0.88476106036081714</c:v>
                </c:pt>
                <c:pt idx="15">
                  <c:v>0.86959963953061525</c:v>
                </c:pt>
                <c:pt idx="16">
                  <c:v>0.86127247710756516</c:v>
                </c:pt>
                <c:pt idx="17">
                  <c:v>0.85840754274934905</c:v>
                </c:pt>
                <c:pt idx="18">
                  <c:v>0.85320335186666152</c:v>
                </c:pt>
                <c:pt idx="19">
                  <c:v>0.83442935916990135</c:v>
                </c:pt>
                <c:pt idx="20">
                  <c:v>0.79937155855994746</c:v>
                </c:pt>
                <c:pt idx="21">
                  <c:v>0.76897179158664986</c:v>
                </c:pt>
                <c:pt idx="22">
                  <c:v>0.65528882546022149</c:v>
                </c:pt>
                <c:pt idx="23">
                  <c:v>0.58220528959245543</c:v>
                </c:pt>
                <c:pt idx="24">
                  <c:v>0.55685473803408803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74624"/>
        <c:axId val="292274232"/>
      </c:lineChart>
      <c:catAx>
        <c:axId val="2922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2281680"/>
        <c:crosses val="autoZero"/>
        <c:auto val="1"/>
        <c:lblAlgn val="ctr"/>
        <c:lblOffset val="100"/>
        <c:noMultiLvlLbl val="0"/>
      </c:catAx>
      <c:valAx>
        <c:axId val="292281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22793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22742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2274624"/>
        <c:crosses val="max"/>
        <c:crossBetween val="between"/>
      </c:valAx>
      <c:catAx>
        <c:axId val="29227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22742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Dpto_sem'!$L$7:$L$8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Dpto_sem'!$M$7:$M$8</c:f>
              <c:numCache>
                <c:formatCode>#,##0.0</c:formatCode>
                <c:ptCount val="2"/>
                <c:pt idx="0">
                  <c:v>190.8002469363305</c:v>
                </c:pt>
                <c:pt idx="1">
                  <c:v>1.205911976510265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75016"/>
        <c:axId val="292275408"/>
      </c:barChart>
      <c:lineChart>
        <c:grouping val="standard"/>
        <c:varyColors val="0"/>
        <c:ser>
          <c:idx val="1"/>
          <c:order val="1"/>
          <c:tx>
            <c:strRef>
              <c:f>'CPE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Dpto_sem'!$L$7:$L$8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Dpto_sem'!$N$7:$N$8</c:f>
              <c:numCache>
                <c:formatCode>0%</c:formatCode>
                <c:ptCount val="2"/>
                <c:pt idx="0">
                  <c:v>0.96623933708456133</c:v>
                </c:pt>
                <c:pt idx="1">
                  <c:v>0.69297320797050044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78936"/>
        <c:axId val="292276192"/>
      </c:lineChart>
      <c:catAx>
        <c:axId val="29227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2275408"/>
        <c:crosses val="autoZero"/>
        <c:auto val="1"/>
        <c:lblAlgn val="ctr"/>
        <c:lblOffset val="100"/>
        <c:noMultiLvlLbl val="0"/>
      </c:catAx>
      <c:valAx>
        <c:axId val="2922754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2275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2276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2278936"/>
        <c:crosses val="max"/>
        <c:crossBetween val="between"/>
      </c:valAx>
      <c:catAx>
        <c:axId val="292278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2276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Dpto_sem'!$L$7:$L$10</c:f>
              <c:strCache>
                <c:ptCount val="4"/>
                <c:pt idx="0">
                  <c:v>Piura</c:v>
                </c:pt>
                <c:pt idx="1">
                  <c:v>Tumbes</c:v>
                </c:pt>
                <c:pt idx="2">
                  <c:v>Lima</c:v>
                </c:pt>
                <c:pt idx="3">
                  <c:v>Embajadas en el Exterior</c:v>
                </c:pt>
              </c:strCache>
            </c:strRef>
          </c:cat>
          <c:val>
            <c:numRef>
              <c:f>'OC Dpto_sem'!$M$7:$M$10</c:f>
              <c:numCache>
                <c:formatCode>#,##0.0</c:formatCode>
                <c:ptCount val="4"/>
                <c:pt idx="0">
                  <c:v>0.11234628257807344</c:v>
                </c:pt>
                <c:pt idx="1">
                  <c:v>9.8690916784107685E-2</c:v>
                </c:pt>
                <c:pt idx="2">
                  <c:v>100.93729642583116</c:v>
                </c:pt>
                <c:pt idx="3">
                  <c:v>36.77312235413774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80504"/>
        <c:axId val="292280896"/>
      </c:barChart>
      <c:lineChart>
        <c:grouping val="standard"/>
        <c:varyColors val="0"/>
        <c:ser>
          <c:idx val="1"/>
          <c:order val="1"/>
          <c:tx>
            <c:strRef>
              <c:f>'OC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Dpto_sem'!$L$7:$L$10</c:f>
              <c:strCache>
                <c:ptCount val="4"/>
                <c:pt idx="0">
                  <c:v>Piura</c:v>
                </c:pt>
                <c:pt idx="1">
                  <c:v>Tumbes</c:v>
                </c:pt>
                <c:pt idx="2">
                  <c:v>Lima</c:v>
                </c:pt>
                <c:pt idx="3">
                  <c:v>Embajadas en el Exterior</c:v>
                </c:pt>
              </c:strCache>
            </c:strRef>
          </c:cat>
          <c:val>
            <c:numRef>
              <c:f>'OC Dpto_sem'!$N$7:$N$10</c:f>
              <c:numCache>
                <c:formatCode>0%</c:formatCode>
                <c:ptCount val="4"/>
                <c:pt idx="0">
                  <c:v>0.9999491115251482</c:v>
                </c:pt>
                <c:pt idx="1">
                  <c:v>0.98690916784107696</c:v>
                </c:pt>
                <c:pt idx="2">
                  <c:v>0.98324098513246205</c:v>
                </c:pt>
                <c:pt idx="3">
                  <c:v>0.98299591807010966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75800"/>
        <c:axId val="292281288"/>
      </c:lineChart>
      <c:catAx>
        <c:axId val="29228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2280896"/>
        <c:crosses val="autoZero"/>
        <c:auto val="1"/>
        <c:lblAlgn val="ctr"/>
        <c:lblOffset val="100"/>
        <c:noMultiLvlLbl val="0"/>
      </c:catAx>
      <c:valAx>
        <c:axId val="292280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2280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2281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2275800"/>
        <c:crosses val="max"/>
        <c:crossBetween val="between"/>
      </c:valAx>
      <c:catAx>
        <c:axId val="292275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2281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Dpto_sem'!$L$7:$L$31</c:f>
              <c:strCache>
                <c:ptCount val="25"/>
                <c:pt idx="0">
                  <c:v>Amazonas</c:v>
                </c:pt>
                <c:pt idx="1">
                  <c:v>Ica</c:v>
                </c:pt>
                <c:pt idx="2">
                  <c:v>La Libertad</c:v>
                </c:pt>
                <c:pt idx="3">
                  <c:v>Piura</c:v>
                </c:pt>
                <c:pt idx="4">
                  <c:v>Loreto</c:v>
                </c:pt>
                <c:pt idx="5">
                  <c:v>Tumbes</c:v>
                </c:pt>
                <c:pt idx="6">
                  <c:v>Provincia Constitucional del Callao</c:v>
                </c:pt>
                <c:pt idx="7">
                  <c:v>Lima</c:v>
                </c:pt>
                <c:pt idx="8">
                  <c:v>Huánuco</c:v>
                </c:pt>
                <c:pt idx="9">
                  <c:v>Tacna</c:v>
                </c:pt>
                <c:pt idx="10">
                  <c:v>Puno</c:v>
                </c:pt>
                <c:pt idx="11">
                  <c:v>San Martín</c:v>
                </c:pt>
                <c:pt idx="12">
                  <c:v>Arequipa</c:v>
                </c:pt>
                <c:pt idx="13">
                  <c:v>Madre de Dios</c:v>
                </c:pt>
                <c:pt idx="14">
                  <c:v>Cusco</c:v>
                </c:pt>
                <c:pt idx="15">
                  <c:v>Lambayeque</c:v>
                </c:pt>
                <c:pt idx="16">
                  <c:v>Ucayali</c:v>
                </c:pt>
                <c:pt idx="17">
                  <c:v>Pasco</c:v>
                </c:pt>
                <c:pt idx="18">
                  <c:v>Junín</c:v>
                </c:pt>
                <c:pt idx="19">
                  <c:v>Apurímac</c:v>
                </c:pt>
                <c:pt idx="20">
                  <c:v>Ancash</c:v>
                </c:pt>
                <c:pt idx="21">
                  <c:v>Cajamarca</c:v>
                </c:pt>
                <c:pt idx="22">
                  <c:v>Ayacucho</c:v>
                </c:pt>
                <c:pt idx="23">
                  <c:v>Huancavelica</c:v>
                </c:pt>
                <c:pt idx="24">
                  <c:v>Moquegua</c:v>
                </c:pt>
              </c:strCache>
            </c:strRef>
          </c:cat>
          <c:val>
            <c:numRef>
              <c:f>'UNI Dpto_sem'!$M$7:$M$31</c:f>
              <c:numCache>
                <c:formatCode>#,##0.0</c:formatCode>
                <c:ptCount val="25"/>
                <c:pt idx="0">
                  <c:v>32.267202876195199</c:v>
                </c:pt>
                <c:pt idx="1">
                  <c:v>125.3613563492728</c:v>
                </c:pt>
                <c:pt idx="2">
                  <c:v>85.987808259857047</c:v>
                </c:pt>
                <c:pt idx="3">
                  <c:v>85.812227031440955</c:v>
                </c:pt>
                <c:pt idx="4">
                  <c:v>54.041549955900336</c:v>
                </c:pt>
                <c:pt idx="5">
                  <c:v>47.397444173147733</c:v>
                </c:pt>
                <c:pt idx="6">
                  <c:v>66.614033726058551</c:v>
                </c:pt>
                <c:pt idx="7">
                  <c:v>649.03126319660896</c:v>
                </c:pt>
                <c:pt idx="8">
                  <c:v>83.797640355848728</c:v>
                </c:pt>
                <c:pt idx="9">
                  <c:v>39.155669123196617</c:v>
                </c:pt>
                <c:pt idx="10">
                  <c:v>125.42314948641751</c:v>
                </c:pt>
                <c:pt idx="11">
                  <c:v>37.995585801931156</c:v>
                </c:pt>
                <c:pt idx="12">
                  <c:v>86.618586048795351</c:v>
                </c:pt>
                <c:pt idx="13">
                  <c:v>25.858485425856543</c:v>
                </c:pt>
                <c:pt idx="14">
                  <c:v>84.385364447332833</c:v>
                </c:pt>
                <c:pt idx="15">
                  <c:v>71.535214398209234</c:v>
                </c:pt>
                <c:pt idx="16">
                  <c:v>38.630525094639779</c:v>
                </c:pt>
                <c:pt idx="17">
                  <c:v>44.735179915458502</c:v>
                </c:pt>
                <c:pt idx="18">
                  <c:v>57.446285421401164</c:v>
                </c:pt>
                <c:pt idx="19">
                  <c:v>24.953972974654079</c:v>
                </c:pt>
                <c:pt idx="20">
                  <c:v>43.353456148171972</c:v>
                </c:pt>
                <c:pt idx="21">
                  <c:v>51.689211527164147</c:v>
                </c:pt>
                <c:pt idx="22">
                  <c:v>56.693044709616515</c:v>
                </c:pt>
                <c:pt idx="23">
                  <c:v>30.782030333488365</c:v>
                </c:pt>
                <c:pt idx="24">
                  <c:v>13.027221847481087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76976"/>
        <c:axId val="292277368"/>
      </c:barChart>
      <c:lineChart>
        <c:grouping val="standard"/>
        <c:varyColors val="0"/>
        <c:ser>
          <c:idx val="1"/>
          <c:order val="1"/>
          <c:tx>
            <c:strRef>
              <c:f>'UNI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Dpto_sem'!$L$7:$L$31</c:f>
              <c:strCache>
                <c:ptCount val="25"/>
                <c:pt idx="0">
                  <c:v>Amazonas</c:v>
                </c:pt>
                <c:pt idx="1">
                  <c:v>Ica</c:v>
                </c:pt>
                <c:pt idx="2">
                  <c:v>La Libertad</c:v>
                </c:pt>
                <c:pt idx="3">
                  <c:v>Piura</c:v>
                </c:pt>
                <c:pt idx="4">
                  <c:v>Loreto</c:v>
                </c:pt>
                <c:pt idx="5">
                  <c:v>Tumbes</c:v>
                </c:pt>
                <c:pt idx="6">
                  <c:v>Provincia Constitucional del Callao</c:v>
                </c:pt>
                <c:pt idx="7">
                  <c:v>Lima</c:v>
                </c:pt>
                <c:pt idx="8">
                  <c:v>Huánuco</c:v>
                </c:pt>
                <c:pt idx="9">
                  <c:v>Tacna</c:v>
                </c:pt>
                <c:pt idx="10">
                  <c:v>Puno</c:v>
                </c:pt>
                <c:pt idx="11">
                  <c:v>San Martín</c:v>
                </c:pt>
                <c:pt idx="12">
                  <c:v>Arequipa</c:v>
                </c:pt>
                <c:pt idx="13">
                  <c:v>Madre de Dios</c:v>
                </c:pt>
                <c:pt idx="14">
                  <c:v>Cusco</c:v>
                </c:pt>
                <c:pt idx="15">
                  <c:v>Lambayeque</c:v>
                </c:pt>
                <c:pt idx="16">
                  <c:v>Ucayali</c:v>
                </c:pt>
                <c:pt idx="17">
                  <c:v>Pasco</c:v>
                </c:pt>
                <c:pt idx="18">
                  <c:v>Junín</c:v>
                </c:pt>
                <c:pt idx="19">
                  <c:v>Apurímac</c:v>
                </c:pt>
                <c:pt idx="20">
                  <c:v>Ancash</c:v>
                </c:pt>
                <c:pt idx="21">
                  <c:v>Cajamarca</c:v>
                </c:pt>
                <c:pt idx="22">
                  <c:v>Ayacucho</c:v>
                </c:pt>
                <c:pt idx="23">
                  <c:v>Huancavelica</c:v>
                </c:pt>
                <c:pt idx="24">
                  <c:v>Moquegua</c:v>
                </c:pt>
              </c:strCache>
            </c:strRef>
          </c:cat>
          <c:val>
            <c:numRef>
              <c:f>'UNI Dpto_sem'!$N$7:$N$31</c:f>
              <c:numCache>
                <c:formatCode>0%</c:formatCode>
                <c:ptCount val="25"/>
                <c:pt idx="0">
                  <c:v>0.96935648335033853</c:v>
                </c:pt>
                <c:pt idx="1">
                  <c:v>0.93157400878430596</c:v>
                </c:pt>
                <c:pt idx="2">
                  <c:v>0.92259448744441297</c:v>
                </c:pt>
                <c:pt idx="3">
                  <c:v>0.89860694857242818</c:v>
                </c:pt>
                <c:pt idx="4">
                  <c:v>0.88830867683215631</c:v>
                </c:pt>
                <c:pt idx="5">
                  <c:v>0.85705073397601628</c:v>
                </c:pt>
                <c:pt idx="6">
                  <c:v>0.84983043874440189</c:v>
                </c:pt>
                <c:pt idx="7">
                  <c:v>0.84407153111008082</c:v>
                </c:pt>
                <c:pt idx="8">
                  <c:v>0.81082976622711966</c:v>
                </c:pt>
                <c:pt idx="9">
                  <c:v>0.79569516910019888</c:v>
                </c:pt>
                <c:pt idx="10">
                  <c:v>0.7894020662153709</c:v>
                </c:pt>
                <c:pt idx="11">
                  <c:v>0.78788583912241605</c:v>
                </c:pt>
                <c:pt idx="12">
                  <c:v>0.75704647496771116</c:v>
                </c:pt>
                <c:pt idx="13">
                  <c:v>0.75251571851378396</c:v>
                </c:pt>
                <c:pt idx="14">
                  <c:v>0.70111025397240834</c:v>
                </c:pt>
                <c:pt idx="15">
                  <c:v>0.67793790357805561</c:v>
                </c:pt>
                <c:pt idx="16">
                  <c:v>0.66894294242995256</c:v>
                </c:pt>
                <c:pt idx="17">
                  <c:v>0.66250336401014653</c:v>
                </c:pt>
                <c:pt idx="18">
                  <c:v>0.63712452247120088</c:v>
                </c:pt>
                <c:pt idx="19">
                  <c:v>0.57342133343501034</c:v>
                </c:pt>
                <c:pt idx="20">
                  <c:v>0.52333493799665809</c:v>
                </c:pt>
                <c:pt idx="21">
                  <c:v>0.50940975201117555</c:v>
                </c:pt>
                <c:pt idx="22">
                  <c:v>0.5014040302017797</c:v>
                </c:pt>
                <c:pt idx="23">
                  <c:v>0.45069821233060259</c:v>
                </c:pt>
                <c:pt idx="24">
                  <c:v>0.25751174685804923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11912"/>
        <c:axId val="295112696"/>
      </c:lineChart>
      <c:catAx>
        <c:axId val="29227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2277368"/>
        <c:crosses val="autoZero"/>
        <c:auto val="1"/>
        <c:lblAlgn val="ctr"/>
        <c:lblOffset val="100"/>
        <c:noMultiLvlLbl val="0"/>
      </c:catAx>
      <c:valAx>
        <c:axId val="292277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2276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5112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5111912"/>
        <c:crosses val="max"/>
        <c:crossBetween val="between"/>
      </c:valAx>
      <c:catAx>
        <c:axId val="295111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5112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Dpto_sem'!$L$7:$L$31</c:f>
              <c:strCache>
                <c:ptCount val="25"/>
                <c:pt idx="0">
                  <c:v>Tacna</c:v>
                </c:pt>
                <c:pt idx="1">
                  <c:v>Loreto</c:v>
                </c:pt>
                <c:pt idx="2">
                  <c:v>Apurímac</c:v>
                </c:pt>
                <c:pt idx="3">
                  <c:v>Ucayali</c:v>
                </c:pt>
                <c:pt idx="4">
                  <c:v>Piura</c:v>
                </c:pt>
                <c:pt idx="5">
                  <c:v>Cusco</c:v>
                </c:pt>
                <c:pt idx="6">
                  <c:v>Tumbes</c:v>
                </c:pt>
                <c:pt idx="7">
                  <c:v>Provincia Constitucional del Callao</c:v>
                </c:pt>
                <c:pt idx="8">
                  <c:v>Amazonas</c:v>
                </c:pt>
                <c:pt idx="9">
                  <c:v>Moquegua</c:v>
                </c:pt>
                <c:pt idx="10">
                  <c:v>Cajamarca</c:v>
                </c:pt>
                <c:pt idx="11">
                  <c:v>Lambayeque</c:v>
                </c:pt>
                <c:pt idx="12">
                  <c:v>Ayacucho</c:v>
                </c:pt>
                <c:pt idx="13">
                  <c:v>San Martín</c:v>
                </c:pt>
                <c:pt idx="14">
                  <c:v>Madre de Dios</c:v>
                </c:pt>
                <c:pt idx="15">
                  <c:v>Arequipa</c:v>
                </c:pt>
                <c:pt idx="16">
                  <c:v>Ica</c:v>
                </c:pt>
                <c:pt idx="17">
                  <c:v>Huancavelica</c:v>
                </c:pt>
                <c:pt idx="18">
                  <c:v>Junín</c:v>
                </c:pt>
                <c:pt idx="19">
                  <c:v>Ancash</c:v>
                </c:pt>
                <c:pt idx="20">
                  <c:v>Lima</c:v>
                </c:pt>
                <c:pt idx="21">
                  <c:v>Puno</c:v>
                </c:pt>
                <c:pt idx="22">
                  <c:v>Huánuco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'TBC Dpto_sem'!$M$7:$M$31</c:f>
              <c:numCache>
                <c:formatCode>#,##0.0</c:formatCode>
                <c:ptCount val="25"/>
                <c:pt idx="0">
                  <c:v>12.662349844135861</c:v>
                </c:pt>
                <c:pt idx="1">
                  <c:v>17.972472575209054</c:v>
                </c:pt>
                <c:pt idx="2">
                  <c:v>7.0427665078484676</c:v>
                </c:pt>
                <c:pt idx="3">
                  <c:v>9.8292128615597356</c:v>
                </c:pt>
                <c:pt idx="4">
                  <c:v>21.367847544436042</c:v>
                </c:pt>
                <c:pt idx="5">
                  <c:v>19.929598977234434</c:v>
                </c:pt>
                <c:pt idx="6">
                  <c:v>6.7208570752873129</c:v>
                </c:pt>
                <c:pt idx="7">
                  <c:v>28.567944999369317</c:v>
                </c:pt>
                <c:pt idx="8">
                  <c:v>4.5927254738041938</c:v>
                </c:pt>
                <c:pt idx="9">
                  <c:v>3.4247576175353061</c:v>
                </c:pt>
                <c:pt idx="10">
                  <c:v>21.150740996283972</c:v>
                </c:pt>
                <c:pt idx="11">
                  <c:v>27.920386156632958</c:v>
                </c:pt>
                <c:pt idx="12">
                  <c:v>19.484638206077754</c:v>
                </c:pt>
                <c:pt idx="13">
                  <c:v>15.814810944176543</c:v>
                </c:pt>
                <c:pt idx="14">
                  <c:v>8.6911208243327565</c:v>
                </c:pt>
                <c:pt idx="15">
                  <c:v>20.538531205391337</c:v>
                </c:pt>
                <c:pt idx="16">
                  <c:v>20.898063739119038</c:v>
                </c:pt>
                <c:pt idx="17">
                  <c:v>9.0523078430266359</c:v>
                </c:pt>
                <c:pt idx="18">
                  <c:v>13.99779794561632</c:v>
                </c:pt>
                <c:pt idx="19">
                  <c:v>12.001149550291331</c:v>
                </c:pt>
                <c:pt idx="20">
                  <c:v>235.44950584959929</c:v>
                </c:pt>
                <c:pt idx="21">
                  <c:v>13.083286773917251</c:v>
                </c:pt>
                <c:pt idx="22">
                  <c:v>12.424369384318851</c:v>
                </c:pt>
                <c:pt idx="23">
                  <c:v>27.397900038747558</c:v>
                </c:pt>
                <c:pt idx="24">
                  <c:v>2.5071470023046665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674000"/>
        <c:axId val="288674392"/>
      </c:barChart>
      <c:lineChart>
        <c:grouping val="standard"/>
        <c:varyColors val="0"/>
        <c:ser>
          <c:idx val="1"/>
          <c:order val="1"/>
          <c:tx>
            <c:strRef>
              <c:f>'TBC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Dpto_sem'!$L$7:$L$31</c:f>
              <c:strCache>
                <c:ptCount val="25"/>
                <c:pt idx="0">
                  <c:v>Tacna</c:v>
                </c:pt>
                <c:pt idx="1">
                  <c:v>Loreto</c:v>
                </c:pt>
                <c:pt idx="2">
                  <c:v>Apurímac</c:v>
                </c:pt>
                <c:pt idx="3">
                  <c:v>Ucayali</c:v>
                </c:pt>
                <c:pt idx="4">
                  <c:v>Piura</c:v>
                </c:pt>
                <c:pt idx="5">
                  <c:v>Cusco</c:v>
                </c:pt>
                <c:pt idx="6">
                  <c:v>Tumbes</c:v>
                </c:pt>
                <c:pt idx="7">
                  <c:v>Provincia Constitucional del Callao</c:v>
                </c:pt>
                <c:pt idx="8">
                  <c:v>Amazonas</c:v>
                </c:pt>
                <c:pt idx="9">
                  <c:v>Moquegua</c:v>
                </c:pt>
                <c:pt idx="10">
                  <c:v>Cajamarca</c:v>
                </c:pt>
                <c:pt idx="11">
                  <c:v>Lambayeque</c:v>
                </c:pt>
                <c:pt idx="12">
                  <c:v>Ayacucho</c:v>
                </c:pt>
                <c:pt idx="13">
                  <c:v>San Martín</c:v>
                </c:pt>
                <c:pt idx="14">
                  <c:v>Madre de Dios</c:v>
                </c:pt>
                <c:pt idx="15">
                  <c:v>Arequipa</c:v>
                </c:pt>
                <c:pt idx="16">
                  <c:v>Ica</c:v>
                </c:pt>
                <c:pt idx="17">
                  <c:v>Huancavelica</c:v>
                </c:pt>
                <c:pt idx="18">
                  <c:v>Junín</c:v>
                </c:pt>
                <c:pt idx="19">
                  <c:v>Ancash</c:v>
                </c:pt>
                <c:pt idx="20">
                  <c:v>Lima</c:v>
                </c:pt>
                <c:pt idx="21">
                  <c:v>Puno</c:v>
                </c:pt>
                <c:pt idx="22">
                  <c:v>Huánuco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'TBC Dpto_sem'!$N$7:$N$31</c:f>
              <c:numCache>
                <c:formatCode>0%</c:formatCode>
                <c:ptCount val="25"/>
                <c:pt idx="0">
                  <c:v>0.99944218776095683</c:v>
                </c:pt>
                <c:pt idx="1">
                  <c:v>0.99764547953690197</c:v>
                </c:pt>
                <c:pt idx="2">
                  <c:v>0.99654466542248499</c:v>
                </c:pt>
                <c:pt idx="3">
                  <c:v>0.99591135634127559</c:v>
                </c:pt>
                <c:pt idx="4">
                  <c:v>0.99578538306535969</c:v>
                </c:pt>
                <c:pt idx="5">
                  <c:v>0.99401622993501482</c:v>
                </c:pt>
                <c:pt idx="6">
                  <c:v>0.9926010548419405</c:v>
                </c:pt>
                <c:pt idx="7">
                  <c:v>0.99200439719675992</c:v>
                </c:pt>
                <c:pt idx="8">
                  <c:v>0.99086666940036616</c:v>
                </c:pt>
                <c:pt idx="9">
                  <c:v>0.98757801842801241</c:v>
                </c:pt>
                <c:pt idx="10">
                  <c:v>0.98548590843120354</c:v>
                </c:pt>
                <c:pt idx="11">
                  <c:v>0.9844108483618903</c:v>
                </c:pt>
                <c:pt idx="12">
                  <c:v>0.98336922968069684</c:v>
                </c:pt>
                <c:pt idx="13">
                  <c:v>0.98230634523921923</c:v>
                </c:pt>
                <c:pt idx="14">
                  <c:v>0.97679614020091943</c:v>
                </c:pt>
                <c:pt idx="15">
                  <c:v>0.97420428074303145</c:v>
                </c:pt>
                <c:pt idx="16">
                  <c:v>0.97389758043340635</c:v>
                </c:pt>
                <c:pt idx="17">
                  <c:v>0.96884692011733209</c:v>
                </c:pt>
                <c:pt idx="18">
                  <c:v>0.96841079375176675</c:v>
                </c:pt>
                <c:pt idx="19">
                  <c:v>0.96429404891437975</c:v>
                </c:pt>
                <c:pt idx="20">
                  <c:v>0.96307902655555078</c:v>
                </c:pt>
                <c:pt idx="21">
                  <c:v>0.95799849511329271</c:v>
                </c:pt>
                <c:pt idx="22">
                  <c:v>0.95149097851312103</c:v>
                </c:pt>
                <c:pt idx="23">
                  <c:v>0.95037684944407019</c:v>
                </c:pt>
                <c:pt idx="24">
                  <c:v>0.9425276086896428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76744"/>
        <c:axId val="288674784"/>
      </c:lineChart>
      <c:catAx>
        <c:axId val="28867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8674392"/>
        <c:crosses val="autoZero"/>
        <c:auto val="1"/>
        <c:lblAlgn val="ctr"/>
        <c:lblOffset val="100"/>
        <c:noMultiLvlLbl val="0"/>
      </c:catAx>
      <c:valAx>
        <c:axId val="288674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8674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8674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676744"/>
        <c:crosses val="max"/>
        <c:crossBetween val="between"/>
      </c:valAx>
      <c:catAx>
        <c:axId val="288676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674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Dpto_sem'!$L$7:$L$30</c:f>
              <c:strCache>
                <c:ptCount val="24"/>
                <c:pt idx="0">
                  <c:v>La Libertad</c:v>
                </c:pt>
                <c:pt idx="1">
                  <c:v>Ica</c:v>
                </c:pt>
                <c:pt idx="2">
                  <c:v>Puno</c:v>
                </c:pt>
                <c:pt idx="3">
                  <c:v>Tacna</c:v>
                </c:pt>
                <c:pt idx="4">
                  <c:v>Apurímac</c:v>
                </c:pt>
                <c:pt idx="5">
                  <c:v>Ayacucho</c:v>
                </c:pt>
                <c:pt idx="6">
                  <c:v>Tumbes</c:v>
                </c:pt>
                <c:pt idx="7">
                  <c:v>Cajamarca</c:v>
                </c:pt>
                <c:pt idx="8">
                  <c:v>Pasco</c:v>
                </c:pt>
                <c:pt idx="9">
                  <c:v>Huancavelica</c:v>
                </c:pt>
                <c:pt idx="10">
                  <c:v>San Martín</c:v>
                </c:pt>
                <c:pt idx="11">
                  <c:v>Huánuco</c:v>
                </c:pt>
                <c:pt idx="12">
                  <c:v>Madre de Dios</c:v>
                </c:pt>
                <c:pt idx="13">
                  <c:v>Cusco</c:v>
                </c:pt>
                <c:pt idx="14">
                  <c:v>Arequipa</c:v>
                </c:pt>
                <c:pt idx="15">
                  <c:v>Ancash</c:v>
                </c:pt>
                <c:pt idx="16">
                  <c:v>Provincia Constitucional del Callao</c:v>
                </c:pt>
                <c:pt idx="17">
                  <c:v>Lambayeque</c:v>
                </c:pt>
                <c:pt idx="18">
                  <c:v>Piura</c:v>
                </c:pt>
                <c:pt idx="19">
                  <c:v>Junín</c:v>
                </c:pt>
                <c:pt idx="20">
                  <c:v>Ucayali</c:v>
                </c:pt>
                <c:pt idx="21">
                  <c:v>Lima</c:v>
                </c:pt>
                <c:pt idx="22">
                  <c:v>Loreto</c:v>
                </c:pt>
                <c:pt idx="23">
                  <c:v>Moquegua</c:v>
                </c:pt>
              </c:strCache>
            </c:strRef>
          </c:cat>
          <c:val>
            <c:numRef>
              <c:f>'PJF Dpto_sem'!$M$7:$M$30</c:f>
              <c:numCache>
                <c:formatCode>#,##0.0</c:formatCode>
                <c:ptCount val="24"/>
                <c:pt idx="0">
                  <c:v>2.3662778232246637</c:v>
                </c:pt>
                <c:pt idx="1">
                  <c:v>2.1746563430642709</c:v>
                </c:pt>
                <c:pt idx="2">
                  <c:v>1.3219480566622224</c:v>
                </c:pt>
                <c:pt idx="3">
                  <c:v>1.2395157311984804</c:v>
                </c:pt>
                <c:pt idx="4">
                  <c:v>1.1722625416878145</c:v>
                </c:pt>
                <c:pt idx="5">
                  <c:v>0.75619246641872451</c:v>
                </c:pt>
                <c:pt idx="6">
                  <c:v>0.66086194082163274</c:v>
                </c:pt>
                <c:pt idx="7">
                  <c:v>1.242207987466827</c:v>
                </c:pt>
                <c:pt idx="8">
                  <c:v>0.44622399608488195</c:v>
                </c:pt>
                <c:pt idx="9">
                  <c:v>0.42289574677124619</c:v>
                </c:pt>
                <c:pt idx="10">
                  <c:v>0.4563091661548242</c:v>
                </c:pt>
                <c:pt idx="11">
                  <c:v>0.93470839282235829</c:v>
                </c:pt>
                <c:pt idx="12">
                  <c:v>0.36646357539575547</c:v>
                </c:pt>
                <c:pt idx="13">
                  <c:v>1.7984359702895745</c:v>
                </c:pt>
                <c:pt idx="14">
                  <c:v>1.8077374101994792</c:v>
                </c:pt>
                <c:pt idx="15">
                  <c:v>1.7893566175698652</c:v>
                </c:pt>
                <c:pt idx="16">
                  <c:v>1.8795005744395894</c:v>
                </c:pt>
                <c:pt idx="17">
                  <c:v>1.6081094426917844</c:v>
                </c:pt>
                <c:pt idx="18">
                  <c:v>1.9254611693868355</c:v>
                </c:pt>
                <c:pt idx="19">
                  <c:v>1.8563089821590779</c:v>
                </c:pt>
                <c:pt idx="20">
                  <c:v>0.96959522133693099</c:v>
                </c:pt>
                <c:pt idx="21">
                  <c:v>22.621182177075752</c:v>
                </c:pt>
                <c:pt idx="22">
                  <c:v>0.66383740154560655</c:v>
                </c:pt>
                <c:pt idx="23">
                  <c:v>0.72493656535516493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113872"/>
        <c:axId val="295115832"/>
      </c:barChart>
      <c:lineChart>
        <c:grouping val="standard"/>
        <c:varyColors val="0"/>
        <c:ser>
          <c:idx val="1"/>
          <c:order val="1"/>
          <c:tx>
            <c:strRef>
              <c:f>'PJF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Dpto_sem'!$L$7:$L$30</c:f>
              <c:strCache>
                <c:ptCount val="24"/>
                <c:pt idx="0">
                  <c:v>La Libertad</c:v>
                </c:pt>
                <c:pt idx="1">
                  <c:v>Ica</c:v>
                </c:pt>
                <c:pt idx="2">
                  <c:v>Puno</c:v>
                </c:pt>
                <c:pt idx="3">
                  <c:v>Tacna</c:v>
                </c:pt>
                <c:pt idx="4">
                  <c:v>Apurímac</c:v>
                </c:pt>
                <c:pt idx="5">
                  <c:v>Ayacucho</c:v>
                </c:pt>
                <c:pt idx="6">
                  <c:v>Tumbes</c:v>
                </c:pt>
                <c:pt idx="7">
                  <c:v>Cajamarca</c:v>
                </c:pt>
                <c:pt idx="8">
                  <c:v>Pasco</c:v>
                </c:pt>
                <c:pt idx="9">
                  <c:v>Huancavelica</c:v>
                </c:pt>
                <c:pt idx="10">
                  <c:v>San Martín</c:v>
                </c:pt>
                <c:pt idx="11">
                  <c:v>Huánuco</c:v>
                </c:pt>
                <c:pt idx="12">
                  <c:v>Madre de Dios</c:v>
                </c:pt>
                <c:pt idx="13">
                  <c:v>Cusco</c:v>
                </c:pt>
                <c:pt idx="14">
                  <c:v>Arequipa</c:v>
                </c:pt>
                <c:pt idx="15">
                  <c:v>Ancash</c:v>
                </c:pt>
                <c:pt idx="16">
                  <c:v>Provincia Constitucional del Callao</c:v>
                </c:pt>
                <c:pt idx="17">
                  <c:v>Lambayeque</c:v>
                </c:pt>
                <c:pt idx="18">
                  <c:v>Piura</c:v>
                </c:pt>
                <c:pt idx="19">
                  <c:v>Junín</c:v>
                </c:pt>
                <c:pt idx="20">
                  <c:v>Ucayali</c:v>
                </c:pt>
                <c:pt idx="21">
                  <c:v>Lima</c:v>
                </c:pt>
                <c:pt idx="22">
                  <c:v>Loreto</c:v>
                </c:pt>
                <c:pt idx="23">
                  <c:v>Moquegua</c:v>
                </c:pt>
              </c:strCache>
            </c:strRef>
          </c:cat>
          <c:val>
            <c:numRef>
              <c:f>'PJF Dpto_sem'!$N$7:$N$30</c:f>
              <c:numCache>
                <c:formatCode>0%</c:formatCode>
                <c:ptCount val="24"/>
                <c:pt idx="0">
                  <c:v>0.99999781227548168</c:v>
                </c:pt>
                <c:pt idx="1">
                  <c:v>0.99999739870576265</c:v>
                </c:pt>
                <c:pt idx="2">
                  <c:v>0.99999626057978019</c:v>
                </c:pt>
                <c:pt idx="3">
                  <c:v>0.99999494256534405</c:v>
                </c:pt>
                <c:pt idx="4">
                  <c:v>0.99999363771811511</c:v>
                </c:pt>
                <c:pt idx="5">
                  <c:v>0.99999268236457184</c:v>
                </c:pt>
                <c:pt idx="6">
                  <c:v>0.99999234463459785</c:v>
                </c:pt>
                <c:pt idx="7">
                  <c:v>0.99999193979384227</c:v>
                </c:pt>
                <c:pt idx="8">
                  <c:v>0.99998878621712595</c:v>
                </c:pt>
                <c:pt idx="9">
                  <c:v>0.99998757811224415</c:v>
                </c:pt>
                <c:pt idx="10">
                  <c:v>0.99998721531140589</c:v>
                </c:pt>
                <c:pt idx="11">
                  <c:v>0.99998651236289582</c:v>
                </c:pt>
                <c:pt idx="12">
                  <c:v>0.99998246894904208</c:v>
                </c:pt>
                <c:pt idx="13">
                  <c:v>0.9999660662706551</c:v>
                </c:pt>
                <c:pt idx="14">
                  <c:v>0.99994214660323166</c:v>
                </c:pt>
                <c:pt idx="15">
                  <c:v>0.99990423037240295</c:v>
                </c:pt>
                <c:pt idx="16">
                  <c:v>0.9997433883389315</c:v>
                </c:pt>
                <c:pt idx="17">
                  <c:v>0.99904168273128868</c:v>
                </c:pt>
                <c:pt idx="18">
                  <c:v>0.99817994734337012</c:v>
                </c:pt>
                <c:pt idx="19">
                  <c:v>0.99708871815343603</c:v>
                </c:pt>
                <c:pt idx="20">
                  <c:v>0.9947045482483643</c:v>
                </c:pt>
                <c:pt idx="21">
                  <c:v>0.99400622619093926</c:v>
                </c:pt>
                <c:pt idx="22">
                  <c:v>0.99350085537670474</c:v>
                </c:pt>
                <c:pt idx="23">
                  <c:v>0.986081520514555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10736"/>
        <c:axId val="295116224"/>
      </c:lineChart>
      <c:catAx>
        <c:axId val="29511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5115832"/>
        <c:crosses val="autoZero"/>
        <c:auto val="1"/>
        <c:lblAlgn val="ctr"/>
        <c:lblOffset val="100"/>
        <c:noMultiLvlLbl val="0"/>
      </c:catAx>
      <c:valAx>
        <c:axId val="2951158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5113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5116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5110736"/>
        <c:crosses val="max"/>
        <c:crossBetween val="between"/>
      </c:valAx>
      <c:catAx>
        <c:axId val="29511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5116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Dpto_sem'!$L$7:$L$31</c:f>
              <c:strCache>
                <c:ptCount val="25"/>
                <c:pt idx="0">
                  <c:v>Lambayeque</c:v>
                </c:pt>
                <c:pt idx="1">
                  <c:v>Pasco</c:v>
                </c:pt>
                <c:pt idx="2">
                  <c:v>Apurímac</c:v>
                </c:pt>
                <c:pt idx="3">
                  <c:v>Ucayali</c:v>
                </c:pt>
                <c:pt idx="4">
                  <c:v>Piura</c:v>
                </c:pt>
                <c:pt idx="5">
                  <c:v>Tumbes</c:v>
                </c:pt>
                <c:pt idx="6">
                  <c:v>Huánuco</c:v>
                </c:pt>
                <c:pt idx="7">
                  <c:v>Puno</c:v>
                </c:pt>
                <c:pt idx="8">
                  <c:v>Provincia Constitucional del Callao</c:v>
                </c:pt>
                <c:pt idx="9">
                  <c:v>Ancash</c:v>
                </c:pt>
                <c:pt idx="10">
                  <c:v>San Martín</c:v>
                </c:pt>
                <c:pt idx="11">
                  <c:v>Ayacucho</c:v>
                </c:pt>
                <c:pt idx="12">
                  <c:v>Lima</c:v>
                </c:pt>
                <c:pt idx="13">
                  <c:v>Loreto</c:v>
                </c:pt>
                <c:pt idx="14">
                  <c:v>Ica</c:v>
                </c:pt>
                <c:pt idx="15">
                  <c:v>Junín</c:v>
                </c:pt>
                <c:pt idx="16">
                  <c:v>Cajamarca</c:v>
                </c:pt>
                <c:pt idx="17">
                  <c:v>Huancavelica</c:v>
                </c:pt>
                <c:pt idx="18">
                  <c:v>Amazonas</c:v>
                </c:pt>
                <c:pt idx="19">
                  <c:v>La Libertad</c:v>
                </c:pt>
                <c:pt idx="20">
                  <c:v>Arequipa</c:v>
                </c:pt>
                <c:pt idx="21">
                  <c:v>Cusco</c:v>
                </c:pt>
                <c:pt idx="22">
                  <c:v>Tacna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'DES Dpto_sem'!$M$7:$M$31</c:f>
              <c:numCache>
                <c:formatCode>#,##0.0</c:formatCode>
                <c:ptCount val="25"/>
                <c:pt idx="0">
                  <c:v>110.00969593679258</c:v>
                </c:pt>
                <c:pt idx="1">
                  <c:v>21.107673064938922</c:v>
                </c:pt>
                <c:pt idx="2">
                  <c:v>85.77694765163703</c:v>
                </c:pt>
                <c:pt idx="3">
                  <c:v>17.566695939424388</c:v>
                </c:pt>
                <c:pt idx="4">
                  <c:v>284.36085284213584</c:v>
                </c:pt>
                <c:pt idx="5">
                  <c:v>145.03893661471517</c:v>
                </c:pt>
                <c:pt idx="6">
                  <c:v>38.91469819379251</c:v>
                </c:pt>
                <c:pt idx="7">
                  <c:v>41.19212146646214</c:v>
                </c:pt>
                <c:pt idx="8">
                  <c:v>129.38001058065731</c:v>
                </c:pt>
                <c:pt idx="9">
                  <c:v>60.385735883380519</c:v>
                </c:pt>
                <c:pt idx="10">
                  <c:v>78.743100545857402</c:v>
                </c:pt>
                <c:pt idx="11">
                  <c:v>88.501604137346618</c:v>
                </c:pt>
                <c:pt idx="12">
                  <c:v>719.1873867860977</c:v>
                </c:pt>
                <c:pt idx="13">
                  <c:v>13.626306792482865</c:v>
                </c:pt>
                <c:pt idx="14">
                  <c:v>77.257615971009955</c:v>
                </c:pt>
                <c:pt idx="15">
                  <c:v>87.930798324982661</c:v>
                </c:pt>
                <c:pt idx="16">
                  <c:v>90.20573825744961</c:v>
                </c:pt>
                <c:pt idx="17">
                  <c:v>23.738691961699537</c:v>
                </c:pt>
                <c:pt idx="18">
                  <c:v>59.325154502778105</c:v>
                </c:pt>
                <c:pt idx="19">
                  <c:v>136.89436974068667</c:v>
                </c:pt>
                <c:pt idx="20">
                  <c:v>41.6277022158786</c:v>
                </c:pt>
                <c:pt idx="21">
                  <c:v>123.3628922942096</c:v>
                </c:pt>
                <c:pt idx="22">
                  <c:v>9.9604560808931453</c:v>
                </c:pt>
                <c:pt idx="23">
                  <c:v>9.4961317744500775</c:v>
                </c:pt>
                <c:pt idx="24">
                  <c:v>4.3779938055624257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111520"/>
        <c:axId val="295117792"/>
      </c:barChart>
      <c:lineChart>
        <c:grouping val="standard"/>
        <c:varyColors val="0"/>
        <c:ser>
          <c:idx val="1"/>
          <c:order val="1"/>
          <c:tx>
            <c:strRef>
              <c:f>'DES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Dpto_sem'!$L$7:$L$31</c:f>
              <c:strCache>
                <c:ptCount val="25"/>
                <c:pt idx="0">
                  <c:v>Lambayeque</c:v>
                </c:pt>
                <c:pt idx="1">
                  <c:v>Pasco</c:v>
                </c:pt>
                <c:pt idx="2">
                  <c:v>Apurímac</c:v>
                </c:pt>
                <c:pt idx="3">
                  <c:v>Ucayali</c:v>
                </c:pt>
                <c:pt idx="4">
                  <c:v>Piura</c:v>
                </c:pt>
                <c:pt idx="5">
                  <c:v>Tumbes</c:v>
                </c:pt>
                <c:pt idx="6">
                  <c:v>Huánuco</c:v>
                </c:pt>
                <c:pt idx="7">
                  <c:v>Puno</c:v>
                </c:pt>
                <c:pt idx="8">
                  <c:v>Provincia Constitucional del Callao</c:v>
                </c:pt>
                <c:pt idx="9">
                  <c:v>Ancash</c:v>
                </c:pt>
                <c:pt idx="10">
                  <c:v>San Martín</c:v>
                </c:pt>
                <c:pt idx="11">
                  <c:v>Ayacucho</c:v>
                </c:pt>
                <c:pt idx="12">
                  <c:v>Lima</c:v>
                </c:pt>
                <c:pt idx="13">
                  <c:v>Loreto</c:v>
                </c:pt>
                <c:pt idx="14">
                  <c:v>Ica</c:v>
                </c:pt>
                <c:pt idx="15">
                  <c:v>Junín</c:v>
                </c:pt>
                <c:pt idx="16">
                  <c:v>Cajamarca</c:v>
                </c:pt>
                <c:pt idx="17">
                  <c:v>Huancavelica</c:v>
                </c:pt>
                <c:pt idx="18">
                  <c:v>Amazonas</c:v>
                </c:pt>
                <c:pt idx="19">
                  <c:v>La Libertad</c:v>
                </c:pt>
                <c:pt idx="20">
                  <c:v>Arequipa</c:v>
                </c:pt>
                <c:pt idx="21">
                  <c:v>Cusco</c:v>
                </c:pt>
                <c:pt idx="22">
                  <c:v>Tacna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'DES Dpto_sem'!$N$7:$N$31</c:f>
              <c:numCache>
                <c:formatCode>0%</c:formatCode>
                <c:ptCount val="25"/>
                <c:pt idx="0">
                  <c:v>0.94335381720025435</c:v>
                </c:pt>
                <c:pt idx="1">
                  <c:v>0.91966853535240589</c:v>
                </c:pt>
                <c:pt idx="2">
                  <c:v>0.90068815897269705</c:v>
                </c:pt>
                <c:pt idx="3">
                  <c:v>0.88152326662660774</c:v>
                </c:pt>
                <c:pt idx="4">
                  <c:v>0.85916006177406412</c:v>
                </c:pt>
                <c:pt idx="5">
                  <c:v>0.85555321795464279</c:v>
                </c:pt>
                <c:pt idx="6">
                  <c:v>0.85348977588065267</c:v>
                </c:pt>
                <c:pt idx="7">
                  <c:v>0.85321986431462382</c:v>
                </c:pt>
                <c:pt idx="8">
                  <c:v>0.83084841786198982</c:v>
                </c:pt>
                <c:pt idx="9">
                  <c:v>0.83019029628847441</c:v>
                </c:pt>
                <c:pt idx="10">
                  <c:v>0.81360446586022583</c:v>
                </c:pt>
                <c:pt idx="11">
                  <c:v>0.80017168513659964</c:v>
                </c:pt>
                <c:pt idx="12">
                  <c:v>0.79919156797625812</c:v>
                </c:pt>
                <c:pt idx="13">
                  <c:v>0.79567783658997815</c:v>
                </c:pt>
                <c:pt idx="14">
                  <c:v>0.79097494889894304</c:v>
                </c:pt>
                <c:pt idx="15">
                  <c:v>0.77169659809496505</c:v>
                </c:pt>
                <c:pt idx="16">
                  <c:v>0.76511221240777716</c:v>
                </c:pt>
                <c:pt idx="17">
                  <c:v>0.76464819112888827</c:v>
                </c:pt>
                <c:pt idx="18">
                  <c:v>0.76399400606284595</c:v>
                </c:pt>
                <c:pt idx="19">
                  <c:v>0.75905811342117935</c:v>
                </c:pt>
                <c:pt idx="20">
                  <c:v>0.74312795798620312</c:v>
                </c:pt>
                <c:pt idx="21">
                  <c:v>0.73986319601441852</c:v>
                </c:pt>
                <c:pt idx="22">
                  <c:v>0.64753446489956012</c:v>
                </c:pt>
                <c:pt idx="23">
                  <c:v>0.47465125909796435</c:v>
                </c:pt>
                <c:pt idx="24">
                  <c:v>0.45808824641650359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12304"/>
        <c:axId val="295115440"/>
      </c:lineChart>
      <c:catAx>
        <c:axId val="29511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5117792"/>
        <c:crosses val="autoZero"/>
        <c:auto val="1"/>
        <c:lblAlgn val="ctr"/>
        <c:lblOffset val="100"/>
        <c:noMultiLvlLbl val="0"/>
      </c:catAx>
      <c:valAx>
        <c:axId val="295117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51115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51154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5112304"/>
        <c:crosses val="max"/>
        <c:crossBetween val="between"/>
      </c:valAx>
      <c:catAx>
        <c:axId val="29511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51154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Dpto_sem'!$L$7:$L$21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San Martín</c:v>
                </c:pt>
                <c:pt idx="3">
                  <c:v>Ayacucho</c:v>
                </c:pt>
                <c:pt idx="4">
                  <c:v>Lima</c:v>
                </c:pt>
                <c:pt idx="5">
                  <c:v>Loreto</c:v>
                </c:pt>
                <c:pt idx="6">
                  <c:v>Puno</c:v>
                </c:pt>
                <c:pt idx="7">
                  <c:v>Huánuco</c:v>
                </c:pt>
                <c:pt idx="8">
                  <c:v>Pasco</c:v>
                </c:pt>
                <c:pt idx="9">
                  <c:v>Ucayali</c:v>
                </c:pt>
                <c:pt idx="10">
                  <c:v>Cajamarca</c:v>
                </c:pt>
                <c:pt idx="11">
                  <c:v>Cusco</c:v>
                </c:pt>
                <c:pt idx="12">
                  <c:v>La Libertad</c:v>
                </c:pt>
                <c:pt idx="13">
                  <c:v>Junín</c:v>
                </c:pt>
                <c:pt idx="14">
                  <c:v>Apurímac</c:v>
                </c:pt>
              </c:strCache>
            </c:strRef>
          </c:cat>
          <c:val>
            <c:numRef>
              <c:f>'PIRDAIS Dpto_sem'!$M$7:$M$21</c:f>
              <c:numCache>
                <c:formatCode>#,##0.0</c:formatCode>
                <c:ptCount val="15"/>
                <c:pt idx="0">
                  <c:v>1.6199999954551458E-3</c:v>
                </c:pt>
                <c:pt idx="1">
                  <c:v>0.62910034717060626</c:v>
                </c:pt>
                <c:pt idx="2">
                  <c:v>37.244293254877221</c:v>
                </c:pt>
                <c:pt idx="3">
                  <c:v>33.070015665656683</c:v>
                </c:pt>
                <c:pt idx="4">
                  <c:v>7.474443093778973</c:v>
                </c:pt>
                <c:pt idx="5">
                  <c:v>5.029728211928159</c:v>
                </c:pt>
                <c:pt idx="6">
                  <c:v>27.586340173278586</c:v>
                </c:pt>
                <c:pt idx="7">
                  <c:v>72.165088571697069</c:v>
                </c:pt>
                <c:pt idx="8">
                  <c:v>24.49626215885959</c:v>
                </c:pt>
                <c:pt idx="9">
                  <c:v>33.842224639263804</c:v>
                </c:pt>
                <c:pt idx="10">
                  <c:v>0.40893672115635127</c:v>
                </c:pt>
                <c:pt idx="11">
                  <c:v>0.44083601859892951</c:v>
                </c:pt>
                <c:pt idx="12">
                  <c:v>0.4620486693456769</c:v>
                </c:pt>
                <c:pt idx="13">
                  <c:v>17.86258702298008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114264"/>
        <c:axId val="295116616"/>
      </c:barChart>
      <c:lineChart>
        <c:grouping val="standard"/>
        <c:varyColors val="0"/>
        <c:ser>
          <c:idx val="1"/>
          <c:order val="1"/>
          <c:tx>
            <c:strRef>
              <c:f>'PIRDAIS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Dpto_sem'!$L$7:$L$21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San Martín</c:v>
                </c:pt>
                <c:pt idx="3">
                  <c:v>Ayacucho</c:v>
                </c:pt>
                <c:pt idx="4">
                  <c:v>Lima</c:v>
                </c:pt>
                <c:pt idx="5">
                  <c:v>Loreto</c:v>
                </c:pt>
                <c:pt idx="6">
                  <c:v>Puno</c:v>
                </c:pt>
                <c:pt idx="7">
                  <c:v>Huánuco</c:v>
                </c:pt>
                <c:pt idx="8">
                  <c:v>Pasco</c:v>
                </c:pt>
                <c:pt idx="9">
                  <c:v>Ucayali</c:v>
                </c:pt>
                <c:pt idx="10">
                  <c:v>Cajamarca</c:v>
                </c:pt>
                <c:pt idx="11">
                  <c:v>Cusco</c:v>
                </c:pt>
                <c:pt idx="12">
                  <c:v>La Libertad</c:v>
                </c:pt>
                <c:pt idx="13">
                  <c:v>Junín</c:v>
                </c:pt>
                <c:pt idx="14">
                  <c:v>Apurímac</c:v>
                </c:pt>
              </c:strCache>
            </c:strRef>
          </c:cat>
          <c:val>
            <c:numRef>
              <c:f>'PIRDAIS Dpto_sem'!$N$7:$N$21</c:f>
              <c:numCache>
                <c:formatCode>0%</c:formatCode>
                <c:ptCount val="15"/>
                <c:pt idx="0">
                  <c:v>0.99999999719453447</c:v>
                </c:pt>
                <c:pt idx="1">
                  <c:v>0.99999578315570947</c:v>
                </c:pt>
                <c:pt idx="2">
                  <c:v>0.99121558617222105</c:v>
                </c:pt>
                <c:pt idx="3">
                  <c:v>0.98605914198215283</c:v>
                </c:pt>
                <c:pt idx="4">
                  <c:v>0.98512529141175253</c:v>
                </c:pt>
                <c:pt idx="5">
                  <c:v>0.97500540583995021</c:v>
                </c:pt>
                <c:pt idx="6">
                  <c:v>0.97489994634966159</c:v>
                </c:pt>
                <c:pt idx="7">
                  <c:v>0.97066316357247551</c:v>
                </c:pt>
                <c:pt idx="8">
                  <c:v>0.94563367737234294</c:v>
                </c:pt>
                <c:pt idx="9">
                  <c:v>0.91941477878032929</c:v>
                </c:pt>
                <c:pt idx="10">
                  <c:v>0.87951892367293882</c:v>
                </c:pt>
                <c:pt idx="11">
                  <c:v>0.78453834473608441</c:v>
                </c:pt>
                <c:pt idx="12">
                  <c:v>0.77261012605541635</c:v>
                </c:pt>
                <c:pt idx="13">
                  <c:v>0.73585632426263281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17400"/>
        <c:axId val="295117008"/>
      </c:lineChart>
      <c:catAx>
        <c:axId val="29511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5116616"/>
        <c:crosses val="autoZero"/>
        <c:auto val="1"/>
        <c:lblAlgn val="ctr"/>
        <c:lblOffset val="100"/>
        <c:noMultiLvlLbl val="0"/>
      </c:catAx>
      <c:valAx>
        <c:axId val="2951166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5114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5117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5117400"/>
        <c:crosses val="max"/>
        <c:crossBetween val="between"/>
      </c:valAx>
      <c:catAx>
        <c:axId val="295117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5117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Dpto_sem'!$L$7:$L$31</c:f>
              <c:strCache>
                <c:ptCount val="25"/>
                <c:pt idx="0">
                  <c:v>Pasco</c:v>
                </c:pt>
                <c:pt idx="1">
                  <c:v>Huancavelica</c:v>
                </c:pt>
                <c:pt idx="2">
                  <c:v>Piura</c:v>
                </c:pt>
                <c:pt idx="3">
                  <c:v>Tacna</c:v>
                </c:pt>
                <c:pt idx="4">
                  <c:v>Cusco</c:v>
                </c:pt>
                <c:pt idx="5">
                  <c:v>Moquegua</c:v>
                </c:pt>
                <c:pt idx="6">
                  <c:v>Ayacucho</c:v>
                </c:pt>
                <c:pt idx="7">
                  <c:v>Junín</c:v>
                </c:pt>
                <c:pt idx="8">
                  <c:v>La Libertad</c:v>
                </c:pt>
                <c:pt idx="9">
                  <c:v>Lima</c:v>
                </c:pt>
                <c:pt idx="10">
                  <c:v>San Martín</c:v>
                </c:pt>
                <c:pt idx="11">
                  <c:v>Lambayeque</c:v>
                </c:pt>
                <c:pt idx="12">
                  <c:v>Cajamarca</c:v>
                </c:pt>
                <c:pt idx="13">
                  <c:v>Arequipa</c:v>
                </c:pt>
                <c:pt idx="14">
                  <c:v>Ucayali</c:v>
                </c:pt>
                <c:pt idx="15">
                  <c:v>Loreto</c:v>
                </c:pt>
                <c:pt idx="16">
                  <c:v>Huánuco</c:v>
                </c:pt>
                <c:pt idx="17">
                  <c:v>Apurímac</c:v>
                </c:pt>
                <c:pt idx="18">
                  <c:v>Provincia Constitucional del Callao</c:v>
                </c:pt>
                <c:pt idx="19">
                  <c:v>Ica</c:v>
                </c:pt>
                <c:pt idx="20">
                  <c:v>Ancash</c:v>
                </c:pt>
                <c:pt idx="21">
                  <c:v>Tumbes</c:v>
                </c:pt>
                <c:pt idx="22">
                  <c:v>Amazonas</c:v>
                </c:pt>
                <c:pt idx="23">
                  <c:v>Puno</c:v>
                </c:pt>
                <c:pt idx="24">
                  <c:v>Madre de Dios</c:v>
                </c:pt>
              </c:strCache>
            </c:strRef>
          </c:cat>
          <c:val>
            <c:numRef>
              <c:f>'TRAB Dpto_sem'!$M$7:$M$31</c:f>
              <c:numCache>
                <c:formatCode>#,##0.0</c:formatCode>
                <c:ptCount val="25"/>
                <c:pt idx="0">
                  <c:v>5.1057713594054803</c:v>
                </c:pt>
                <c:pt idx="1">
                  <c:v>14.85261414190245</c:v>
                </c:pt>
                <c:pt idx="2">
                  <c:v>8.0308477377316194</c:v>
                </c:pt>
                <c:pt idx="3">
                  <c:v>4.4647035102257746</c:v>
                </c:pt>
                <c:pt idx="4">
                  <c:v>36.027096726269519</c:v>
                </c:pt>
                <c:pt idx="5">
                  <c:v>4.5649982897193695</c:v>
                </c:pt>
                <c:pt idx="6">
                  <c:v>12.433451846786035</c:v>
                </c:pt>
                <c:pt idx="7">
                  <c:v>18.824599264928111</c:v>
                </c:pt>
                <c:pt idx="8">
                  <c:v>11.195200696616682</c:v>
                </c:pt>
                <c:pt idx="9">
                  <c:v>58.164251095324623</c:v>
                </c:pt>
                <c:pt idx="10">
                  <c:v>8.1822132369343308</c:v>
                </c:pt>
                <c:pt idx="11">
                  <c:v>10.686482303154662</c:v>
                </c:pt>
                <c:pt idx="12">
                  <c:v>10.631860243022384</c:v>
                </c:pt>
                <c:pt idx="13">
                  <c:v>9.6687802343803924</c:v>
                </c:pt>
                <c:pt idx="14">
                  <c:v>3.4451609452444245</c:v>
                </c:pt>
                <c:pt idx="15">
                  <c:v>9.2245202627163962</c:v>
                </c:pt>
                <c:pt idx="16">
                  <c:v>24.844516379707784</c:v>
                </c:pt>
                <c:pt idx="17">
                  <c:v>13.759416874898307</c:v>
                </c:pt>
                <c:pt idx="18">
                  <c:v>1.4382636543450644</c:v>
                </c:pt>
                <c:pt idx="19">
                  <c:v>10.951626885630503</c:v>
                </c:pt>
                <c:pt idx="20">
                  <c:v>29.008855054796179</c:v>
                </c:pt>
                <c:pt idx="21">
                  <c:v>0.44928396543491544</c:v>
                </c:pt>
                <c:pt idx="22">
                  <c:v>8.9061041204950016</c:v>
                </c:pt>
                <c:pt idx="23">
                  <c:v>46.063427093882638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50080"/>
        <c:axId val="293453216"/>
      </c:barChart>
      <c:lineChart>
        <c:grouping val="standard"/>
        <c:varyColors val="0"/>
        <c:ser>
          <c:idx val="1"/>
          <c:order val="1"/>
          <c:tx>
            <c:strRef>
              <c:f>'TRAB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Dpto_sem'!$L$7:$L$31</c:f>
              <c:strCache>
                <c:ptCount val="25"/>
                <c:pt idx="0">
                  <c:v>Pasco</c:v>
                </c:pt>
                <c:pt idx="1">
                  <c:v>Huancavelica</c:v>
                </c:pt>
                <c:pt idx="2">
                  <c:v>Piura</c:v>
                </c:pt>
                <c:pt idx="3">
                  <c:v>Tacna</c:v>
                </c:pt>
                <c:pt idx="4">
                  <c:v>Cusco</c:v>
                </c:pt>
                <c:pt idx="5">
                  <c:v>Moquegua</c:v>
                </c:pt>
                <c:pt idx="6">
                  <c:v>Ayacucho</c:v>
                </c:pt>
                <c:pt idx="7">
                  <c:v>Junín</c:v>
                </c:pt>
                <c:pt idx="8">
                  <c:v>La Libertad</c:v>
                </c:pt>
                <c:pt idx="9">
                  <c:v>Lima</c:v>
                </c:pt>
                <c:pt idx="10">
                  <c:v>San Martín</c:v>
                </c:pt>
                <c:pt idx="11">
                  <c:v>Lambayeque</c:v>
                </c:pt>
                <c:pt idx="12">
                  <c:v>Cajamarca</c:v>
                </c:pt>
                <c:pt idx="13">
                  <c:v>Arequipa</c:v>
                </c:pt>
                <c:pt idx="14">
                  <c:v>Ucayali</c:v>
                </c:pt>
                <c:pt idx="15">
                  <c:v>Loreto</c:v>
                </c:pt>
                <c:pt idx="16">
                  <c:v>Huánuco</c:v>
                </c:pt>
                <c:pt idx="17">
                  <c:v>Apurímac</c:v>
                </c:pt>
                <c:pt idx="18">
                  <c:v>Provincia Constitucional del Callao</c:v>
                </c:pt>
                <c:pt idx="19">
                  <c:v>Ica</c:v>
                </c:pt>
                <c:pt idx="20">
                  <c:v>Ancash</c:v>
                </c:pt>
                <c:pt idx="21">
                  <c:v>Tumbes</c:v>
                </c:pt>
                <c:pt idx="22">
                  <c:v>Amazonas</c:v>
                </c:pt>
                <c:pt idx="23">
                  <c:v>Puno</c:v>
                </c:pt>
                <c:pt idx="24">
                  <c:v>Madre de Dios</c:v>
                </c:pt>
              </c:strCache>
            </c:strRef>
          </c:cat>
          <c:val>
            <c:numRef>
              <c:f>'TRAB Dpto_sem'!$N$7:$N$31</c:f>
              <c:numCache>
                <c:formatCode>0%</c:formatCode>
                <c:ptCount val="25"/>
                <c:pt idx="0">
                  <c:v>0.89597649920119748</c:v>
                </c:pt>
                <c:pt idx="1">
                  <c:v>0.79817417103524879</c:v>
                </c:pt>
                <c:pt idx="2">
                  <c:v>0.76293211435398056</c:v>
                </c:pt>
                <c:pt idx="3">
                  <c:v>0.75889573426818968</c:v>
                </c:pt>
                <c:pt idx="4">
                  <c:v>0.7255472236241729</c:v>
                </c:pt>
                <c:pt idx="5">
                  <c:v>0.69790408389763758</c:v>
                </c:pt>
                <c:pt idx="6">
                  <c:v>0.69532001967304646</c:v>
                </c:pt>
                <c:pt idx="7">
                  <c:v>0.69216081008063901</c:v>
                </c:pt>
                <c:pt idx="8">
                  <c:v>0.68540082596920848</c:v>
                </c:pt>
                <c:pt idx="9">
                  <c:v>0.67779770645084492</c:v>
                </c:pt>
                <c:pt idx="10">
                  <c:v>0.67387034427884285</c:v>
                </c:pt>
                <c:pt idx="11">
                  <c:v>0.66577317180774465</c:v>
                </c:pt>
                <c:pt idx="12">
                  <c:v>0.63734365215915811</c:v>
                </c:pt>
                <c:pt idx="13">
                  <c:v>0.61751753804233955</c:v>
                </c:pt>
                <c:pt idx="14">
                  <c:v>0.61388712546294188</c:v>
                </c:pt>
                <c:pt idx="15">
                  <c:v>0.60833545768636321</c:v>
                </c:pt>
                <c:pt idx="16">
                  <c:v>0.59502819726244804</c:v>
                </c:pt>
                <c:pt idx="17">
                  <c:v>0.57816754698360062</c:v>
                </c:pt>
                <c:pt idx="18">
                  <c:v>0.56559220740493632</c:v>
                </c:pt>
                <c:pt idx="19">
                  <c:v>0.55744823376397079</c:v>
                </c:pt>
                <c:pt idx="20">
                  <c:v>0.55616895578169534</c:v>
                </c:pt>
                <c:pt idx="21">
                  <c:v>0.54947730580783316</c:v>
                </c:pt>
                <c:pt idx="22">
                  <c:v>0.54612555372258775</c:v>
                </c:pt>
                <c:pt idx="23">
                  <c:v>0.53426120882257155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50864"/>
        <c:axId val="293450472"/>
      </c:lineChart>
      <c:catAx>
        <c:axId val="2934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53216"/>
        <c:crosses val="autoZero"/>
        <c:auto val="1"/>
        <c:lblAlgn val="ctr"/>
        <c:lblOffset val="100"/>
        <c:noMultiLvlLbl val="0"/>
      </c:catAx>
      <c:valAx>
        <c:axId val="2934532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500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50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50864"/>
        <c:crosses val="max"/>
        <c:crossBetween val="between"/>
      </c:valAx>
      <c:catAx>
        <c:axId val="29345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504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Dpto_sem'!$L$7:$L$12</c:f>
              <c:strCache>
                <c:ptCount val="6"/>
                <c:pt idx="0">
                  <c:v>Huánuco</c:v>
                </c:pt>
                <c:pt idx="1">
                  <c:v>Puno</c:v>
                </c:pt>
                <c:pt idx="2">
                  <c:v>Cusco</c:v>
                </c:pt>
                <c:pt idx="3">
                  <c:v>Lima</c:v>
                </c:pt>
                <c:pt idx="4">
                  <c:v>Ucayali</c:v>
                </c:pt>
                <c:pt idx="5">
                  <c:v>Provincia Constitucional del Callao</c:v>
                </c:pt>
              </c:strCache>
            </c:strRef>
          </c:cat>
          <c:val>
            <c:numRef>
              <c:f>'GIECOD Dpto_sem'!$M$7:$M$12</c:f>
              <c:numCache>
                <c:formatCode>#,##0.0</c:formatCode>
                <c:ptCount val="6"/>
                <c:pt idx="0">
                  <c:v>0.50283200724516064</c:v>
                </c:pt>
                <c:pt idx="1">
                  <c:v>0.16199071012670174</c:v>
                </c:pt>
                <c:pt idx="2">
                  <c:v>0.58808241039514542</c:v>
                </c:pt>
                <c:pt idx="3">
                  <c:v>134.51067583222539</c:v>
                </c:pt>
                <c:pt idx="4">
                  <c:v>0.24110689933877438</c:v>
                </c:pt>
                <c:pt idx="5">
                  <c:v>2.2874197475612164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51648"/>
        <c:axId val="293452040"/>
      </c:barChart>
      <c:lineChart>
        <c:grouping val="standard"/>
        <c:varyColors val="0"/>
        <c:ser>
          <c:idx val="1"/>
          <c:order val="1"/>
          <c:tx>
            <c:strRef>
              <c:f>'GIECOD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Dpto_sem'!$L$7:$L$12</c:f>
              <c:strCache>
                <c:ptCount val="6"/>
                <c:pt idx="0">
                  <c:v>Huánuco</c:v>
                </c:pt>
                <c:pt idx="1">
                  <c:v>Puno</c:v>
                </c:pt>
                <c:pt idx="2">
                  <c:v>Cusco</c:v>
                </c:pt>
                <c:pt idx="3">
                  <c:v>Lima</c:v>
                </c:pt>
                <c:pt idx="4">
                  <c:v>Ucayali</c:v>
                </c:pt>
                <c:pt idx="5">
                  <c:v>Provincia Constitucional del Callao</c:v>
                </c:pt>
              </c:strCache>
            </c:strRef>
          </c:cat>
          <c:val>
            <c:numRef>
              <c:f>'GIECOD Dpto_sem'!$N$7:$N$12</c:f>
              <c:numCache>
                <c:formatCode>0%</c:formatCode>
                <c:ptCount val="6"/>
                <c:pt idx="0">
                  <c:v>0.99995825270041272</c:v>
                </c:pt>
                <c:pt idx="1">
                  <c:v>0.9999426551030971</c:v>
                </c:pt>
                <c:pt idx="2">
                  <c:v>0.99982728261079101</c:v>
                </c:pt>
                <c:pt idx="3">
                  <c:v>0.96930259005434405</c:v>
                </c:pt>
                <c:pt idx="4">
                  <c:v>0.93899217725754514</c:v>
                </c:pt>
                <c:pt idx="5">
                  <c:v>0.90939657186660283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52824"/>
        <c:axId val="293452432"/>
      </c:lineChart>
      <c:catAx>
        <c:axId val="2934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52040"/>
        <c:crosses val="autoZero"/>
        <c:auto val="1"/>
        <c:lblAlgn val="ctr"/>
        <c:lblOffset val="100"/>
        <c:noMultiLvlLbl val="0"/>
      </c:catAx>
      <c:valAx>
        <c:axId val="2934520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516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524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52824"/>
        <c:crosses val="max"/>
        <c:crossBetween val="between"/>
      </c:valAx>
      <c:catAx>
        <c:axId val="293452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524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Dpto_sem'!$L$7:$L$31</c:f>
              <c:strCache>
                <c:ptCount val="25"/>
                <c:pt idx="0">
                  <c:v>Piura</c:v>
                </c:pt>
                <c:pt idx="1">
                  <c:v>Ancash</c:v>
                </c:pt>
                <c:pt idx="2">
                  <c:v>Provincia Constitucional del Callao</c:v>
                </c:pt>
                <c:pt idx="3">
                  <c:v>Madre de Dios</c:v>
                </c:pt>
                <c:pt idx="4">
                  <c:v>Huánuco</c:v>
                </c:pt>
                <c:pt idx="5">
                  <c:v>San Martín</c:v>
                </c:pt>
                <c:pt idx="6">
                  <c:v>Amazonas</c:v>
                </c:pt>
                <c:pt idx="7">
                  <c:v>La Libertad</c:v>
                </c:pt>
                <c:pt idx="8">
                  <c:v>Junín</c:v>
                </c:pt>
                <c:pt idx="9">
                  <c:v>Tumbes</c:v>
                </c:pt>
                <c:pt idx="10">
                  <c:v>Lambayeque</c:v>
                </c:pt>
                <c:pt idx="11">
                  <c:v>Puno</c:v>
                </c:pt>
                <c:pt idx="12">
                  <c:v>Cajamarca</c:v>
                </c:pt>
                <c:pt idx="13">
                  <c:v>Pasco</c:v>
                </c:pt>
                <c:pt idx="14">
                  <c:v>Cusco</c:v>
                </c:pt>
                <c:pt idx="15">
                  <c:v>Ayacucho</c:v>
                </c:pt>
                <c:pt idx="16">
                  <c:v>Huancavelica</c:v>
                </c:pt>
                <c:pt idx="17">
                  <c:v>Arequipa</c:v>
                </c:pt>
                <c:pt idx="18">
                  <c:v>Loreto</c:v>
                </c:pt>
                <c:pt idx="19">
                  <c:v>Lima</c:v>
                </c:pt>
                <c:pt idx="20">
                  <c:v>Apurímac</c:v>
                </c:pt>
                <c:pt idx="21">
                  <c:v>Ucayali</c:v>
                </c:pt>
                <c:pt idx="22">
                  <c:v>Ica</c:v>
                </c:pt>
                <c:pt idx="23">
                  <c:v>Moquegua</c:v>
                </c:pt>
                <c:pt idx="24">
                  <c:v>Tacna</c:v>
                </c:pt>
              </c:strCache>
            </c:strRef>
          </c:cat>
          <c:val>
            <c:numRef>
              <c:f>'API Dpto_sem'!$M$7:$M$31</c:f>
              <c:numCache>
                <c:formatCode>#,##0.0</c:formatCode>
                <c:ptCount val="25"/>
                <c:pt idx="0">
                  <c:v>7.6993467414893013</c:v>
                </c:pt>
                <c:pt idx="1">
                  <c:v>5.1105978344145786</c:v>
                </c:pt>
                <c:pt idx="2">
                  <c:v>0.40934494927205378</c:v>
                </c:pt>
                <c:pt idx="3">
                  <c:v>0.13115604013602133</c:v>
                </c:pt>
                <c:pt idx="4">
                  <c:v>3.1925086120806259</c:v>
                </c:pt>
                <c:pt idx="5">
                  <c:v>3.1870031043386007</c:v>
                </c:pt>
                <c:pt idx="6">
                  <c:v>1.7711032978963885</c:v>
                </c:pt>
                <c:pt idx="7">
                  <c:v>7.0866996600278878</c:v>
                </c:pt>
                <c:pt idx="8">
                  <c:v>3.848308763430814</c:v>
                </c:pt>
                <c:pt idx="9">
                  <c:v>2.2487421243567951E-2</c:v>
                </c:pt>
                <c:pt idx="10">
                  <c:v>0.13514262802937083</c:v>
                </c:pt>
                <c:pt idx="11">
                  <c:v>3.0864568958256617</c:v>
                </c:pt>
                <c:pt idx="12">
                  <c:v>1.0871191631165125</c:v>
                </c:pt>
                <c:pt idx="13">
                  <c:v>0.23573891413616366</c:v>
                </c:pt>
                <c:pt idx="14">
                  <c:v>4.0315371550873351</c:v>
                </c:pt>
                <c:pt idx="15">
                  <c:v>3.1661424203704582</c:v>
                </c:pt>
                <c:pt idx="16">
                  <c:v>1.5998262308003177</c:v>
                </c:pt>
                <c:pt idx="17">
                  <c:v>4.4585849253920742</c:v>
                </c:pt>
                <c:pt idx="18">
                  <c:v>2.6513580563350843</c:v>
                </c:pt>
                <c:pt idx="19">
                  <c:v>132.40442756451034</c:v>
                </c:pt>
                <c:pt idx="20">
                  <c:v>0.14068650973771002</c:v>
                </c:pt>
                <c:pt idx="21">
                  <c:v>1.6151895795246674</c:v>
                </c:pt>
                <c:pt idx="22">
                  <c:v>2.6949797057532123</c:v>
                </c:pt>
                <c:pt idx="23">
                  <c:v>1.5104260201042052E-2</c:v>
                </c:pt>
                <c:pt idx="24">
                  <c:v>1.1410030083425227E-2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39888"/>
        <c:axId val="293440672"/>
      </c:barChart>
      <c:lineChart>
        <c:grouping val="standard"/>
        <c:varyColors val="0"/>
        <c:ser>
          <c:idx val="1"/>
          <c:order val="1"/>
          <c:tx>
            <c:strRef>
              <c:f>'API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Dpto_sem'!$L$7:$L$31</c:f>
              <c:strCache>
                <c:ptCount val="25"/>
                <c:pt idx="0">
                  <c:v>Piura</c:v>
                </c:pt>
                <c:pt idx="1">
                  <c:v>Ancash</c:v>
                </c:pt>
                <c:pt idx="2">
                  <c:v>Provincia Constitucional del Callao</c:v>
                </c:pt>
                <c:pt idx="3">
                  <c:v>Madre de Dios</c:v>
                </c:pt>
                <c:pt idx="4">
                  <c:v>Huánuco</c:v>
                </c:pt>
                <c:pt idx="5">
                  <c:v>San Martín</c:v>
                </c:pt>
                <c:pt idx="6">
                  <c:v>Amazonas</c:v>
                </c:pt>
                <c:pt idx="7">
                  <c:v>La Libertad</c:v>
                </c:pt>
                <c:pt idx="8">
                  <c:v>Junín</c:v>
                </c:pt>
                <c:pt idx="9">
                  <c:v>Tumbes</c:v>
                </c:pt>
                <c:pt idx="10">
                  <c:v>Lambayeque</c:v>
                </c:pt>
                <c:pt idx="11">
                  <c:v>Puno</c:v>
                </c:pt>
                <c:pt idx="12">
                  <c:v>Cajamarca</c:v>
                </c:pt>
                <c:pt idx="13">
                  <c:v>Pasco</c:v>
                </c:pt>
                <c:pt idx="14">
                  <c:v>Cusco</c:v>
                </c:pt>
                <c:pt idx="15">
                  <c:v>Ayacucho</c:v>
                </c:pt>
                <c:pt idx="16">
                  <c:v>Huancavelica</c:v>
                </c:pt>
                <c:pt idx="17">
                  <c:v>Arequipa</c:v>
                </c:pt>
                <c:pt idx="18">
                  <c:v>Loreto</c:v>
                </c:pt>
                <c:pt idx="19">
                  <c:v>Lima</c:v>
                </c:pt>
                <c:pt idx="20">
                  <c:v>Apurímac</c:v>
                </c:pt>
                <c:pt idx="21">
                  <c:v>Ucayali</c:v>
                </c:pt>
                <c:pt idx="22">
                  <c:v>Ica</c:v>
                </c:pt>
                <c:pt idx="23">
                  <c:v>Moquegua</c:v>
                </c:pt>
                <c:pt idx="24">
                  <c:v>Tacna</c:v>
                </c:pt>
              </c:strCache>
            </c:strRef>
          </c:cat>
          <c:val>
            <c:numRef>
              <c:f>'API Dpto_sem'!$N$7:$N$31</c:f>
              <c:numCache>
                <c:formatCode>0%</c:formatCode>
                <c:ptCount val="25"/>
                <c:pt idx="0">
                  <c:v>0.99125634396594919</c:v>
                </c:pt>
                <c:pt idx="1">
                  <c:v>0.98903170886904312</c:v>
                </c:pt>
                <c:pt idx="2">
                  <c:v>0.98357669583366281</c:v>
                </c:pt>
                <c:pt idx="3">
                  <c:v>0.98319345219584486</c:v>
                </c:pt>
                <c:pt idx="4">
                  <c:v>0.97544739444897088</c:v>
                </c:pt>
                <c:pt idx="5">
                  <c:v>0.97505940126411861</c:v>
                </c:pt>
                <c:pt idx="6">
                  <c:v>0.97475702551688481</c:v>
                </c:pt>
                <c:pt idx="7">
                  <c:v>0.97449051389163488</c:v>
                </c:pt>
                <c:pt idx="8">
                  <c:v>0.97328677800164276</c:v>
                </c:pt>
                <c:pt idx="9">
                  <c:v>0.97280763296279416</c:v>
                </c:pt>
                <c:pt idx="10">
                  <c:v>0.97266897962696719</c:v>
                </c:pt>
                <c:pt idx="11">
                  <c:v>0.97238375679816846</c:v>
                </c:pt>
                <c:pt idx="12">
                  <c:v>0.9719386066024791</c:v>
                </c:pt>
                <c:pt idx="13">
                  <c:v>0.97020682586968221</c:v>
                </c:pt>
                <c:pt idx="14">
                  <c:v>0.96915957945552922</c:v>
                </c:pt>
                <c:pt idx="15">
                  <c:v>0.96310096663807065</c:v>
                </c:pt>
                <c:pt idx="16">
                  <c:v>0.95955701485394718</c:v>
                </c:pt>
                <c:pt idx="17">
                  <c:v>0.95540156966843126</c:v>
                </c:pt>
                <c:pt idx="18">
                  <c:v>0.95524709900805482</c:v>
                </c:pt>
                <c:pt idx="19">
                  <c:v>0.95437471977990673</c:v>
                </c:pt>
                <c:pt idx="20">
                  <c:v>0.94849527215532003</c:v>
                </c:pt>
                <c:pt idx="21">
                  <c:v>0.93382937819158274</c:v>
                </c:pt>
                <c:pt idx="22">
                  <c:v>0.9324411721213608</c:v>
                </c:pt>
                <c:pt idx="23">
                  <c:v>0.84783947241325019</c:v>
                </c:pt>
                <c:pt idx="24">
                  <c:v>0.80670461562678342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41064"/>
        <c:axId val="293448904"/>
      </c:lineChart>
      <c:catAx>
        <c:axId val="29343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40672"/>
        <c:crosses val="autoZero"/>
        <c:auto val="1"/>
        <c:lblAlgn val="ctr"/>
        <c:lblOffset val="100"/>
        <c:noMultiLvlLbl val="0"/>
      </c:catAx>
      <c:valAx>
        <c:axId val="2934406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39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48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41064"/>
        <c:crosses val="max"/>
        <c:crossBetween val="between"/>
      </c:valAx>
      <c:catAx>
        <c:axId val="29344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489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Dpto_sem'!$L$7:$L$9</c:f>
              <c:strCache>
                <c:ptCount val="3"/>
                <c:pt idx="0">
                  <c:v>Amazonas</c:v>
                </c:pt>
                <c:pt idx="1">
                  <c:v>Lima</c:v>
                </c:pt>
                <c:pt idx="2">
                  <c:v>Ayacucho</c:v>
                </c:pt>
              </c:strCache>
            </c:strRef>
          </c:cat>
          <c:val>
            <c:numRef>
              <c:f>'LCVF Dpto_sem'!$M$7:$M$9</c:f>
              <c:numCache>
                <c:formatCode>#,##0.0</c:formatCode>
                <c:ptCount val="3"/>
                <c:pt idx="0">
                  <c:v>0.19883522018790245</c:v>
                </c:pt>
                <c:pt idx="1">
                  <c:v>76.538596523175173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43416"/>
        <c:axId val="293446944"/>
      </c:barChart>
      <c:lineChart>
        <c:grouping val="standard"/>
        <c:varyColors val="0"/>
        <c:ser>
          <c:idx val="1"/>
          <c:order val="1"/>
          <c:tx>
            <c:strRef>
              <c:f>'LCVF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Dpto_sem'!$L$7:$L$9</c:f>
              <c:strCache>
                <c:ptCount val="3"/>
                <c:pt idx="0">
                  <c:v>Amazonas</c:v>
                </c:pt>
                <c:pt idx="1">
                  <c:v>Lima</c:v>
                </c:pt>
                <c:pt idx="2">
                  <c:v>Ayacucho</c:v>
                </c:pt>
              </c:strCache>
            </c:strRef>
          </c:cat>
          <c:val>
            <c:numRef>
              <c:f>'LCVF Dpto_sem'!$N$7:$N$9</c:f>
              <c:numCache>
                <c:formatCode>0%</c:formatCode>
                <c:ptCount val="3"/>
                <c:pt idx="0">
                  <c:v>0.9999960781141366</c:v>
                </c:pt>
                <c:pt idx="1">
                  <c:v>0.98351521082447835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41848"/>
        <c:axId val="293440280"/>
      </c:lineChart>
      <c:catAx>
        <c:axId val="293443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46944"/>
        <c:crosses val="autoZero"/>
        <c:auto val="1"/>
        <c:lblAlgn val="ctr"/>
        <c:lblOffset val="100"/>
        <c:noMultiLvlLbl val="0"/>
      </c:catAx>
      <c:valAx>
        <c:axId val="2934469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434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402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41848"/>
        <c:crosses val="max"/>
        <c:crossBetween val="between"/>
      </c:valAx>
      <c:catAx>
        <c:axId val="293441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402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Dpto_sem'!$L$7:$L$31</c:f>
              <c:strCache>
                <c:ptCount val="25"/>
                <c:pt idx="0">
                  <c:v>Madre de Dios</c:v>
                </c:pt>
                <c:pt idx="1">
                  <c:v>Lambayeque</c:v>
                </c:pt>
                <c:pt idx="2">
                  <c:v>Provincia Constitucional del Callao</c:v>
                </c:pt>
                <c:pt idx="3">
                  <c:v>Moquegua</c:v>
                </c:pt>
                <c:pt idx="4">
                  <c:v>Pasco</c:v>
                </c:pt>
                <c:pt idx="5">
                  <c:v>Ayacucho</c:v>
                </c:pt>
                <c:pt idx="6">
                  <c:v>Ica</c:v>
                </c:pt>
                <c:pt idx="7">
                  <c:v>Piura</c:v>
                </c:pt>
                <c:pt idx="8">
                  <c:v>Huancavelica</c:v>
                </c:pt>
                <c:pt idx="9">
                  <c:v>Cajamarca</c:v>
                </c:pt>
                <c:pt idx="10">
                  <c:v>Tumbes</c:v>
                </c:pt>
                <c:pt idx="11">
                  <c:v>San Martín</c:v>
                </c:pt>
                <c:pt idx="12">
                  <c:v>Loreto</c:v>
                </c:pt>
                <c:pt idx="13">
                  <c:v>Cusco</c:v>
                </c:pt>
                <c:pt idx="14">
                  <c:v>La Libertad</c:v>
                </c:pt>
                <c:pt idx="15">
                  <c:v>Amazonas</c:v>
                </c:pt>
                <c:pt idx="16">
                  <c:v>Ancash</c:v>
                </c:pt>
                <c:pt idx="17">
                  <c:v>Huánuco</c:v>
                </c:pt>
                <c:pt idx="18">
                  <c:v>Arequipa</c:v>
                </c:pt>
                <c:pt idx="19">
                  <c:v>Tacna</c:v>
                </c:pt>
                <c:pt idx="20">
                  <c:v>Junín</c:v>
                </c:pt>
                <c:pt idx="21">
                  <c:v>Lima</c:v>
                </c:pt>
                <c:pt idx="22">
                  <c:v>Ucayali</c:v>
                </c:pt>
                <c:pt idx="23">
                  <c:v>Apurímac</c:v>
                </c:pt>
                <c:pt idx="24">
                  <c:v>Puno</c:v>
                </c:pt>
              </c:strCache>
            </c:strRef>
          </c:cat>
          <c:val>
            <c:numRef>
              <c:f>'SU Dpto_sem'!$M$7:$M$31</c:f>
              <c:numCache>
                <c:formatCode>#,##0.0</c:formatCode>
                <c:ptCount val="25"/>
                <c:pt idx="0">
                  <c:v>2.7721861993195489</c:v>
                </c:pt>
                <c:pt idx="1">
                  <c:v>82.93220020813169</c:v>
                </c:pt>
                <c:pt idx="2">
                  <c:v>3.002493180334568</c:v>
                </c:pt>
                <c:pt idx="3">
                  <c:v>49.847637219267199</c:v>
                </c:pt>
                <c:pt idx="4">
                  <c:v>49.304390886914916</c:v>
                </c:pt>
                <c:pt idx="5">
                  <c:v>57.709126451947668</c:v>
                </c:pt>
                <c:pt idx="6">
                  <c:v>80.98207447535242</c:v>
                </c:pt>
                <c:pt idx="7">
                  <c:v>145.87200336332899</c:v>
                </c:pt>
                <c:pt idx="8">
                  <c:v>5.946320311180898</c:v>
                </c:pt>
                <c:pt idx="9">
                  <c:v>40.849166029710432</c:v>
                </c:pt>
                <c:pt idx="10">
                  <c:v>33.796148482153001</c:v>
                </c:pt>
                <c:pt idx="11">
                  <c:v>36.855982806015014</c:v>
                </c:pt>
                <c:pt idx="12">
                  <c:v>19.246702307165833</c:v>
                </c:pt>
                <c:pt idx="13">
                  <c:v>48.998408373076927</c:v>
                </c:pt>
                <c:pt idx="14">
                  <c:v>53.501425867577083</c:v>
                </c:pt>
                <c:pt idx="15">
                  <c:v>35.946472949377494</c:v>
                </c:pt>
                <c:pt idx="16">
                  <c:v>53.997187516884878</c:v>
                </c:pt>
                <c:pt idx="17">
                  <c:v>7.5556396312470433</c:v>
                </c:pt>
                <c:pt idx="18">
                  <c:v>100.95269728764833</c:v>
                </c:pt>
                <c:pt idx="19">
                  <c:v>9.1373226387322575</c:v>
                </c:pt>
                <c:pt idx="20">
                  <c:v>28.701467561302707</c:v>
                </c:pt>
                <c:pt idx="21">
                  <c:v>272.89193834562775</c:v>
                </c:pt>
                <c:pt idx="22">
                  <c:v>5.1821185032604262</c:v>
                </c:pt>
                <c:pt idx="23">
                  <c:v>31.616159542179957</c:v>
                </c:pt>
                <c:pt idx="24">
                  <c:v>70.650517016361249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42240"/>
        <c:axId val="293442632"/>
      </c:barChart>
      <c:lineChart>
        <c:grouping val="standard"/>
        <c:varyColors val="0"/>
        <c:ser>
          <c:idx val="1"/>
          <c:order val="1"/>
          <c:tx>
            <c:strRef>
              <c:f>'SU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Dpto_sem'!$L$7:$L$31</c:f>
              <c:strCache>
                <c:ptCount val="25"/>
                <c:pt idx="0">
                  <c:v>Madre de Dios</c:v>
                </c:pt>
                <c:pt idx="1">
                  <c:v>Lambayeque</c:v>
                </c:pt>
                <c:pt idx="2">
                  <c:v>Provincia Constitucional del Callao</c:v>
                </c:pt>
                <c:pt idx="3">
                  <c:v>Moquegua</c:v>
                </c:pt>
                <c:pt idx="4">
                  <c:v>Pasco</c:v>
                </c:pt>
                <c:pt idx="5">
                  <c:v>Ayacucho</c:v>
                </c:pt>
                <c:pt idx="6">
                  <c:v>Ica</c:v>
                </c:pt>
                <c:pt idx="7">
                  <c:v>Piura</c:v>
                </c:pt>
                <c:pt idx="8">
                  <c:v>Huancavelica</c:v>
                </c:pt>
                <c:pt idx="9">
                  <c:v>Cajamarca</c:v>
                </c:pt>
                <c:pt idx="10">
                  <c:v>Tumbes</c:v>
                </c:pt>
                <c:pt idx="11">
                  <c:v>San Martín</c:v>
                </c:pt>
                <c:pt idx="12">
                  <c:v>Loreto</c:v>
                </c:pt>
                <c:pt idx="13">
                  <c:v>Cusco</c:v>
                </c:pt>
                <c:pt idx="14">
                  <c:v>La Libertad</c:v>
                </c:pt>
                <c:pt idx="15">
                  <c:v>Amazonas</c:v>
                </c:pt>
                <c:pt idx="16">
                  <c:v>Ancash</c:v>
                </c:pt>
                <c:pt idx="17">
                  <c:v>Huánuco</c:v>
                </c:pt>
                <c:pt idx="18">
                  <c:v>Arequipa</c:v>
                </c:pt>
                <c:pt idx="19">
                  <c:v>Tacna</c:v>
                </c:pt>
                <c:pt idx="20">
                  <c:v>Junín</c:v>
                </c:pt>
                <c:pt idx="21">
                  <c:v>Lima</c:v>
                </c:pt>
                <c:pt idx="22">
                  <c:v>Ucayali</c:v>
                </c:pt>
                <c:pt idx="23">
                  <c:v>Apurímac</c:v>
                </c:pt>
                <c:pt idx="24">
                  <c:v>Puno</c:v>
                </c:pt>
              </c:strCache>
            </c:strRef>
          </c:cat>
          <c:val>
            <c:numRef>
              <c:f>'SU Dpto_sem'!$N$7:$N$31</c:f>
              <c:numCache>
                <c:formatCode>0%</c:formatCode>
                <c:ptCount val="25"/>
                <c:pt idx="0">
                  <c:v>0.88496490683259044</c:v>
                </c:pt>
                <c:pt idx="1">
                  <c:v>0.86647829848249425</c:v>
                </c:pt>
                <c:pt idx="2">
                  <c:v>0.84315656641001735</c:v>
                </c:pt>
                <c:pt idx="3">
                  <c:v>0.8363682504675235</c:v>
                </c:pt>
                <c:pt idx="4">
                  <c:v>0.82469093590514064</c:v>
                </c:pt>
                <c:pt idx="5">
                  <c:v>0.80833621776808817</c:v>
                </c:pt>
                <c:pt idx="6">
                  <c:v>0.79066460184644882</c:v>
                </c:pt>
                <c:pt idx="7">
                  <c:v>0.78322110207026852</c:v>
                </c:pt>
                <c:pt idx="8">
                  <c:v>0.78316384722422472</c:v>
                </c:pt>
                <c:pt idx="9">
                  <c:v>0.74085164257617198</c:v>
                </c:pt>
                <c:pt idx="10">
                  <c:v>0.73764044582379262</c:v>
                </c:pt>
                <c:pt idx="11">
                  <c:v>0.72532059045356789</c:v>
                </c:pt>
                <c:pt idx="12">
                  <c:v>0.68105924688430408</c:v>
                </c:pt>
                <c:pt idx="13">
                  <c:v>0.66968264680787581</c:v>
                </c:pt>
                <c:pt idx="14">
                  <c:v>0.64607635387188844</c:v>
                </c:pt>
                <c:pt idx="15">
                  <c:v>0.62059973753699205</c:v>
                </c:pt>
                <c:pt idx="16">
                  <c:v>0.59502888648632091</c:v>
                </c:pt>
                <c:pt idx="17">
                  <c:v>0.5533592862560297</c:v>
                </c:pt>
                <c:pt idx="18">
                  <c:v>0.52967890409801488</c:v>
                </c:pt>
                <c:pt idx="19">
                  <c:v>0.51244930445930448</c:v>
                </c:pt>
                <c:pt idx="20">
                  <c:v>0.49898050736356225</c:v>
                </c:pt>
                <c:pt idx="21">
                  <c:v>0.47357945528105805</c:v>
                </c:pt>
                <c:pt idx="22">
                  <c:v>0.42134312720355921</c:v>
                </c:pt>
                <c:pt idx="23">
                  <c:v>0.38797181458604396</c:v>
                </c:pt>
                <c:pt idx="24">
                  <c:v>0.36675886349294651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39496"/>
        <c:axId val="293447728"/>
      </c:lineChart>
      <c:catAx>
        <c:axId val="29344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42632"/>
        <c:crosses val="autoZero"/>
        <c:auto val="1"/>
        <c:lblAlgn val="ctr"/>
        <c:lblOffset val="100"/>
        <c:noMultiLvlLbl val="0"/>
      </c:catAx>
      <c:valAx>
        <c:axId val="293442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42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477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39496"/>
        <c:crosses val="max"/>
        <c:crossBetween val="between"/>
      </c:valAx>
      <c:catAx>
        <c:axId val="293439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477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Dpto_sem'!$L$7:$L$30</c:f>
              <c:strCache>
                <c:ptCount val="24"/>
                <c:pt idx="0">
                  <c:v>Ucayali</c:v>
                </c:pt>
                <c:pt idx="1">
                  <c:v>Amazonas</c:v>
                </c:pt>
                <c:pt idx="2">
                  <c:v>Cusco</c:v>
                </c:pt>
                <c:pt idx="3">
                  <c:v>Piura</c:v>
                </c:pt>
                <c:pt idx="4">
                  <c:v>Huancavelica</c:v>
                </c:pt>
                <c:pt idx="5">
                  <c:v>Loreto</c:v>
                </c:pt>
                <c:pt idx="6">
                  <c:v>Madre de Dios</c:v>
                </c:pt>
                <c:pt idx="7">
                  <c:v>Ayacucho</c:v>
                </c:pt>
                <c:pt idx="8">
                  <c:v>Junín</c:v>
                </c:pt>
                <c:pt idx="9">
                  <c:v>Tumbes</c:v>
                </c:pt>
                <c:pt idx="10">
                  <c:v>San Martín</c:v>
                </c:pt>
                <c:pt idx="11">
                  <c:v>Moquegua</c:v>
                </c:pt>
                <c:pt idx="12">
                  <c:v>Puno</c:v>
                </c:pt>
                <c:pt idx="13">
                  <c:v>La Libertad</c:v>
                </c:pt>
                <c:pt idx="14">
                  <c:v>Huánuco</c:v>
                </c:pt>
                <c:pt idx="15">
                  <c:v>Ica</c:v>
                </c:pt>
                <c:pt idx="16">
                  <c:v>Cajamarca</c:v>
                </c:pt>
                <c:pt idx="17">
                  <c:v>Apurímac</c:v>
                </c:pt>
                <c:pt idx="18">
                  <c:v>Tacna</c:v>
                </c:pt>
                <c:pt idx="19">
                  <c:v>Ancash</c:v>
                </c:pt>
                <c:pt idx="20">
                  <c:v>Pasco</c:v>
                </c:pt>
                <c:pt idx="21">
                  <c:v>Arequipa</c:v>
                </c:pt>
                <c:pt idx="22">
                  <c:v>Lima</c:v>
                </c:pt>
                <c:pt idx="23">
                  <c:v>Lambayeque</c:v>
                </c:pt>
              </c:strCache>
            </c:strRef>
          </c:cat>
          <c:val>
            <c:numRef>
              <c:f>'SR Dpto_sem'!$M$7:$M$30</c:f>
              <c:numCache>
                <c:formatCode>#,##0.0</c:formatCode>
                <c:ptCount val="24"/>
                <c:pt idx="0">
                  <c:v>9.2413598689599894</c:v>
                </c:pt>
                <c:pt idx="1">
                  <c:v>90.611622746189241</c:v>
                </c:pt>
                <c:pt idx="2">
                  <c:v>275.92586684862806</c:v>
                </c:pt>
                <c:pt idx="3">
                  <c:v>113.6384563230485</c:v>
                </c:pt>
                <c:pt idx="4">
                  <c:v>141.20128964623555</c:v>
                </c:pt>
                <c:pt idx="5">
                  <c:v>35.508935871213907</c:v>
                </c:pt>
                <c:pt idx="6">
                  <c:v>2.5808082258091893</c:v>
                </c:pt>
                <c:pt idx="7">
                  <c:v>128.35280590719674</c:v>
                </c:pt>
                <c:pt idx="8">
                  <c:v>129.50734406083842</c:v>
                </c:pt>
                <c:pt idx="9">
                  <c:v>16.603148112990311</c:v>
                </c:pt>
                <c:pt idx="10">
                  <c:v>81.250817080266231</c:v>
                </c:pt>
                <c:pt idx="11">
                  <c:v>12.539167651586467</c:v>
                </c:pt>
                <c:pt idx="12">
                  <c:v>183.95974829095513</c:v>
                </c:pt>
                <c:pt idx="13">
                  <c:v>96.5995314593915</c:v>
                </c:pt>
                <c:pt idx="14">
                  <c:v>69.466512421296287</c:v>
                </c:pt>
                <c:pt idx="15">
                  <c:v>19.26755435281768</c:v>
                </c:pt>
                <c:pt idx="16">
                  <c:v>152.8700168617961</c:v>
                </c:pt>
                <c:pt idx="17">
                  <c:v>78.564787643376278</c:v>
                </c:pt>
                <c:pt idx="18">
                  <c:v>7.4045483780791983</c:v>
                </c:pt>
                <c:pt idx="19">
                  <c:v>99.316715742781525</c:v>
                </c:pt>
                <c:pt idx="20">
                  <c:v>14.279081470340316</c:v>
                </c:pt>
                <c:pt idx="21">
                  <c:v>33.482469782997214</c:v>
                </c:pt>
                <c:pt idx="22">
                  <c:v>121.33234088104483</c:v>
                </c:pt>
                <c:pt idx="23">
                  <c:v>29.582209293970664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37536"/>
        <c:axId val="293438320"/>
      </c:barChart>
      <c:lineChart>
        <c:grouping val="standard"/>
        <c:varyColors val="0"/>
        <c:ser>
          <c:idx val="1"/>
          <c:order val="1"/>
          <c:tx>
            <c:strRef>
              <c:f>'SR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Dpto_sem'!$L$7:$L$30</c:f>
              <c:strCache>
                <c:ptCount val="24"/>
                <c:pt idx="0">
                  <c:v>Ucayali</c:v>
                </c:pt>
                <c:pt idx="1">
                  <c:v>Amazonas</c:v>
                </c:pt>
                <c:pt idx="2">
                  <c:v>Cusco</c:v>
                </c:pt>
                <c:pt idx="3">
                  <c:v>Piura</c:v>
                </c:pt>
                <c:pt idx="4">
                  <c:v>Huancavelica</c:v>
                </c:pt>
                <c:pt idx="5">
                  <c:v>Loreto</c:v>
                </c:pt>
                <c:pt idx="6">
                  <c:v>Madre de Dios</c:v>
                </c:pt>
                <c:pt idx="7">
                  <c:v>Ayacucho</c:v>
                </c:pt>
                <c:pt idx="8">
                  <c:v>Junín</c:v>
                </c:pt>
                <c:pt idx="9">
                  <c:v>Tumbes</c:v>
                </c:pt>
                <c:pt idx="10">
                  <c:v>San Martín</c:v>
                </c:pt>
                <c:pt idx="11">
                  <c:v>Moquegua</c:v>
                </c:pt>
                <c:pt idx="12">
                  <c:v>Puno</c:v>
                </c:pt>
                <c:pt idx="13">
                  <c:v>La Libertad</c:v>
                </c:pt>
                <c:pt idx="14">
                  <c:v>Huánuco</c:v>
                </c:pt>
                <c:pt idx="15">
                  <c:v>Ica</c:v>
                </c:pt>
                <c:pt idx="16">
                  <c:v>Cajamarca</c:v>
                </c:pt>
                <c:pt idx="17">
                  <c:v>Apurímac</c:v>
                </c:pt>
                <c:pt idx="18">
                  <c:v>Tacna</c:v>
                </c:pt>
                <c:pt idx="19">
                  <c:v>Ancash</c:v>
                </c:pt>
                <c:pt idx="20">
                  <c:v>Pasco</c:v>
                </c:pt>
                <c:pt idx="21">
                  <c:v>Arequipa</c:v>
                </c:pt>
                <c:pt idx="22">
                  <c:v>Lima</c:v>
                </c:pt>
                <c:pt idx="23">
                  <c:v>Lambayeque</c:v>
                </c:pt>
              </c:strCache>
            </c:strRef>
          </c:cat>
          <c:val>
            <c:numRef>
              <c:f>'SR Dpto_sem'!$N$7:$N$30</c:f>
              <c:numCache>
                <c:formatCode>0%</c:formatCode>
                <c:ptCount val="24"/>
                <c:pt idx="0">
                  <c:v>0.88273838156349271</c:v>
                </c:pt>
                <c:pt idx="1">
                  <c:v>0.85937024990856214</c:v>
                </c:pt>
                <c:pt idx="2">
                  <c:v>0.84679023882824833</c:v>
                </c:pt>
                <c:pt idx="3">
                  <c:v>0.83549476050801519</c:v>
                </c:pt>
                <c:pt idx="4">
                  <c:v>0.82153138723189512</c:v>
                </c:pt>
                <c:pt idx="5">
                  <c:v>0.78012456071835679</c:v>
                </c:pt>
                <c:pt idx="6">
                  <c:v>0.77820461873860269</c:v>
                </c:pt>
                <c:pt idx="7">
                  <c:v>0.77247639394258116</c:v>
                </c:pt>
                <c:pt idx="8">
                  <c:v>0.7388617294456532</c:v>
                </c:pt>
                <c:pt idx="9">
                  <c:v>0.71691631550143431</c:v>
                </c:pt>
                <c:pt idx="10">
                  <c:v>0.69686174774416132</c:v>
                </c:pt>
                <c:pt idx="11">
                  <c:v>0.6797793818544684</c:v>
                </c:pt>
                <c:pt idx="12">
                  <c:v>0.66277282042676999</c:v>
                </c:pt>
                <c:pt idx="13">
                  <c:v>0.64523384559822161</c:v>
                </c:pt>
                <c:pt idx="14">
                  <c:v>0.63009650186361932</c:v>
                </c:pt>
                <c:pt idx="15">
                  <c:v>0.58479645658865409</c:v>
                </c:pt>
                <c:pt idx="16">
                  <c:v>0.58134346631753853</c:v>
                </c:pt>
                <c:pt idx="17">
                  <c:v>0.56931284832010542</c:v>
                </c:pt>
                <c:pt idx="18">
                  <c:v>0.56378231681071456</c:v>
                </c:pt>
                <c:pt idx="19">
                  <c:v>0.5513660127915786</c:v>
                </c:pt>
                <c:pt idx="20">
                  <c:v>0.53838879768352432</c:v>
                </c:pt>
                <c:pt idx="21">
                  <c:v>0.4396323917919337</c:v>
                </c:pt>
                <c:pt idx="22">
                  <c:v>0.42469810326774554</c:v>
                </c:pt>
                <c:pt idx="23">
                  <c:v>0.40144524822602307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44592"/>
        <c:axId val="293437928"/>
      </c:lineChart>
      <c:catAx>
        <c:axId val="2934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38320"/>
        <c:crosses val="autoZero"/>
        <c:auto val="1"/>
        <c:lblAlgn val="ctr"/>
        <c:lblOffset val="100"/>
        <c:noMultiLvlLbl val="0"/>
      </c:catAx>
      <c:valAx>
        <c:axId val="293438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37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37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44592"/>
        <c:crosses val="max"/>
        <c:crossBetween val="between"/>
      </c:valAx>
      <c:catAx>
        <c:axId val="29344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37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Dpto_sem'!$L$7:$L$31</c:f>
              <c:strCache>
                <c:ptCount val="25"/>
                <c:pt idx="0">
                  <c:v>La Libertad</c:v>
                </c:pt>
                <c:pt idx="1">
                  <c:v>Amazonas</c:v>
                </c:pt>
                <c:pt idx="2">
                  <c:v>San Martín</c:v>
                </c:pt>
                <c:pt idx="3">
                  <c:v>Lambayeque</c:v>
                </c:pt>
                <c:pt idx="4">
                  <c:v>Piura</c:v>
                </c:pt>
                <c:pt idx="5">
                  <c:v>Ica</c:v>
                </c:pt>
                <c:pt idx="6">
                  <c:v>Arequipa</c:v>
                </c:pt>
                <c:pt idx="7">
                  <c:v>Ucayali</c:v>
                </c:pt>
                <c:pt idx="8">
                  <c:v>Cusco</c:v>
                </c:pt>
                <c:pt idx="9">
                  <c:v>Tumbes</c:v>
                </c:pt>
                <c:pt idx="10">
                  <c:v>Apurímac</c:v>
                </c:pt>
                <c:pt idx="11">
                  <c:v>Puno</c:v>
                </c:pt>
                <c:pt idx="12">
                  <c:v>Tacna</c:v>
                </c:pt>
                <c:pt idx="13">
                  <c:v>Provincia Constitucional del Callao</c:v>
                </c:pt>
                <c:pt idx="14">
                  <c:v>Madre de Dios</c:v>
                </c:pt>
                <c:pt idx="15">
                  <c:v>Lima</c:v>
                </c:pt>
                <c:pt idx="16">
                  <c:v>Moquegua</c:v>
                </c:pt>
                <c:pt idx="17">
                  <c:v>Ayacucho</c:v>
                </c:pt>
                <c:pt idx="18">
                  <c:v>Ancash</c:v>
                </c:pt>
                <c:pt idx="19">
                  <c:v>Cajamarca</c:v>
                </c:pt>
                <c:pt idx="20">
                  <c:v>Junín</c:v>
                </c:pt>
                <c:pt idx="21">
                  <c:v>Huánuco</c:v>
                </c:pt>
                <c:pt idx="22">
                  <c:v>Loreto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'OPP Dpto_sem'!$M$7:$M$31</c:f>
              <c:numCache>
                <c:formatCode>#,##0.0</c:formatCode>
                <c:ptCount val="25"/>
                <c:pt idx="0">
                  <c:v>53.410703302070033</c:v>
                </c:pt>
                <c:pt idx="1">
                  <c:v>27.45244074150196</c:v>
                </c:pt>
                <c:pt idx="2">
                  <c:v>43.248626662833431</c:v>
                </c:pt>
                <c:pt idx="3">
                  <c:v>55.090589843319322</c:v>
                </c:pt>
                <c:pt idx="4">
                  <c:v>56.912104241945372</c:v>
                </c:pt>
                <c:pt idx="5">
                  <c:v>41.95081271674394</c:v>
                </c:pt>
                <c:pt idx="6">
                  <c:v>56.633156853314176</c:v>
                </c:pt>
                <c:pt idx="7">
                  <c:v>32.907536817871005</c:v>
                </c:pt>
                <c:pt idx="8">
                  <c:v>49.28578140603986</c:v>
                </c:pt>
                <c:pt idx="9">
                  <c:v>18.505143687978489</c:v>
                </c:pt>
                <c:pt idx="10">
                  <c:v>31.284214330132272</c:v>
                </c:pt>
                <c:pt idx="11">
                  <c:v>43.2303729472942</c:v>
                </c:pt>
                <c:pt idx="12">
                  <c:v>22.19376896810536</c:v>
                </c:pt>
                <c:pt idx="13">
                  <c:v>24.007303034578399</c:v>
                </c:pt>
                <c:pt idx="14">
                  <c:v>13.646905984584009</c:v>
                </c:pt>
                <c:pt idx="15">
                  <c:v>522.17535442770168</c:v>
                </c:pt>
                <c:pt idx="16">
                  <c:v>19.103682802926414</c:v>
                </c:pt>
                <c:pt idx="17">
                  <c:v>37.512104062506296</c:v>
                </c:pt>
                <c:pt idx="18">
                  <c:v>99.215355211037604</c:v>
                </c:pt>
                <c:pt idx="19">
                  <c:v>46.017651394863492</c:v>
                </c:pt>
                <c:pt idx="20">
                  <c:v>51.674789350678566</c:v>
                </c:pt>
                <c:pt idx="21">
                  <c:v>52.447980562525572</c:v>
                </c:pt>
                <c:pt idx="22">
                  <c:v>33.90267512804985</c:v>
                </c:pt>
                <c:pt idx="23">
                  <c:v>23.735778716795721</c:v>
                </c:pt>
                <c:pt idx="24">
                  <c:v>15.006411662237952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45376"/>
        <c:axId val="293445768"/>
      </c:barChart>
      <c:lineChart>
        <c:grouping val="standard"/>
        <c:varyColors val="0"/>
        <c:ser>
          <c:idx val="1"/>
          <c:order val="1"/>
          <c:tx>
            <c:strRef>
              <c:f>'OPP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Dpto_sem'!$L$7:$L$31</c:f>
              <c:strCache>
                <c:ptCount val="25"/>
                <c:pt idx="0">
                  <c:v>La Libertad</c:v>
                </c:pt>
                <c:pt idx="1">
                  <c:v>Amazonas</c:v>
                </c:pt>
                <c:pt idx="2">
                  <c:v>San Martín</c:v>
                </c:pt>
                <c:pt idx="3">
                  <c:v>Lambayeque</c:v>
                </c:pt>
                <c:pt idx="4">
                  <c:v>Piura</c:v>
                </c:pt>
                <c:pt idx="5">
                  <c:v>Ica</c:v>
                </c:pt>
                <c:pt idx="6">
                  <c:v>Arequipa</c:v>
                </c:pt>
                <c:pt idx="7">
                  <c:v>Ucayali</c:v>
                </c:pt>
                <c:pt idx="8">
                  <c:v>Cusco</c:v>
                </c:pt>
                <c:pt idx="9">
                  <c:v>Tumbes</c:v>
                </c:pt>
                <c:pt idx="10">
                  <c:v>Apurímac</c:v>
                </c:pt>
                <c:pt idx="11">
                  <c:v>Puno</c:v>
                </c:pt>
                <c:pt idx="12">
                  <c:v>Tacna</c:v>
                </c:pt>
                <c:pt idx="13">
                  <c:v>Provincia Constitucional del Callao</c:v>
                </c:pt>
                <c:pt idx="14">
                  <c:v>Madre de Dios</c:v>
                </c:pt>
                <c:pt idx="15">
                  <c:v>Lima</c:v>
                </c:pt>
                <c:pt idx="16">
                  <c:v>Moquegua</c:v>
                </c:pt>
                <c:pt idx="17">
                  <c:v>Ayacucho</c:v>
                </c:pt>
                <c:pt idx="18">
                  <c:v>Ancash</c:v>
                </c:pt>
                <c:pt idx="19">
                  <c:v>Cajamarca</c:v>
                </c:pt>
                <c:pt idx="20">
                  <c:v>Junín</c:v>
                </c:pt>
                <c:pt idx="21">
                  <c:v>Huánuco</c:v>
                </c:pt>
                <c:pt idx="22">
                  <c:v>Loreto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'OPP Dpto_sem'!$N$7:$N$31</c:f>
              <c:numCache>
                <c:formatCode>0%</c:formatCode>
                <c:ptCount val="25"/>
                <c:pt idx="0">
                  <c:v>0.99649030143873185</c:v>
                </c:pt>
                <c:pt idx="1">
                  <c:v>0.99384665377334214</c:v>
                </c:pt>
                <c:pt idx="2">
                  <c:v>0.99134819321303147</c:v>
                </c:pt>
                <c:pt idx="3">
                  <c:v>0.9895498057020149</c:v>
                </c:pt>
                <c:pt idx="4">
                  <c:v>0.98826115986114949</c:v>
                </c:pt>
                <c:pt idx="5">
                  <c:v>0.98779227116249058</c:v>
                </c:pt>
                <c:pt idx="6">
                  <c:v>0.98750830395903966</c:v>
                </c:pt>
                <c:pt idx="7">
                  <c:v>0.98542503334842879</c:v>
                </c:pt>
                <c:pt idx="8">
                  <c:v>0.98522447401601088</c:v>
                </c:pt>
                <c:pt idx="9">
                  <c:v>0.98192245647862098</c:v>
                </c:pt>
                <c:pt idx="10">
                  <c:v>0.9782922896852434</c:v>
                </c:pt>
                <c:pt idx="11">
                  <c:v>0.97645280428014192</c:v>
                </c:pt>
                <c:pt idx="12">
                  <c:v>0.97610964877346884</c:v>
                </c:pt>
                <c:pt idx="13">
                  <c:v>0.97600029964576673</c:v>
                </c:pt>
                <c:pt idx="14">
                  <c:v>0.97420192343092837</c:v>
                </c:pt>
                <c:pt idx="15">
                  <c:v>0.96941271718413491</c:v>
                </c:pt>
                <c:pt idx="16">
                  <c:v>0.96812982697313144</c:v>
                </c:pt>
                <c:pt idx="17">
                  <c:v>0.96678485373840606</c:v>
                </c:pt>
                <c:pt idx="18">
                  <c:v>0.96156082148234023</c:v>
                </c:pt>
                <c:pt idx="19">
                  <c:v>0.95954296972986797</c:v>
                </c:pt>
                <c:pt idx="20">
                  <c:v>0.95199073820561653</c:v>
                </c:pt>
                <c:pt idx="21">
                  <c:v>0.94427838280682408</c:v>
                </c:pt>
                <c:pt idx="22">
                  <c:v>0.93714702897938174</c:v>
                </c:pt>
                <c:pt idx="23">
                  <c:v>0.8640647642817183</c:v>
                </c:pt>
                <c:pt idx="24">
                  <c:v>0.86318882299718791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46160"/>
        <c:axId val="293438712"/>
      </c:lineChart>
      <c:catAx>
        <c:axId val="2934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45768"/>
        <c:crosses val="autoZero"/>
        <c:auto val="1"/>
        <c:lblAlgn val="ctr"/>
        <c:lblOffset val="100"/>
        <c:noMultiLvlLbl val="0"/>
      </c:catAx>
      <c:valAx>
        <c:axId val="2934457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453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38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46160"/>
        <c:crosses val="max"/>
        <c:crossBetween val="between"/>
      </c:valAx>
      <c:catAx>
        <c:axId val="293446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38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Dpto_sem'!$L$7:$L$31</c:f>
              <c:strCache>
                <c:ptCount val="25"/>
                <c:pt idx="0">
                  <c:v>Apurímac</c:v>
                </c:pt>
                <c:pt idx="1">
                  <c:v>Loreto</c:v>
                </c:pt>
                <c:pt idx="2">
                  <c:v>Junín</c:v>
                </c:pt>
                <c:pt idx="3">
                  <c:v>Amazonas</c:v>
                </c:pt>
                <c:pt idx="4">
                  <c:v>Cajamarca</c:v>
                </c:pt>
                <c:pt idx="5">
                  <c:v>Ayacucho</c:v>
                </c:pt>
                <c:pt idx="6">
                  <c:v>Ucayali</c:v>
                </c:pt>
                <c:pt idx="7">
                  <c:v>Ancash</c:v>
                </c:pt>
                <c:pt idx="8">
                  <c:v>Ica</c:v>
                </c:pt>
                <c:pt idx="9">
                  <c:v>Tacna</c:v>
                </c:pt>
                <c:pt idx="10">
                  <c:v>Provincia Constitucional del Callao</c:v>
                </c:pt>
                <c:pt idx="11">
                  <c:v>Huancavelica</c:v>
                </c:pt>
                <c:pt idx="12">
                  <c:v>Piura</c:v>
                </c:pt>
                <c:pt idx="13">
                  <c:v>La Libertad</c:v>
                </c:pt>
                <c:pt idx="14">
                  <c:v>Pasco</c:v>
                </c:pt>
                <c:pt idx="15">
                  <c:v>Moquegua</c:v>
                </c:pt>
                <c:pt idx="16">
                  <c:v>San Martín</c:v>
                </c:pt>
                <c:pt idx="17">
                  <c:v>Cusco</c:v>
                </c:pt>
                <c:pt idx="18">
                  <c:v>Puno</c:v>
                </c:pt>
                <c:pt idx="19">
                  <c:v>Tumbes</c:v>
                </c:pt>
                <c:pt idx="20">
                  <c:v>Lambayeque</c:v>
                </c:pt>
                <c:pt idx="21">
                  <c:v>Madre de Dios</c:v>
                </c:pt>
                <c:pt idx="22">
                  <c:v>Huánuco</c:v>
                </c:pt>
                <c:pt idx="23">
                  <c:v>Lima</c:v>
                </c:pt>
                <c:pt idx="24">
                  <c:v>Arequipa</c:v>
                </c:pt>
              </c:strCache>
            </c:strRef>
          </c:cat>
          <c:val>
            <c:numRef>
              <c:f>'EMZ Dpto_sem'!$M$7:$M$31</c:f>
              <c:numCache>
                <c:formatCode>#,##0.0</c:formatCode>
                <c:ptCount val="25"/>
                <c:pt idx="0">
                  <c:v>3.5261760755449032</c:v>
                </c:pt>
                <c:pt idx="1">
                  <c:v>37.197610572683516</c:v>
                </c:pt>
                <c:pt idx="2">
                  <c:v>9.4537379977059413</c:v>
                </c:pt>
                <c:pt idx="3">
                  <c:v>4.648430858509073</c:v>
                </c:pt>
                <c:pt idx="4">
                  <c:v>13.148620391127224</c:v>
                </c:pt>
                <c:pt idx="5">
                  <c:v>7.7953758811945439</c:v>
                </c:pt>
                <c:pt idx="6">
                  <c:v>6.3256466169659689</c:v>
                </c:pt>
                <c:pt idx="7">
                  <c:v>3.3257842917078051</c:v>
                </c:pt>
                <c:pt idx="8">
                  <c:v>3.7130053817621711</c:v>
                </c:pt>
                <c:pt idx="9">
                  <c:v>1.5660518796466931</c:v>
                </c:pt>
                <c:pt idx="10">
                  <c:v>7.1859856911827498</c:v>
                </c:pt>
                <c:pt idx="11">
                  <c:v>1.6947876117676839</c:v>
                </c:pt>
                <c:pt idx="12">
                  <c:v>29.850393213877915</c:v>
                </c:pt>
                <c:pt idx="13">
                  <c:v>9.2366743295235096</c:v>
                </c:pt>
                <c:pt idx="14">
                  <c:v>1.7781211038491165</c:v>
                </c:pt>
                <c:pt idx="15">
                  <c:v>0.97022311231307867</c:v>
                </c:pt>
                <c:pt idx="16">
                  <c:v>14.663079980621717</c:v>
                </c:pt>
                <c:pt idx="17">
                  <c:v>9.6662051884434916</c:v>
                </c:pt>
                <c:pt idx="18">
                  <c:v>8.358504439701278</c:v>
                </c:pt>
                <c:pt idx="19">
                  <c:v>13.674071303313285</c:v>
                </c:pt>
                <c:pt idx="20">
                  <c:v>10.291152235499766</c:v>
                </c:pt>
                <c:pt idx="21">
                  <c:v>8.8183585714550645</c:v>
                </c:pt>
                <c:pt idx="22">
                  <c:v>7.6166380373193761</c:v>
                </c:pt>
                <c:pt idx="23">
                  <c:v>69.367392541976386</c:v>
                </c:pt>
                <c:pt idx="24">
                  <c:v>17.750822164161342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677920"/>
        <c:axId val="288676352"/>
      </c:barChart>
      <c:lineChart>
        <c:grouping val="standard"/>
        <c:varyColors val="0"/>
        <c:ser>
          <c:idx val="1"/>
          <c:order val="1"/>
          <c:tx>
            <c:strRef>
              <c:f>'EMZ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Dpto_sem'!$L$7:$L$31</c:f>
              <c:strCache>
                <c:ptCount val="25"/>
                <c:pt idx="0">
                  <c:v>Apurímac</c:v>
                </c:pt>
                <c:pt idx="1">
                  <c:v>Loreto</c:v>
                </c:pt>
                <c:pt idx="2">
                  <c:v>Junín</c:v>
                </c:pt>
                <c:pt idx="3">
                  <c:v>Amazonas</c:v>
                </c:pt>
                <c:pt idx="4">
                  <c:v>Cajamarca</c:v>
                </c:pt>
                <c:pt idx="5">
                  <c:v>Ayacucho</c:v>
                </c:pt>
                <c:pt idx="6">
                  <c:v>Ucayali</c:v>
                </c:pt>
                <c:pt idx="7">
                  <c:v>Ancash</c:v>
                </c:pt>
                <c:pt idx="8">
                  <c:v>Ica</c:v>
                </c:pt>
                <c:pt idx="9">
                  <c:v>Tacna</c:v>
                </c:pt>
                <c:pt idx="10">
                  <c:v>Provincia Constitucional del Callao</c:v>
                </c:pt>
                <c:pt idx="11">
                  <c:v>Huancavelica</c:v>
                </c:pt>
                <c:pt idx="12">
                  <c:v>Piura</c:v>
                </c:pt>
                <c:pt idx="13">
                  <c:v>La Libertad</c:v>
                </c:pt>
                <c:pt idx="14">
                  <c:v>Pasco</c:v>
                </c:pt>
                <c:pt idx="15">
                  <c:v>Moquegua</c:v>
                </c:pt>
                <c:pt idx="16">
                  <c:v>San Martín</c:v>
                </c:pt>
                <c:pt idx="17">
                  <c:v>Cusco</c:v>
                </c:pt>
                <c:pt idx="18">
                  <c:v>Puno</c:v>
                </c:pt>
                <c:pt idx="19">
                  <c:v>Tumbes</c:v>
                </c:pt>
                <c:pt idx="20">
                  <c:v>Lambayeque</c:v>
                </c:pt>
                <c:pt idx="21">
                  <c:v>Madre de Dios</c:v>
                </c:pt>
                <c:pt idx="22">
                  <c:v>Huánuco</c:v>
                </c:pt>
                <c:pt idx="23">
                  <c:v>Lima</c:v>
                </c:pt>
                <c:pt idx="24">
                  <c:v>Arequipa</c:v>
                </c:pt>
              </c:strCache>
            </c:strRef>
          </c:cat>
          <c:val>
            <c:numRef>
              <c:f>'EMZ Dpto_sem'!$N$7:$N$31</c:f>
              <c:numCache>
                <c:formatCode>0%</c:formatCode>
                <c:ptCount val="25"/>
                <c:pt idx="0">
                  <c:v>0.99702492990492919</c:v>
                </c:pt>
                <c:pt idx="1">
                  <c:v>0.9950242534734467</c:v>
                </c:pt>
                <c:pt idx="2">
                  <c:v>0.99449425795732593</c:v>
                </c:pt>
                <c:pt idx="3">
                  <c:v>0.99443120053368128</c:v>
                </c:pt>
                <c:pt idx="4">
                  <c:v>0.99427234435280809</c:v>
                </c:pt>
                <c:pt idx="5">
                  <c:v>0.98955613295217204</c:v>
                </c:pt>
                <c:pt idx="6">
                  <c:v>0.98656700061979241</c:v>
                </c:pt>
                <c:pt idx="7">
                  <c:v>0.98644902824547687</c:v>
                </c:pt>
                <c:pt idx="8">
                  <c:v>0.98464987480728594</c:v>
                </c:pt>
                <c:pt idx="9">
                  <c:v>0.9821820022344171</c:v>
                </c:pt>
                <c:pt idx="10">
                  <c:v>0.98173750002667481</c:v>
                </c:pt>
                <c:pt idx="11">
                  <c:v>0.9798397207816133</c:v>
                </c:pt>
                <c:pt idx="12">
                  <c:v>0.97949114362592871</c:v>
                </c:pt>
                <c:pt idx="13">
                  <c:v>0.97792640841915701</c:v>
                </c:pt>
                <c:pt idx="14">
                  <c:v>0.97741602866806532</c:v>
                </c:pt>
                <c:pt idx="15">
                  <c:v>0.97507900576177231</c:v>
                </c:pt>
                <c:pt idx="16">
                  <c:v>0.9739562594612311</c:v>
                </c:pt>
                <c:pt idx="17">
                  <c:v>0.97292477953832301</c:v>
                </c:pt>
                <c:pt idx="18">
                  <c:v>0.97232976062696219</c:v>
                </c:pt>
                <c:pt idx="19">
                  <c:v>0.97160706006007302</c:v>
                </c:pt>
                <c:pt idx="20">
                  <c:v>0.96617564359900665</c:v>
                </c:pt>
                <c:pt idx="21">
                  <c:v>0.9661454796687744</c:v>
                </c:pt>
                <c:pt idx="22">
                  <c:v>0.96347611141427159</c:v>
                </c:pt>
                <c:pt idx="23">
                  <c:v>0.94202100477502393</c:v>
                </c:pt>
                <c:pt idx="24">
                  <c:v>0.63535842323875746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75176"/>
        <c:axId val="288672824"/>
      </c:lineChart>
      <c:catAx>
        <c:axId val="2886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8676352"/>
        <c:crosses val="autoZero"/>
        <c:auto val="1"/>
        <c:lblAlgn val="ctr"/>
        <c:lblOffset val="100"/>
        <c:noMultiLvlLbl val="0"/>
      </c:catAx>
      <c:valAx>
        <c:axId val="288676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8677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86728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675176"/>
        <c:crosses val="max"/>
        <c:crossBetween val="between"/>
      </c:valAx>
      <c:catAx>
        <c:axId val="288675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6728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Dpto_sem'!$L$7:$L$9</c:f>
              <c:strCache>
                <c:ptCount val="3"/>
                <c:pt idx="0">
                  <c:v>Piura</c:v>
                </c:pt>
                <c:pt idx="1">
                  <c:v>Lima</c:v>
                </c:pt>
                <c:pt idx="2">
                  <c:v>Puno</c:v>
                </c:pt>
              </c:strCache>
            </c:strRef>
          </c:cat>
          <c:val>
            <c:numRef>
              <c:f>'CSA Dpto_sem'!$M$7:$M$9</c:f>
              <c:numCache>
                <c:formatCode>#,##0.0</c:formatCode>
                <c:ptCount val="3"/>
                <c:pt idx="0">
                  <c:v>0.10505897123446926</c:v>
                </c:pt>
                <c:pt idx="1">
                  <c:v>17.927734515381502</c:v>
                </c:pt>
                <c:pt idx="2">
                  <c:v>0.5987916155718267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48120"/>
        <c:axId val="293448512"/>
      </c:barChart>
      <c:lineChart>
        <c:grouping val="standard"/>
        <c:varyColors val="0"/>
        <c:ser>
          <c:idx val="1"/>
          <c:order val="1"/>
          <c:tx>
            <c:strRef>
              <c:f>'CSA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Dpto_sem'!$L$7:$L$9</c:f>
              <c:strCache>
                <c:ptCount val="3"/>
                <c:pt idx="0">
                  <c:v>Piura</c:v>
                </c:pt>
                <c:pt idx="1">
                  <c:v>Lima</c:v>
                </c:pt>
                <c:pt idx="2">
                  <c:v>Puno</c:v>
                </c:pt>
              </c:strCache>
            </c:strRef>
          </c:cat>
          <c:val>
            <c:numRef>
              <c:f>'CSA Dpto_sem'!$N$7:$N$9</c:f>
              <c:numCache>
                <c:formatCode>0%</c:formatCode>
                <c:ptCount val="3"/>
                <c:pt idx="0">
                  <c:v>0.98689547818277634</c:v>
                </c:pt>
                <c:pt idx="1">
                  <c:v>0.91850275661891012</c:v>
                </c:pt>
                <c:pt idx="2">
                  <c:v>0.89877881982118235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449688"/>
        <c:axId val="293449296"/>
      </c:lineChart>
      <c:catAx>
        <c:axId val="293448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3448512"/>
        <c:crosses val="autoZero"/>
        <c:auto val="1"/>
        <c:lblAlgn val="ctr"/>
        <c:lblOffset val="100"/>
        <c:noMultiLvlLbl val="0"/>
      </c:catAx>
      <c:valAx>
        <c:axId val="2934485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34481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34492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449688"/>
        <c:crosses val="max"/>
        <c:crossBetween val="between"/>
      </c:valAx>
      <c:catAx>
        <c:axId val="293449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4492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Dpto_sem'!$L$7:$L$10</c:f>
              <c:strCache>
                <c:ptCount val="4"/>
                <c:pt idx="0">
                  <c:v>Amazonas</c:v>
                </c:pt>
                <c:pt idx="1">
                  <c:v>San Martín</c:v>
                </c:pt>
                <c:pt idx="2">
                  <c:v>Lima</c:v>
                </c:pt>
                <c:pt idx="3">
                  <c:v>Apurímac</c:v>
                </c:pt>
              </c:strCache>
            </c:strRef>
          </c:cat>
          <c:val>
            <c:numRef>
              <c:f>'MGP Dpto_sem'!$M$7:$M$10</c:f>
              <c:numCache>
                <c:formatCode>#,##0.0</c:formatCode>
                <c:ptCount val="4"/>
                <c:pt idx="0">
                  <c:v>0.30609701201319695</c:v>
                </c:pt>
                <c:pt idx="1">
                  <c:v>0.42331602657213807</c:v>
                </c:pt>
                <c:pt idx="2">
                  <c:v>10.612742369116816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70576"/>
        <c:axId val="294863520"/>
      </c:barChart>
      <c:lineChart>
        <c:grouping val="standard"/>
        <c:varyColors val="0"/>
        <c:ser>
          <c:idx val="1"/>
          <c:order val="1"/>
          <c:tx>
            <c:strRef>
              <c:f>'MGP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Dpto_sem'!$L$7:$L$10</c:f>
              <c:strCache>
                <c:ptCount val="4"/>
                <c:pt idx="0">
                  <c:v>Amazonas</c:v>
                </c:pt>
                <c:pt idx="1">
                  <c:v>San Martín</c:v>
                </c:pt>
                <c:pt idx="2">
                  <c:v>Lima</c:v>
                </c:pt>
                <c:pt idx="3">
                  <c:v>Apurímac</c:v>
                </c:pt>
              </c:strCache>
            </c:strRef>
          </c:cat>
          <c:val>
            <c:numRef>
              <c:f>'MGP Dpto_sem'!$N$7:$N$10</c:f>
              <c:numCache>
                <c:formatCode>0%</c:formatCode>
                <c:ptCount val="4"/>
                <c:pt idx="0">
                  <c:v>1.0000000392463726</c:v>
                </c:pt>
                <c:pt idx="1">
                  <c:v>0.9988320892382172</c:v>
                </c:pt>
                <c:pt idx="2">
                  <c:v>0.97165882375768664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67832"/>
        <c:axId val="294860384"/>
      </c:lineChart>
      <c:catAx>
        <c:axId val="2948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63520"/>
        <c:crosses val="autoZero"/>
        <c:auto val="1"/>
        <c:lblAlgn val="ctr"/>
        <c:lblOffset val="100"/>
        <c:noMultiLvlLbl val="0"/>
      </c:catAx>
      <c:valAx>
        <c:axId val="294863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70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60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67832"/>
        <c:crosses val="max"/>
        <c:crossBetween val="between"/>
      </c:valAx>
      <c:catAx>
        <c:axId val="294867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60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Dpto_sem'!$L$7:$L$25</c:f>
              <c:strCache>
                <c:ptCount val="19"/>
                <c:pt idx="0">
                  <c:v>Ucayali</c:v>
                </c:pt>
                <c:pt idx="1">
                  <c:v>Puno</c:v>
                </c:pt>
                <c:pt idx="2">
                  <c:v>San Martín</c:v>
                </c:pt>
                <c:pt idx="3">
                  <c:v>Ancash</c:v>
                </c:pt>
                <c:pt idx="4">
                  <c:v>La Libertad</c:v>
                </c:pt>
                <c:pt idx="5">
                  <c:v>Loreto</c:v>
                </c:pt>
                <c:pt idx="6">
                  <c:v>Cusco</c:v>
                </c:pt>
                <c:pt idx="7">
                  <c:v>Madre de Dios</c:v>
                </c:pt>
                <c:pt idx="8">
                  <c:v>Piura</c:v>
                </c:pt>
                <c:pt idx="9">
                  <c:v>Lima</c:v>
                </c:pt>
                <c:pt idx="10">
                  <c:v>Pasco</c:v>
                </c:pt>
                <c:pt idx="11">
                  <c:v>Apurímac</c:v>
                </c:pt>
                <c:pt idx="12">
                  <c:v>Huánuco</c:v>
                </c:pt>
                <c:pt idx="13">
                  <c:v>Ayacucho</c:v>
                </c:pt>
                <c:pt idx="14">
                  <c:v>Moquegua</c:v>
                </c:pt>
                <c:pt idx="15">
                  <c:v>Amazonas</c:v>
                </c:pt>
                <c:pt idx="16">
                  <c:v>Cajamarca</c:v>
                </c:pt>
                <c:pt idx="17">
                  <c:v>Huancavelica</c:v>
                </c:pt>
                <c:pt idx="18">
                  <c:v>Junín</c:v>
                </c:pt>
              </c:strCache>
            </c:strRef>
          </c:cat>
          <c:val>
            <c:numRef>
              <c:f>'DSA Dpto_sem'!$M$7:$M$25</c:f>
              <c:numCache>
                <c:formatCode>#,##0.0</c:formatCode>
                <c:ptCount val="19"/>
                <c:pt idx="0">
                  <c:v>0.13750000111758709</c:v>
                </c:pt>
                <c:pt idx="1">
                  <c:v>0.41163653575858916</c:v>
                </c:pt>
                <c:pt idx="2">
                  <c:v>0.44185749997268431</c:v>
                </c:pt>
                <c:pt idx="3">
                  <c:v>2.5719565700564999</c:v>
                </c:pt>
                <c:pt idx="4">
                  <c:v>0.21447849995456636</c:v>
                </c:pt>
                <c:pt idx="5">
                  <c:v>0.62827307684347034</c:v>
                </c:pt>
                <c:pt idx="6">
                  <c:v>22.546952967415564</c:v>
                </c:pt>
                <c:pt idx="7">
                  <c:v>1.8361862106939952</c:v>
                </c:pt>
                <c:pt idx="8">
                  <c:v>0.17418809561058879</c:v>
                </c:pt>
                <c:pt idx="9">
                  <c:v>3.103732532665163</c:v>
                </c:pt>
                <c:pt idx="10">
                  <c:v>0.32694037996791303</c:v>
                </c:pt>
                <c:pt idx="11">
                  <c:v>0.29615143206319772</c:v>
                </c:pt>
                <c:pt idx="12">
                  <c:v>1.4175528296582343</c:v>
                </c:pt>
                <c:pt idx="13">
                  <c:v>1.0551642977370648</c:v>
                </c:pt>
                <c:pt idx="14">
                  <c:v>8.935374005113772E-2</c:v>
                </c:pt>
                <c:pt idx="15">
                  <c:v>2.1000000648200512E-2</c:v>
                </c:pt>
                <c:pt idx="16">
                  <c:v>0.44584717944962904</c:v>
                </c:pt>
                <c:pt idx="17">
                  <c:v>0.51009530582814477</c:v>
                </c:pt>
                <c:pt idx="18">
                  <c:v>0.64166315024021969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63912"/>
        <c:axId val="294859208"/>
      </c:barChart>
      <c:lineChart>
        <c:grouping val="standard"/>
        <c:varyColors val="0"/>
        <c:ser>
          <c:idx val="1"/>
          <c:order val="1"/>
          <c:tx>
            <c:strRef>
              <c:f>'DSA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Dpto_sem'!$L$7:$L$25</c:f>
              <c:strCache>
                <c:ptCount val="19"/>
                <c:pt idx="0">
                  <c:v>Ucayali</c:v>
                </c:pt>
                <c:pt idx="1">
                  <c:v>Puno</c:v>
                </c:pt>
                <c:pt idx="2">
                  <c:v>San Martín</c:v>
                </c:pt>
                <c:pt idx="3">
                  <c:v>Ancash</c:v>
                </c:pt>
                <c:pt idx="4">
                  <c:v>La Libertad</c:v>
                </c:pt>
                <c:pt idx="5">
                  <c:v>Loreto</c:v>
                </c:pt>
                <c:pt idx="6">
                  <c:v>Cusco</c:v>
                </c:pt>
                <c:pt idx="7">
                  <c:v>Madre de Dios</c:v>
                </c:pt>
                <c:pt idx="8">
                  <c:v>Piura</c:v>
                </c:pt>
                <c:pt idx="9">
                  <c:v>Lima</c:v>
                </c:pt>
                <c:pt idx="10">
                  <c:v>Pasco</c:v>
                </c:pt>
                <c:pt idx="11">
                  <c:v>Apurímac</c:v>
                </c:pt>
                <c:pt idx="12">
                  <c:v>Huánuco</c:v>
                </c:pt>
                <c:pt idx="13">
                  <c:v>Ayacucho</c:v>
                </c:pt>
                <c:pt idx="14">
                  <c:v>Moquegua</c:v>
                </c:pt>
                <c:pt idx="15">
                  <c:v>Amazonas</c:v>
                </c:pt>
                <c:pt idx="16">
                  <c:v>Cajamarca</c:v>
                </c:pt>
                <c:pt idx="17">
                  <c:v>Huancavelica</c:v>
                </c:pt>
                <c:pt idx="18">
                  <c:v>Junín</c:v>
                </c:pt>
              </c:strCache>
            </c:strRef>
          </c:cat>
          <c:val>
            <c:numRef>
              <c:f>'DSA Dpto_sem'!$N$7:$N$25</c:f>
              <c:numCache>
                <c:formatCode>0%</c:formatCode>
                <c:ptCount val="19"/>
                <c:pt idx="0">
                  <c:v>1.0000000081279061</c:v>
                </c:pt>
                <c:pt idx="1">
                  <c:v>0.99833512988261419</c:v>
                </c:pt>
                <c:pt idx="2">
                  <c:v>0.99740523281276439</c:v>
                </c:pt>
                <c:pt idx="3">
                  <c:v>0.98833140943222997</c:v>
                </c:pt>
                <c:pt idx="4">
                  <c:v>0.96626735605708258</c:v>
                </c:pt>
                <c:pt idx="5">
                  <c:v>0.95941378549237977</c:v>
                </c:pt>
                <c:pt idx="6">
                  <c:v>0.95777184462711973</c:v>
                </c:pt>
                <c:pt idx="7">
                  <c:v>0.95424317673275283</c:v>
                </c:pt>
                <c:pt idx="8">
                  <c:v>0.88425290554593805</c:v>
                </c:pt>
                <c:pt idx="9">
                  <c:v>0.87679725950835319</c:v>
                </c:pt>
                <c:pt idx="10">
                  <c:v>0.86592272009681293</c:v>
                </c:pt>
                <c:pt idx="11">
                  <c:v>0.86190001851903997</c:v>
                </c:pt>
                <c:pt idx="12">
                  <c:v>0.83446032570597395</c:v>
                </c:pt>
                <c:pt idx="13">
                  <c:v>0.83407318286287169</c:v>
                </c:pt>
                <c:pt idx="14">
                  <c:v>0.81250616106805962</c:v>
                </c:pt>
                <c:pt idx="15">
                  <c:v>0.78681156418885401</c:v>
                </c:pt>
                <c:pt idx="16">
                  <c:v>0.70672247267982269</c:v>
                </c:pt>
                <c:pt idx="17">
                  <c:v>0.70489131615674494</c:v>
                </c:pt>
                <c:pt idx="18">
                  <c:v>0.5125874733907485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59992"/>
        <c:axId val="294868224"/>
      </c:lineChart>
      <c:catAx>
        <c:axId val="294863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59208"/>
        <c:crosses val="autoZero"/>
        <c:auto val="1"/>
        <c:lblAlgn val="ctr"/>
        <c:lblOffset val="100"/>
        <c:noMultiLvlLbl val="0"/>
      </c:catAx>
      <c:valAx>
        <c:axId val="294859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63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68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59992"/>
        <c:crosses val="max"/>
        <c:crossBetween val="between"/>
      </c:valAx>
      <c:catAx>
        <c:axId val="294859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68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Dpto_sem'!$L$7:$L$31</c:f>
              <c:strCache>
                <c:ptCount val="25"/>
                <c:pt idx="0">
                  <c:v>Tacna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Ucayali</c:v>
                </c:pt>
                <c:pt idx="4">
                  <c:v>Ica</c:v>
                </c:pt>
                <c:pt idx="5">
                  <c:v>Amazonas</c:v>
                </c:pt>
                <c:pt idx="6">
                  <c:v>Loreto</c:v>
                </c:pt>
                <c:pt idx="7">
                  <c:v>Huancavelica</c:v>
                </c:pt>
                <c:pt idx="8">
                  <c:v>Ancash</c:v>
                </c:pt>
                <c:pt idx="9">
                  <c:v>San Martín</c:v>
                </c:pt>
                <c:pt idx="10">
                  <c:v>Pasco</c:v>
                </c:pt>
                <c:pt idx="11">
                  <c:v>Piura</c:v>
                </c:pt>
                <c:pt idx="12">
                  <c:v>Moquegua</c:v>
                </c:pt>
                <c:pt idx="13">
                  <c:v>Tumbes</c:v>
                </c:pt>
                <c:pt idx="14">
                  <c:v>Puno</c:v>
                </c:pt>
                <c:pt idx="15">
                  <c:v>Lambayeque</c:v>
                </c:pt>
                <c:pt idx="16">
                  <c:v>Cusco</c:v>
                </c:pt>
                <c:pt idx="17">
                  <c:v>Arequipa</c:v>
                </c:pt>
                <c:pt idx="18">
                  <c:v>Cajamarca</c:v>
                </c:pt>
                <c:pt idx="19">
                  <c:v>Madre de Dios</c:v>
                </c:pt>
                <c:pt idx="20">
                  <c:v>La Libertad</c:v>
                </c:pt>
                <c:pt idx="21">
                  <c:v>Ayacucho</c:v>
                </c:pt>
                <c:pt idx="22">
                  <c:v>Junín</c:v>
                </c:pt>
                <c:pt idx="23">
                  <c:v>Huánuco</c:v>
                </c:pt>
                <c:pt idx="24">
                  <c:v>Apurímac</c:v>
                </c:pt>
              </c:strCache>
            </c:strRef>
          </c:cat>
          <c:val>
            <c:numRef>
              <c:f>'EBR Dpto_sem'!$M$7:$M$31</c:f>
              <c:numCache>
                <c:formatCode>#,##0.0</c:formatCode>
                <c:ptCount val="25"/>
                <c:pt idx="0">
                  <c:v>123.59944853917656</c:v>
                </c:pt>
                <c:pt idx="1">
                  <c:v>3093.4977711470024</c:v>
                </c:pt>
                <c:pt idx="2">
                  <c:v>228.35211294538141</c:v>
                </c:pt>
                <c:pt idx="3">
                  <c:v>245.16476127146234</c:v>
                </c:pt>
                <c:pt idx="4">
                  <c:v>285.31503507486104</c:v>
                </c:pt>
                <c:pt idx="5">
                  <c:v>384.11954518008349</c:v>
                </c:pt>
                <c:pt idx="6">
                  <c:v>615.93568048031273</c:v>
                </c:pt>
                <c:pt idx="7">
                  <c:v>357.50721255857638</c:v>
                </c:pt>
                <c:pt idx="8">
                  <c:v>542.56076446653174</c:v>
                </c:pt>
                <c:pt idx="9">
                  <c:v>451.36888631325132</c:v>
                </c:pt>
                <c:pt idx="10">
                  <c:v>173.60145263562424</c:v>
                </c:pt>
                <c:pt idx="11">
                  <c:v>747.96051344585385</c:v>
                </c:pt>
                <c:pt idx="12">
                  <c:v>117.73931573501068</c:v>
                </c:pt>
                <c:pt idx="13">
                  <c:v>123.23023311775091</c:v>
                </c:pt>
                <c:pt idx="14">
                  <c:v>724.51052097296383</c:v>
                </c:pt>
                <c:pt idx="15">
                  <c:v>407.19622641891004</c:v>
                </c:pt>
                <c:pt idx="16">
                  <c:v>740.23387288474282</c:v>
                </c:pt>
                <c:pt idx="17">
                  <c:v>420.05843488643484</c:v>
                </c:pt>
                <c:pt idx="18">
                  <c:v>879.88529204651866</c:v>
                </c:pt>
                <c:pt idx="19">
                  <c:v>115.11913945347598</c:v>
                </c:pt>
                <c:pt idx="20">
                  <c:v>731.32486567616866</c:v>
                </c:pt>
                <c:pt idx="21">
                  <c:v>548.10043308664956</c:v>
                </c:pt>
                <c:pt idx="22">
                  <c:v>566.98989915378706</c:v>
                </c:pt>
                <c:pt idx="23">
                  <c:v>462.02312178543445</c:v>
                </c:pt>
                <c:pt idx="24">
                  <c:v>406.83285026967917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60776"/>
        <c:axId val="294861560"/>
      </c:barChart>
      <c:lineChart>
        <c:grouping val="standard"/>
        <c:varyColors val="0"/>
        <c:ser>
          <c:idx val="1"/>
          <c:order val="1"/>
          <c:tx>
            <c:strRef>
              <c:f>'EBR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Dpto_sem'!$L$7:$L$31</c:f>
              <c:strCache>
                <c:ptCount val="25"/>
                <c:pt idx="0">
                  <c:v>Tacna</c:v>
                </c:pt>
                <c:pt idx="1">
                  <c:v>Lima</c:v>
                </c:pt>
                <c:pt idx="2">
                  <c:v>Provincia Constitucional del Callao</c:v>
                </c:pt>
                <c:pt idx="3">
                  <c:v>Ucayali</c:v>
                </c:pt>
                <c:pt idx="4">
                  <c:v>Ica</c:v>
                </c:pt>
                <c:pt idx="5">
                  <c:v>Amazonas</c:v>
                </c:pt>
                <c:pt idx="6">
                  <c:v>Loreto</c:v>
                </c:pt>
                <c:pt idx="7">
                  <c:v>Huancavelica</c:v>
                </c:pt>
                <c:pt idx="8">
                  <c:v>Ancash</c:v>
                </c:pt>
                <c:pt idx="9">
                  <c:v>San Martín</c:v>
                </c:pt>
                <c:pt idx="10">
                  <c:v>Pasco</c:v>
                </c:pt>
                <c:pt idx="11">
                  <c:v>Piura</c:v>
                </c:pt>
                <c:pt idx="12">
                  <c:v>Moquegua</c:v>
                </c:pt>
                <c:pt idx="13">
                  <c:v>Tumbes</c:v>
                </c:pt>
                <c:pt idx="14">
                  <c:v>Puno</c:v>
                </c:pt>
                <c:pt idx="15">
                  <c:v>Lambayeque</c:v>
                </c:pt>
                <c:pt idx="16">
                  <c:v>Cusco</c:v>
                </c:pt>
                <c:pt idx="17">
                  <c:v>Arequipa</c:v>
                </c:pt>
                <c:pt idx="18">
                  <c:v>Cajamarca</c:v>
                </c:pt>
                <c:pt idx="19">
                  <c:v>Madre de Dios</c:v>
                </c:pt>
                <c:pt idx="20">
                  <c:v>La Libertad</c:v>
                </c:pt>
                <c:pt idx="21">
                  <c:v>Ayacucho</c:v>
                </c:pt>
                <c:pt idx="22">
                  <c:v>Junín</c:v>
                </c:pt>
                <c:pt idx="23">
                  <c:v>Huánuco</c:v>
                </c:pt>
                <c:pt idx="24">
                  <c:v>Apurímac</c:v>
                </c:pt>
              </c:strCache>
            </c:strRef>
          </c:cat>
          <c:val>
            <c:numRef>
              <c:f>'EBR Dpto_sem'!$N$7:$N$31</c:f>
              <c:numCache>
                <c:formatCode>0%</c:formatCode>
                <c:ptCount val="25"/>
                <c:pt idx="0">
                  <c:v>0.99254871674623979</c:v>
                </c:pt>
                <c:pt idx="1">
                  <c:v>0.99172017126043577</c:v>
                </c:pt>
                <c:pt idx="2">
                  <c:v>0.98766699693141558</c:v>
                </c:pt>
                <c:pt idx="3">
                  <c:v>0.97823835514650481</c:v>
                </c:pt>
                <c:pt idx="4">
                  <c:v>0.97641126693784508</c:v>
                </c:pt>
                <c:pt idx="5">
                  <c:v>0.97507541417154908</c:v>
                </c:pt>
                <c:pt idx="6">
                  <c:v>0.97310040922531038</c:v>
                </c:pt>
                <c:pt idx="7">
                  <c:v>0.97246458180970363</c:v>
                </c:pt>
                <c:pt idx="8">
                  <c:v>0.97193608283624522</c:v>
                </c:pt>
                <c:pt idx="9">
                  <c:v>0.96744158959897708</c:v>
                </c:pt>
                <c:pt idx="10">
                  <c:v>0.96138705191174878</c:v>
                </c:pt>
                <c:pt idx="11">
                  <c:v>0.96033253562958776</c:v>
                </c:pt>
                <c:pt idx="12">
                  <c:v>0.95916956430736711</c:v>
                </c:pt>
                <c:pt idx="13">
                  <c:v>0.95803141621669519</c:v>
                </c:pt>
                <c:pt idx="14">
                  <c:v>0.94988958762158315</c:v>
                </c:pt>
                <c:pt idx="15">
                  <c:v>0.94517980253049538</c:v>
                </c:pt>
                <c:pt idx="16">
                  <c:v>0.94485284292297111</c:v>
                </c:pt>
                <c:pt idx="17">
                  <c:v>0.94279240017891885</c:v>
                </c:pt>
                <c:pt idx="18">
                  <c:v>0.94054910673526548</c:v>
                </c:pt>
                <c:pt idx="19">
                  <c:v>0.93910599698529373</c:v>
                </c:pt>
                <c:pt idx="20">
                  <c:v>0.93255583299307043</c:v>
                </c:pt>
                <c:pt idx="21">
                  <c:v>0.92693956735871386</c:v>
                </c:pt>
                <c:pt idx="22">
                  <c:v>0.92532003131212681</c:v>
                </c:pt>
                <c:pt idx="23">
                  <c:v>0.89351663854634811</c:v>
                </c:pt>
                <c:pt idx="24">
                  <c:v>0.86358958288386689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62344"/>
        <c:axId val="294865088"/>
      </c:lineChart>
      <c:catAx>
        <c:axId val="294860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61560"/>
        <c:crosses val="autoZero"/>
        <c:auto val="1"/>
        <c:lblAlgn val="ctr"/>
        <c:lblOffset val="100"/>
        <c:noMultiLvlLbl val="0"/>
      </c:catAx>
      <c:valAx>
        <c:axId val="294861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60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65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62344"/>
        <c:crosses val="max"/>
        <c:crossBetween val="between"/>
      </c:valAx>
      <c:catAx>
        <c:axId val="294862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65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Dpto_sem'!$L$7:$L$31</c:f>
              <c:strCache>
                <c:ptCount val="25"/>
                <c:pt idx="0">
                  <c:v>Huancavelica</c:v>
                </c:pt>
                <c:pt idx="1">
                  <c:v>Lima</c:v>
                </c:pt>
                <c:pt idx="2">
                  <c:v>Loreto</c:v>
                </c:pt>
                <c:pt idx="3">
                  <c:v>Amazonas</c:v>
                </c:pt>
                <c:pt idx="4">
                  <c:v>Cusco</c:v>
                </c:pt>
                <c:pt idx="5">
                  <c:v>La Libertad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Huánuco</c:v>
                </c:pt>
                <c:pt idx="9">
                  <c:v>Junín</c:v>
                </c:pt>
                <c:pt idx="10">
                  <c:v>Puno</c:v>
                </c:pt>
                <c:pt idx="11">
                  <c:v>Ucayali</c:v>
                </c:pt>
                <c:pt idx="12">
                  <c:v>Madre de Dios</c:v>
                </c:pt>
                <c:pt idx="13">
                  <c:v>Pasco</c:v>
                </c:pt>
                <c:pt idx="14">
                  <c:v>Ayacucho</c:v>
                </c:pt>
                <c:pt idx="15">
                  <c:v>Piura</c:v>
                </c:pt>
                <c:pt idx="16">
                  <c:v>Arequipa</c:v>
                </c:pt>
                <c:pt idx="17">
                  <c:v>Tacna</c:v>
                </c:pt>
                <c:pt idx="18">
                  <c:v>Tumbes</c:v>
                </c:pt>
                <c:pt idx="19">
                  <c:v>Ica</c:v>
                </c:pt>
                <c:pt idx="20">
                  <c:v>Lambayeque</c:v>
                </c:pt>
                <c:pt idx="21">
                  <c:v>San Martín</c:v>
                </c:pt>
                <c:pt idx="22">
                  <c:v>Ancash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'AEBR Dpto_sem'!$M$7:$M$31</c:f>
              <c:numCache>
                <c:formatCode>#,##0.0</c:formatCode>
                <c:ptCount val="25"/>
                <c:pt idx="0">
                  <c:v>72.999717628544914</c:v>
                </c:pt>
                <c:pt idx="1">
                  <c:v>56.264694614185288</c:v>
                </c:pt>
                <c:pt idx="2">
                  <c:v>22.688141223961139</c:v>
                </c:pt>
                <c:pt idx="3">
                  <c:v>24.061137929766268</c:v>
                </c:pt>
                <c:pt idx="4">
                  <c:v>55.874256294669223</c:v>
                </c:pt>
                <c:pt idx="5">
                  <c:v>9.1641401817767072</c:v>
                </c:pt>
                <c:pt idx="6">
                  <c:v>21.28917700463353</c:v>
                </c:pt>
                <c:pt idx="7">
                  <c:v>4.6290803219562804</c:v>
                </c:pt>
                <c:pt idx="8">
                  <c:v>54.575457214391349</c:v>
                </c:pt>
                <c:pt idx="9">
                  <c:v>58.58543817624377</c:v>
                </c:pt>
                <c:pt idx="10">
                  <c:v>41.237117174749187</c:v>
                </c:pt>
                <c:pt idx="11">
                  <c:v>13.7978525776889</c:v>
                </c:pt>
                <c:pt idx="12">
                  <c:v>24.841764660273331</c:v>
                </c:pt>
                <c:pt idx="13">
                  <c:v>4.3571862751916512</c:v>
                </c:pt>
                <c:pt idx="14">
                  <c:v>61.587023099556973</c:v>
                </c:pt>
                <c:pt idx="15">
                  <c:v>4.8255584165481196</c:v>
                </c:pt>
                <c:pt idx="16">
                  <c:v>39.561917762495796</c:v>
                </c:pt>
                <c:pt idx="17">
                  <c:v>8.2962877912395925</c:v>
                </c:pt>
                <c:pt idx="18">
                  <c:v>2.7893887490814819</c:v>
                </c:pt>
                <c:pt idx="19">
                  <c:v>1.0415979954032082</c:v>
                </c:pt>
                <c:pt idx="20">
                  <c:v>34.472872011683648</c:v>
                </c:pt>
                <c:pt idx="21">
                  <c:v>16.14520255327443</c:v>
                </c:pt>
                <c:pt idx="22">
                  <c:v>31.709470537411107</c:v>
                </c:pt>
                <c:pt idx="23">
                  <c:v>11.762211441820909</c:v>
                </c:pt>
                <c:pt idx="24">
                  <c:v>1.3946907890749571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63128"/>
        <c:axId val="294865480"/>
      </c:barChart>
      <c:lineChart>
        <c:grouping val="standard"/>
        <c:varyColors val="0"/>
        <c:ser>
          <c:idx val="1"/>
          <c:order val="1"/>
          <c:tx>
            <c:strRef>
              <c:f>'AEBR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Dpto_sem'!$L$7:$L$31</c:f>
              <c:strCache>
                <c:ptCount val="25"/>
                <c:pt idx="0">
                  <c:v>Huancavelica</c:v>
                </c:pt>
                <c:pt idx="1">
                  <c:v>Lima</c:v>
                </c:pt>
                <c:pt idx="2">
                  <c:v>Loreto</c:v>
                </c:pt>
                <c:pt idx="3">
                  <c:v>Amazonas</c:v>
                </c:pt>
                <c:pt idx="4">
                  <c:v>Cusco</c:v>
                </c:pt>
                <c:pt idx="5">
                  <c:v>La Libertad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Huánuco</c:v>
                </c:pt>
                <c:pt idx="9">
                  <c:v>Junín</c:v>
                </c:pt>
                <c:pt idx="10">
                  <c:v>Puno</c:v>
                </c:pt>
                <c:pt idx="11">
                  <c:v>Ucayali</c:v>
                </c:pt>
                <c:pt idx="12">
                  <c:v>Madre de Dios</c:v>
                </c:pt>
                <c:pt idx="13">
                  <c:v>Pasco</c:v>
                </c:pt>
                <c:pt idx="14">
                  <c:v>Ayacucho</c:v>
                </c:pt>
                <c:pt idx="15">
                  <c:v>Piura</c:v>
                </c:pt>
                <c:pt idx="16">
                  <c:v>Arequipa</c:v>
                </c:pt>
                <c:pt idx="17">
                  <c:v>Tacna</c:v>
                </c:pt>
                <c:pt idx="18">
                  <c:v>Tumbes</c:v>
                </c:pt>
                <c:pt idx="19">
                  <c:v>Ica</c:v>
                </c:pt>
                <c:pt idx="20">
                  <c:v>Lambayeque</c:v>
                </c:pt>
                <c:pt idx="21">
                  <c:v>San Martín</c:v>
                </c:pt>
                <c:pt idx="22">
                  <c:v>Ancash</c:v>
                </c:pt>
                <c:pt idx="23">
                  <c:v>Apurímac</c:v>
                </c:pt>
                <c:pt idx="24">
                  <c:v>Moquegua</c:v>
                </c:pt>
              </c:strCache>
            </c:strRef>
          </c:cat>
          <c:val>
            <c:numRef>
              <c:f>'AEBR Dpto_sem'!$N$7:$N$31</c:f>
              <c:numCache>
                <c:formatCode>0%</c:formatCode>
                <c:ptCount val="25"/>
                <c:pt idx="0">
                  <c:v>0.98052472417490943</c:v>
                </c:pt>
                <c:pt idx="1">
                  <c:v>0.96211899225649955</c:v>
                </c:pt>
                <c:pt idx="2">
                  <c:v>0.94885543870703604</c:v>
                </c:pt>
                <c:pt idx="3">
                  <c:v>0.91535204577084994</c:v>
                </c:pt>
                <c:pt idx="4">
                  <c:v>0.89058499732293717</c:v>
                </c:pt>
                <c:pt idx="5">
                  <c:v>0.87499273700079017</c:v>
                </c:pt>
                <c:pt idx="6">
                  <c:v>0.85250346999678561</c:v>
                </c:pt>
                <c:pt idx="7">
                  <c:v>0.8519054307442312</c:v>
                </c:pt>
                <c:pt idx="8">
                  <c:v>0.84809611227438741</c:v>
                </c:pt>
                <c:pt idx="9">
                  <c:v>0.84422035628158021</c:v>
                </c:pt>
                <c:pt idx="10">
                  <c:v>0.83914903880599312</c:v>
                </c:pt>
                <c:pt idx="11">
                  <c:v>0.83128377406196419</c:v>
                </c:pt>
                <c:pt idx="12">
                  <c:v>0.8158639673123651</c:v>
                </c:pt>
                <c:pt idx="13">
                  <c:v>0.80915031988421882</c:v>
                </c:pt>
                <c:pt idx="14">
                  <c:v>0.77609286440369651</c:v>
                </c:pt>
                <c:pt idx="15">
                  <c:v>0.76002010576493473</c:v>
                </c:pt>
                <c:pt idx="16">
                  <c:v>0.73104816271603734</c:v>
                </c:pt>
                <c:pt idx="17">
                  <c:v>0.70071430440044402</c:v>
                </c:pt>
                <c:pt idx="18">
                  <c:v>0.68593241447793962</c:v>
                </c:pt>
                <c:pt idx="19">
                  <c:v>0.64199041783277777</c:v>
                </c:pt>
                <c:pt idx="20">
                  <c:v>0.54828673257896687</c:v>
                </c:pt>
                <c:pt idx="21">
                  <c:v>0.5095296165944071</c:v>
                </c:pt>
                <c:pt idx="22">
                  <c:v>0.47848879364474045</c:v>
                </c:pt>
                <c:pt idx="23">
                  <c:v>0.24529612043737314</c:v>
                </c:pt>
                <c:pt idx="24">
                  <c:v>0.13483402448190573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64304"/>
        <c:axId val="294869400"/>
      </c:lineChart>
      <c:catAx>
        <c:axId val="294863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65480"/>
        <c:crosses val="autoZero"/>
        <c:auto val="1"/>
        <c:lblAlgn val="ctr"/>
        <c:lblOffset val="100"/>
        <c:noMultiLvlLbl val="0"/>
      </c:catAx>
      <c:valAx>
        <c:axId val="294865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63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69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64304"/>
        <c:crosses val="max"/>
        <c:crossBetween val="between"/>
      </c:valAx>
      <c:catAx>
        <c:axId val="29486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694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Dpto_sem'!$L$7:$L$25</c:f>
              <c:strCache>
                <c:ptCount val="19"/>
                <c:pt idx="0">
                  <c:v>Huánuco</c:v>
                </c:pt>
                <c:pt idx="1">
                  <c:v>Apurímac</c:v>
                </c:pt>
                <c:pt idx="2">
                  <c:v>Cusco</c:v>
                </c:pt>
                <c:pt idx="3">
                  <c:v>Piura</c:v>
                </c:pt>
                <c:pt idx="4">
                  <c:v>Ayacucho</c:v>
                </c:pt>
                <c:pt idx="5">
                  <c:v>Cajamarca</c:v>
                </c:pt>
                <c:pt idx="6">
                  <c:v>Lima</c:v>
                </c:pt>
                <c:pt idx="7">
                  <c:v>Junín</c:v>
                </c:pt>
                <c:pt idx="8">
                  <c:v>Ica</c:v>
                </c:pt>
                <c:pt idx="9">
                  <c:v>Loreto</c:v>
                </c:pt>
                <c:pt idx="10">
                  <c:v>Madre de Dios</c:v>
                </c:pt>
                <c:pt idx="11">
                  <c:v>Ancash</c:v>
                </c:pt>
                <c:pt idx="12">
                  <c:v>San Martín</c:v>
                </c:pt>
                <c:pt idx="13">
                  <c:v>Arequipa</c:v>
                </c:pt>
                <c:pt idx="14">
                  <c:v>Puno</c:v>
                </c:pt>
                <c:pt idx="15">
                  <c:v>Moquegua</c:v>
                </c:pt>
                <c:pt idx="16">
                  <c:v>La Libertad</c:v>
                </c:pt>
                <c:pt idx="17">
                  <c:v>Ucayali</c:v>
                </c:pt>
                <c:pt idx="18">
                  <c:v>Provincia Constitucional del Callao</c:v>
                </c:pt>
              </c:strCache>
            </c:strRef>
          </c:cat>
          <c:val>
            <c:numRef>
              <c:f>'DPE Dpto_sem'!$M$7:$M$25</c:f>
              <c:numCache>
                <c:formatCode>#,##0.0</c:formatCode>
                <c:ptCount val="19"/>
                <c:pt idx="0">
                  <c:v>0.25639998912811279</c:v>
                </c:pt>
                <c:pt idx="1">
                  <c:v>6.5095102647319436E-2</c:v>
                </c:pt>
                <c:pt idx="2">
                  <c:v>0.5656700562366348</c:v>
                </c:pt>
                <c:pt idx="3">
                  <c:v>3.0537220408150461</c:v>
                </c:pt>
                <c:pt idx="4">
                  <c:v>0.13664999371394515</c:v>
                </c:pt>
                <c:pt idx="5">
                  <c:v>4.5499999076128006E-2</c:v>
                </c:pt>
                <c:pt idx="6">
                  <c:v>40.956179381521807</c:v>
                </c:pt>
                <c:pt idx="7">
                  <c:v>2.2907594167045318</c:v>
                </c:pt>
                <c:pt idx="8">
                  <c:v>6.349010296704364</c:v>
                </c:pt>
                <c:pt idx="9">
                  <c:v>4.8822302378248423</c:v>
                </c:pt>
                <c:pt idx="10">
                  <c:v>5.5573120154404023</c:v>
                </c:pt>
                <c:pt idx="11">
                  <c:v>0.31763578590471298</c:v>
                </c:pt>
                <c:pt idx="12">
                  <c:v>2.8914747763192281</c:v>
                </c:pt>
                <c:pt idx="13">
                  <c:v>2.404119064565748</c:v>
                </c:pt>
                <c:pt idx="14">
                  <c:v>0.34297090175095946</c:v>
                </c:pt>
                <c:pt idx="15">
                  <c:v>1.8361563878133893</c:v>
                </c:pt>
                <c:pt idx="16">
                  <c:v>1.1558836193289608</c:v>
                </c:pt>
                <c:pt idx="17">
                  <c:v>0.8354718005284667</c:v>
                </c:pt>
                <c:pt idx="18">
                  <c:v>0.42875822773203254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59600"/>
        <c:axId val="294868616"/>
      </c:barChart>
      <c:lineChart>
        <c:grouping val="standard"/>
        <c:varyColors val="0"/>
        <c:ser>
          <c:idx val="1"/>
          <c:order val="1"/>
          <c:tx>
            <c:strRef>
              <c:f>'DPE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Dpto_sem'!$L$7:$L$25</c:f>
              <c:strCache>
                <c:ptCount val="19"/>
                <c:pt idx="0">
                  <c:v>Huánuco</c:v>
                </c:pt>
                <c:pt idx="1">
                  <c:v>Apurímac</c:v>
                </c:pt>
                <c:pt idx="2">
                  <c:v>Cusco</c:v>
                </c:pt>
                <c:pt idx="3">
                  <c:v>Piura</c:v>
                </c:pt>
                <c:pt idx="4">
                  <c:v>Ayacucho</c:v>
                </c:pt>
                <c:pt idx="5">
                  <c:v>Cajamarca</c:v>
                </c:pt>
                <c:pt idx="6">
                  <c:v>Lima</c:v>
                </c:pt>
                <c:pt idx="7">
                  <c:v>Junín</c:v>
                </c:pt>
                <c:pt idx="8">
                  <c:v>Ica</c:v>
                </c:pt>
                <c:pt idx="9">
                  <c:v>Loreto</c:v>
                </c:pt>
                <c:pt idx="10">
                  <c:v>Madre de Dios</c:v>
                </c:pt>
                <c:pt idx="11">
                  <c:v>Ancash</c:v>
                </c:pt>
                <c:pt idx="12">
                  <c:v>San Martín</c:v>
                </c:pt>
                <c:pt idx="13">
                  <c:v>Arequipa</c:v>
                </c:pt>
                <c:pt idx="14">
                  <c:v>Puno</c:v>
                </c:pt>
                <c:pt idx="15">
                  <c:v>Moquegua</c:v>
                </c:pt>
                <c:pt idx="16">
                  <c:v>La Libertad</c:v>
                </c:pt>
                <c:pt idx="17">
                  <c:v>Ucayali</c:v>
                </c:pt>
                <c:pt idx="18">
                  <c:v>Provincia Constitucional del Callao</c:v>
                </c:pt>
              </c:strCache>
            </c:strRef>
          </c:cat>
          <c:val>
            <c:numRef>
              <c:f>'DPE Dpto_sem'!$N$7:$N$25</c:f>
              <c:numCache>
                <c:formatCode>0%</c:formatCode>
                <c:ptCount val="19"/>
                <c:pt idx="0">
                  <c:v>0.99730055593717781</c:v>
                </c:pt>
                <c:pt idx="1">
                  <c:v>0.99585568410671343</c:v>
                </c:pt>
                <c:pt idx="2">
                  <c:v>0.97989872441273074</c:v>
                </c:pt>
                <c:pt idx="3">
                  <c:v>0.8235385285568011</c:v>
                </c:pt>
                <c:pt idx="4">
                  <c:v>0.8196081817709604</c:v>
                </c:pt>
                <c:pt idx="5">
                  <c:v>0.79824559782680715</c:v>
                </c:pt>
                <c:pt idx="6">
                  <c:v>0.76891284095945645</c:v>
                </c:pt>
                <c:pt idx="7">
                  <c:v>0.6718061126126682</c:v>
                </c:pt>
                <c:pt idx="8">
                  <c:v>0.66639561969227512</c:v>
                </c:pt>
                <c:pt idx="9">
                  <c:v>0.61725686862794416</c:v>
                </c:pt>
                <c:pt idx="10">
                  <c:v>0.52228177003829179</c:v>
                </c:pt>
                <c:pt idx="11">
                  <c:v>0.5066704937641775</c:v>
                </c:pt>
                <c:pt idx="12">
                  <c:v>0.35410226135353456</c:v>
                </c:pt>
                <c:pt idx="13">
                  <c:v>0.31500916345175128</c:v>
                </c:pt>
                <c:pt idx="14">
                  <c:v>0.30501539591418952</c:v>
                </c:pt>
                <c:pt idx="15">
                  <c:v>0.28397260977419597</c:v>
                </c:pt>
                <c:pt idx="16">
                  <c:v>0.22524924493546639</c:v>
                </c:pt>
                <c:pt idx="17">
                  <c:v>0.19449858888395868</c:v>
                </c:pt>
                <c:pt idx="18">
                  <c:v>0.11033637801818118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70184"/>
        <c:axId val="294869792"/>
      </c:lineChart>
      <c:catAx>
        <c:axId val="29485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68616"/>
        <c:crosses val="autoZero"/>
        <c:auto val="1"/>
        <c:lblAlgn val="ctr"/>
        <c:lblOffset val="100"/>
        <c:noMultiLvlLbl val="0"/>
      </c:catAx>
      <c:valAx>
        <c:axId val="2948686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59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697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70184"/>
        <c:crosses val="max"/>
        <c:crossBetween val="between"/>
      </c:valAx>
      <c:catAx>
        <c:axId val="29487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697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Dpto_sem'!$L$7:$L$27</c:f>
              <c:strCache>
                <c:ptCount val="21"/>
                <c:pt idx="0">
                  <c:v>La Libertad</c:v>
                </c:pt>
                <c:pt idx="1">
                  <c:v>Arequipa</c:v>
                </c:pt>
                <c:pt idx="2">
                  <c:v>Ucayali</c:v>
                </c:pt>
                <c:pt idx="3">
                  <c:v>Pasco</c:v>
                </c:pt>
                <c:pt idx="4">
                  <c:v>Amazonas</c:v>
                </c:pt>
                <c:pt idx="5">
                  <c:v>Huancavelica</c:v>
                </c:pt>
                <c:pt idx="6">
                  <c:v>Cusco</c:v>
                </c:pt>
                <c:pt idx="7">
                  <c:v>San Martín</c:v>
                </c:pt>
                <c:pt idx="8">
                  <c:v>Tacna</c:v>
                </c:pt>
                <c:pt idx="9">
                  <c:v>Junín</c:v>
                </c:pt>
                <c:pt idx="10">
                  <c:v>Cajamarca</c:v>
                </c:pt>
                <c:pt idx="11">
                  <c:v>Apurímac</c:v>
                </c:pt>
                <c:pt idx="12">
                  <c:v>Puno</c:v>
                </c:pt>
                <c:pt idx="13">
                  <c:v>Ayacucho</c:v>
                </c:pt>
                <c:pt idx="14">
                  <c:v>Madre de Dios</c:v>
                </c:pt>
                <c:pt idx="15">
                  <c:v>Provincia Constitucional del Callao</c:v>
                </c:pt>
                <c:pt idx="16">
                  <c:v>Lima</c:v>
                </c:pt>
                <c:pt idx="17">
                  <c:v>Loreto</c:v>
                </c:pt>
                <c:pt idx="18">
                  <c:v>Lambayeque</c:v>
                </c:pt>
                <c:pt idx="19">
                  <c:v>Ancash</c:v>
                </c:pt>
                <c:pt idx="20">
                  <c:v>Piura</c:v>
                </c:pt>
              </c:strCache>
            </c:strRef>
          </c:cat>
          <c:val>
            <c:numRef>
              <c:f>'ODA Dpto_sem'!$M$7:$M$27</c:f>
              <c:numCache>
                <c:formatCode>#,##0.0</c:formatCode>
                <c:ptCount val="21"/>
                <c:pt idx="0">
                  <c:v>1.8629999831318855E-3</c:v>
                </c:pt>
                <c:pt idx="1">
                  <c:v>3.4481409074942349E-2</c:v>
                </c:pt>
                <c:pt idx="2">
                  <c:v>1.4997120015323162E-2</c:v>
                </c:pt>
                <c:pt idx="3">
                  <c:v>0.20776100887451321</c:v>
                </c:pt>
                <c:pt idx="4">
                  <c:v>2.69942507147789E-2</c:v>
                </c:pt>
                <c:pt idx="5">
                  <c:v>0.19997078507731203</c:v>
                </c:pt>
                <c:pt idx="6">
                  <c:v>0.48278026401249008</c:v>
                </c:pt>
                <c:pt idx="7">
                  <c:v>0.62872928890647017</c:v>
                </c:pt>
                <c:pt idx="8">
                  <c:v>2.2064641885299352</c:v>
                </c:pt>
                <c:pt idx="9">
                  <c:v>0.39036370984558744</c:v>
                </c:pt>
                <c:pt idx="10">
                  <c:v>0.14198775077238679</c:v>
                </c:pt>
                <c:pt idx="11">
                  <c:v>0.25072860717773438</c:v>
                </c:pt>
                <c:pt idx="12">
                  <c:v>0.59038988808242721</c:v>
                </c:pt>
                <c:pt idx="13">
                  <c:v>1.5510764414502773</c:v>
                </c:pt>
                <c:pt idx="14">
                  <c:v>0.4609266445004323</c:v>
                </c:pt>
                <c:pt idx="15">
                  <c:v>8.3229030105840138</c:v>
                </c:pt>
                <c:pt idx="16">
                  <c:v>4.0029499706538445</c:v>
                </c:pt>
                <c:pt idx="17">
                  <c:v>0.78360681758385908</c:v>
                </c:pt>
                <c:pt idx="18">
                  <c:v>0.20840182625397574</c:v>
                </c:pt>
                <c:pt idx="19">
                  <c:v>0.72193144898074024</c:v>
                </c:pt>
                <c:pt idx="20">
                  <c:v>2.8596746800194524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58816"/>
        <c:axId val="294865872"/>
      </c:barChart>
      <c:lineChart>
        <c:grouping val="standard"/>
        <c:varyColors val="0"/>
        <c:ser>
          <c:idx val="1"/>
          <c:order val="1"/>
          <c:tx>
            <c:strRef>
              <c:f>'ODA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Dpto_sem'!$L$7:$L$27</c:f>
              <c:strCache>
                <c:ptCount val="21"/>
                <c:pt idx="0">
                  <c:v>La Libertad</c:v>
                </c:pt>
                <c:pt idx="1">
                  <c:v>Arequipa</c:v>
                </c:pt>
                <c:pt idx="2">
                  <c:v>Ucayali</c:v>
                </c:pt>
                <c:pt idx="3">
                  <c:v>Pasco</c:v>
                </c:pt>
                <c:pt idx="4">
                  <c:v>Amazonas</c:v>
                </c:pt>
                <c:pt idx="5">
                  <c:v>Huancavelica</c:v>
                </c:pt>
                <c:pt idx="6">
                  <c:v>Cusco</c:v>
                </c:pt>
                <c:pt idx="7">
                  <c:v>San Martín</c:v>
                </c:pt>
                <c:pt idx="8">
                  <c:v>Tacna</c:v>
                </c:pt>
                <c:pt idx="9">
                  <c:v>Junín</c:v>
                </c:pt>
                <c:pt idx="10">
                  <c:v>Cajamarca</c:v>
                </c:pt>
                <c:pt idx="11">
                  <c:v>Apurímac</c:v>
                </c:pt>
                <c:pt idx="12">
                  <c:v>Puno</c:v>
                </c:pt>
                <c:pt idx="13">
                  <c:v>Ayacucho</c:v>
                </c:pt>
                <c:pt idx="14">
                  <c:v>Madre de Dios</c:v>
                </c:pt>
                <c:pt idx="15">
                  <c:v>Provincia Constitucional del Callao</c:v>
                </c:pt>
                <c:pt idx="16">
                  <c:v>Lima</c:v>
                </c:pt>
                <c:pt idx="17">
                  <c:v>Loreto</c:v>
                </c:pt>
                <c:pt idx="18">
                  <c:v>Lambayeque</c:v>
                </c:pt>
                <c:pt idx="19">
                  <c:v>Ancash</c:v>
                </c:pt>
                <c:pt idx="20">
                  <c:v>Piura</c:v>
                </c:pt>
              </c:strCache>
            </c:strRef>
          </c:cat>
          <c:val>
            <c:numRef>
              <c:f>'ODA Dpto_sem'!$N$7:$N$27</c:f>
              <c:numCache>
                <c:formatCode>0%</c:formatCode>
                <c:ptCount val="21"/>
                <c:pt idx="0">
                  <c:v>0.99999999094572489</c:v>
                </c:pt>
                <c:pt idx="1">
                  <c:v>0.99998286279630966</c:v>
                </c:pt>
                <c:pt idx="2">
                  <c:v>0.99994132653174839</c:v>
                </c:pt>
                <c:pt idx="3">
                  <c:v>0.99979311694920792</c:v>
                </c:pt>
                <c:pt idx="4">
                  <c:v>0.99978706351032964</c:v>
                </c:pt>
                <c:pt idx="5">
                  <c:v>0.99866052605792088</c:v>
                </c:pt>
                <c:pt idx="6">
                  <c:v>0.97772736738471555</c:v>
                </c:pt>
                <c:pt idx="7">
                  <c:v>0.97328925934151633</c:v>
                </c:pt>
                <c:pt idx="8">
                  <c:v>0.97326947476116021</c:v>
                </c:pt>
                <c:pt idx="9">
                  <c:v>0.96926736996130869</c:v>
                </c:pt>
                <c:pt idx="10">
                  <c:v>0.96792451427393789</c:v>
                </c:pt>
                <c:pt idx="11">
                  <c:v>0.96243813068677442</c:v>
                </c:pt>
                <c:pt idx="12">
                  <c:v>0.93340799051782142</c:v>
                </c:pt>
                <c:pt idx="13">
                  <c:v>0.92915160326180068</c:v>
                </c:pt>
                <c:pt idx="14">
                  <c:v>0.89983785601558719</c:v>
                </c:pt>
                <c:pt idx="15">
                  <c:v>0.88430841723991371</c:v>
                </c:pt>
                <c:pt idx="16">
                  <c:v>0.86278338966113621</c:v>
                </c:pt>
                <c:pt idx="17">
                  <c:v>0.86111112432909986</c:v>
                </c:pt>
                <c:pt idx="18">
                  <c:v>0.84884578453996418</c:v>
                </c:pt>
                <c:pt idx="19">
                  <c:v>0.77839799643837237</c:v>
                </c:pt>
                <c:pt idx="20">
                  <c:v>0.73709490738855521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64696"/>
        <c:axId val="294861952"/>
      </c:lineChart>
      <c:catAx>
        <c:axId val="2948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65872"/>
        <c:crosses val="autoZero"/>
        <c:auto val="1"/>
        <c:lblAlgn val="ctr"/>
        <c:lblOffset val="100"/>
        <c:noMultiLvlLbl val="0"/>
      </c:catAx>
      <c:valAx>
        <c:axId val="2948658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58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619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64696"/>
        <c:crosses val="max"/>
        <c:crossBetween val="between"/>
      </c:valAx>
      <c:catAx>
        <c:axId val="294864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619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Dpto_sem'!$L$7:$L$18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Puno</c:v>
                </c:pt>
                <c:pt idx="3">
                  <c:v>Piura</c:v>
                </c:pt>
                <c:pt idx="4">
                  <c:v>Tumbes</c:v>
                </c:pt>
                <c:pt idx="5">
                  <c:v>Lambayeque</c:v>
                </c:pt>
                <c:pt idx="6">
                  <c:v>Provincia Constitucional del Callao</c:v>
                </c:pt>
                <c:pt idx="7">
                  <c:v>Lima</c:v>
                </c:pt>
                <c:pt idx="8">
                  <c:v>Tacna</c:v>
                </c:pt>
                <c:pt idx="9">
                  <c:v>Arequipa</c:v>
                </c:pt>
                <c:pt idx="10">
                  <c:v>Moquegua</c:v>
                </c:pt>
                <c:pt idx="11">
                  <c:v>Ica</c:v>
                </c:pt>
              </c:strCache>
            </c:strRef>
          </c:cat>
          <c:val>
            <c:numRef>
              <c:f>'FPA Dpto_sem'!$M$7:$M$18</c:f>
              <c:numCache>
                <c:formatCode>#,##0.0</c:formatCode>
                <c:ptCount val="12"/>
                <c:pt idx="0">
                  <c:v>1.8631038892199285</c:v>
                </c:pt>
                <c:pt idx="1">
                  <c:v>13.380909908330068</c:v>
                </c:pt>
                <c:pt idx="2">
                  <c:v>2.0621762985247187</c:v>
                </c:pt>
                <c:pt idx="3">
                  <c:v>10.066595413233699</c:v>
                </c:pt>
                <c:pt idx="4">
                  <c:v>0.38264838058830719</c:v>
                </c:pt>
                <c:pt idx="5">
                  <c:v>15.524694698819076</c:v>
                </c:pt>
                <c:pt idx="6">
                  <c:v>16.33893200222737</c:v>
                </c:pt>
                <c:pt idx="7">
                  <c:v>9.3417971061389835</c:v>
                </c:pt>
                <c:pt idx="8">
                  <c:v>4.0508906820614357</c:v>
                </c:pt>
                <c:pt idx="9">
                  <c:v>9.3810230608214624</c:v>
                </c:pt>
                <c:pt idx="10">
                  <c:v>1.272085536726081</c:v>
                </c:pt>
                <c:pt idx="11">
                  <c:v>0.92399500407918822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69008"/>
        <c:axId val="294872536"/>
      </c:barChart>
      <c:lineChart>
        <c:grouping val="standard"/>
        <c:varyColors val="0"/>
        <c:ser>
          <c:idx val="1"/>
          <c:order val="1"/>
          <c:tx>
            <c:strRef>
              <c:f>'FPA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Dpto_sem'!$L$7:$L$18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Puno</c:v>
                </c:pt>
                <c:pt idx="3">
                  <c:v>Piura</c:v>
                </c:pt>
                <c:pt idx="4">
                  <c:v>Tumbes</c:v>
                </c:pt>
                <c:pt idx="5">
                  <c:v>Lambayeque</c:v>
                </c:pt>
                <c:pt idx="6">
                  <c:v>Provincia Constitucional del Callao</c:v>
                </c:pt>
                <c:pt idx="7">
                  <c:v>Lima</c:v>
                </c:pt>
                <c:pt idx="8">
                  <c:v>Tacna</c:v>
                </c:pt>
                <c:pt idx="9">
                  <c:v>Arequipa</c:v>
                </c:pt>
                <c:pt idx="10">
                  <c:v>Moquegua</c:v>
                </c:pt>
                <c:pt idx="11">
                  <c:v>Ica</c:v>
                </c:pt>
              </c:strCache>
            </c:strRef>
          </c:cat>
          <c:val>
            <c:numRef>
              <c:f>'FPA Dpto_sem'!$N$7:$N$18</c:f>
              <c:numCache>
                <c:formatCode>0%</c:formatCode>
                <c:ptCount val="12"/>
                <c:pt idx="0">
                  <c:v>0.98705869690083414</c:v>
                </c:pt>
                <c:pt idx="1">
                  <c:v>0.98445468622126198</c:v>
                </c:pt>
                <c:pt idx="2">
                  <c:v>0.93685377540906345</c:v>
                </c:pt>
                <c:pt idx="3">
                  <c:v>0.90261501794351884</c:v>
                </c:pt>
                <c:pt idx="4">
                  <c:v>0.88425567746613332</c:v>
                </c:pt>
                <c:pt idx="5">
                  <c:v>0.85955891490133385</c:v>
                </c:pt>
                <c:pt idx="6">
                  <c:v>0.81454065066446824</c:v>
                </c:pt>
                <c:pt idx="7">
                  <c:v>0.80516789960979152</c:v>
                </c:pt>
                <c:pt idx="8">
                  <c:v>0.73745826213324261</c:v>
                </c:pt>
                <c:pt idx="9">
                  <c:v>0.7084847398850449</c:v>
                </c:pt>
                <c:pt idx="10">
                  <c:v>0.54104109242379939</c:v>
                </c:pt>
                <c:pt idx="11">
                  <c:v>0.20442530163496617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71360"/>
        <c:axId val="294874104"/>
      </c:lineChart>
      <c:catAx>
        <c:axId val="29486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72536"/>
        <c:crosses val="autoZero"/>
        <c:auto val="1"/>
        <c:lblAlgn val="ctr"/>
        <c:lblOffset val="100"/>
        <c:noMultiLvlLbl val="0"/>
      </c:catAx>
      <c:valAx>
        <c:axId val="2948725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69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74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71360"/>
        <c:crosses val="max"/>
        <c:crossBetween val="between"/>
      </c:valAx>
      <c:catAx>
        <c:axId val="29487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74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Dpto_sem'!$L$7:$L$13</c:f>
              <c:strCache>
                <c:ptCount val="7"/>
                <c:pt idx="0">
                  <c:v>Lima</c:v>
                </c:pt>
                <c:pt idx="1">
                  <c:v>Ica</c:v>
                </c:pt>
                <c:pt idx="2">
                  <c:v>San Martín</c:v>
                </c:pt>
                <c:pt idx="3">
                  <c:v>Ayacucho</c:v>
                </c:pt>
                <c:pt idx="4">
                  <c:v>Cajamarca</c:v>
                </c:pt>
                <c:pt idx="5">
                  <c:v>Junín</c:v>
                </c:pt>
                <c:pt idx="6">
                  <c:v>Tumbes</c:v>
                </c:pt>
              </c:strCache>
            </c:strRef>
          </c:cat>
          <c:val>
            <c:numRef>
              <c:f>'GCA Dpto_sem'!$M$7:$M$13</c:f>
              <c:numCache>
                <c:formatCode>#,##0.0</c:formatCode>
                <c:ptCount val="7"/>
                <c:pt idx="0">
                  <c:v>4.6477386512415251</c:v>
                </c:pt>
                <c:pt idx="1">
                  <c:v>1.1948033128865063</c:v>
                </c:pt>
                <c:pt idx="2">
                  <c:v>1.198933064006269E-2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72928"/>
        <c:axId val="294871752"/>
      </c:barChart>
      <c:lineChart>
        <c:grouping val="standard"/>
        <c:varyColors val="0"/>
        <c:ser>
          <c:idx val="1"/>
          <c:order val="1"/>
          <c:tx>
            <c:strRef>
              <c:f>'GCA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Dpto_sem'!$L$7:$L$13</c:f>
              <c:strCache>
                <c:ptCount val="7"/>
                <c:pt idx="0">
                  <c:v>Lima</c:v>
                </c:pt>
                <c:pt idx="1">
                  <c:v>Ica</c:v>
                </c:pt>
                <c:pt idx="2">
                  <c:v>San Martín</c:v>
                </c:pt>
                <c:pt idx="3">
                  <c:v>Ayacucho</c:v>
                </c:pt>
                <c:pt idx="4">
                  <c:v>Cajamarca</c:v>
                </c:pt>
                <c:pt idx="5">
                  <c:v>Junín</c:v>
                </c:pt>
                <c:pt idx="6">
                  <c:v>Tumbes</c:v>
                </c:pt>
              </c:strCache>
            </c:strRef>
          </c:cat>
          <c:val>
            <c:numRef>
              <c:f>'GCA Dpto_sem'!$N$7:$N$13</c:f>
              <c:numCache>
                <c:formatCode>0%</c:formatCode>
                <c:ptCount val="7"/>
                <c:pt idx="0">
                  <c:v>0.95638838779645752</c:v>
                </c:pt>
                <c:pt idx="1">
                  <c:v>0.82775515536404809</c:v>
                </c:pt>
                <c:pt idx="2">
                  <c:v>0.54030331861481251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73320"/>
        <c:axId val="294872144"/>
      </c:lineChart>
      <c:catAx>
        <c:axId val="2948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4871752"/>
        <c:crosses val="autoZero"/>
        <c:auto val="1"/>
        <c:lblAlgn val="ctr"/>
        <c:lblOffset val="100"/>
        <c:noMultiLvlLbl val="0"/>
      </c:catAx>
      <c:valAx>
        <c:axId val="294871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4872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4872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4873320"/>
        <c:crosses val="max"/>
        <c:crossBetween val="between"/>
      </c:valAx>
      <c:catAx>
        <c:axId val="294873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4872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Dpto_sem'!$L$7:$L$31</c:f>
              <c:strCache>
                <c:ptCount val="25"/>
                <c:pt idx="0">
                  <c:v>Provincia Constitucional del Callao</c:v>
                </c:pt>
                <c:pt idx="1">
                  <c:v>Piura</c:v>
                </c:pt>
                <c:pt idx="2">
                  <c:v>Ancash</c:v>
                </c:pt>
                <c:pt idx="3">
                  <c:v>Ayacucho</c:v>
                </c:pt>
                <c:pt idx="4">
                  <c:v>Puno</c:v>
                </c:pt>
                <c:pt idx="5">
                  <c:v>Huancavelica</c:v>
                </c:pt>
                <c:pt idx="6">
                  <c:v>Amazonas</c:v>
                </c:pt>
                <c:pt idx="7">
                  <c:v>Apurímac</c:v>
                </c:pt>
                <c:pt idx="8">
                  <c:v>Cusco</c:v>
                </c:pt>
                <c:pt idx="9">
                  <c:v>Cajamarca</c:v>
                </c:pt>
                <c:pt idx="10">
                  <c:v>Junín</c:v>
                </c:pt>
                <c:pt idx="11">
                  <c:v>Lambayeque</c:v>
                </c:pt>
                <c:pt idx="12">
                  <c:v>Huánuco</c:v>
                </c:pt>
                <c:pt idx="13">
                  <c:v>Arequipa</c:v>
                </c:pt>
                <c:pt idx="14">
                  <c:v>Loreto</c:v>
                </c:pt>
                <c:pt idx="15">
                  <c:v>San Martín</c:v>
                </c:pt>
                <c:pt idx="16">
                  <c:v>Ica</c:v>
                </c:pt>
                <c:pt idx="17">
                  <c:v>Moquegua</c:v>
                </c:pt>
                <c:pt idx="18">
                  <c:v>Pasco</c:v>
                </c:pt>
                <c:pt idx="19">
                  <c:v>La Libertad</c:v>
                </c:pt>
                <c:pt idx="20">
                  <c:v>Ucayali</c:v>
                </c:pt>
                <c:pt idx="21">
                  <c:v>Tumbes</c:v>
                </c:pt>
                <c:pt idx="22">
                  <c:v>Tacna</c:v>
                </c:pt>
                <c:pt idx="23">
                  <c:v>Lima</c:v>
                </c:pt>
                <c:pt idx="24">
                  <c:v>Madre de Dios</c:v>
                </c:pt>
              </c:strCache>
            </c:strRef>
          </c:cat>
          <c:val>
            <c:numRef>
              <c:f>'PENSION Dpto_sem'!$M$7:$M$31</c:f>
              <c:numCache>
                <c:formatCode>#,##0.0</c:formatCode>
                <c:ptCount val="25"/>
                <c:pt idx="0">
                  <c:v>5.2530606919899583</c:v>
                </c:pt>
                <c:pt idx="1">
                  <c:v>55.633736420673813</c:v>
                </c:pt>
                <c:pt idx="2">
                  <c:v>47.039783840139762</c:v>
                </c:pt>
                <c:pt idx="3">
                  <c:v>48.62922280064231</c:v>
                </c:pt>
                <c:pt idx="4">
                  <c:v>85.187695077358512</c:v>
                </c:pt>
                <c:pt idx="5">
                  <c:v>33.722056732653073</c:v>
                </c:pt>
                <c:pt idx="6">
                  <c:v>18.298903698792856</c:v>
                </c:pt>
                <c:pt idx="7">
                  <c:v>40.792519099180936</c:v>
                </c:pt>
                <c:pt idx="8">
                  <c:v>53.149408437413513</c:v>
                </c:pt>
                <c:pt idx="9">
                  <c:v>77.841785684724528</c:v>
                </c:pt>
                <c:pt idx="10">
                  <c:v>34.565577571214817</c:v>
                </c:pt>
                <c:pt idx="11">
                  <c:v>24.257698719644395</c:v>
                </c:pt>
                <c:pt idx="12">
                  <c:v>42.865486609447544</c:v>
                </c:pt>
                <c:pt idx="13">
                  <c:v>13.13536651675895</c:v>
                </c:pt>
                <c:pt idx="14">
                  <c:v>25.850046343646682</c:v>
                </c:pt>
                <c:pt idx="15">
                  <c:v>25.84409408492138</c:v>
                </c:pt>
                <c:pt idx="16">
                  <c:v>8.9122521247809345</c:v>
                </c:pt>
                <c:pt idx="17">
                  <c:v>4.4219262347824042</c:v>
                </c:pt>
                <c:pt idx="18">
                  <c:v>9.2094947110927023</c:v>
                </c:pt>
                <c:pt idx="19">
                  <c:v>35.156850351650064</c:v>
                </c:pt>
                <c:pt idx="20">
                  <c:v>12.840991601373389</c:v>
                </c:pt>
                <c:pt idx="21">
                  <c:v>4.9817479704361176</c:v>
                </c:pt>
                <c:pt idx="22">
                  <c:v>3.3862133397463481</c:v>
                </c:pt>
                <c:pt idx="23">
                  <c:v>45.343510949875508</c:v>
                </c:pt>
                <c:pt idx="24">
                  <c:v>1.609119541473774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64248"/>
        <c:axId val="298873264"/>
      </c:barChart>
      <c:lineChart>
        <c:grouping val="standard"/>
        <c:varyColors val="0"/>
        <c:ser>
          <c:idx val="1"/>
          <c:order val="1"/>
          <c:tx>
            <c:strRef>
              <c:f>'PENSION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Dpto_sem'!$L$7:$L$31</c:f>
              <c:strCache>
                <c:ptCount val="25"/>
                <c:pt idx="0">
                  <c:v>Provincia Constitucional del Callao</c:v>
                </c:pt>
                <c:pt idx="1">
                  <c:v>Piura</c:v>
                </c:pt>
                <c:pt idx="2">
                  <c:v>Ancash</c:v>
                </c:pt>
                <c:pt idx="3">
                  <c:v>Ayacucho</c:v>
                </c:pt>
                <c:pt idx="4">
                  <c:v>Puno</c:v>
                </c:pt>
                <c:pt idx="5">
                  <c:v>Huancavelica</c:v>
                </c:pt>
                <c:pt idx="6">
                  <c:v>Amazonas</c:v>
                </c:pt>
                <c:pt idx="7">
                  <c:v>Apurímac</c:v>
                </c:pt>
                <c:pt idx="8">
                  <c:v>Cusco</c:v>
                </c:pt>
                <c:pt idx="9">
                  <c:v>Cajamarca</c:v>
                </c:pt>
                <c:pt idx="10">
                  <c:v>Junín</c:v>
                </c:pt>
                <c:pt idx="11">
                  <c:v>Lambayeque</c:v>
                </c:pt>
                <c:pt idx="12">
                  <c:v>Huánuco</c:v>
                </c:pt>
                <c:pt idx="13">
                  <c:v>Arequipa</c:v>
                </c:pt>
                <c:pt idx="14">
                  <c:v>Loreto</c:v>
                </c:pt>
                <c:pt idx="15">
                  <c:v>San Martín</c:v>
                </c:pt>
                <c:pt idx="16">
                  <c:v>Ica</c:v>
                </c:pt>
                <c:pt idx="17">
                  <c:v>Moquegua</c:v>
                </c:pt>
                <c:pt idx="18">
                  <c:v>Pasco</c:v>
                </c:pt>
                <c:pt idx="19">
                  <c:v>La Libertad</c:v>
                </c:pt>
                <c:pt idx="20">
                  <c:v>Ucayali</c:v>
                </c:pt>
                <c:pt idx="21">
                  <c:v>Tumbes</c:v>
                </c:pt>
                <c:pt idx="22">
                  <c:v>Tacna</c:v>
                </c:pt>
                <c:pt idx="23">
                  <c:v>Lima</c:v>
                </c:pt>
                <c:pt idx="24">
                  <c:v>Madre de Dios</c:v>
                </c:pt>
              </c:strCache>
            </c:strRef>
          </c:cat>
          <c:val>
            <c:numRef>
              <c:f>'PENSION Dpto_sem'!$N$7:$N$31</c:f>
              <c:numCache>
                <c:formatCode>0%</c:formatCode>
                <c:ptCount val="25"/>
                <c:pt idx="0">
                  <c:v>0.99999994136560733</c:v>
                </c:pt>
                <c:pt idx="1">
                  <c:v>0.99994752417675514</c:v>
                </c:pt>
                <c:pt idx="2">
                  <c:v>0.99992225994139661</c:v>
                </c:pt>
                <c:pt idx="3">
                  <c:v>0.99990245090724994</c:v>
                </c:pt>
                <c:pt idx="4">
                  <c:v>0.99989739098312891</c:v>
                </c:pt>
                <c:pt idx="5">
                  <c:v>0.99989698405795524</c:v>
                </c:pt>
                <c:pt idx="6">
                  <c:v>0.99989031686962759</c:v>
                </c:pt>
                <c:pt idx="7">
                  <c:v>0.99986445673372593</c:v>
                </c:pt>
                <c:pt idx="8">
                  <c:v>0.99986179437427114</c:v>
                </c:pt>
                <c:pt idx="9">
                  <c:v>0.99985948706001648</c:v>
                </c:pt>
                <c:pt idx="10">
                  <c:v>0.9998509019483538</c:v>
                </c:pt>
                <c:pt idx="11">
                  <c:v>0.99984216656281477</c:v>
                </c:pt>
                <c:pt idx="12">
                  <c:v>0.99982293339068273</c:v>
                </c:pt>
                <c:pt idx="13">
                  <c:v>0.99978615880613486</c:v>
                </c:pt>
                <c:pt idx="14">
                  <c:v>0.99978184078600141</c:v>
                </c:pt>
                <c:pt idx="15">
                  <c:v>0.99974314404076026</c:v>
                </c:pt>
                <c:pt idx="16">
                  <c:v>0.99969165732913934</c:v>
                </c:pt>
                <c:pt idx="17">
                  <c:v>0.99964671208234135</c:v>
                </c:pt>
                <c:pt idx="18">
                  <c:v>0.99961790044764975</c:v>
                </c:pt>
                <c:pt idx="19">
                  <c:v>0.99954275498293144</c:v>
                </c:pt>
                <c:pt idx="20">
                  <c:v>0.99953869102094295</c:v>
                </c:pt>
                <c:pt idx="21">
                  <c:v>0.99948698372914935</c:v>
                </c:pt>
                <c:pt idx="22">
                  <c:v>0.99828431496578829</c:v>
                </c:pt>
                <c:pt idx="23">
                  <c:v>0.99751963640200803</c:v>
                </c:pt>
                <c:pt idx="24">
                  <c:v>0.99680880191354115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72088"/>
        <c:axId val="298870128"/>
      </c:lineChart>
      <c:catAx>
        <c:axId val="29886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73264"/>
        <c:crosses val="autoZero"/>
        <c:auto val="1"/>
        <c:lblAlgn val="ctr"/>
        <c:lblOffset val="100"/>
        <c:noMultiLvlLbl val="0"/>
      </c:catAx>
      <c:valAx>
        <c:axId val="298873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64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70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72088"/>
        <c:crosses val="max"/>
        <c:crossBetween val="between"/>
      </c:valAx>
      <c:catAx>
        <c:axId val="298872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70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Dpto_sem'!$L$7:$L$31</c:f>
              <c:strCache>
                <c:ptCount val="25"/>
                <c:pt idx="0">
                  <c:v>Loreto</c:v>
                </c:pt>
                <c:pt idx="1">
                  <c:v>Tacna</c:v>
                </c:pt>
                <c:pt idx="2">
                  <c:v>Ucayali</c:v>
                </c:pt>
                <c:pt idx="3">
                  <c:v>Amazonas</c:v>
                </c:pt>
                <c:pt idx="4">
                  <c:v>Piura</c:v>
                </c:pt>
                <c:pt idx="5">
                  <c:v>Provincia Constitucional del Callao</c:v>
                </c:pt>
                <c:pt idx="6">
                  <c:v>Apurímac</c:v>
                </c:pt>
                <c:pt idx="7">
                  <c:v>Puno</c:v>
                </c:pt>
                <c:pt idx="8">
                  <c:v>Ayacucho</c:v>
                </c:pt>
                <c:pt idx="9">
                  <c:v>Lambayeque</c:v>
                </c:pt>
                <c:pt idx="10">
                  <c:v>Moquegua</c:v>
                </c:pt>
                <c:pt idx="11">
                  <c:v>Huancavelica</c:v>
                </c:pt>
                <c:pt idx="12">
                  <c:v>Madre de Dios</c:v>
                </c:pt>
                <c:pt idx="13">
                  <c:v>Cajamarca</c:v>
                </c:pt>
                <c:pt idx="14">
                  <c:v>San Martín</c:v>
                </c:pt>
                <c:pt idx="15">
                  <c:v>Junín</c:v>
                </c:pt>
                <c:pt idx="16">
                  <c:v>La Libertad</c:v>
                </c:pt>
                <c:pt idx="17">
                  <c:v>Arequipa</c:v>
                </c:pt>
                <c:pt idx="18">
                  <c:v>Huánuco</c:v>
                </c:pt>
                <c:pt idx="19">
                  <c:v>Tumbes</c:v>
                </c:pt>
                <c:pt idx="20">
                  <c:v>Lima</c:v>
                </c:pt>
                <c:pt idx="21">
                  <c:v>Ica</c:v>
                </c:pt>
                <c:pt idx="22">
                  <c:v>Ancash</c:v>
                </c:pt>
                <c:pt idx="23">
                  <c:v>Cusco</c:v>
                </c:pt>
                <c:pt idx="24">
                  <c:v>Pasco</c:v>
                </c:pt>
              </c:strCache>
            </c:strRef>
          </c:cat>
          <c:val>
            <c:numRef>
              <c:f>'ENT Dpto_sem'!$M$7:$M$31</c:f>
              <c:numCache>
                <c:formatCode>#,##0.0</c:formatCode>
                <c:ptCount val="25"/>
                <c:pt idx="0">
                  <c:v>11.945963713235869</c:v>
                </c:pt>
                <c:pt idx="1">
                  <c:v>5.1512351085939372</c:v>
                </c:pt>
                <c:pt idx="2">
                  <c:v>1.8058958958483786</c:v>
                </c:pt>
                <c:pt idx="3">
                  <c:v>3.8754202805730529</c:v>
                </c:pt>
                <c:pt idx="4">
                  <c:v>31.739014394937509</c:v>
                </c:pt>
                <c:pt idx="5">
                  <c:v>20.371752657018387</c:v>
                </c:pt>
                <c:pt idx="6">
                  <c:v>6.5145119395832989</c:v>
                </c:pt>
                <c:pt idx="7">
                  <c:v>12.909420686391684</c:v>
                </c:pt>
                <c:pt idx="8">
                  <c:v>6.8526693502502951</c:v>
                </c:pt>
                <c:pt idx="9">
                  <c:v>13.337200114682844</c:v>
                </c:pt>
                <c:pt idx="10">
                  <c:v>2.2181011198854321</c:v>
                </c:pt>
                <c:pt idx="11">
                  <c:v>5.3354020069876578</c:v>
                </c:pt>
                <c:pt idx="12">
                  <c:v>2.5974097194903152</c:v>
                </c:pt>
                <c:pt idx="13">
                  <c:v>17.667986688022097</c:v>
                </c:pt>
                <c:pt idx="14">
                  <c:v>8.8581053942579047</c:v>
                </c:pt>
                <c:pt idx="15">
                  <c:v>7.0426547524007717</c:v>
                </c:pt>
                <c:pt idx="16">
                  <c:v>15.650274488891476</c:v>
                </c:pt>
                <c:pt idx="17">
                  <c:v>16.698415877787511</c:v>
                </c:pt>
                <c:pt idx="18">
                  <c:v>9.6819708619825633</c:v>
                </c:pt>
                <c:pt idx="19">
                  <c:v>5.4997887333993276</c:v>
                </c:pt>
                <c:pt idx="20">
                  <c:v>123.05718102411656</c:v>
                </c:pt>
                <c:pt idx="21">
                  <c:v>12.160396334856049</c:v>
                </c:pt>
                <c:pt idx="22">
                  <c:v>5.9661880590316514</c:v>
                </c:pt>
                <c:pt idx="23">
                  <c:v>9.213662423521555</c:v>
                </c:pt>
                <c:pt idx="24">
                  <c:v>1.9163164595265698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677528"/>
        <c:axId val="288678704"/>
      </c:barChart>
      <c:lineChart>
        <c:grouping val="standard"/>
        <c:varyColors val="0"/>
        <c:ser>
          <c:idx val="1"/>
          <c:order val="1"/>
          <c:tx>
            <c:strRef>
              <c:f>'ENT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Dpto_sem'!$L$7:$L$31</c:f>
              <c:strCache>
                <c:ptCount val="25"/>
                <c:pt idx="0">
                  <c:v>Loreto</c:v>
                </c:pt>
                <c:pt idx="1">
                  <c:v>Tacna</c:v>
                </c:pt>
                <c:pt idx="2">
                  <c:v>Ucayali</c:v>
                </c:pt>
                <c:pt idx="3">
                  <c:v>Amazonas</c:v>
                </c:pt>
                <c:pt idx="4">
                  <c:v>Piura</c:v>
                </c:pt>
                <c:pt idx="5">
                  <c:v>Provincia Constitucional del Callao</c:v>
                </c:pt>
                <c:pt idx="6">
                  <c:v>Apurímac</c:v>
                </c:pt>
                <c:pt idx="7">
                  <c:v>Puno</c:v>
                </c:pt>
                <c:pt idx="8">
                  <c:v>Ayacucho</c:v>
                </c:pt>
                <c:pt idx="9">
                  <c:v>Lambayeque</c:v>
                </c:pt>
                <c:pt idx="10">
                  <c:v>Moquegua</c:v>
                </c:pt>
                <c:pt idx="11">
                  <c:v>Huancavelica</c:v>
                </c:pt>
                <c:pt idx="12">
                  <c:v>Madre de Dios</c:v>
                </c:pt>
                <c:pt idx="13">
                  <c:v>Cajamarca</c:v>
                </c:pt>
                <c:pt idx="14">
                  <c:v>San Martín</c:v>
                </c:pt>
                <c:pt idx="15">
                  <c:v>Junín</c:v>
                </c:pt>
                <c:pt idx="16">
                  <c:v>La Libertad</c:v>
                </c:pt>
                <c:pt idx="17">
                  <c:v>Arequipa</c:v>
                </c:pt>
                <c:pt idx="18">
                  <c:v>Huánuco</c:v>
                </c:pt>
                <c:pt idx="19">
                  <c:v>Tumbes</c:v>
                </c:pt>
                <c:pt idx="20">
                  <c:v>Lima</c:v>
                </c:pt>
                <c:pt idx="21">
                  <c:v>Ica</c:v>
                </c:pt>
                <c:pt idx="22">
                  <c:v>Ancash</c:v>
                </c:pt>
                <c:pt idx="23">
                  <c:v>Cusco</c:v>
                </c:pt>
                <c:pt idx="24">
                  <c:v>Pasco</c:v>
                </c:pt>
              </c:strCache>
            </c:strRef>
          </c:cat>
          <c:val>
            <c:numRef>
              <c:f>'ENT Dpto_sem'!$N$7:$N$31</c:f>
              <c:numCache>
                <c:formatCode>0%</c:formatCode>
                <c:ptCount val="25"/>
                <c:pt idx="0">
                  <c:v>0.99955374828655597</c:v>
                </c:pt>
                <c:pt idx="1">
                  <c:v>0.99949689989536672</c:v>
                </c:pt>
                <c:pt idx="2">
                  <c:v>0.99812793015154588</c:v>
                </c:pt>
                <c:pt idx="3">
                  <c:v>0.99599903175570148</c:v>
                </c:pt>
                <c:pt idx="4">
                  <c:v>0.99538172427852489</c:v>
                </c:pt>
                <c:pt idx="5">
                  <c:v>0.9913987212017068</c:v>
                </c:pt>
                <c:pt idx="6">
                  <c:v>0.99131049951538552</c:v>
                </c:pt>
                <c:pt idx="7">
                  <c:v>0.98856579211233708</c:v>
                </c:pt>
                <c:pt idx="8">
                  <c:v>0.98647420737806801</c:v>
                </c:pt>
                <c:pt idx="9">
                  <c:v>0.98559940309818417</c:v>
                </c:pt>
                <c:pt idx="10">
                  <c:v>0.98426146254471569</c:v>
                </c:pt>
                <c:pt idx="11">
                  <c:v>0.98402404839736213</c:v>
                </c:pt>
                <c:pt idx="12">
                  <c:v>0.98317276601579384</c:v>
                </c:pt>
                <c:pt idx="13">
                  <c:v>0.98131690117029935</c:v>
                </c:pt>
                <c:pt idx="14">
                  <c:v>0.98098664889046139</c:v>
                </c:pt>
                <c:pt idx="15">
                  <c:v>0.98079177052675393</c:v>
                </c:pt>
                <c:pt idx="16">
                  <c:v>0.97735074578931447</c:v>
                </c:pt>
                <c:pt idx="17">
                  <c:v>0.97617890940109808</c:v>
                </c:pt>
                <c:pt idx="18">
                  <c:v>0.97604084322667928</c:v>
                </c:pt>
                <c:pt idx="19">
                  <c:v>0.97073676338976789</c:v>
                </c:pt>
                <c:pt idx="20">
                  <c:v>0.96709350101122038</c:v>
                </c:pt>
                <c:pt idx="21">
                  <c:v>0.96100192682952057</c:v>
                </c:pt>
                <c:pt idx="22">
                  <c:v>0.94343849547835101</c:v>
                </c:pt>
                <c:pt idx="23">
                  <c:v>0.94136728477838461</c:v>
                </c:pt>
                <c:pt idx="24">
                  <c:v>0.92476719815587183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72040"/>
        <c:axId val="288679488"/>
      </c:lineChart>
      <c:catAx>
        <c:axId val="28867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8678704"/>
        <c:crosses val="autoZero"/>
        <c:auto val="1"/>
        <c:lblAlgn val="ctr"/>
        <c:lblOffset val="100"/>
        <c:noMultiLvlLbl val="0"/>
      </c:catAx>
      <c:valAx>
        <c:axId val="288678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86775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8679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8672040"/>
        <c:crosses val="max"/>
        <c:crossBetween val="between"/>
      </c:valAx>
      <c:catAx>
        <c:axId val="288672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6794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Dpto_sem'!$L$7:$L$31</c:f>
              <c:strCache>
                <c:ptCount val="25"/>
                <c:pt idx="0">
                  <c:v>Arequipa</c:v>
                </c:pt>
                <c:pt idx="1">
                  <c:v>Tumbes</c:v>
                </c:pt>
                <c:pt idx="2">
                  <c:v>Cajamarca</c:v>
                </c:pt>
                <c:pt idx="3">
                  <c:v>Lima</c:v>
                </c:pt>
                <c:pt idx="4">
                  <c:v>Ica</c:v>
                </c:pt>
                <c:pt idx="5">
                  <c:v>Ayacucho</c:v>
                </c:pt>
                <c:pt idx="6">
                  <c:v>Provincia Constitucional del Callao</c:v>
                </c:pt>
                <c:pt idx="7">
                  <c:v>Piura</c:v>
                </c:pt>
                <c:pt idx="8">
                  <c:v>Tacna</c:v>
                </c:pt>
                <c:pt idx="9">
                  <c:v>Puno</c:v>
                </c:pt>
                <c:pt idx="10">
                  <c:v>La Libertad</c:v>
                </c:pt>
                <c:pt idx="11">
                  <c:v>Lambayeque</c:v>
                </c:pt>
                <c:pt idx="12">
                  <c:v>Junín</c:v>
                </c:pt>
                <c:pt idx="13">
                  <c:v>Cusco</c:v>
                </c:pt>
                <c:pt idx="14">
                  <c:v>Huánuco</c:v>
                </c:pt>
                <c:pt idx="15">
                  <c:v>Ancash</c:v>
                </c:pt>
                <c:pt idx="16">
                  <c:v>Huancavelica</c:v>
                </c:pt>
                <c:pt idx="17">
                  <c:v>Amazonas</c:v>
                </c:pt>
                <c:pt idx="18">
                  <c:v>Moquegua</c:v>
                </c:pt>
                <c:pt idx="19">
                  <c:v>Apurímac</c:v>
                </c:pt>
                <c:pt idx="20">
                  <c:v>Pasco</c:v>
                </c:pt>
                <c:pt idx="21">
                  <c:v>Ucayali</c:v>
                </c:pt>
                <c:pt idx="22">
                  <c:v>San Martín</c:v>
                </c:pt>
                <c:pt idx="23">
                  <c:v>Loreto</c:v>
                </c:pt>
                <c:pt idx="24">
                  <c:v>Madre de Dios</c:v>
                </c:pt>
              </c:strCache>
            </c:strRef>
          </c:cat>
          <c:val>
            <c:numRef>
              <c:f>'CUNA Dpto_sem'!$M$7:$M$31</c:f>
              <c:numCache>
                <c:formatCode>#,##0.0</c:formatCode>
                <c:ptCount val="25"/>
                <c:pt idx="0">
                  <c:v>9.4757164666916651</c:v>
                </c:pt>
                <c:pt idx="1">
                  <c:v>4.630802777217367</c:v>
                </c:pt>
                <c:pt idx="2">
                  <c:v>23.505393822095357</c:v>
                </c:pt>
                <c:pt idx="3">
                  <c:v>50.201634114211629</c:v>
                </c:pt>
                <c:pt idx="4">
                  <c:v>4.8478408009518716</c:v>
                </c:pt>
                <c:pt idx="5">
                  <c:v>19.591295961012293</c:v>
                </c:pt>
                <c:pt idx="6">
                  <c:v>4.5340410810622416</c:v>
                </c:pt>
                <c:pt idx="7">
                  <c:v>12.399656728041009</c:v>
                </c:pt>
                <c:pt idx="8">
                  <c:v>4.5140565206311294</c:v>
                </c:pt>
                <c:pt idx="9">
                  <c:v>16.777355783258827</c:v>
                </c:pt>
                <c:pt idx="10">
                  <c:v>12.213808836106182</c:v>
                </c:pt>
                <c:pt idx="11">
                  <c:v>4.5378110659639788</c:v>
                </c:pt>
                <c:pt idx="12">
                  <c:v>13.938579712760657</c:v>
                </c:pt>
                <c:pt idx="13">
                  <c:v>18.043723510565542</c:v>
                </c:pt>
                <c:pt idx="14">
                  <c:v>12.404191429483035</c:v>
                </c:pt>
                <c:pt idx="15">
                  <c:v>13.855637224115526</c:v>
                </c:pt>
                <c:pt idx="16">
                  <c:v>16.953820784565323</c:v>
                </c:pt>
                <c:pt idx="17">
                  <c:v>7.0010544295728323</c:v>
                </c:pt>
                <c:pt idx="18">
                  <c:v>3.664291668243095</c:v>
                </c:pt>
                <c:pt idx="19">
                  <c:v>16.624513336591008</c:v>
                </c:pt>
                <c:pt idx="20">
                  <c:v>4.5139632259342761</c:v>
                </c:pt>
                <c:pt idx="21">
                  <c:v>6.3334564206270443</c:v>
                </c:pt>
                <c:pt idx="22">
                  <c:v>4.557810323927697</c:v>
                </c:pt>
                <c:pt idx="23">
                  <c:v>9.2463036090084643</c:v>
                </c:pt>
                <c:pt idx="24">
                  <c:v>0.29198306160515131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66992"/>
        <c:axId val="298870520"/>
      </c:barChart>
      <c:lineChart>
        <c:grouping val="standard"/>
        <c:varyColors val="0"/>
        <c:ser>
          <c:idx val="1"/>
          <c:order val="1"/>
          <c:tx>
            <c:strRef>
              <c:f>'CUNA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Dpto_sem'!$L$7:$L$31</c:f>
              <c:strCache>
                <c:ptCount val="25"/>
                <c:pt idx="0">
                  <c:v>Arequipa</c:v>
                </c:pt>
                <c:pt idx="1">
                  <c:v>Tumbes</c:v>
                </c:pt>
                <c:pt idx="2">
                  <c:v>Cajamarca</c:v>
                </c:pt>
                <c:pt idx="3">
                  <c:v>Lima</c:v>
                </c:pt>
                <c:pt idx="4">
                  <c:v>Ica</c:v>
                </c:pt>
                <c:pt idx="5">
                  <c:v>Ayacucho</c:v>
                </c:pt>
                <c:pt idx="6">
                  <c:v>Provincia Constitucional del Callao</c:v>
                </c:pt>
                <c:pt idx="7">
                  <c:v>Piura</c:v>
                </c:pt>
                <c:pt idx="8">
                  <c:v>Tacna</c:v>
                </c:pt>
                <c:pt idx="9">
                  <c:v>Puno</c:v>
                </c:pt>
                <c:pt idx="10">
                  <c:v>La Libertad</c:v>
                </c:pt>
                <c:pt idx="11">
                  <c:v>Lambayeque</c:v>
                </c:pt>
                <c:pt idx="12">
                  <c:v>Junín</c:v>
                </c:pt>
                <c:pt idx="13">
                  <c:v>Cusco</c:v>
                </c:pt>
                <c:pt idx="14">
                  <c:v>Huánuco</c:v>
                </c:pt>
                <c:pt idx="15">
                  <c:v>Ancash</c:v>
                </c:pt>
                <c:pt idx="16">
                  <c:v>Huancavelica</c:v>
                </c:pt>
                <c:pt idx="17">
                  <c:v>Amazonas</c:v>
                </c:pt>
                <c:pt idx="18">
                  <c:v>Moquegua</c:v>
                </c:pt>
                <c:pt idx="19">
                  <c:v>Apurímac</c:v>
                </c:pt>
                <c:pt idx="20">
                  <c:v>Pasco</c:v>
                </c:pt>
                <c:pt idx="21">
                  <c:v>Ucayali</c:v>
                </c:pt>
                <c:pt idx="22">
                  <c:v>San Martín</c:v>
                </c:pt>
                <c:pt idx="23">
                  <c:v>Loreto</c:v>
                </c:pt>
                <c:pt idx="24">
                  <c:v>Madre de Dios</c:v>
                </c:pt>
              </c:strCache>
            </c:strRef>
          </c:cat>
          <c:val>
            <c:numRef>
              <c:f>'CUNA Dpto_sem'!$N$7:$N$31</c:f>
              <c:numCache>
                <c:formatCode>0%</c:formatCode>
                <c:ptCount val="25"/>
                <c:pt idx="0">
                  <c:v>0.97884849910656901</c:v>
                </c:pt>
                <c:pt idx="1">
                  <c:v>0.97764118496115815</c:v>
                </c:pt>
                <c:pt idx="2">
                  <c:v>0.97260706968994026</c:v>
                </c:pt>
                <c:pt idx="3">
                  <c:v>0.97157697843573099</c:v>
                </c:pt>
                <c:pt idx="4">
                  <c:v>0.96655058925073356</c:v>
                </c:pt>
                <c:pt idx="5">
                  <c:v>0.95805788355453492</c:v>
                </c:pt>
                <c:pt idx="6">
                  <c:v>0.95733279471969268</c:v>
                </c:pt>
                <c:pt idx="7">
                  <c:v>0.95378614569125231</c:v>
                </c:pt>
                <c:pt idx="8">
                  <c:v>0.95358312095168052</c:v>
                </c:pt>
                <c:pt idx="9">
                  <c:v>0.95299168876513951</c:v>
                </c:pt>
                <c:pt idx="10">
                  <c:v>0.94818587219025896</c:v>
                </c:pt>
                <c:pt idx="11">
                  <c:v>0.94630409197924437</c:v>
                </c:pt>
                <c:pt idx="12">
                  <c:v>0.94583592409040251</c:v>
                </c:pt>
                <c:pt idx="13">
                  <c:v>0.94396888132875523</c:v>
                </c:pt>
                <c:pt idx="14">
                  <c:v>0.94170024296637955</c:v>
                </c:pt>
                <c:pt idx="15">
                  <c:v>0.94095094520409917</c:v>
                </c:pt>
                <c:pt idx="16">
                  <c:v>0.93606678977074376</c:v>
                </c:pt>
                <c:pt idx="17">
                  <c:v>0.93543771952890853</c:v>
                </c:pt>
                <c:pt idx="18">
                  <c:v>0.93129753636081647</c:v>
                </c:pt>
                <c:pt idx="19">
                  <c:v>0.92432471510872327</c:v>
                </c:pt>
                <c:pt idx="20">
                  <c:v>0.90967506479205906</c:v>
                </c:pt>
                <c:pt idx="21">
                  <c:v>0.90877667796642148</c:v>
                </c:pt>
                <c:pt idx="22">
                  <c:v>0.88521711813278936</c:v>
                </c:pt>
                <c:pt idx="23">
                  <c:v>0.87201218636233802</c:v>
                </c:pt>
                <c:pt idx="24">
                  <c:v>0.34297766710577166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70912"/>
        <c:axId val="298871304"/>
      </c:lineChart>
      <c:catAx>
        <c:axId val="29886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70520"/>
        <c:crosses val="autoZero"/>
        <c:auto val="1"/>
        <c:lblAlgn val="ctr"/>
        <c:lblOffset val="100"/>
        <c:noMultiLvlLbl val="0"/>
      </c:catAx>
      <c:valAx>
        <c:axId val="298870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66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71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70912"/>
        <c:crosses val="max"/>
        <c:crossBetween val="between"/>
      </c:valAx>
      <c:catAx>
        <c:axId val="29887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71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Dpto_sem'!$L$7:$L$20</c:f>
              <c:strCache>
                <c:ptCount val="14"/>
                <c:pt idx="0">
                  <c:v>Arequipa</c:v>
                </c:pt>
                <c:pt idx="1">
                  <c:v>Ica</c:v>
                </c:pt>
                <c:pt idx="2">
                  <c:v>Tacna</c:v>
                </c:pt>
                <c:pt idx="3">
                  <c:v>Junín</c:v>
                </c:pt>
                <c:pt idx="4">
                  <c:v>La Libertad</c:v>
                </c:pt>
                <c:pt idx="5">
                  <c:v>Cusco</c:v>
                </c:pt>
                <c:pt idx="6">
                  <c:v>Lambayeque</c:v>
                </c:pt>
                <c:pt idx="7">
                  <c:v>Cajamarca</c:v>
                </c:pt>
                <c:pt idx="8">
                  <c:v>Ancash</c:v>
                </c:pt>
                <c:pt idx="9">
                  <c:v>Moquegua</c:v>
                </c:pt>
                <c:pt idx="10">
                  <c:v>Provincia Constitucional del Callao</c:v>
                </c:pt>
                <c:pt idx="11">
                  <c:v>Lima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Dpto_sem'!$M$7:$M$20</c:f>
              <c:numCache>
                <c:formatCode>#,##0.0</c:formatCode>
                <c:ptCount val="14"/>
                <c:pt idx="0">
                  <c:v>3.5547645059062347</c:v>
                </c:pt>
                <c:pt idx="1">
                  <c:v>2.311045493115671</c:v>
                </c:pt>
                <c:pt idx="2">
                  <c:v>0.33935062028467655</c:v>
                </c:pt>
                <c:pt idx="3">
                  <c:v>1.1949367433350488</c:v>
                </c:pt>
                <c:pt idx="4">
                  <c:v>4.559012821802753</c:v>
                </c:pt>
                <c:pt idx="5">
                  <c:v>2.1674079209769843</c:v>
                </c:pt>
                <c:pt idx="6">
                  <c:v>3.2407169929647353</c:v>
                </c:pt>
                <c:pt idx="7">
                  <c:v>1.6373961251811124</c:v>
                </c:pt>
                <c:pt idx="8">
                  <c:v>4.0713202142269438</c:v>
                </c:pt>
                <c:pt idx="9">
                  <c:v>0.26126611486688489</c:v>
                </c:pt>
                <c:pt idx="10">
                  <c:v>3.7297191787074553</c:v>
                </c:pt>
                <c:pt idx="11">
                  <c:v>31.480958335754622</c:v>
                </c:pt>
                <c:pt idx="12">
                  <c:v>0.81814433839463163</c:v>
                </c:pt>
                <c:pt idx="13">
                  <c:v>0.76703290326986462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65424"/>
        <c:axId val="298871696"/>
      </c:barChart>
      <c:lineChart>
        <c:grouping val="standard"/>
        <c:varyColors val="0"/>
        <c:ser>
          <c:idx val="1"/>
          <c:order val="1"/>
          <c:tx>
            <c:strRef>
              <c:f>'CPJL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Dpto_sem'!$L$7:$L$20</c:f>
              <c:strCache>
                <c:ptCount val="14"/>
                <c:pt idx="0">
                  <c:v>Arequipa</c:v>
                </c:pt>
                <c:pt idx="1">
                  <c:v>Ica</c:v>
                </c:pt>
                <c:pt idx="2">
                  <c:v>Tacna</c:v>
                </c:pt>
                <c:pt idx="3">
                  <c:v>Junín</c:v>
                </c:pt>
                <c:pt idx="4">
                  <c:v>La Libertad</c:v>
                </c:pt>
                <c:pt idx="5">
                  <c:v>Cusco</c:v>
                </c:pt>
                <c:pt idx="6">
                  <c:v>Lambayeque</c:v>
                </c:pt>
                <c:pt idx="7">
                  <c:v>Cajamarca</c:v>
                </c:pt>
                <c:pt idx="8">
                  <c:v>Ancash</c:v>
                </c:pt>
                <c:pt idx="9">
                  <c:v>Moquegua</c:v>
                </c:pt>
                <c:pt idx="10">
                  <c:v>Provincia Constitucional del Callao</c:v>
                </c:pt>
                <c:pt idx="11">
                  <c:v>Lima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Dpto_sem'!$N$7:$N$20</c:f>
              <c:numCache>
                <c:formatCode>0%</c:formatCode>
                <c:ptCount val="14"/>
                <c:pt idx="0">
                  <c:v>0.99999789182153875</c:v>
                </c:pt>
                <c:pt idx="1">
                  <c:v>0.99999588634440606</c:v>
                </c:pt>
                <c:pt idx="2">
                  <c:v>0.99998120057837769</c:v>
                </c:pt>
                <c:pt idx="3">
                  <c:v>0.99980650698064921</c:v>
                </c:pt>
                <c:pt idx="4">
                  <c:v>0.99977211264317889</c:v>
                </c:pt>
                <c:pt idx="5">
                  <c:v>0.99959319139828351</c:v>
                </c:pt>
                <c:pt idx="6">
                  <c:v>0.99953796801406924</c:v>
                </c:pt>
                <c:pt idx="7">
                  <c:v>0.99468583865148641</c:v>
                </c:pt>
                <c:pt idx="8">
                  <c:v>0.98938282391220045</c:v>
                </c:pt>
                <c:pt idx="9">
                  <c:v>0.98592846984616633</c:v>
                </c:pt>
                <c:pt idx="10">
                  <c:v>0.98206275529826015</c:v>
                </c:pt>
                <c:pt idx="11">
                  <c:v>0.97520031844075006</c:v>
                </c:pt>
                <c:pt idx="12">
                  <c:v>0.93212452535504675</c:v>
                </c:pt>
                <c:pt idx="13">
                  <c:v>0.79073682095152864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68560"/>
        <c:axId val="298874440"/>
      </c:lineChart>
      <c:catAx>
        <c:axId val="29886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71696"/>
        <c:crosses val="autoZero"/>
        <c:auto val="1"/>
        <c:lblAlgn val="ctr"/>
        <c:lblOffset val="100"/>
        <c:noMultiLvlLbl val="0"/>
      </c:catAx>
      <c:valAx>
        <c:axId val="2988716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65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744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68560"/>
        <c:crosses val="max"/>
        <c:crossBetween val="between"/>
      </c:valAx>
      <c:catAx>
        <c:axId val="29886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744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Dpto_sem'!$L$7:$L$31</c:f>
              <c:strCache>
                <c:ptCount val="25"/>
                <c:pt idx="0">
                  <c:v>Loreto</c:v>
                </c:pt>
                <c:pt idx="1">
                  <c:v>Tumbes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Amazonas</c:v>
                </c:pt>
                <c:pt idx="5">
                  <c:v>Moquegua</c:v>
                </c:pt>
                <c:pt idx="6">
                  <c:v>Madre de Dios</c:v>
                </c:pt>
                <c:pt idx="7">
                  <c:v>Lima</c:v>
                </c:pt>
                <c:pt idx="8">
                  <c:v>Ayacucho</c:v>
                </c:pt>
                <c:pt idx="9">
                  <c:v>Piura</c:v>
                </c:pt>
                <c:pt idx="10">
                  <c:v>Ica</c:v>
                </c:pt>
                <c:pt idx="11">
                  <c:v>Apurímac</c:v>
                </c:pt>
                <c:pt idx="12">
                  <c:v>Huánuco</c:v>
                </c:pt>
                <c:pt idx="13">
                  <c:v>La Libertad</c:v>
                </c:pt>
                <c:pt idx="14">
                  <c:v>Ancash</c:v>
                </c:pt>
                <c:pt idx="15">
                  <c:v>Ucayali</c:v>
                </c:pt>
                <c:pt idx="16">
                  <c:v>Junín</c:v>
                </c:pt>
                <c:pt idx="17">
                  <c:v>Puno</c:v>
                </c:pt>
                <c:pt idx="18">
                  <c:v>Huancavelica</c:v>
                </c:pt>
                <c:pt idx="19">
                  <c:v>Tacna</c:v>
                </c:pt>
                <c:pt idx="20">
                  <c:v>Cajamarca</c:v>
                </c:pt>
                <c:pt idx="21">
                  <c:v>San Martín</c:v>
                </c:pt>
                <c:pt idx="22">
                  <c:v>Arequipa</c:v>
                </c:pt>
                <c:pt idx="23">
                  <c:v>Pasco</c:v>
                </c:pt>
                <c:pt idx="24">
                  <c:v>Lambayeque</c:v>
                </c:pt>
              </c:strCache>
            </c:strRef>
          </c:cat>
          <c:val>
            <c:numRef>
              <c:f>'IDPP Dpto_sem'!$M$7:$M$31</c:f>
              <c:numCache>
                <c:formatCode>#,##0.0</c:formatCode>
                <c:ptCount val="25"/>
                <c:pt idx="0">
                  <c:v>4.9336744646770967</c:v>
                </c:pt>
                <c:pt idx="1">
                  <c:v>1.1967922763651586</c:v>
                </c:pt>
                <c:pt idx="2">
                  <c:v>11.959866853827407</c:v>
                </c:pt>
                <c:pt idx="3">
                  <c:v>44.890206524904897</c:v>
                </c:pt>
                <c:pt idx="4">
                  <c:v>4.5051609915099107</c:v>
                </c:pt>
                <c:pt idx="5">
                  <c:v>3.3332675776728138</c:v>
                </c:pt>
                <c:pt idx="6">
                  <c:v>1.4174511964152141</c:v>
                </c:pt>
                <c:pt idx="7">
                  <c:v>148.03518528552277</c:v>
                </c:pt>
                <c:pt idx="8">
                  <c:v>3.4342768297385646</c:v>
                </c:pt>
                <c:pt idx="9">
                  <c:v>17.700067578793096</c:v>
                </c:pt>
                <c:pt idx="10">
                  <c:v>15.389429830669542</c:v>
                </c:pt>
                <c:pt idx="11">
                  <c:v>10.054718602504458</c:v>
                </c:pt>
                <c:pt idx="12">
                  <c:v>8.0514661609959148</c:v>
                </c:pt>
                <c:pt idx="13">
                  <c:v>15.939272383337084</c:v>
                </c:pt>
                <c:pt idx="14">
                  <c:v>11.255936565081356</c:v>
                </c:pt>
                <c:pt idx="15">
                  <c:v>3.3512300196692877</c:v>
                </c:pt>
                <c:pt idx="16">
                  <c:v>4.9870163773211402</c:v>
                </c:pt>
                <c:pt idx="17">
                  <c:v>29.800650300553404</c:v>
                </c:pt>
                <c:pt idx="18">
                  <c:v>6.3485051894676872</c:v>
                </c:pt>
                <c:pt idx="19">
                  <c:v>6.017449884871894</c:v>
                </c:pt>
                <c:pt idx="20">
                  <c:v>12.185657096612886</c:v>
                </c:pt>
                <c:pt idx="21">
                  <c:v>5.6514577604735905</c:v>
                </c:pt>
                <c:pt idx="22">
                  <c:v>29.786857048311731</c:v>
                </c:pt>
                <c:pt idx="23">
                  <c:v>5.3434289060642186</c:v>
                </c:pt>
                <c:pt idx="24">
                  <c:v>4.5729733931342071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72872"/>
        <c:axId val="298873656"/>
      </c:barChart>
      <c:lineChart>
        <c:grouping val="standard"/>
        <c:varyColors val="0"/>
        <c:ser>
          <c:idx val="1"/>
          <c:order val="1"/>
          <c:tx>
            <c:strRef>
              <c:f>'IDPP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Dpto_sem'!$L$7:$L$31</c:f>
              <c:strCache>
                <c:ptCount val="25"/>
                <c:pt idx="0">
                  <c:v>Loreto</c:v>
                </c:pt>
                <c:pt idx="1">
                  <c:v>Tumbes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Amazonas</c:v>
                </c:pt>
                <c:pt idx="5">
                  <c:v>Moquegua</c:v>
                </c:pt>
                <c:pt idx="6">
                  <c:v>Madre de Dios</c:v>
                </c:pt>
                <c:pt idx="7">
                  <c:v>Lima</c:v>
                </c:pt>
                <c:pt idx="8">
                  <c:v>Ayacucho</c:v>
                </c:pt>
                <c:pt idx="9">
                  <c:v>Piura</c:v>
                </c:pt>
                <c:pt idx="10">
                  <c:v>Ica</c:v>
                </c:pt>
                <c:pt idx="11">
                  <c:v>Apurímac</c:v>
                </c:pt>
                <c:pt idx="12">
                  <c:v>Huánuco</c:v>
                </c:pt>
                <c:pt idx="13">
                  <c:v>La Libertad</c:v>
                </c:pt>
                <c:pt idx="14">
                  <c:v>Ancash</c:v>
                </c:pt>
                <c:pt idx="15">
                  <c:v>Ucayali</c:v>
                </c:pt>
                <c:pt idx="16">
                  <c:v>Junín</c:v>
                </c:pt>
                <c:pt idx="17">
                  <c:v>Puno</c:v>
                </c:pt>
                <c:pt idx="18">
                  <c:v>Huancavelica</c:v>
                </c:pt>
                <c:pt idx="19">
                  <c:v>Tacna</c:v>
                </c:pt>
                <c:pt idx="20">
                  <c:v>Cajamarca</c:v>
                </c:pt>
                <c:pt idx="21">
                  <c:v>San Martín</c:v>
                </c:pt>
                <c:pt idx="22">
                  <c:v>Arequipa</c:v>
                </c:pt>
                <c:pt idx="23">
                  <c:v>Pasco</c:v>
                </c:pt>
                <c:pt idx="24">
                  <c:v>Lambayeque</c:v>
                </c:pt>
              </c:strCache>
            </c:strRef>
          </c:cat>
          <c:val>
            <c:numRef>
              <c:f>'IDPP Dpto_sem'!$N$7:$N$31</c:f>
              <c:numCache>
                <c:formatCode>0%</c:formatCode>
                <c:ptCount val="25"/>
                <c:pt idx="0">
                  <c:v>0.94290922641885244</c:v>
                </c:pt>
                <c:pt idx="1">
                  <c:v>0.90401656696976396</c:v>
                </c:pt>
                <c:pt idx="2">
                  <c:v>0.90332992217963282</c:v>
                </c:pt>
                <c:pt idx="3">
                  <c:v>0.90004995314217739</c:v>
                </c:pt>
                <c:pt idx="4">
                  <c:v>0.8936274227515778</c:v>
                </c:pt>
                <c:pt idx="5">
                  <c:v>0.88255111135397424</c:v>
                </c:pt>
                <c:pt idx="6">
                  <c:v>0.88030058341886008</c:v>
                </c:pt>
                <c:pt idx="7">
                  <c:v>0.86760959520401715</c:v>
                </c:pt>
                <c:pt idx="8">
                  <c:v>0.81774414856183997</c:v>
                </c:pt>
                <c:pt idx="9">
                  <c:v>0.80540547773708937</c:v>
                </c:pt>
                <c:pt idx="10">
                  <c:v>0.78716213397430901</c:v>
                </c:pt>
                <c:pt idx="11">
                  <c:v>0.77518160631101529</c:v>
                </c:pt>
                <c:pt idx="12">
                  <c:v>0.7724944350708014</c:v>
                </c:pt>
                <c:pt idx="13">
                  <c:v>0.74797597955243877</c:v>
                </c:pt>
                <c:pt idx="14">
                  <c:v>0.74451381406875505</c:v>
                </c:pt>
                <c:pt idx="15">
                  <c:v>0.74152494053809359</c:v>
                </c:pt>
                <c:pt idx="16">
                  <c:v>0.7412255102201154</c:v>
                </c:pt>
                <c:pt idx="17">
                  <c:v>0.71850382560106885</c:v>
                </c:pt>
                <c:pt idx="18">
                  <c:v>0.71807408462936873</c:v>
                </c:pt>
                <c:pt idx="19">
                  <c:v>0.71374719805150955</c:v>
                </c:pt>
                <c:pt idx="20">
                  <c:v>0.68214222738819807</c:v>
                </c:pt>
                <c:pt idx="21">
                  <c:v>0.57471074443811732</c:v>
                </c:pt>
                <c:pt idx="22">
                  <c:v>0.57402935968568114</c:v>
                </c:pt>
                <c:pt idx="23">
                  <c:v>0.41098048211410987</c:v>
                </c:pt>
                <c:pt idx="24">
                  <c:v>0.29070339334992928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66600"/>
        <c:axId val="298863464"/>
      </c:lineChart>
      <c:catAx>
        <c:axId val="29887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73656"/>
        <c:crosses val="autoZero"/>
        <c:auto val="1"/>
        <c:lblAlgn val="ctr"/>
        <c:lblOffset val="100"/>
        <c:noMultiLvlLbl val="0"/>
      </c:catAx>
      <c:valAx>
        <c:axId val="2988736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72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63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66600"/>
        <c:crosses val="max"/>
        <c:crossBetween val="between"/>
      </c:valAx>
      <c:catAx>
        <c:axId val="298866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63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Dpto_sem'!$L$7:$L$16</c:f>
              <c:strCache>
                <c:ptCount val="10"/>
                <c:pt idx="0">
                  <c:v>Piura</c:v>
                </c:pt>
                <c:pt idx="1">
                  <c:v>Ica</c:v>
                </c:pt>
                <c:pt idx="2">
                  <c:v>Loreto</c:v>
                </c:pt>
                <c:pt idx="3">
                  <c:v>Cajamarca</c:v>
                </c:pt>
                <c:pt idx="4">
                  <c:v>Tumbes</c:v>
                </c:pt>
                <c:pt idx="5">
                  <c:v>Ancash</c:v>
                </c:pt>
                <c:pt idx="6">
                  <c:v>Huánuco</c:v>
                </c:pt>
                <c:pt idx="7">
                  <c:v>Moquegua</c:v>
                </c:pt>
                <c:pt idx="8">
                  <c:v>La Libertad</c:v>
                </c:pt>
                <c:pt idx="9">
                  <c:v>Lima</c:v>
                </c:pt>
              </c:strCache>
            </c:strRef>
          </c:cat>
          <c:val>
            <c:numRef>
              <c:f>'FCL Dpto_sem'!$M$7:$M$16</c:f>
              <c:numCache>
                <c:formatCode>#,##0.0</c:formatCode>
                <c:ptCount val="10"/>
                <c:pt idx="0">
                  <c:v>0.38178424123793264</c:v>
                </c:pt>
                <c:pt idx="1">
                  <c:v>0.70132081883002684</c:v>
                </c:pt>
                <c:pt idx="2">
                  <c:v>0.80130932101656094</c:v>
                </c:pt>
                <c:pt idx="3">
                  <c:v>0.69747796874071355</c:v>
                </c:pt>
                <c:pt idx="4">
                  <c:v>0.65118825087483856</c:v>
                </c:pt>
                <c:pt idx="5">
                  <c:v>1.3184553547635005</c:v>
                </c:pt>
                <c:pt idx="6">
                  <c:v>0.72842197097997996</c:v>
                </c:pt>
                <c:pt idx="7">
                  <c:v>0.72043570363484832</c:v>
                </c:pt>
                <c:pt idx="8">
                  <c:v>0.80874524681235016</c:v>
                </c:pt>
                <c:pt idx="9">
                  <c:v>60.776936672465581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69736"/>
        <c:axId val="298866208"/>
      </c:barChart>
      <c:lineChart>
        <c:grouping val="standard"/>
        <c:varyColors val="0"/>
        <c:ser>
          <c:idx val="1"/>
          <c:order val="1"/>
          <c:tx>
            <c:strRef>
              <c:f>'FCL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Dpto_sem'!$L$7:$L$16</c:f>
              <c:strCache>
                <c:ptCount val="10"/>
                <c:pt idx="0">
                  <c:v>Piura</c:v>
                </c:pt>
                <c:pt idx="1">
                  <c:v>Ica</c:v>
                </c:pt>
                <c:pt idx="2">
                  <c:v>Loreto</c:v>
                </c:pt>
                <c:pt idx="3">
                  <c:v>Cajamarca</c:v>
                </c:pt>
                <c:pt idx="4">
                  <c:v>Tumbes</c:v>
                </c:pt>
                <c:pt idx="5">
                  <c:v>Ancash</c:v>
                </c:pt>
                <c:pt idx="6">
                  <c:v>Huánuco</c:v>
                </c:pt>
                <c:pt idx="7">
                  <c:v>Moquegua</c:v>
                </c:pt>
                <c:pt idx="8">
                  <c:v>La Libertad</c:v>
                </c:pt>
                <c:pt idx="9">
                  <c:v>Lima</c:v>
                </c:pt>
              </c:strCache>
            </c:strRef>
          </c:cat>
          <c:val>
            <c:numRef>
              <c:f>'FCL Dpto_sem'!$N$7:$N$16</c:f>
              <c:numCache>
                <c:formatCode>0%</c:formatCode>
                <c:ptCount val="10"/>
                <c:pt idx="0">
                  <c:v>0.96478378964402256</c:v>
                </c:pt>
                <c:pt idx="1">
                  <c:v>0.94861022357215852</c:v>
                </c:pt>
                <c:pt idx="2">
                  <c:v>0.93865853049059766</c:v>
                </c:pt>
                <c:pt idx="3">
                  <c:v>0.92351219636106641</c:v>
                </c:pt>
                <c:pt idx="4">
                  <c:v>0.91947949472170631</c:v>
                </c:pt>
                <c:pt idx="5">
                  <c:v>0.91865682373211</c:v>
                </c:pt>
                <c:pt idx="6">
                  <c:v>0.91368080460185708</c:v>
                </c:pt>
                <c:pt idx="7">
                  <c:v>0.91286603890366291</c:v>
                </c:pt>
                <c:pt idx="8">
                  <c:v>0.91031347250735872</c:v>
                </c:pt>
                <c:pt idx="9">
                  <c:v>0.89310674599913931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74048"/>
        <c:axId val="298867384"/>
      </c:lineChart>
      <c:catAx>
        <c:axId val="29886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66208"/>
        <c:crosses val="autoZero"/>
        <c:auto val="1"/>
        <c:lblAlgn val="ctr"/>
        <c:lblOffset val="100"/>
        <c:noMultiLvlLbl val="0"/>
      </c:catAx>
      <c:valAx>
        <c:axId val="298866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69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67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74048"/>
        <c:crosses val="max"/>
        <c:crossBetween val="between"/>
      </c:valAx>
      <c:catAx>
        <c:axId val="2988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67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Dpto_sem'!$L$7:$L$31</c:f>
              <c:strCache>
                <c:ptCount val="25"/>
                <c:pt idx="0">
                  <c:v>Loreto</c:v>
                </c:pt>
                <c:pt idx="1">
                  <c:v>Apurímac</c:v>
                </c:pt>
                <c:pt idx="2">
                  <c:v>Ucayali</c:v>
                </c:pt>
                <c:pt idx="3">
                  <c:v>Cajamarca</c:v>
                </c:pt>
                <c:pt idx="4">
                  <c:v>Ica</c:v>
                </c:pt>
                <c:pt idx="5">
                  <c:v>Ayacucho</c:v>
                </c:pt>
                <c:pt idx="6">
                  <c:v>Tumbes</c:v>
                </c:pt>
                <c:pt idx="7">
                  <c:v>Amazonas</c:v>
                </c:pt>
                <c:pt idx="8">
                  <c:v>Tacna</c:v>
                </c:pt>
                <c:pt idx="9">
                  <c:v>Provincia Constitucional del Callao</c:v>
                </c:pt>
                <c:pt idx="10">
                  <c:v>Piura</c:v>
                </c:pt>
                <c:pt idx="11">
                  <c:v>San Martín</c:v>
                </c:pt>
                <c:pt idx="12">
                  <c:v>Huánuco</c:v>
                </c:pt>
                <c:pt idx="13">
                  <c:v>Ancash</c:v>
                </c:pt>
                <c:pt idx="14">
                  <c:v>Lambayeque</c:v>
                </c:pt>
                <c:pt idx="15">
                  <c:v>Madre de Dios</c:v>
                </c:pt>
                <c:pt idx="16">
                  <c:v>Moquegua</c:v>
                </c:pt>
                <c:pt idx="17">
                  <c:v>Junín</c:v>
                </c:pt>
                <c:pt idx="18">
                  <c:v>Huancavelica</c:v>
                </c:pt>
                <c:pt idx="19">
                  <c:v>Arequipa</c:v>
                </c:pt>
                <c:pt idx="20">
                  <c:v>La Libertad</c:v>
                </c:pt>
                <c:pt idx="21">
                  <c:v>Lima</c:v>
                </c:pt>
                <c:pt idx="22">
                  <c:v>Pasco</c:v>
                </c:pt>
                <c:pt idx="23">
                  <c:v>Cusco</c:v>
                </c:pt>
                <c:pt idx="24">
                  <c:v>Puno</c:v>
                </c:pt>
              </c:strCache>
            </c:strRef>
          </c:cat>
          <c:val>
            <c:numRef>
              <c:f>'RMEU Dpto_sem'!$M$7:$M$31</c:f>
              <c:numCache>
                <c:formatCode>#,##0.0</c:formatCode>
                <c:ptCount val="25"/>
                <c:pt idx="0">
                  <c:v>5.1437316949128054</c:v>
                </c:pt>
                <c:pt idx="1">
                  <c:v>0.30510728956795996</c:v>
                </c:pt>
                <c:pt idx="2">
                  <c:v>2.3050646880744692</c:v>
                </c:pt>
                <c:pt idx="3">
                  <c:v>5.549848590513875</c:v>
                </c:pt>
                <c:pt idx="4">
                  <c:v>2.1416193208533514</c:v>
                </c:pt>
                <c:pt idx="5">
                  <c:v>4.2182096700795171</c:v>
                </c:pt>
                <c:pt idx="6">
                  <c:v>1.8321946945570744</c:v>
                </c:pt>
                <c:pt idx="7">
                  <c:v>2.4789644256197789</c:v>
                </c:pt>
                <c:pt idx="8">
                  <c:v>1.2856390670618794</c:v>
                </c:pt>
                <c:pt idx="9">
                  <c:v>24.571609784301202</c:v>
                </c:pt>
                <c:pt idx="10">
                  <c:v>2.5776401839968131</c:v>
                </c:pt>
                <c:pt idx="11">
                  <c:v>2.4106823861729936</c:v>
                </c:pt>
                <c:pt idx="12">
                  <c:v>6.2239533286308273</c:v>
                </c:pt>
                <c:pt idx="13">
                  <c:v>1.3657406509109364</c:v>
                </c:pt>
                <c:pt idx="14">
                  <c:v>5.8052609376456648</c:v>
                </c:pt>
                <c:pt idx="15">
                  <c:v>1.892104344235314</c:v>
                </c:pt>
                <c:pt idx="16">
                  <c:v>0.4968044040397217</c:v>
                </c:pt>
                <c:pt idx="17">
                  <c:v>1.8257345431264866</c:v>
                </c:pt>
                <c:pt idx="18">
                  <c:v>1.0490160078516055</c:v>
                </c:pt>
                <c:pt idx="19">
                  <c:v>5.4544065841473639</c:v>
                </c:pt>
                <c:pt idx="20">
                  <c:v>9.6117084058489581</c:v>
                </c:pt>
                <c:pt idx="21">
                  <c:v>169.341408862224</c:v>
                </c:pt>
                <c:pt idx="22">
                  <c:v>1.9907199966837652E-3</c:v>
                </c:pt>
                <c:pt idx="23">
                  <c:v>3.0739417136364864</c:v>
                </c:pt>
                <c:pt idx="24">
                  <c:v>5.8443800080567598E-3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74832"/>
        <c:axId val="298875616"/>
      </c:barChart>
      <c:lineChart>
        <c:grouping val="standard"/>
        <c:varyColors val="0"/>
        <c:ser>
          <c:idx val="1"/>
          <c:order val="1"/>
          <c:tx>
            <c:strRef>
              <c:f>'RMEU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Dpto_sem'!$L$7:$L$31</c:f>
              <c:strCache>
                <c:ptCount val="25"/>
                <c:pt idx="0">
                  <c:v>Loreto</c:v>
                </c:pt>
                <c:pt idx="1">
                  <c:v>Apurímac</c:v>
                </c:pt>
                <c:pt idx="2">
                  <c:v>Ucayali</c:v>
                </c:pt>
                <c:pt idx="3">
                  <c:v>Cajamarca</c:v>
                </c:pt>
                <c:pt idx="4">
                  <c:v>Ica</c:v>
                </c:pt>
                <c:pt idx="5">
                  <c:v>Ayacucho</c:v>
                </c:pt>
                <c:pt idx="6">
                  <c:v>Tumbes</c:v>
                </c:pt>
                <c:pt idx="7">
                  <c:v>Amazonas</c:v>
                </c:pt>
                <c:pt idx="8">
                  <c:v>Tacna</c:v>
                </c:pt>
                <c:pt idx="9">
                  <c:v>Provincia Constitucional del Callao</c:v>
                </c:pt>
                <c:pt idx="10">
                  <c:v>Piura</c:v>
                </c:pt>
                <c:pt idx="11">
                  <c:v>San Martín</c:v>
                </c:pt>
                <c:pt idx="12">
                  <c:v>Huánuco</c:v>
                </c:pt>
                <c:pt idx="13">
                  <c:v>Ancash</c:v>
                </c:pt>
                <c:pt idx="14">
                  <c:v>Lambayeque</c:v>
                </c:pt>
                <c:pt idx="15">
                  <c:v>Madre de Dios</c:v>
                </c:pt>
                <c:pt idx="16">
                  <c:v>Moquegua</c:v>
                </c:pt>
                <c:pt idx="17">
                  <c:v>Junín</c:v>
                </c:pt>
                <c:pt idx="18">
                  <c:v>Huancavelica</c:v>
                </c:pt>
                <c:pt idx="19">
                  <c:v>Arequipa</c:v>
                </c:pt>
                <c:pt idx="20">
                  <c:v>La Libertad</c:v>
                </c:pt>
                <c:pt idx="21">
                  <c:v>Lima</c:v>
                </c:pt>
                <c:pt idx="22">
                  <c:v>Pasco</c:v>
                </c:pt>
                <c:pt idx="23">
                  <c:v>Cusco</c:v>
                </c:pt>
                <c:pt idx="24">
                  <c:v>Puno</c:v>
                </c:pt>
              </c:strCache>
            </c:strRef>
          </c:cat>
          <c:val>
            <c:numRef>
              <c:f>'RMEU Dpto_sem'!$N$7:$N$31</c:f>
              <c:numCache>
                <c:formatCode>0%</c:formatCode>
                <c:ptCount val="25"/>
                <c:pt idx="0">
                  <c:v>0.99979079781263058</c:v>
                </c:pt>
                <c:pt idx="1">
                  <c:v>0.99764993678745462</c:v>
                </c:pt>
                <c:pt idx="2">
                  <c:v>0.99744250287193503</c:v>
                </c:pt>
                <c:pt idx="3">
                  <c:v>0.99692267450464578</c:v>
                </c:pt>
                <c:pt idx="4">
                  <c:v>0.99670930699791571</c:v>
                </c:pt>
                <c:pt idx="5">
                  <c:v>0.99651771697740732</c:v>
                </c:pt>
                <c:pt idx="6">
                  <c:v>0.99638180782591834</c:v>
                </c:pt>
                <c:pt idx="7">
                  <c:v>0.99586080149657608</c:v>
                </c:pt>
                <c:pt idx="8">
                  <c:v>0.99475176611190419</c:v>
                </c:pt>
                <c:pt idx="9">
                  <c:v>0.99384490670062831</c:v>
                </c:pt>
                <c:pt idx="10">
                  <c:v>0.99241691640851015</c:v>
                </c:pt>
                <c:pt idx="11">
                  <c:v>0.99208751692882069</c:v>
                </c:pt>
                <c:pt idx="12">
                  <c:v>0.99061445114722535</c:v>
                </c:pt>
                <c:pt idx="13">
                  <c:v>0.98997273862144142</c:v>
                </c:pt>
                <c:pt idx="14">
                  <c:v>0.98898720467293155</c:v>
                </c:pt>
                <c:pt idx="15">
                  <c:v>0.98599996051804562</c:v>
                </c:pt>
                <c:pt idx="16">
                  <c:v>0.98574062639952231</c:v>
                </c:pt>
                <c:pt idx="17">
                  <c:v>0.98262901874935404</c:v>
                </c:pt>
                <c:pt idx="18">
                  <c:v>0.97837626326743377</c:v>
                </c:pt>
                <c:pt idx="19">
                  <c:v>0.96989264123428642</c:v>
                </c:pt>
                <c:pt idx="20">
                  <c:v>0.95794152391363085</c:v>
                </c:pt>
                <c:pt idx="21">
                  <c:v>0.95142497268987436</c:v>
                </c:pt>
                <c:pt idx="22">
                  <c:v>0.94660960374881853</c:v>
                </c:pt>
                <c:pt idx="23">
                  <c:v>0.782707617166852</c:v>
                </c:pt>
                <c:pt idx="24">
                  <c:v>4.911202433640692E-2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68168"/>
        <c:axId val="298863856"/>
      </c:lineChart>
      <c:catAx>
        <c:axId val="29887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75616"/>
        <c:crosses val="autoZero"/>
        <c:auto val="1"/>
        <c:lblAlgn val="ctr"/>
        <c:lblOffset val="100"/>
        <c:noMultiLvlLbl val="0"/>
      </c:catAx>
      <c:valAx>
        <c:axId val="2988756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74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63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68168"/>
        <c:crosses val="max"/>
        <c:crossBetween val="between"/>
      </c:valAx>
      <c:catAx>
        <c:axId val="298868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63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Dpto_sem'!$L$7:$L$31</c:f>
              <c:strCache>
                <c:ptCount val="25"/>
                <c:pt idx="0">
                  <c:v>Tumbes</c:v>
                </c:pt>
                <c:pt idx="1">
                  <c:v>Pasco</c:v>
                </c:pt>
                <c:pt idx="2">
                  <c:v>Tacna</c:v>
                </c:pt>
                <c:pt idx="3">
                  <c:v>Ancash</c:v>
                </c:pt>
                <c:pt idx="4">
                  <c:v>Madre de Dios</c:v>
                </c:pt>
                <c:pt idx="5">
                  <c:v>Ucayali</c:v>
                </c:pt>
                <c:pt idx="6">
                  <c:v>Ica</c:v>
                </c:pt>
                <c:pt idx="7">
                  <c:v>Amazonas</c:v>
                </c:pt>
                <c:pt idx="8">
                  <c:v>Cajamarca</c:v>
                </c:pt>
                <c:pt idx="9">
                  <c:v>Piura</c:v>
                </c:pt>
                <c:pt idx="10">
                  <c:v>Junín</c:v>
                </c:pt>
                <c:pt idx="11">
                  <c:v>La Libertad</c:v>
                </c:pt>
                <c:pt idx="12">
                  <c:v>San Martín</c:v>
                </c:pt>
                <c:pt idx="13">
                  <c:v>Provincia Constitucional del Callao</c:v>
                </c:pt>
                <c:pt idx="14">
                  <c:v>Lambayeque</c:v>
                </c:pt>
                <c:pt idx="15">
                  <c:v>Cusco</c:v>
                </c:pt>
                <c:pt idx="16">
                  <c:v>Huancavelica</c:v>
                </c:pt>
                <c:pt idx="17">
                  <c:v>Arequipa</c:v>
                </c:pt>
                <c:pt idx="18">
                  <c:v>Puno</c:v>
                </c:pt>
                <c:pt idx="19">
                  <c:v>Ayacucho</c:v>
                </c:pt>
                <c:pt idx="20">
                  <c:v>Lima</c:v>
                </c:pt>
                <c:pt idx="21">
                  <c:v>Loreto</c:v>
                </c:pt>
                <c:pt idx="22">
                  <c:v>Huánuco</c:v>
                </c:pt>
                <c:pt idx="23">
                  <c:v>Moquegua</c:v>
                </c:pt>
                <c:pt idx="24">
                  <c:v>Apurímac</c:v>
                </c:pt>
              </c:strCache>
            </c:strRef>
          </c:cat>
          <c:val>
            <c:numRef>
              <c:f>'INJD Dpto_sem'!$M$7:$M$31</c:f>
              <c:numCache>
                <c:formatCode>#,##0.0</c:formatCode>
                <c:ptCount val="25"/>
                <c:pt idx="0">
                  <c:v>2.6329141936948872</c:v>
                </c:pt>
                <c:pt idx="1">
                  <c:v>1.5428209274705296</c:v>
                </c:pt>
                <c:pt idx="2">
                  <c:v>1.1995720993727446</c:v>
                </c:pt>
                <c:pt idx="3">
                  <c:v>4.8334531640612113</c:v>
                </c:pt>
                <c:pt idx="4">
                  <c:v>0.33943781504058279</c:v>
                </c:pt>
                <c:pt idx="5">
                  <c:v>1.714071268121188</c:v>
                </c:pt>
                <c:pt idx="6">
                  <c:v>3.1756212440004674</c:v>
                </c:pt>
                <c:pt idx="7">
                  <c:v>0.54660979286200018</c:v>
                </c:pt>
                <c:pt idx="8">
                  <c:v>3.0702892284762155</c:v>
                </c:pt>
                <c:pt idx="9">
                  <c:v>5.5429400624729581</c:v>
                </c:pt>
                <c:pt idx="10">
                  <c:v>3.5014634331723755</c:v>
                </c:pt>
                <c:pt idx="11">
                  <c:v>4.8014167711226037</c:v>
                </c:pt>
                <c:pt idx="12">
                  <c:v>1.7872483389626268</c:v>
                </c:pt>
                <c:pt idx="13">
                  <c:v>5.7666246339213103</c:v>
                </c:pt>
                <c:pt idx="14">
                  <c:v>2.8851223729573832</c:v>
                </c:pt>
                <c:pt idx="15">
                  <c:v>3.4412140553411579</c:v>
                </c:pt>
                <c:pt idx="16">
                  <c:v>0.72428024506371003</c:v>
                </c:pt>
                <c:pt idx="17">
                  <c:v>6.231889533388312</c:v>
                </c:pt>
                <c:pt idx="18">
                  <c:v>2.3701844230247389</c:v>
                </c:pt>
                <c:pt idx="19">
                  <c:v>1.4642073688713424</c:v>
                </c:pt>
                <c:pt idx="20">
                  <c:v>63.572674052458751</c:v>
                </c:pt>
                <c:pt idx="21">
                  <c:v>3.1565201079902181</c:v>
                </c:pt>
                <c:pt idx="22">
                  <c:v>0.77965215403764887</c:v>
                </c:pt>
                <c:pt idx="23">
                  <c:v>1.138437691697618</c:v>
                </c:pt>
                <c:pt idx="24">
                  <c:v>0.90741226481623016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69344"/>
        <c:axId val="298864640"/>
      </c:barChart>
      <c:lineChart>
        <c:grouping val="standard"/>
        <c:varyColors val="0"/>
        <c:ser>
          <c:idx val="1"/>
          <c:order val="1"/>
          <c:tx>
            <c:strRef>
              <c:f>'INJD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Dpto_sem'!$L$7:$L$31</c:f>
              <c:strCache>
                <c:ptCount val="25"/>
                <c:pt idx="0">
                  <c:v>Tumbes</c:v>
                </c:pt>
                <c:pt idx="1">
                  <c:v>Pasco</c:v>
                </c:pt>
                <c:pt idx="2">
                  <c:v>Tacna</c:v>
                </c:pt>
                <c:pt idx="3">
                  <c:v>Ancash</c:v>
                </c:pt>
                <c:pt idx="4">
                  <c:v>Madre de Dios</c:v>
                </c:pt>
                <c:pt idx="5">
                  <c:v>Ucayali</c:v>
                </c:pt>
                <c:pt idx="6">
                  <c:v>Ica</c:v>
                </c:pt>
                <c:pt idx="7">
                  <c:v>Amazonas</c:v>
                </c:pt>
                <c:pt idx="8">
                  <c:v>Cajamarca</c:v>
                </c:pt>
                <c:pt idx="9">
                  <c:v>Piura</c:v>
                </c:pt>
                <c:pt idx="10">
                  <c:v>Junín</c:v>
                </c:pt>
                <c:pt idx="11">
                  <c:v>La Libertad</c:v>
                </c:pt>
                <c:pt idx="12">
                  <c:v>San Martín</c:v>
                </c:pt>
                <c:pt idx="13">
                  <c:v>Provincia Constitucional del Callao</c:v>
                </c:pt>
                <c:pt idx="14">
                  <c:v>Lambayeque</c:v>
                </c:pt>
                <c:pt idx="15">
                  <c:v>Cusco</c:v>
                </c:pt>
                <c:pt idx="16">
                  <c:v>Huancavelica</c:v>
                </c:pt>
                <c:pt idx="17">
                  <c:v>Arequipa</c:v>
                </c:pt>
                <c:pt idx="18">
                  <c:v>Puno</c:v>
                </c:pt>
                <c:pt idx="19">
                  <c:v>Ayacucho</c:v>
                </c:pt>
                <c:pt idx="20">
                  <c:v>Lima</c:v>
                </c:pt>
                <c:pt idx="21">
                  <c:v>Loreto</c:v>
                </c:pt>
                <c:pt idx="22">
                  <c:v>Huánuco</c:v>
                </c:pt>
                <c:pt idx="23">
                  <c:v>Moquegua</c:v>
                </c:pt>
                <c:pt idx="24">
                  <c:v>Apurímac</c:v>
                </c:pt>
              </c:strCache>
            </c:strRef>
          </c:cat>
          <c:val>
            <c:numRef>
              <c:f>'INJD Dpto_sem'!$N$7:$N$31</c:f>
              <c:numCache>
                <c:formatCode>0%</c:formatCode>
                <c:ptCount val="25"/>
                <c:pt idx="0">
                  <c:v>0.99996968990240298</c:v>
                </c:pt>
                <c:pt idx="1">
                  <c:v>0.99996236093078572</c:v>
                </c:pt>
                <c:pt idx="2">
                  <c:v>0.99994256562817097</c:v>
                </c:pt>
                <c:pt idx="3">
                  <c:v>0.99979752824348567</c:v>
                </c:pt>
                <c:pt idx="4">
                  <c:v>0.99974027037865387</c:v>
                </c:pt>
                <c:pt idx="5">
                  <c:v>0.99966539319870173</c:v>
                </c:pt>
                <c:pt idx="6">
                  <c:v>0.99940715876150232</c:v>
                </c:pt>
                <c:pt idx="7">
                  <c:v>0.99918617481240479</c:v>
                </c:pt>
                <c:pt idx="8">
                  <c:v>0.998911461014797</c:v>
                </c:pt>
                <c:pt idx="9">
                  <c:v>0.99857230584295564</c:v>
                </c:pt>
                <c:pt idx="10">
                  <c:v>0.9974801173265303</c:v>
                </c:pt>
                <c:pt idx="11">
                  <c:v>0.99695411816205182</c:v>
                </c:pt>
                <c:pt idx="12">
                  <c:v>0.99646148598910389</c:v>
                </c:pt>
                <c:pt idx="13">
                  <c:v>0.99527625225730454</c:v>
                </c:pt>
                <c:pt idx="14">
                  <c:v>0.9951765726942664</c:v>
                </c:pt>
                <c:pt idx="15">
                  <c:v>0.99479364601458553</c:v>
                </c:pt>
                <c:pt idx="16">
                  <c:v>0.99363884374175659</c:v>
                </c:pt>
                <c:pt idx="17">
                  <c:v>0.99331501385729493</c:v>
                </c:pt>
                <c:pt idx="18">
                  <c:v>0.9908992455222736</c:v>
                </c:pt>
                <c:pt idx="19">
                  <c:v>0.98638148888244281</c:v>
                </c:pt>
                <c:pt idx="20">
                  <c:v>0.98467126416356043</c:v>
                </c:pt>
                <c:pt idx="21">
                  <c:v>0.98325536223227517</c:v>
                </c:pt>
                <c:pt idx="22">
                  <c:v>0.9530850384920464</c:v>
                </c:pt>
                <c:pt idx="23">
                  <c:v>0.94083738010391338</c:v>
                </c:pt>
                <c:pt idx="24">
                  <c:v>0.91701061492262514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76400"/>
        <c:axId val="298876008"/>
      </c:lineChart>
      <c:catAx>
        <c:axId val="2988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64640"/>
        <c:crosses val="autoZero"/>
        <c:auto val="1"/>
        <c:lblAlgn val="ctr"/>
        <c:lblOffset val="100"/>
        <c:noMultiLvlLbl val="0"/>
      </c:catAx>
      <c:valAx>
        <c:axId val="298864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69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76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76400"/>
        <c:crosses val="max"/>
        <c:crossBetween val="between"/>
      </c:valAx>
      <c:catAx>
        <c:axId val="2988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76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Dpto_sem'!$L$7:$L$31</c:f>
              <c:strCache>
                <c:ptCount val="25"/>
                <c:pt idx="0">
                  <c:v>Ica</c:v>
                </c:pt>
                <c:pt idx="1">
                  <c:v>Huancavelica</c:v>
                </c:pt>
                <c:pt idx="2">
                  <c:v>Ayacucho</c:v>
                </c:pt>
                <c:pt idx="3">
                  <c:v>Cajamarca</c:v>
                </c:pt>
                <c:pt idx="4">
                  <c:v>Tumbes</c:v>
                </c:pt>
                <c:pt idx="5">
                  <c:v>Pasco</c:v>
                </c:pt>
                <c:pt idx="6">
                  <c:v>Ancash</c:v>
                </c:pt>
                <c:pt idx="7">
                  <c:v>Cusco</c:v>
                </c:pt>
                <c:pt idx="8">
                  <c:v>Tacna</c:v>
                </c:pt>
                <c:pt idx="9">
                  <c:v>Huánuco</c:v>
                </c:pt>
                <c:pt idx="10">
                  <c:v>San Martín</c:v>
                </c:pt>
                <c:pt idx="11">
                  <c:v>Junín</c:v>
                </c:pt>
                <c:pt idx="12">
                  <c:v>Lambayeque</c:v>
                </c:pt>
                <c:pt idx="13">
                  <c:v>Amazonas</c:v>
                </c:pt>
                <c:pt idx="14">
                  <c:v>Loreto</c:v>
                </c:pt>
                <c:pt idx="15">
                  <c:v>Madre de Dios</c:v>
                </c:pt>
                <c:pt idx="16">
                  <c:v>Puno</c:v>
                </c:pt>
                <c:pt idx="17">
                  <c:v>Apurímac</c:v>
                </c:pt>
                <c:pt idx="18">
                  <c:v>La Libertad</c:v>
                </c:pt>
                <c:pt idx="19">
                  <c:v>Lima</c:v>
                </c:pt>
                <c:pt idx="20">
                  <c:v>Moquegua</c:v>
                </c:pt>
                <c:pt idx="21">
                  <c:v>Piura</c:v>
                </c:pt>
                <c:pt idx="22">
                  <c:v>Provincia Constitucional del Callao</c:v>
                </c:pt>
                <c:pt idx="23">
                  <c:v>Ucayali</c:v>
                </c:pt>
                <c:pt idx="24">
                  <c:v>Arequipa</c:v>
                </c:pt>
              </c:strCache>
            </c:strRef>
          </c:cat>
          <c:val>
            <c:numRef>
              <c:f>'CDNU Dpto_sem'!$M$7:$M$31</c:f>
              <c:numCache>
                <c:formatCode>#,##0.0</c:formatCode>
                <c:ptCount val="25"/>
                <c:pt idx="0">
                  <c:v>4.0580430117032078</c:v>
                </c:pt>
                <c:pt idx="1">
                  <c:v>1.2237956774188206</c:v>
                </c:pt>
                <c:pt idx="2">
                  <c:v>3.7983247715455946</c:v>
                </c:pt>
                <c:pt idx="3">
                  <c:v>10.915779379662126</c:v>
                </c:pt>
                <c:pt idx="4">
                  <c:v>5.0468564869952388</c:v>
                </c:pt>
                <c:pt idx="5">
                  <c:v>1.3735947743771248</c:v>
                </c:pt>
                <c:pt idx="6">
                  <c:v>6.6570733636617661</c:v>
                </c:pt>
                <c:pt idx="7">
                  <c:v>5.4723047340004891</c:v>
                </c:pt>
                <c:pt idx="8">
                  <c:v>1.0277980072423816</c:v>
                </c:pt>
                <c:pt idx="9">
                  <c:v>3.2643515199306421</c:v>
                </c:pt>
                <c:pt idx="10">
                  <c:v>6.4539704823400825</c:v>
                </c:pt>
                <c:pt idx="11">
                  <c:v>3.7710422141244635</c:v>
                </c:pt>
                <c:pt idx="12">
                  <c:v>2.7082149684538308</c:v>
                </c:pt>
                <c:pt idx="13">
                  <c:v>7.8077930905274116</c:v>
                </c:pt>
                <c:pt idx="14">
                  <c:v>3.9817149160633285</c:v>
                </c:pt>
                <c:pt idx="15">
                  <c:v>4.388339417782845</c:v>
                </c:pt>
                <c:pt idx="16">
                  <c:v>5.7941972505796002</c:v>
                </c:pt>
                <c:pt idx="17">
                  <c:v>4.0301947354018921</c:v>
                </c:pt>
                <c:pt idx="18">
                  <c:v>5.1838358847890049</c:v>
                </c:pt>
                <c:pt idx="19">
                  <c:v>15.107221487243805</c:v>
                </c:pt>
                <c:pt idx="20">
                  <c:v>1.6258291482881759</c:v>
                </c:pt>
                <c:pt idx="21">
                  <c:v>2.7647792517691414</c:v>
                </c:pt>
                <c:pt idx="22">
                  <c:v>0.84721762401204614</c:v>
                </c:pt>
                <c:pt idx="23">
                  <c:v>2.012869448721176</c:v>
                </c:pt>
                <c:pt idx="24">
                  <c:v>8.0092131534386546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77576"/>
        <c:axId val="298877968"/>
      </c:barChart>
      <c:lineChart>
        <c:grouping val="standard"/>
        <c:varyColors val="0"/>
        <c:ser>
          <c:idx val="1"/>
          <c:order val="1"/>
          <c:tx>
            <c:strRef>
              <c:f>'CDNU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Dpto_sem'!$L$7:$L$31</c:f>
              <c:strCache>
                <c:ptCount val="25"/>
                <c:pt idx="0">
                  <c:v>Ica</c:v>
                </c:pt>
                <c:pt idx="1">
                  <c:v>Huancavelica</c:v>
                </c:pt>
                <c:pt idx="2">
                  <c:v>Ayacucho</c:v>
                </c:pt>
                <c:pt idx="3">
                  <c:v>Cajamarca</c:v>
                </c:pt>
                <c:pt idx="4">
                  <c:v>Tumbes</c:v>
                </c:pt>
                <c:pt idx="5">
                  <c:v>Pasco</c:v>
                </c:pt>
                <c:pt idx="6">
                  <c:v>Ancash</c:v>
                </c:pt>
                <c:pt idx="7">
                  <c:v>Cusco</c:v>
                </c:pt>
                <c:pt idx="8">
                  <c:v>Tacna</c:v>
                </c:pt>
                <c:pt idx="9">
                  <c:v>Huánuco</c:v>
                </c:pt>
                <c:pt idx="10">
                  <c:v>San Martín</c:v>
                </c:pt>
                <c:pt idx="11">
                  <c:v>Junín</c:v>
                </c:pt>
                <c:pt idx="12">
                  <c:v>Lambayeque</c:v>
                </c:pt>
                <c:pt idx="13">
                  <c:v>Amazonas</c:v>
                </c:pt>
                <c:pt idx="14">
                  <c:v>Loreto</c:v>
                </c:pt>
                <c:pt idx="15">
                  <c:v>Madre de Dios</c:v>
                </c:pt>
                <c:pt idx="16">
                  <c:v>Puno</c:v>
                </c:pt>
                <c:pt idx="17">
                  <c:v>Apurímac</c:v>
                </c:pt>
                <c:pt idx="18">
                  <c:v>La Libertad</c:v>
                </c:pt>
                <c:pt idx="19">
                  <c:v>Lima</c:v>
                </c:pt>
                <c:pt idx="20">
                  <c:v>Moquegua</c:v>
                </c:pt>
                <c:pt idx="21">
                  <c:v>Piura</c:v>
                </c:pt>
                <c:pt idx="22">
                  <c:v>Provincia Constitucional del Callao</c:v>
                </c:pt>
                <c:pt idx="23">
                  <c:v>Ucayali</c:v>
                </c:pt>
                <c:pt idx="24">
                  <c:v>Arequipa</c:v>
                </c:pt>
              </c:strCache>
            </c:strRef>
          </c:cat>
          <c:val>
            <c:numRef>
              <c:f>'CDNU Dpto_sem'!$N$7:$N$31</c:f>
              <c:numCache>
                <c:formatCode>0%</c:formatCode>
                <c:ptCount val="25"/>
                <c:pt idx="0">
                  <c:v>1.0000000028839535</c:v>
                </c:pt>
                <c:pt idx="1">
                  <c:v>0.99999728502705143</c:v>
                </c:pt>
                <c:pt idx="2">
                  <c:v>0.99998388040225361</c:v>
                </c:pt>
                <c:pt idx="3">
                  <c:v>0.99991969882188525</c:v>
                </c:pt>
                <c:pt idx="4">
                  <c:v>0.99974812187710749</c:v>
                </c:pt>
                <c:pt idx="5">
                  <c:v>0.99933632522578986</c:v>
                </c:pt>
                <c:pt idx="6">
                  <c:v>0.99819037646248432</c:v>
                </c:pt>
                <c:pt idx="7">
                  <c:v>0.99788303281205515</c:v>
                </c:pt>
                <c:pt idx="8">
                  <c:v>0.99708964049443394</c:v>
                </c:pt>
                <c:pt idx="9">
                  <c:v>0.99670564410223617</c:v>
                </c:pt>
                <c:pt idx="10">
                  <c:v>0.99589718762533952</c:v>
                </c:pt>
                <c:pt idx="11">
                  <c:v>0.99468484303607418</c:v>
                </c:pt>
                <c:pt idx="12">
                  <c:v>0.99353445616334302</c:v>
                </c:pt>
                <c:pt idx="13">
                  <c:v>0.98942813270744912</c:v>
                </c:pt>
                <c:pt idx="14">
                  <c:v>0.98345030430934421</c:v>
                </c:pt>
                <c:pt idx="15">
                  <c:v>0.98151490919068995</c:v>
                </c:pt>
                <c:pt idx="16">
                  <c:v>0.9799600842357461</c:v>
                </c:pt>
                <c:pt idx="17">
                  <c:v>0.97632010884883436</c:v>
                </c:pt>
                <c:pt idx="18">
                  <c:v>0.96827797121952996</c:v>
                </c:pt>
                <c:pt idx="19">
                  <c:v>0.96779720664802316</c:v>
                </c:pt>
                <c:pt idx="20">
                  <c:v>0.94833711402716736</c:v>
                </c:pt>
                <c:pt idx="21">
                  <c:v>0.93546826099284663</c:v>
                </c:pt>
                <c:pt idx="22">
                  <c:v>0.87606287007203809</c:v>
                </c:pt>
                <c:pt idx="23">
                  <c:v>0.87241517724707029</c:v>
                </c:pt>
                <c:pt idx="24">
                  <c:v>0.87100584234144329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76792"/>
        <c:axId val="298877184"/>
      </c:lineChart>
      <c:catAx>
        <c:axId val="29887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8877968"/>
        <c:crosses val="autoZero"/>
        <c:auto val="1"/>
        <c:lblAlgn val="ctr"/>
        <c:lblOffset val="100"/>
        <c:noMultiLvlLbl val="0"/>
      </c:catAx>
      <c:valAx>
        <c:axId val="298877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77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8877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8876792"/>
        <c:crosses val="max"/>
        <c:crossBetween val="between"/>
      </c:valAx>
      <c:catAx>
        <c:axId val="298876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88771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Dpto_sem'!$L$7:$L$31</c:f>
              <c:strCache>
                <c:ptCount val="25"/>
                <c:pt idx="0">
                  <c:v>Huancavelica</c:v>
                </c:pt>
                <c:pt idx="1">
                  <c:v>Ucayali</c:v>
                </c:pt>
                <c:pt idx="2">
                  <c:v>Madre de Dios</c:v>
                </c:pt>
                <c:pt idx="3">
                  <c:v>Junín</c:v>
                </c:pt>
                <c:pt idx="4">
                  <c:v>Tumbes</c:v>
                </c:pt>
                <c:pt idx="5">
                  <c:v>Cusco</c:v>
                </c:pt>
                <c:pt idx="6">
                  <c:v>Piura</c:v>
                </c:pt>
                <c:pt idx="7">
                  <c:v>Loreto</c:v>
                </c:pt>
                <c:pt idx="8">
                  <c:v>Huánuco</c:v>
                </c:pt>
                <c:pt idx="9">
                  <c:v>La Libertad</c:v>
                </c:pt>
                <c:pt idx="10">
                  <c:v>Amazonas</c:v>
                </c:pt>
                <c:pt idx="11">
                  <c:v>Lima</c:v>
                </c:pt>
                <c:pt idx="12">
                  <c:v>Ancash</c:v>
                </c:pt>
                <c:pt idx="13">
                  <c:v>Ayacucho</c:v>
                </c:pt>
                <c:pt idx="14">
                  <c:v>Provincia Constitucional del Callao</c:v>
                </c:pt>
                <c:pt idx="15">
                  <c:v>Lambayeque</c:v>
                </c:pt>
                <c:pt idx="16">
                  <c:v>Pasco</c:v>
                </c:pt>
                <c:pt idx="17">
                  <c:v>San Martín</c:v>
                </c:pt>
                <c:pt idx="18">
                  <c:v>Puno</c:v>
                </c:pt>
                <c:pt idx="19">
                  <c:v>Arequipa</c:v>
                </c:pt>
                <c:pt idx="20">
                  <c:v>Tacna</c:v>
                </c:pt>
                <c:pt idx="21">
                  <c:v>Cajamarca</c:v>
                </c:pt>
                <c:pt idx="22">
                  <c:v>Moquegua</c:v>
                </c:pt>
                <c:pt idx="23">
                  <c:v>Ica</c:v>
                </c:pt>
                <c:pt idx="24">
                  <c:v>Apurímac</c:v>
                </c:pt>
              </c:strCache>
            </c:strRef>
          </c:cat>
          <c:val>
            <c:numRef>
              <c:f>'MIB Dpto_sem'!$M$7:$M$31</c:f>
              <c:numCache>
                <c:formatCode>#,##0.0</c:formatCode>
                <c:ptCount val="25"/>
                <c:pt idx="0">
                  <c:v>22.121284812135855</c:v>
                </c:pt>
                <c:pt idx="1">
                  <c:v>57.875565676746191</c:v>
                </c:pt>
                <c:pt idx="2">
                  <c:v>16.266593058826402</c:v>
                </c:pt>
                <c:pt idx="3">
                  <c:v>50.13826391485054</c:v>
                </c:pt>
                <c:pt idx="4">
                  <c:v>10.265072086709552</c:v>
                </c:pt>
                <c:pt idx="5">
                  <c:v>119.2868650550999</c:v>
                </c:pt>
                <c:pt idx="6">
                  <c:v>96.454060747422091</c:v>
                </c:pt>
                <c:pt idx="7">
                  <c:v>44.645824118284509</c:v>
                </c:pt>
                <c:pt idx="8">
                  <c:v>27.577219750696063</c:v>
                </c:pt>
                <c:pt idx="9">
                  <c:v>64.839902626321418</c:v>
                </c:pt>
                <c:pt idx="10">
                  <c:v>29.018998513405677</c:v>
                </c:pt>
                <c:pt idx="11">
                  <c:v>185.46133896163934</c:v>
                </c:pt>
                <c:pt idx="12">
                  <c:v>48.181615853158291</c:v>
                </c:pt>
                <c:pt idx="13">
                  <c:v>59.945390651759226</c:v>
                </c:pt>
                <c:pt idx="14">
                  <c:v>20.422801587788854</c:v>
                </c:pt>
                <c:pt idx="15">
                  <c:v>66.459784637777602</c:v>
                </c:pt>
                <c:pt idx="16">
                  <c:v>18.3897597817122</c:v>
                </c:pt>
                <c:pt idx="17">
                  <c:v>45.41133962822002</c:v>
                </c:pt>
                <c:pt idx="18">
                  <c:v>66.761735188058864</c:v>
                </c:pt>
                <c:pt idx="19">
                  <c:v>65.448104780957834</c:v>
                </c:pt>
                <c:pt idx="20">
                  <c:v>5.458045278195641</c:v>
                </c:pt>
                <c:pt idx="21">
                  <c:v>53.183559670642282</c:v>
                </c:pt>
                <c:pt idx="22">
                  <c:v>3.7824539517936842</c:v>
                </c:pt>
                <c:pt idx="23">
                  <c:v>36.203559356751441</c:v>
                </c:pt>
                <c:pt idx="24">
                  <c:v>31.570779248140752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79144"/>
        <c:axId val="299726424"/>
      </c:barChart>
      <c:lineChart>
        <c:grouping val="standard"/>
        <c:varyColors val="0"/>
        <c:ser>
          <c:idx val="1"/>
          <c:order val="1"/>
          <c:tx>
            <c:strRef>
              <c:f>'MIB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Dpto_sem'!$L$7:$L$31</c:f>
              <c:strCache>
                <c:ptCount val="25"/>
                <c:pt idx="0">
                  <c:v>Huancavelica</c:v>
                </c:pt>
                <c:pt idx="1">
                  <c:v>Ucayali</c:v>
                </c:pt>
                <c:pt idx="2">
                  <c:v>Madre de Dios</c:v>
                </c:pt>
                <c:pt idx="3">
                  <c:v>Junín</c:v>
                </c:pt>
                <c:pt idx="4">
                  <c:v>Tumbes</c:v>
                </c:pt>
                <c:pt idx="5">
                  <c:v>Cusco</c:v>
                </c:pt>
                <c:pt idx="6">
                  <c:v>Piura</c:v>
                </c:pt>
                <c:pt idx="7">
                  <c:v>Loreto</c:v>
                </c:pt>
                <c:pt idx="8">
                  <c:v>Huánuco</c:v>
                </c:pt>
                <c:pt idx="9">
                  <c:v>La Libertad</c:v>
                </c:pt>
                <c:pt idx="10">
                  <c:v>Amazonas</c:v>
                </c:pt>
                <c:pt idx="11">
                  <c:v>Lima</c:v>
                </c:pt>
                <c:pt idx="12">
                  <c:v>Ancash</c:v>
                </c:pt>
                <c:pt idx="13">
                  <c:v>Ayacucho</c:v>
                </c:pt>
                <c:pt idx="14">
                  <c:v>Provincia Constitucional del Callao</c:v>
                </c:pt>
                <c:pt idx="15">
                  <c:v>Lambayeque</c:v>
                </c:pt>
                <c:pt idx="16">
                  <c:v>Pasco</c:v>
                </c:pt>
                <c:pt idx="17">
                  <c:v>San Martín</c:v>
                </c:pt>
                <c:pt idx="18">
                  <c:v>Puno</c:v>
                </c:pt>
                <c:pt idx="19">
                  <c:v>Arequipa</c:v>
                </c:pt>
                <c:pt idx="20">
                  <c:v>Tacna</c:v>
                </c:pt>
                <c:pt idx="21">
                  <c:v>Cajamarca</c:v>
                </c:pt>
                <c:pt idx="22">
                  <c:v>Moquegua</c:v>
                </c:pt>
                <c:pt idx="23">
                  <c:v>Ica</c:v>
                </c:pt>
                <c:pt idx="24">
                  <c:v>Apurímac</c:v>
                </c:pt>
              </c:strCache>
            </c:strRef>
          </c:cat>
          <c:val>
            <c:numRef>
              <c:f>'MIB Dpto_sem'!$N$7:$N$31</c:f>
              <c:numCache>
                <c:formatCode>0%</c:formatCode>
                <c:ptCount val="25"/>
                <c:pt idx="0">
                  <c:v>0.88811204256298171</c:v>
                </c:pt>
                <c:pt idx="1">
                  <c:v>0.85726681388176829</c:v>
                </c:pt>
                <c:pt idx="2">
                  <c:v>0.84351819924642046</c:v>
                </c:pt>
                <c:pt idx="3">
                  <c:v>0.83370932057023084</c:v>
                </c:pt>
                <c:pt idx="4">
                  <c:v>0.82926543082961468</c:v>
                </c:pt>
                <c:pt idx="5">
                  <c:v>0.80929639883421589</c:v>
                </c:pt>
                <c:pt idx="6">
                  <c:v>0.80284795969523393</c:v>
                </c:pt>
                <c:pt idx="7">
                  <c:v>0.8025901750050134</c:v>
                </c:pt>
                <c:pt idx="8">
                  <c:v>0.79519491652253116</c:v>
                </c:pt>
                <c:pt idx="9">
                  <c:v>0.75456600253456618</c:v>
                </c:pt>
                <c:pt idx="10">
                  <c:v>0.74405076686938065</c:v>
                </c:pt>
                <c:pt idx="11">
                  <c:v>0.7069798391231813</c:v>
                </c:pt>
                <c:pt idx="12">
                  <c:v>0.69939133298208589</c:v>
                </c:pt>
                <c:pt idx="13">
                  <c:v>0.69646896141451431</c:v>
                </c:pt>
                <c:pt idx="14">
                  <c:v>0.68367165096436711</c:v>
                </c:pt>
                <c:pt idx="15">
                  <c:v>0.67946997650839625</c:v>
                </c:pt>
                <c:pt idx="16">
                  <c:v>0.63651125326833935</c:v>
                </c:pt>
                <c:pt idx="17">
                  <c:v>0.6330937113638464</c:v>
                </c:pt>
                <c:pt idx="18">
                  <c:v>0.60716969824722122</c:v>
                </c:pt>
                <c:pt idx="19">
                  <c:v>0.58260064794151911</c:v>
                </c:pt>
                <c:pt idx="20">
                  <c:v>0.57843423435311725</c:v>
                </c:pt>
                <c:pt idx="21">
                  <c:v>0.54342284997810797</c:v>
                </c:pt>
                <c:pt idx="22">
                  <c:v>0.49586840584248054</c:v>
                </c:pt>
                <c:pt idx="23">
                  <c:v>0.48869923734847254</c:v>
                </c:pt>
                <c:pt idx="24">
                  <c:v>0.4721153844869278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28384"/>
        <c:axId val="299730736"/>
      </c:lineChart>
      <c:catAx>
        <c:axId val="298879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9726424"/>
        <c:crosses val="autoZero"/>
        <c:auto val="1"/>
        <c:lblAlgn val="ctr"/>
        <c:lblOffset val="100"/>
        <c:noMultiLvlLbl val="0"/>
      </c:catAx>
      <c:valAx>
        <c:axId val="299726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8879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9730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728384"/>
        <c:crosses val="max"/>
        <c:crossBetween val="between"/>
      </c:valAx>
      <c:catAx>
        <c:axId val="29972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7307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Dpto_sem'!$L$7:$L$29</c:f>
              <c:strCache>
                <c:ptCount val="23"/>
                <c:pt idx="0">
                  <c:v>Apurímac</c:v>
                </c:pt>
                <c:pt idx="1">
                  <c:v>Tumbes</c:v>
                </c:pt>
                <c:pt idx="2">
                  <c:v>Lima</c:v>
                </c:pt>
                <c:pt idx="3">
                  <c:v>Pasco</c:v>
                </c:pt>
                <c:pt idx="4">
                  <c:v>Lambayeque</c:v>
                </c:pt>
                <c:pt idx="5">
                  <c:v>Amazonas</c:v>
                </c:pt>
                <c:pt idx="6">
                  <c:v>Ica</c:v>
                </c:pt>
                <c:pt idx="7">
                  <c:v>Huánuco</c:v>
                </c:pt>
                <c:pt idx="8">
                  <c:v>Junín</c:v>
                </c:pt>
                <c:pt idx="9">
                  <c:v>Huancavelica</c:v>
                </c:pt>
                <c:pt idx="10">
                  <c:v>Cusco</c:v>
                </c:pt>
                <c:pt idx="11">
                  <c:v>Cajamarca</c:v>
                </c:pt>
                <c:pt idx="12">
                  <c:v>Tacna</c:v>
                </c:pt>
                <c:pt idx="13">
                  <c:v>San Martín</c:v>
                </c:pt>
                <c:pt idx="14">
                  <c:v>La Libertad</c:v>
                </c:pt>
                <c:pt idx="15">
                  <c:v>Loreto</c:v>
                </c:pt>
                <c:pt idx="16">
                  <c:v>Ancash</c:v>
                </c:pt>
                <c:pt idx="17">
                  <c:v>Puno</c:v>
                </c:pt>
                <c:pt idx="18">
                  <c:v>Piura</c:v>
                </c:pt>
                <c:pt idx="19">
                  <c:v>Arequipa</c:v>
                </c:pt>
                <c:pt idx="20">
                  <c:v>Ayacucho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Dpto_sem'!$M$7:$M$29</c:f>
              <c:numCache>
                <c:formatCode>#,##0.0</c:formatCode>
                <c:ptCount val="23"/>
                <c:pt idx="0">
                  <c:v>7.4450000829529017E-3</c:v>
                </c:pt>
                <c:pt idx="1">
                  <c:v>0.1379044190980494</c:v>
                </c:pt>
                <c:pt idx="2">
                  <c:v>199.95472974838049</c:v>
                </c:pt>
                <c:pt idx="3">
                  <c:v>5.2925916155218147</c:v>
                </c:pt>
                <c:pt idx="4">
                  <c:v>1.5572856850922108</c:v>
                </c:pt>
                <c:pt idx="5">
                  <c:v>0.91887497104471549</c:v>
                </c:pt>
                <c:pt idx="6">
                  <c:v>0.80914188437236589</c:v>
                </c:pt>
                <c:pt idx="7">
                  <c:v>6.9890791866127984</c:v>
                </c:pt>
                <c:pt idx="8">
                  <c:v>7.1903166382835479</c:v>
                </c:pt>
                <c:pt idx="9">
                  <c:v>0.4840853352798149</c:v>
                </c:pt>
                <c:pt idx="10">
                  <c:v>3.2859688723565341</c:v>
                </c:pt>
                <c:pt idx="11">
                  <c:v>1.8955927703791531</c:v>
                </c:pt>
                <c:pt idx="12">
                  <c:v>0.83650332689285278</c:v>
                </c:pt>
                <c:pt idx="13">
                  <c:v>2.0329456539620878</c:v>
                </c:pt>
                <c:pt idx="14">
                  <c:v>0.39574361918494105</c:v>
                </c:pt>
                <c:pt idx="15">
                  <c:v>1.0783291342668235</c:v>
                </c:pt>
                <c:pt idx="16">
                  <c:v>4.5480693945163608</c:v>
                </c:pt>
                <c:pt idx="17">
                  <c:v>0.39229595142387552</c:v>
                </c:pt>
                <c:pt idx="18">
                  <c:v>0.50598782806628151</c:v>
                </c:pt>
                <c:pt idx="19">
                  <c:v>2.7464999351650476E-2</c:v>
                </c:pt>
                <c:pt idx="20">
                  <c:v>9.0404930349905044E-2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729952"/>
        <c:axId val="299729168"/>
      </c:barChart>
      <c:lineChart>
        <c:grouping val="standard"/>
        <c:varyColors val="0"/>
        <c:ser>
          <c:idx val="1"/>
          <c:order val="1"/>
          <c:tx>
            <c:strRef>
              <c:f>'UN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Dpto_sem'!$L$7:$L$29</c:f>
              <c:strCache>
                <c:ptCount val="23"/>
                <c:pt idx="0">
                  <c:v>Apurímac</c:v>
                </c:pt>
                <c:pt idx="1">
                  <c:v>Tumbes</c:v>
                </c:pt>
                <c:pt idx="2">
                  <c:v>Lima</c:v>
                </c:pt>
                <c:pt idx="3">
                  <c:v>Pasco</c:v>
                </c:pt>
                <c:pt idx="4">
                  <c:v>Lambayeque</c:v>
                </c:pt>
                <c:pt idx="5">
                  <c:v>Amazonas</c:v>
                </c:pt>
                <c:pt idx="6">
                  <c:v>Ica</c:v>
                </c:pt>
                <c:pt idx="7">
                  <c:v>Huánuco</c:v>
                </c:pt>
                <c:pt idx="8">
                  <c:v>Junín</c:v>
                </c:pt>
                <c:pt idx="9">
                  <c:v>Huancavelica</c:v>
                </c:pt>
                <c:pt idx="10">
                  <c:v>Cusco</c:v>
                </c:pt>
                <c:pt idx="11">
                  <c:v>Cajamarca</c:v>
                </c:pt>
                <c:pt idx="12">
                  <c:v>Tacna</c:v>
                </c:pt>
                <c:pt idx="13">
                  <c:v>San Martín</c:v>
                </c:pt>
                <c:pt idx="14">
                  <c:v>La Libertad</c:v>
                </c:pt>
                <c:pt idx="15">
                  <c:v>Loreto</c:v>
                </c:pt>
                <c:pt idx="16">
                  <c:v>Ancash</c:v>
                </c:pt>
                <c:pt idx="17">
                  <c:v>Puno</c:v>
                </c:pt>
                <c:pt idx="18">
                  <c:v>Piura</c:v>
                </c:pt>
                <c:pt idx="19">
                  <c:v>Arequipa</c:v>
                </c:pt>
                <c:pt idx="20">
                  <c:v>Ayacucho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Dpto_sem'!$N$7:$N$29</c:f>
              <c:numCache>
                <c:formatCode>0%</c:formatCode>
                <c:ptCount val="23"/>
                <c:pt idx="0">
                  <c:v>1.0000000111420955</c:v>
                </c:pt>
                <c:pt idx="1">
                  <c:v>0.99998853638021112</c:v>
                </c:pt>
                <c:pt idx="2">
                  <c:v>0.98921278828386427</c:v>
                </c:pt>
                <c:pt idx="3">
                  <c:v>0.97792082674255654</c:v>
                </c:pt>
                <c:pt idx="4">
                  <c:v>0.95374989211326211</c:v>
                </c:pt>
                <c:pt idx="5">
                  <c:v>0.95130101752818108</c:v>
                </c:pt>
                <c:pt idx="6">
                  <c:v>0.9458514728525873</c:v>
                </c:pt>
                <c:pt idx="7">
                  <c:v>0.94479585957440226</c:v>
                </c:pt>
                <c:pt idx="8">
                  <c:v>0.93478633185241811</c:v>
                </c:pt>
                <c:pt idx="9">
                  <c:v>0.92185308419722434</c:v>
                </c:pt>
                <c:pt idx="10">
                  <c:v>0.91957449333554986</c:v>
                </c:pt>
                <c:pt idx="11">
                  <c:v>0.90400028345693828</c:v>
                </c:pt>
                <c:pt idx="12">
                  <c:v>0.90259493868297502</c:v>
                </c:pt>
                <c:pt idx="13">
                  <c:v>0.89916704474065534</c:v>
                </c:pt>
                <c:pt idx="14">
                  <c:v>0.87021947516605591</c:v>
                </c:pt>
                <c:pt idx="15">
                  <c:v>0.86573771518763321</c:v>
                </c:pt>
                <c:pt idx="16">
                  <c:v>0.65073013504395305</c:v>
                </c:pt>
                <c:pt idx="17">
                  <c:v>0.59249899022491259</c:v>
                </c:pt>
                <c:pt idx="18">
                  <c:v>0.33432984617568412</c:v>
                </c:pt>
                <c:pt idx="19">
                  <c:v>5.5453927409465587E-2</c:v>
                </c:pt>
                <c:pt idx="20">
                  <c:v>3.5001802397688249E-2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24464"/>
        <c:axId val="299728776"/>
      </c:lineChart>
      <c:catAx>
        <c:axId val="2997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9729168"/>
        <c:crosses val="autoZero"/>
        <c:auto val="1"/>
        <c:lblAlgn val="ctr"/>
        <c:lblOffset val="100"/>
        <c:noMultiLvlLbl val="0"/>
      </c:catAx>
      <c:valAx>
        <c:axId val="299729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9729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9728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724464"/>
        <c:crosses val="max"/>
        <c:crossBetween val="between"/>
      </c:valAx>
      <c:catAx>
        <c:axId val="29972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7287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Dpto_sem'!$M$7</c:f>
              <c:numCache>
                <c:formatCode>#,##0.0</c:formatCode>
                <c:ptCount val="1"/>
                <c:pt idx="0">
                  <c:v>8.8359755006240448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731128"/>
        <c:axId val="299724856"/>
      </c:barChart>
      <c:lineChart>
        <c:grouping val="standard"/>
        <c:varyColors val="0"/>
        <c:ser>
          <c:idx val="1"/>
          <c:order val="1"/>
          <c:tx>
            <c:strRef>
              <c:f>'FA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Dpto_sem'!$N$7</c:f>
              <c:numCache>
                <c:formatCode>0%</c:formatCode>
                <c:ptCount val="1"/>
                <c:pt idx="0">
                  <c:v>0.44037666666155212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29560"/>
        <c:axId val="299726816"/>
      </c:lineChart>
      <c:catAx>
        <c:axId val="29973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9724856"/>
        <c:crosses val="autoZero"/>
        <c:auto val="1"/>
        <c:lblAlgn val="ctr"/>
        <c:lblOffset val="100"/>
        <c:noMultiLvlLbl val="0"/>
      </c:catAx>
      <c:valAx>
        <c:axId val="299724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9731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9726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729560"/>
        <c:crosses val="max"/>
        <c:crossBetween val="between"/>
      </c:valAx>
      <c:catAx>
        <c:axId val="299729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726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Dpto_sem'!$L$7:$L$32</c:f>
              <c:strCache>
                <c:ptCount val="26"/>
                <c:pt idx="0">
                  <c:v>Loreto</c:v>
                </c:pt>
                <c:pt idx="1">
                  <c:v>Embajadas en el Exterior</c:v>
                </c:pt>
                <c:pt idx="2">
                  <c:v>Ucayali</c:v>
                </c:pt>
                <c:pt idx="3">
                  <c:v>Tacna</c:v>
                </c:pt>
                <c:pt idx="4">
                  <c:v>Amazonas</c:v>
                </c:pt>
                <c:pt idx="5">
                  <c:v>Ayacucho</c:v>
                </c:pt>
                <c:pt idx="6">
                  <c:v>Cusco</c:v>
                </c:pt>
                <c:pt idx="7">
                  <c:v>Piura</c:v>
                </c:pt>
                <c:pt idx="8">
                  <c:v>Apurímac</c:v>
                </c:pt>
                <c:pt idx="9">
                  <c:v>Lambayeque</c:v>
                </c:pt>
                <c:pt idx="10">
                  <c:v>Ica</c:v>
                </c:pt>
                <c:pt idx="11">
                  <c:v>Huancavelica</c:v>
                </c:pt>
                <c:pt idx="12">
                  <c:v>Provincia Constitucional del Callao</c:v>
                </c:pt>
                <c:pt idx="13">
                  <c:v>Madre de Dios</c:v>
                </c:pt>
                <c:pt idx="14">
                  <c:v>San Martín</c:v>
                </c:pt>
                <c:pt idx="15">
                  <c:v>Puno</c:v>
                </c:pt>
                <c:pt idx="16">
                  <c:v>Cajamarca</c:v>
                </c:pt>
                <c:pt idx="17">
                  <c:v>Ancash</c:v>
                </c:pt>
                <c:pt idx="18">
                  <c:v>Lima</c:v>
                </c:pt>
                <c:pt idx="19">
                  <c:v>La Libertad</c:v>
                </c:pt>
                <c:pt idx="20">
                  <c:v>Junín</c:v>
                </c:pt>
                <c:pt idx="21">
                  <c:v>Moquegua</c:v>
                </c:pt>
                <c:pt idx="22">
                  <c:v>Huánuco</c:v>
                </c:pt>
                <c:pt idx="23">
                  <c:v>Arequipa</c:v>
                </c:pt>
                <c:pt idx="24">
                  <c:v>Tumbes</c:v>
                </c:pt>
                <c:pt idx="25">
                  <c:v>Pasco</c:v>
                </c:pt>
              </c:strCache>
            </c:strRef>
          </c:cat>
          <c:val>
            <c:numRef>
              <c:f>'CANCER Dpto_sem'!$M$7:$M$32</c:f>
              <c:numCache>
                <c:formatCode>#,##0.0</c:formatCode>
                <c:ptCount val="26"/>
                <c:pt idx="0">
                  <c:v>7.0501771757022285</c:v>
                </c:pt>
                <c:pt idx="1">
                  <c:v>22.017685495316982</c:v>
                </c:pt>
                <c:pt idx="2">
                  <c:v>4.6102491333915783</c:v>
                </c:pt>
                <c:pt idx="3">
                  <c:v>6.4810604689487263</c:v>
                </c:pt>
                <c:pt idx="4">
                  <c:v>2.9909153688686274</c:v>
                </c:pt>
                <c:pt idx="5">
                  <c:v>11.200569471996623</c:v>
                </c:pt>
                <c:pt idx="6">
                  <c:v>10.692119710395986</c:v>
                </c:pt>
                <c:pt idx="7">
                  <c:v>10.207684155522799</c:v>
                </c:pt>
                <c:pt idx="8">
                  <c:v>7.5567861149760969</c:v>
                </c:pt>
                <c:pt idx="9">
                  <c:v>24.972591450535234</c:v>
                </c:pt>
                <c:pt idx="10">
                  <c:v>7.28444440680836</c:v>
                </c:pt>
                <c:pt idx="11">
                  <c:v>3.9572277111708232</c:v>
                </c:pt>
                <c:pt idx="12">
                  <c:v>16.246910687248402</c:v>
                </c:pt>
                <c:pt idx="13">
                  <c:v>1.7854314398591669</c:v>
                </c:pt>
                <c:pt idx="14">
                  <c:v>8.4468981232357692</c:v>
                </c:pt>
                <c:pt idx="15">
                  <c:v>9.2513008855946381</c:v>
                </c:pt>
                <c:pt idx="16">
                  <c:v>14.761953473016433</c:v>
                </c:pt>
                <c:pt idx="17">
                  <c:v>6.8084100985598752</c:v>
                </c:pt>
                <c:pt idx="18">
                  <c:v>383.10497064204253</c:v>
                </c:pt>
                <c:pt idx="19">
                  <c:v>26.195139058830193</c:v>
                </c:pt>
                <c:pt idx="20">
                  <c:v>46.41603876670149</c:v>
                </c:pt>
                <c:pt idx="21">
                  <c:v>1.5867825058667222</c:v>
                </c:pt>
                <c:pt idx="22">
                  <c:v>7.6692987425481078</c:v>
                </c:pt>
                <c:pt idx="23">
                  <c:v>19.865775495927664</c:v>
                </c:pt>
                <c:pt idx="24">
                  <c:v>4.2176375213768758</c:v>
                </c:pt>
                <c:pt idx="25">
                  <c:v>1.4480431519982631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512096"/>
        <c:axId val="289508960"/>
      </c:barChart>
      <c:lineChart>
        <c:grouping val="standard"/>
        <c:varyColors val="0"/>
        <c:ser>
          <c:idx val="1"/>
          <c:order val="1"/>
          <c:tx>
            <c:strRef>
              <c:f>'CANCER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Dpto_sem'!$L$7:$L$32</c:f>
              <c:strCache>
                <c:ptCount val="26"/>
                <c:pt idx="0">
                  <c:v>Loreto</c:v>
                </c:pt>
                <c:pt idx="1">
                  <c:v>Embajadas en el Exterior</c:v>
                </c:pt>
                <c:pt idx="2">
                  <c:v>Ucayali</c:v>
                </c:pt>
                <c:pt idx="3">
                  <c:v>Tacna</c:v>
                </c:pt>
                <c:pt idx="4">
                  <c:v>Amazonas</c:v>
                </c:pt>
                <c:pt idx="5">
                  <c:v>Ayacucho</c:v>
                </c:pt>
                <c:pt idx="6">
                  <c:v>Cusco</c:v>
                </c:pt>
                <c:pt idx="7">
                  <c:v>Piura</c:v>
                </c:pt>
                <c:pt idx="8">
                  <c:v>Apurímac</c:v>
                </c:pt>
                <c:pt idx="9">
                  <c:v>Lambayeque</c:v>
                </c:pt>
                <c:pt idx="10">
                  <c:v>Ica</c:v>
                </c:pt>
                <c:pt idx="11">
                  <c:v>Huancavelica</c:v>
                </c:pt>
                <c:pt idx="12">
                  <c:v>Provincia Constitucional del Callao</c:v>
                </c:pt>
                <c:pt idx="13">
                  <c:v>Madre de Dios</c:v>
                </c:pt>
                <c:pt idx="14">
                  <c:v>San Martín</c:v>
                </c:pt>
                <c:pt idx="15">
                  <c:v>Puno</c:v>
                </c:pt>
                <c:pt idx="16">
                  <c:v>Cajamarca</c:v>
                </c:pt>
                <c:pt idx="17">
                  <c:v>Ancash</c:v>
                </c:pt>
                <c:pt idx="18">
                  <c:v>Lima</c:v>
                </c:pt>
                <c:pt idx="19">
                  <c:v>La Libertad</c:v>
                </c:pt>
                <c:pt idx="20">
                  <c:v>Junín</c:v>
                </c:pt>
                <c:pt idx="21">
                  <c:v>Moquegua</c:v>
                </c:pt>
                <c:pt idx="22">
                  <c:v>Huánuco</c:v>
                </c:pt>
                <c:pt idx="23">
                  <c:v>Arequipa</c:v>
                </c:pt>
                <c:pt idx="24">
                  <c:v>Tumbes</c:v>
                </c:pt>
                <c:pt idx="25">
                  <c:v>Pasco</c:v>
                </c:pt>
              </c:strCache>
            </c:strRef>
          </c:cat>
          <c:val>
            <c:numRef>
              <c:f>'CANCER Dpto_sem'!$N$7:$N$32</c:f>
              <c:numCache>
                <c:formatCode>0%</c:formatCode>
                <c:ptCount val="26"/>
                <c:pt idx="0">
                  <c:v>0.99921102235316739</c:v>
                </c:pt>
                <c:pt idx="1">
                  <c:v>0.99913288182105731</c:v>
                </c:pt>
                <c:pt idx="2">
                  <c:v>0.99554515101594732</c:v>
                </c:pt>
                <c:pt idx="3">
                  <c:v>0.99502071606566922</c:v>
                </c:pt>
                <c:pt idx="4">
                  <c:v>0.99497189611169146</c:v>
                </c:pt>
                <c:pt idx="5">
                  <c:v>0.98987003243043736</c:v>
                </c:pt>
                <c:pt idx="6">
                  <c:v>0.98934492537950247</c:v>
                </c:pt>
                <c:pt idx="7">
                  <c:v>0.98907336185690253</c:v>
                </c:pt>
                <c:pt idx="8">
                  <c:v>0.98440296751457745</c:v>
                </c:pt>
                <c:pt idx="9">
                  <c:v>0.98235386388817614</c:v>
                </c:pt>
                <c:pt idx="10">
                  <c:v>0.97999585192799576</c:v>
                </c:pt>
                <c:pt idx="11">
                  <c:v>0.97957776146582753</c:v>
                </c:pt>
                <c:pt idx="12">
                  <c:v>0.9788934356690433</c:v>
                </c:pt>
                <c:pt idx="13">
                  <c:v>0.97833843198967152</c:v>
                </c:pt>
                <c:pt idx="14">
                  <c:v>0.97556565164064502</c:v>
                </c:pt>
                <c:pt idx="15">
                  <c:v>0.97337493029191768</c:v>
                </c:pt>
                <c:pt idx="16">
                  <c:v>0.97184091443503229</c:v>
                </c:pt>
                <c:pt idx="17">
                  <c:v>0.96695440612505978</c:v>
                </c:pt>
                <c:pt idx="18">
                  <c:v>0.96346061449143705</c:v>
                </c:pt>
                <c:pt idx="19">
                  <c:v>0.94287028487561975</c:v>
                </c:pt>
                <c:pt idx="20">
                  <c:v>0.93841141948662743</c:v>
                </c:pt>
                <c:pt idx="21">
                  <c:v>0.92027456931494378</c:v>
                </c:pt>
                <c:pt idx="22">
                  <c:v>0.91383333474906348</c:v>
                </c:pt>
                <c:pt idx="23">
                  <c:v>0.90238429540722132</c:v>
                </c:pt>
                <c:pt idx="24">
                  <c:v>0.90032274399965406</c:v>
                </c:pt>
                <c:pt idx="25">
                  <c:v>0.87438206459018974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07392"/>
        <c:axId val="289507784"/>
      </c:lineChart>
      <c:catAx>
        <c:axId val="2895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508960"/>
        <c:crosses val="autoZero"/>
        <c:auto val="1"/>
        <c:lblAlgn val="ctr"/>
        <c:lblOffset val="100"/>
        <c:noMultiLvlLbl val="0"/>
      </c:catAx>
      <c:valAx>
        <c:axId val="2895089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512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9507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9507392"/>
        <c:crosses val="max"/>
        <c:crossBetween val="between"/>
      </c:valAx>
      <c:catAx>
        <c:axId val="289507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507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Dpto_sem'!$L$7:$L$28</c:f>
              <c:strCache>
                <c:ptCount val="22"/>
                <c:pt idx="0">
                  <c:v>Madre de Dios</c:v>
                </c:pt>
                <c:pt idx="1">
                  <c:v>Moquegua</c:v>
                </c:pt>
                <c:pt idx="2">
                  <c:v>Lambayeque</c:v>
                </c:pt>
                <c:pt idx="3">
                  <c:v>Ucayali</c:v>
                </c:pt>
                <c:pt idx="4">
                  <c:v>Cajamarca</c:v>
                </c:pt>
                <c:pt idx="5">
                  <c:v>Amazonas</c:v>
                </c:pt>
                <c:pt idx="6">
                  <c:v>San Martín</c:v>
                </c:pt>
                <c:pt idx="7">
                  <c:v>Pasco</c:v>
                </c:pt>
                <c:pt idx="8">
                  <c:v>La Libertad</c:v>
                </c:pt>
                <c:pt idx="9">
                  <c:v>Ancash</c:v>
                </c:pt>
                <c:pt idx="10">
                  <c:v>Tacna</c:v>
                </c:pt>
                <c:pt idx="11">
                  <c:v>Apurímac</c:v>
                </c:pt>
                <c:pt idx="12">
                  <c:v>Arequipa</c:v>
                </c:pt>
                <c:pt idx="13">
                  <c:v>Cusco</c:v>
                </c:pt>
                <c:pt idx="14">
                  <c:v>Huánuco</c:v>
                </c:pt>
                <c:pt idx="15">
                  <c:v>Puno</c:v>
                </c:pt>
                <c:pt idx="16">
                  <c:v>Loreto</c:v>
                </c:pt>
                <c:pt idx="17">
                  <c:v>Ayacucho</c:v>
                </c:pt>
                <c:pt idx="18">
                  <c:v>Junín</c:v>
                </c:pt>
                <c:pt idx="19">
                  <c:v>Huancavelica</c:v>
                </c:pt>
                <c:pt idx="20">
                  <c:v>Piura</c:v>
                </c:pt>
                <c:pt idx="21">
                  <c:v>Lima</c:v>
                </c:pt>
              </c:strCache>
            </c:strRef>
          </c:cat>
          <c:val>
            <c:numRef>
              <c:f>'AHR Dpto_sem'!$M$7:$M$28</c:f>
              <c:numCache>
                <c:formatCode>#,##0.0</c:formatCode>
                <c:ptCount val="22"/>
                <c:pt idx="0">
                  <c:v>1.2000000476837158</c:v>
                </c:pt>
                <c:pt idx="1">
                  <c:v>10.381949067115784</c:v>
                </c:pt>
                <c:pt idx="2">
                  <c:v>1.0594648523256183</c:v>
                </c:pt>
                <c:pt idx="3">
                  <c:v>5.4451841916888952</c:v>
                </c:pt>
                <c:pt idx="4">
                  <c:v>9.2204699153080583</c:v>
                </c:pt>
                <c:pt idx="5">
                  <c:v>12.626183436252177</c:v>
                </c:pt>
                <c:pt idx="6">
                  <c:v>3.7630177540704608</c:v>
                </c:pt>
                <c:pt idx="7">
                  <c:v>1.1243858889210969</c:v>
                </c:pt>
                <c:pt idx="8">
                  <c:v>4.1933317589573562</c:v>
                </c:pt>
                <c:pt idx="9">
                  <c:v>2.9124809256754816</c:v>
                </c:pt>
                <c:pt idx="10">
                  <c:v>2.588971946388483</c:v>
                </c:pt>
                <c:pt idx="11">
                  <c:v>42.398354391101748</c:v>
                </c:pt>
                <c:pt idx="12">
                  <c:v>18.53713403083384</c:v>
                </c:pt>
                <c:pt idx="13">
                  <c:v>51.36197839200031</c:v>
                </c:pt>
                <c:pt idx="14">
                  <c:v>20.367281753278803</c:v>
                </c:pt>
                <c:pt idx="15">
                  <c:v>45.53216558531858</c:v>
                </c:pt>
                <c:pt idx="16">
                  <c:v>44.183543511433527</c:v>
                </c:pt>
                <c:pt idx="17">
                  <c:v>50.479426627978683</c:v>
                </c:pt>
                <c:pt idx="18">
                  <c:v>5.9846282054204494</c:v>
                </c:pt>
                <c:pt idx="19">
                  <c:v>22.312774653779343</c:v>
                </c:pt>
                <c:pt idx="20">
                  <c:v>7.0340612772852182</c:v>
                </c:pt>
                <c:pt idx="21">
                  <c:v>53.471524692318781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730344"/>
        <c:axId val="299725640"/>
      </c:barChart>
      <c:lineChart>
        <c:grouping val="standard"/>
        <c:varyColors val="0"/>
        <c:ser>
          <c:idx val="1"/>
          <c:order val="1"/>
          <c:tx>
            <c:strRef>
              <c:f>'AHR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Dpto_sem'!$L$7:$L$28</c:f>
              <c:strCache>
                <c:ptCount val="22"/>
                <c:pt idx="0">
                  <c:v>Madre de Dios</c:v>
                </c:pt>
                <c:pt idx="1">
                  <c:v>Moquegua</c:v>
                </c:pt>
                <c:pt idx="2">
                  <c:v>Lambayeque</c:v>
                </c:pt>
                <c:pt idx="3">
                  <c:v>Ucayali</c:v>
                </c:pt>
                <c:pt idx="4">
                  <c:v>Cajamarca</c:v>
                </c:pt>
                <c:pt idx="5">
                  <c:v>Amazonas</c:v>
                </c:pt>
                <c:pt idx="6">
                  <c:v>San Martín</c:v>
                </c:pt>
                <c:pt idx="7">
                  <c:v>Pasco</c:v>
                </c:pt>
                <c:pt idx="8">
                  <c:v>La Libertad</c:v>
                </c:pt>
                <c:pt idx="9">
                  <c:v>Ancash</c:v>
                </c:pt>
                <c:pt idx="10">
                  <c:v>Tacna</c:v>
                </c:pt>
                <c:pt idx="11">
                  <c:v>Apurímac</c:v>
                </c:pt>
                <c:pt idx="12">
                  <c:v>Arequipa</c:v>
                </c:pt>
                <c:pt idx="13">
                  <c:v>Cusco</c:v>
                </c:pt>
                <c:pt idx="14">
                  <c:v>Huánuco</c:v>
                </c:pt>
                <c:pt idx="15">
                  <c:v>Puno</c:v>
                </c:pt>
                <c:pt idx="16">
                  <c:v>Loreto</c:v>
                </c:pt>
                <c:pt idx="17">
                  <c:v>Ayacucho</c:v>
                </c:pt>
                <c:pt idx="18">
                  <c:v>Junín</c:v>
                </c:pt>
                <c:pt idx="19">
                  <c:v>Huancavelica</c:v>
                </c:pt>
                <c:pt idx="20">
                  <c:v>Piura</c:v>
                </c:pt>
                <c:pt idx="21">
                  <c:v>Lima</c:v>
                </c:pt>
              </c:strCache>
            </c:strRef>
          </c:cat>
          <c:val>
            <c:numRef>
              <c:f>'AHR Dpto_sem'!$N$7:$N$28</c:f>
              <c:numCache>
                <c:formatCode>0%</c:formatCode>
                <c:ptCount val="22"/>
                <c:pt idx="0">
                  <c:v>1.0000000397364299</c:v>
                </c:pt>
                <c:pt idx="1">
                  <c:v>0.99999991014364198</c:v>
                </c:pt>
                <c:pt idx="2">
                  <c:v>0.99999986061419521</c:v>
                </c:pt>
                <c:pt idx="3">
                  <c:v>0.99999985155488658</c:v>
                </c:pt>
                <c:pt idx="4">
                  <c:v>0.99999966545187613</c:v>
                </c:pt>
                <c:pt idx="5">
                  <c:v>0.99999955934860285</c:v>
                </c:pt>
                <c:pt idx="6">
                  <c:v>0.99999940315769265</c:v>
                </c:pt>
                <c:pt idx="7">
                  <c:v>0.9999990118358687</c:v>
                </c:pt>
                <c:pt idx="8">
                  <c:v>0.99999875014990602</c:v>
                </c:pt>
                <c:pt idx="9">
                  <c:v>0.99999825773427964</c:v>
                </c:pt>
                <c:pt idx="10">
                  <c:v>0.99996019674535608</c:v>
                </c:pt>
                <c:pt idx="11">
                  <c:v>0.99995227380052476</c:v>
                </c:pt>
                <c:pt idx="12">
                  <c:v>0.99986747446768587</c:v>
                </c:pt>
                <c:pt idx="13">
                  <c:v>0.99945215925890807</c:v>
                </c:pt>
                <c:pt idx="14">
                  <c:v>0.99932828293365028</c:v>
                </c:pt>
                <c:pt idx="15">
                  <c:v>0.9993051853004824</c:v>
                </c:pt>
                <c:pt idx="16">
                  <c:v>0.99796284441488092</c:v>
                </c:pt>
                <c:pt idx="17">
                  <c:v>0.99766896244428738</c:v>
                </c:pt>
                <c:pt idx="18">
                  <c:v>0.99381640163312357</c:v>
                </c:pt>
                <c:pt idx="19">
                  <c:v>0.99284235235928908</c:v>
                </c:pt>
                <c:pt idx="20">
                  <c:v>0.98700574578343803</c:v>
                </c:pt>
                <c:pt idx="21">
                  <c:v>0.9461837075796159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26032"/>
        <c:axId val="299727600"/>
      </c:lineChart>
      <c:catAx>
        <c:axId val="299730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99725640"/>
        <c:crosses val="autoZero"/>
        <c:auto val="1"/>
        <c:lblAlgn val="ctr"/>
        <c:lblOffset val="100"/>
        <c:noMultiLvlLbl val="0"/>
      </c:catAx>
      <c:valAx>
        <c:axId val="299725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9730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997276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9726032"/>
        <c:crosses val="max"/>
        <c:crossBetween val="between"/>
      </c:valAx>
      <c:catAx>
        <c:axId val="29972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97276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Dpto_sem'!$L$7:$L$22</c:f>
              <c:strCache>
                <c:ptCount val="16"/>
                <c:pt idx="0">
                  <c:v>Piura</c:v>
                </c:pt>
                <c:pt idx="1">
                  <c:v>Lambayeque</c:v>
                </c:pt>
                <c:pt idx="2">
                  <c:v>San Martín</c:v>
                </c:pt>
                <c:pt idx="3">
                  <c:v>Ica</c:v>
                </c:pt>
                <c:pt idx="4">
                  <c:v>Arequipa</c:v>
                </c:pt>
                <c:pt idx="5">
                  <c:v>Cusco</c:v>
                </c:pt>
                <c:pt idx="6">
                  <c:v>Loreto</c:v>
                </c:pt>
                <c:pt idx="7">
                  <c:v>Ancash</c:v>
                </c:pt>
                <c:pt idx="8">
                  <c:v>Junín</c:v>
                </c:pt>
                <c:pt idx="9">
                  <c:v>La Libertad</c:v>
                </c:pt>
                <c:pt idx="10">
                  <c:v>Tacna</c:v>
                </c:pt>
                <c:pt idx="11">
                  <c:v>Lima</c:v>
                </c:pt>
                <c:pt idx="12">
                  <c:v>Ucayali</c:v>
                </c:pt>
                <c:pt idx="13">
                  <c:v>Amazonas</c:v>
                </c:pt>
                <c:pt idx="14">
                  <c:v>Puno</c:v>
                </c:pt>
                <c:pt idx="15">
                  <c:v>Cajamarca</c:v>
                </c:pt>
              </c:strCache>
            </c:strRef>
          </c:cat>
          <c:val>
            <c:numRef>
              <c:f>'SRAO Dpto_sem'!$M$7:$M$22</c:f>
              <c:numCache>
                <c:formatCode>#,##0.0</c:formatCode>
                <c:ptCount val="16"/>
                <c:pt idx="0">
                  <c:v>20.602762840151627</c:v>
                </c:pt>
                <c:pt idx="1">
                  <c:v>25.327673549583778</c:v>
                </c:pt>
                <c:pt idx="2">
                  <c:v>13.716524417413893</c:v>
                </c:pt>
                <c:pt idx="3">
                  <c:v>17.325245090165026</c:v>
                </c:pt>
                <c:pt idx="4">
                  <c:v>26.218419121621992</c:v>
                </c:pt>
                <c:pt idx="5">
                  <c:v>19.085226234928996</c:v>
                </c:pt>
                <c:pt idx="6">
                  <c:v>9.7279450464572399</c:v>
                </c:pt>
                <c:pt idx="7">
                  <c:v>14.023174835664577</c:v>
                </c:pt>
                <c:pt idx="8">
                  <c:v>19.466511644262937</c:v>
                </c:pt>
                <c:pt idx="9">
                  <c:v>24.058797451556984</c:v>
                </c:pt>
                <c:pt idx="10">
                  <c:v>20.440226201159938</c:v>
                </c:pt>
                <c:pt idx="11">
                  <c:v>283.11340918949668</c:v>
                </c:pt>
                <c:pt idx="12">
                  <c:v>6.8918723552069423</c:v>
                </c:pt>
                <c:pt idx="13">
                  <c:v>0.38452664390206337</c:v>
                </c:pt>
                <c:pt idx="14">
                  <c:v>4.6000000089406967E-2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727992"/>
        <c:axId val="303815640"/>
      </c:barChart>
      <c:lineChart>
        <c:grouping val="standard"/>
        <c:varyColors val="0"/>
        <c:ser>
          <c:idx val="1"/>
          <c:order val="1"/>
          <c:tx>
            <c:strRef>
              <c:f>'SRAO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Dpto_sem'!$L$7:$L$22</c:f>
              <c:strCache>
                <c:ptCount val="16"/>
                <c:pt idx="0">
                  <c:v>Piura</c:v>
                </c:pt>
                <c:pt idx="1">
                  <c:v>Lambayeque</c:v>
                </c:pt>
                <c:pt idx="2">
                  <c:v>San Martín</c:v>
                </c:pt>
                <c:pt idx="3">
                  <c:v>Ica</c:v>
                </c:pt>
                <c:pt idx="4">
                  <c:v>Arequipa</c:v>
                </c:pt>
                <c:pt idx="5">
                  <c:v>Cusco</c:v>
                </c:pt>
                <c:pt idx="6">
                  <c:v>Loreto</c:v>
                </c:pt>
                <c:pt idx="7">
                  <c:v>Ancash</c:v>
                </c:pt>
                <c:pt idx="8">
                  <c:v>Junín</c:v>
                </c:pt>
                <c:pt idx="9">
                  <c:v>La Libertad</c:v>
                </c:pt>
                <c:pt idx="10">
                  <c:v>Tacna</c:v>
                </c:pt>
                <c:pt idx="11">
                  <c:v>Lima</c:v>
                </c:pt>
                <c:pt idx="12">
                  <c:v>Ucayali</c:v>
                </c:pt>
                <c:pt idx="13">
                  <c:v>Amazonas</c:v>
                </c:pt>
                <c:pt idx="14">
                  <c:v>Puno</c:v>
                </c:pt>
                <c:pt idx="15">
                  <c:v>Cajamarca</c:v>
                </c:pt>
              </c:strCache>
            </c:strRef>
          </c:cat>
          <c:val>
            <c:numRef>
              <c:f>'SRAO Dpto_sem'!$N$7:$N$22</c:f>
              <c:numCache>
                <c:formatCode>0%</c:formatCode>
                <c:ptCount val="16"/>
                <c:pt idx="0">
                  <c:v>0.91718542678067283</c:v>
                </c:pt>
                <c:pt idx="1">
                  <c:v>0.89880092738599826</c:v>
                </c:pt>
                <c:pt idx="2">
                  <c:v>0.89563907943980248</c:v>
                </c:pt>
                <c:pt idx="3">
                  <c:v>0.88022294246492183</c:v>
                </c:pt>
                <c:pt idx="4">
                  <c:v>0.87199850366484244</c:v>
                </c:pt>
                <c:pt idx="5">
                  <c:v>0.86882030646067754</c:v>
                </c:pt>
                <c:pt idx="6">
                  <c:v>0.85216948759229139</c:v>
                </c:pt>
                <c:pt idx="7">
                  <c:v>0.84122759482841203</c:v>
                </c:pt>
                <c:pt idx="8">
                  <c:v>0.83861163769288938</c:v>
                </c:pt>
                <c:pt idx="9">
                  <c:v>0.82828342492268237</c:v>
                </c:pt>
                <c:pt idx="10">
                  <c:v>0.81256984738365701</c:v>
                </c:pt>
                <c:pt idx="11">
                  <c:v>0.80845075378578735</c:v>
                </c:pt>
                <c:pt idx="12">
                  <c:v>0.65419400564247487</c:v>
                </c:pt>
                <c:pt idx="13">
                  <c:v>0.6405884074060938</c:v>
                </c:pt>
                <c:pt idx="14">
                  <c:v>0.19166666703919572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18776"/>
        <c:axId val="303811328"/>
      </c:lineChart>
      <c:catAx>
        <c:axId val="29972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815640"/>
        <c:crosses val="autoZero"/>
        <c:auto val="1"/>
        <c:lblAlgn val="ctr"/>
        <c:lblOffset val="100"/>
        <c:noMultiLvlLbl val="0"/>
      </c:catAx>
      <c:valAx>
        <c:axId val="303815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99727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811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818776"/>
        <c:crosses val="max"/>
        <c:crossBetween val="between"/>
      </c:valAx>
      <c:catAx>
        <c:axId val="303818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8113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Dpto_sem'!$M$7</c:f>
              <c:numCache>
                <c:formatCode>#,##0.0</c:formatCode>
                <c:ptCount val="1"/>
                <c:pt idx="0">
                  <c:v>26.836416520716739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18384"/>
        <c:axId val="303816032"/>
      </c:barChart>
      <c:lineChart>
        <c:grouping val="standard"/>
        <c:varyColors val="0"/>
        <c:ser>
          <c:idx val="1"/>
          <c:order val="1"/>
          <c:tx>
            <c:strRef>
              <c:f>'PC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Dpto_sem'!$N$7</c:f>
              <c:numCache>
                <c:formatCode>0%</c:formatCode>
                <c:ptCount val="1"/>
                <c:pt idx="0">
                  <c:v>0.86369027023137102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08584"/>
        <c:axId val="303813288"/>
      </c:lineChart>
      <c:catAx>
        <c:axId val="30381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816032"/>
        <c:crosses val="autoZero"/>
        <c:auto val="1"/>
        <c:lblAlgn val="ctr"/>
        <c:lblOffset val="100"/>
        <c:noMultiLvlLbl val="0"/>
      </c:catAx>
      <c:valAx>
        <c:axId val="303816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818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813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808584"/>
        <c:crosses val="max"/>
        <c:crossBetween val="between"/>
      </c:valAx>
      <c:catAx>
        <c:axId val="303808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813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Dpto_sem'!$L$7:$L$30</c:f>
              <c:strCache>
                <c:ptCount val="24"/>
                <c:pt idx="0">
                  <c:v>Arequipa</c:v>
                </c:pt>
                <c:pt idx="1">
                  <c:v>Huánuco</c:v>
                </c:pt>
                <c:pt idx="2">
                  <c:v>La Libertad</c:v>
                </c:pt>
                <c:pt idx="3">
                  <c:v>Pasco</c:v>
                </c:pt>
                <c:pt idx="4">
                  <c:v>Huancavelica</c:v>
                </c:pt>
                <c:pt idx="5">
                  <c:v>Apurímac</c:v>
                </c:pt>
                <c:pt idx="6">
                  <c:v>Cajamarca</c:v>
                </c:pt>
                <c:pt idx="7">
                  <c:v>San Martín</c:v>
                </c:pt>
                <c:pt idx="8">
                  <c:v>Loreto</c:v>
                </c:pt>
                <c:pt idx="9">
                  <c:v>Cusco</c:v>
                </c:pt>
                <c:pt idx="10">
                  <c:v>Amazonas</c:v>
                </c:pt>
                <c:pt idx="11">
                  <c:v>Piura</c:v>
                </c:pt>
                <c:pt idx="12">
                  <c:v>Tacna</c:v>
                </c:pt>
                <c:pt idx="13">
                  <c:v>Ayacucho</c:v>
                </c:pt>
                <c:pt idx="14">
                  <c:v>Junín</c:v>
                </c:pt>
                <c:pt idx="15">
                  <c:v>Puno</c:v>
                </c:pt>
                <c:pt idx="16">
                  <c:v>Madre de Dios</c:v>
                </c:pt>
                <c:pt idx="17">
                  <c:v>Lambayeque</c:v>
                </c:pt>
                <c:pt idx="18">
                  <c:v>Moquegua</c:v>
                </c:pt>
                <c:pt idx="19">
                  <c:v>Ucayali</c:v>
                </c:pt>
                <c:pt idx="20">
                  <c:v>Ancash</c:v>
                </c:pt>
                <c:pt idx="21">
                  <c:v>Lima</c:v>
                </c:pt>
                <c:pt idx="22">
                  <c:v>Ica</c:v>
                </c:pt>
                <c:pt idx="23">
                  <c:v>Tumbes</c:v>
                </c:pt>
              </c:strCache>
            </c:strRef>
          </c:cat>
          <c:val>
            <c:numRef>
              <c:f>'AEQW Dpto_sem'!$M$7:$M$30</c:f>
              <c:numCache>
                <c:formatCode>#,##0.0</c:formatCode>
                <c:ptCount val="24"/>
                <c:pt idx="0">
                  <c:v>30.974370469004498</c:v>
                </c:pt>
                <c:pt idx="1">
                  <c:v>69.984200148552191</c:v>
                </c:pt>
                <c:pt idx="2">
                  <c:v>84.483605337809422</c:v>
                </c:pt>
                <c:pt idx="3">
                  <c:v>20.096899765263515</c:v>
                </c:pt>
                <c:pt idx="4">
                  <c:v>45.689238067650876</c:v>
                </c:pt>
                <c:pt idx="5">
                  <c:v>36.453539028429077</c:v>
                </c:pt>
                <c:pt idx="6">
                  <c:v>94.41379488030725</c:v>
                </c:pt>
                <c:pt idx="7">
                  <c:v>46.232114268019359</c:v>
                </c:pt>
                <c:pt idx="8">
                  <c:v>92.615587257238076</c:v>
                </c:pt>
                <c:pt idx="9">
                  <c:v>71.58058494724537</c:v>
                </c:pt>
                <c:pt idx="10">
                  <c:v>37.870163793497341</c:v>
                </c:pt>
                <c:pt idx="11">
                  <c:v>73.571190047689015</c:v>
                </c:pt>
                <c:pt idx="12">
                  <c:v>9.4325140896271478</c:v>
                </c:pt>
                <c:pt idx="13">
                  <c:v>47.838307471567532</c:v>
                </c:pt>
                <c:pt idx="14">
                  <c:v>47.969294948004972</c:v>
                </c:pt>
                <c:pt idx="15">
                  <c:v>70.399894719899748</c:v>
                </c:pt>
                <c:pt idx="16">
                  <c:v>8.0405152052662743</c:v>
                </c:pt>
                <c:pt idx="17">
                  <c:v>22.432536364816769</c:v>
                </c:pt>
                <c:pt idx="18">
                  <c:v>5.8116631849461555</c:v>
                </c:pt>
                <c:pt idx="19">
                  <c:v>23.097455718176207</c:v>
                </c:pt>
                <c:pt idx="20">
                  <c:v>43.956696364781237</c:v>
                </c:pt>
                <c:pt idx="21">
                  <c:v>187.93719469131611</c:v>
                </c:pt>
                <c:pt idx="22">
                  <c:v>23.366422195678751</c:v>
                </c:pt>
                <c:pt idx="23">
                  <c:v>9.6939590661895636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16816"/>
        <c:axId val="303814856"/>
      </c:barChart>
      <c:lineChart>
        <c:grouping val="standard"/>
        <c:varyColors val="0"/>
        <c:ser>
          <c:idx val="1"/>
          <c:order val="1"/>
          <c:tx>
            <c:strRef>
              <c:f>'AEQW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Dpto_sem'!$L$7:$L$30</c:f>
              <c:strCache>
                <c:ptCount val="24"/>
                <c:pt idx="0">
                  <c:v>Arequipa</c:v>
                </c:pt>
                <c:pt idx="1">
                  <c:v>Huánuco</c:v>
                </c:pt>
                <c:pt idx="2">
                  <c:v>La Libertad</c:v>
                </c:pt>
                <c:pt idx="3">
                  <c:v>Pasco</c:v>
                </c:pt>
                <c:pt idx="4">
                  <c:v>Huancavelica</c:v>
                </c:pt>
                <c:pt idx="5">
                  <c:v>Apurímac</c:v>
                </c:pt>
                <c:pt idx="6">
                  <c:v>Cajamarca</c:v>
                </c:pt>
                <c:pt idx="7">
                  <c:v>San Martín</c:v>
                </c:pt>
                <c:pt idx="8">
                  <c:v>Loreto</c:v>
                </c:pt>
                <c:pt idx="9">
                  <c:v>Cusco</c:v>
                </c:pt>
                <c:pt idx="10">
                  <c:v>Amazonas</c:v>
                </c:pt>
                <c:pt idx="11">
                  <c:v>Piura</c:v>
                </c:pt>
                <c:pt idx="12">
                  <c:v>Tacna</c:v>
                </c:pt>
                <c:pt idx="13">
                  <c:v>Ayacucho</c:v>
                </c:pt>
                <c:pt idx="14">
                  <c:v>Junín</c:v>
                </c:pt>
                <c:pt idx="15">
                  <c:v>Puno</c:v>
                </c:pt>
                <c:pt idx="16">
                  <c:v>Madre de Dios</c:v>
                </c:pt>
                <c:pt idx="17">
                  <c:v>Lambayeque</c:v>
                </c:pt>
                <c:pt idx="18">
                  <c:v>Moquegua</c:v>
                </c:pt>
                <c:pt idx="19">
                  <c:v>Ucayali</c:v>
                </c:pt>
                <c:pt idx="20">
                  <c:v>Ancash</c:v>
                </c:pt>
                <c:pt idx="21">
                  <c:v>Lima</c:v>
                </c:pt>
                <c:pt idx="22">
                  <c:v>Ica</c:v>
                </c:pt>
                <c:pt idx="23">
                  <c:v>Tumbes</c:v>
                </c:pt>
              </c:strCache>
            </c:strRef>
          </c:cat>
          <c:val>
            <c:numRef>
              <c:f>'AEQW Dpto_sem'!$N$7:$N$30</c:f>
              <c:numCache>
                <c:formatCode>0%</c:formatCode>
                <c:ptCount val="24"/>
                <c:pt idx="0">
                  <c:v>0.9925915902343696</c:v>
                </c:pt>
                <c:pt idx="1">
                  <c:v>0.98961778396998823</c:v>
                </c:pt>
                <c:pt idx="2">
                  <c:v>0.98894905186342819</c:v>
                </c:pt>
                <c:pt idx="3">
                  <c:v>0.98591086585763954</c:v>
                </c:pt>
                <c:pt idx="4">
                  <c:v>0.9798325705992158</c:v>
                </c:pt>
                <c:pt idx="5">
                  <c:v>0.97814643999670503</c:v>
                </c:pt>
                <c:pt idx="6">
                  <c:v>0.97417295777437174</c:v>
                </c:pt>
                <c:pt idx="7">
                  <c:v>0.97229359728245035</c:v>
                </c:pt>
                <c:pt idx="8">
                  <c:v>0.96954928201662294</c:v>
                </c:pt>
                <c:pt idx="9">
                  <c:v>0.96927610706859446</c:v>
                </c:pt>
                <c:pt idx="10">
                  <c:v>0.9677974470165096</c:v>
                </c:pt>
                <c:pt idx="11">
                  <c:v>0.96618302545778223</c:v>
                </c:pt>
                <c:pt idx="12">
                  <c:v>0.96486170605166588</c:v>
                </c:pt>
                <c:pt idx="13">
                  <c:v>0.95839142795052645</c:v>
                </c:pt>
                <c:pt idx="14">
                  <c:v>0.95260088484567995</c:v>
                </c:pt>
                <c:pt idx="15">
                  <c:v>0.94652402474367758</c:v>
                </c:pt>
                <c:pt idx="16">
                  <c:v>0.94549235479258931</c:v>
                </c:pt>
                <c:pt idx="17">
                  <c:v>0.94310231304760728</c:v>
                </c:pt>
                <c:pt idx="18">
                  <c:v>0.93155841587199462</c:v>
                </c:pt>
                <c:pt idx="19">
                  <c:v>0.92956687626923828</c:v>
                </c:pt>
                <c:pt idx="20">
                  <c:v>0.92597627036505636</c:v>
                </c:pt>
                <c:pt idx="21">
                  <c:v>0.92296911983928642</c:v>
                </c:pt>
                <c:pt idx="22">
                  <c:v>0.90979201725383763</c:v>
                </c:pt>
                <c:pt idx="23">
                  <c:v>0.88122895015586244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08976"/>
        <c:axId val="303809760"/>
      </c:lineChart>
      <c:catAx>
        <c:axId val="30381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814856"/>
        <c:crosses val="autoZero"/>
        <c:auto val="1"/>
        <c:lblAlgn val="ctr"/>
        <c:lblOffset val="100"/>
        <c:noMultiLvlLbl val="0"/>
      </c:catAx>
      <c:valAx>
        <c:axId val="303814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816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809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808976"/>
        <c:crosses val="max"/>
        <c:crossBetween val="between"/>
      </c:valAx>
      <c:catAx>
        <c:axId val="30380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809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Dpto_sem'!$L$7:$L$30</c:f>
              <c:strCache>
                <c:ptCount val="24"/>
                <c:pt idx="0">
                  <c:v>Junín</c:v>
                </c:pt>
                <c:pt idx="1">
                  <c:v>Pasco</c:v>
                </c:pt>
                <c:pt idx="2">
                  <c:v>San Martín</c:v>
                </c:pt>
                <c:pt idx="3">
                  <c:v>Lima</c:v>
                </c:pt>
                <c:pt idx="4">
                  <c:v>Huánuco</c:v>
                </c:pt>
                <c:pt idx="5">
                  <c:v>Loreto</c:v>
                </c:pt>
                <c:pt idx="6">
                  <c:v>Ayacucho</c:v>
                </c:pt>
                <c:pt idx="7">
                  <c:v>Ancash</c:v>
                </c:pt>
                <c:pt idx="8">
                  <c:v>Amazonas</c:v>
                </c:pt>
                <c:pt idx="9">
                  <c:v>Moquegua</c:v>
                </c:pt>
                <c:pt idx="10">
                  <c:v>Cusco</c:v>
                </c:pt>
                <c:pt idx="11">
                  <c:v>Arequipa</c:v>
                </c:pt>
                <c:pt idx="12">
                  <c:v>Puno</c:v>
                </c:pt>
                <c:pt idx="13">
                  <c:v>Ucayali</c:v>
                </c:pt>
                <c:pt idx="14">
                  <c:v>Apurímac</c:v>
                </c:pt>
                <c:pt idx="15">
                  <c:v>Ica</c:v>
                </c:pt>
                <c:pt idx="16">
                  <c:v>La Libertad</c:v>
                </c:pt>
                <c:pt idx="17">
                  <c:v>Huancavelica</c:v>
                </c:pt>
                <c:pt idx="18">
                  <c:v>Lambayeque</c:v>
                </c:pt>
                <c:pt idx="19">
                  <c:v>Piura</c:v>
                </c:pt>
                <c:pt idx="20">
                  <c:v>Tumbes</c:v>
                </c:pt>
                <c:pt idx="21">
                  <c:v>Tacna</c:v>
                </c:pt>
                <c:pt idx="22">
                  <c:v>Madre de Dios</c:v>
                </c:pt>
                <c:pt idx="23">
                  <c:v>Cajamarca</c:v>
                </c:pt>
              </c:strCache>
            </c:strRef>
          </c:cat>
          <c:val>
            <c:numRef>
              <c:f>'PROE Dpto_sem'!$M$7:$M$30</c:f>
              <c:numCache>
                <c:formatCode>#,##0.0</c:formatCode>
                <c:ptCount val="24"/>
                <c:pt idx="0">
                  <c:v>0.91115079329756554</c:v>
                </c:pt>
                <c:pt idx="1">
                  <c:v>0.47505853826078237</c:v>
                </c:pt>
                <c:pt idx="2">
                  <c:v>0.88573492470095516</c:v>
                </c:pt>
                <c:pt idx="3">
                  <c:v>28.905763240005797</c:v>
                </c:pt>
                <c:pt idx="4">
                  <c:v>0.41574322639280581</c:v>
                </c:pt>
                <c:pt idx="5">
                  <c:v>1.4192943389862194</c:v>
                </c:pt>
                <c:pt idx="6">
                  <c:v>1.0465054073811189</c:v>
                </c:pt>
                <c:pt idx="7">
                  <c:v>3.0127650940121384</c:v>
                </c:pt>
                <c:pt idx="8">
                  <c:v>0.29352362981621993</c:v>
                </c:pt>
                <c:pt idx="9">
                  <c:v>0.68692770804045722</c:v>
                </c:pt>
                <c:pt idx="10">
                  <c:v>1.096297095206564</c:v>
                </c:pt>
                <c:pt idx="11">
                  <c:v>3.4470858641475388</c:v>
                </c:pt>
                <c:pt idx="12">
                  <c:v>0.9616363414661464</c:v>
                </c:pt>
                <c:pt idx="13">
                  <c:v>0.62430011673313857</c:v>
                </c:pt>
                <c:pt idx="14">
                  <c:v>0.4004163733261521</c:v>
                </c:pt>
                <c:pt idx="15">
                  <c:v>2.0751321457937593</c:v>
                </c:pt>
                <c:pt idx="16">
                  <c:v>2.5630528043939194</c:v>
                </c:pt>
                <c:pt idx="17">
                  <c:v>0.25702703096612822</c:v>
                </c:pt>
                <c:pt idx="18">
                  <c:v>1.9027434042654932</c:v>
                </c:pt>
                <c:pt idx="19">
                  <c:v>2.0804695863516827</c:v>
                </c:pt>
                <c:pt idx="20">
                  <c:v>0.74745930967765162</c:v>
                </c:pt>
                <c:pt idx="21">
                  <c:v>0.74216810929078747</c:v>
                </c:pt>
                <c:pt idx="22">
                  <c:v>0.25492628811298346</c:v>
                </c:pt>
                <c:pt idx="23">
                  <c:v>1.4933129490980819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09368"/>
        <c:axId val="303820736"/>
      </c:barChart>
      <c:lineChart>
        <c:grouping val="standard"/>
        <c:varyColors val="0"/>
        <c:ser>
          <c:idx val="1"/>
          <c:order val="1"/>
          <c:tx>
            <c:strRef>
              <c:f>'PROE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Dpto_sem'!$L$7:$L$30</c:f>
              <c:strCache>
                <c:ptCount val="24"/>
                <c:pt idx="0">
                  <c:v>Junín</c:v>
                </c:pt>
                <c:pt idx="1">
                  <c:v>Pasco</c:v>
                </c:pt>
                <c:pt idx="2">
                  <c:v>San Martín</c:v>
                </c:pt>
                <c:pt idx="3">
                  <c:v>Lima</c:v>
                </c:pt>
                <c:pt idx="4">
                  <c:v>Huánuco</c:v>
                </c:pt>
                <c:pt idx="5">
                  <c:v>Loreto</c:v>
                </c:pt>
                <c:pt idx="6">
                  <c:v>Ayacucho</c:v>
                </c:pt>
                <c:pt idx="7">
                  <c:v>Ancash</c:v>
                </c:pt>
                <c:pt idx="8">
                  <c:v>Amazonas</c:v>
                </c:pt>
                <c:pt idx="9">
                  <c:v>Moquegua</c:v>
                </c:pt>
                <c:pt idx="10">
                  <c:v>Cusco</c:v>
                </c:pt>
                <c:pt idx="11">
                  <c:v>Arequipa</c:v>
                </c:pt>
                <c:pt idx="12">
                  <c:v>Puno</c:v>
                </c:pt>
                <c:pt idx="13">
                  <c:v>Ucayali</c:v>
                </c:pt>
                <c:pt idx="14">
                  <c:v>Apurímac</c:v>
                </c:pt>
                <c:pt idx="15">
                  <c:v>Ica</c:v>
                </c:pt>
                <c:pt idx="16">
                  <c:v>La Libertad</c:v>
                </c:pt>
                <c:pt idx="17">
                  <c:v>Huancavelica</c:v>
                </c:pt>
                <c:pt idx="18">
                  <c:v>Lambayeque</c:v>
                </c:pt>
                <c:pt idx="19">
                  <c:v>Piura</c:v>
                </c:pt>
                <c:pt idx="20">
                  <c:v>Tumbes</c:v>
                </c:pt>
                <c:pt idx="21">
                  <c:v>Tacna</c:v>
                </c:pt>
                <c:pt idx="22">
                  <c:v>Madre de Dios</c:v>
                </c:pt>
                <c:pt idx="23">
                  <c:v>Cajamarca</c:v>
                </c:pt>
              </c:strCache>
            </c:strRef>
          </c:cat>
          <c:val>
            <c:numRef>
              <c:f>'PROE Dpto_sem'!$N$7:$N$30</c:f>
              <c:numCache>
                <c:formatCode>0%</c:formatCode>
                <c:ptCount val="24"/>
                <c:pt idx="0">
                  <c:v>0.9908788905924123</c:v>
                </c:pt>
                <c:pt idx="1">
                  <c:v>0.9684221928100607</c:v>
                </c:pt>
                <c:pt idx="2">
                  <c:v>0.95240314483973676</c:v>
                </c:pt>
                <c:pt idx="3">
                  <c:v>0.95234861450380237</c:v>
                </c:pt>
                <c:pt idx="4">
                  <c:v>0.94342581226213917</c:v>
                </c:pt>
                <c:pt idx="5">
                  <c:v>0.93438682240471416</c:v>
                </c:pt>
                <c:pt idx="6">
                  <c:v>0.93400955994330714</c:v>
                </c:pt>
                <c:pt idx="7">
                  <c:v>0.9297406565079942</c:v>
                </c:pt>
                <c:pt idx="8">
                  <c:v>0.9259274453595997</c:v>
                </c:pt>
                <c:pt idx="9">
                  <c:v>0.91689752764057209</c:v>
                </c:pt>
                <c:pt idx="10">
                  <c:v>0.90808924297524385</c:v>
                </c:pt>
                <c:pt idx="11">
                  <c:v>0.89684389168714818</c:v>
                </c:pt>
                <c:pt idx="12">
                  <c:v>0.89637403695738982</c:v>
                </c:pt>
                <c:pt idx="13">
                  <c:v>0.88846464391422264</c:v>
                </c:pt>
                <c:pt idx="14">
                  <c:v>0.88808338710147583</c:v>
                </c:pt>
                <c:pt idx="15">
                  <c:v>0.88744423176333087</c:v>
                </c:pt>
                <c:pt idx="16">
                  <c:v>0.88733064879875945</c:v>
                </c:pt>
                <c:pt idx="17">
                  <c:v>0.88611066243123271</c:v>
                </c:pt>
                <c:pt idx="18">
                  <c:v>0.88082102120759243</c:v>
                </c:pt>
                <c:pt idx="19">
                  <c:v>0.85913902577937207</c:v>
                </c:pt>
                <c:pt idx="20">
                  <c:v>0.82015092660445799</c:v>
                </c:pt>
                <c:pt idx="21">
                  <c:v>0.81405127941716116</c:v>
                </c:pt>
                <c:pt idx="22">
                  <c:v>0.80783569927458643</c:v>
                </c:pt>
                <c:pt idx="23">
                  <c:v>0.73126588705709372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17600"/>
        <c:axId val="303814464"/>
      </c:lineChart>
      <c:catAx>
        <c:axId val="30380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820736"/>
        <c:crosses val="autoZero"/>
        <c:auto val="1"/>
        <c:lblAlgn val="ctr"/>
        <c:lblOffset val="100"/>
        <c:noMultiLvlLbl val="0"/>
      </c:catAx>
      <c:valAx>
        <c:axId val="3038207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809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814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817600"/>
        <c:crosses val="max"/>
        <c:crossBetween val="between"/>
      </c:valAx>
      <c:catAx>
        <c:axId val="30381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814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Dpto_sem'!$L$7:$L$30</c:f>
              <c:strCache>
                <c:ptCount val="24"/>
                <c:pt idx="0">
                  <c:v>Amazonas</c:v>
                </c:pt>
                <c:pt idx="1">
                  <c:v>Ancash</c:v>
                </c:pt>
                <c:pt idx="2">
                  <c:v>Tumbes</c:v>
                </c:pt>
                <c:pt idx="3">
                  <c:v>Ica</c:v>
                </c:pt>
                <c:pt idx="4">
                  <c:v>Ayacucho</c:v>
                </c:pt>
                <c:pt idx="5">
                  <c:v>Provincia Constitucional del Callao</c:v>
                </c:pt>
                <c:pt idx="6">
                  <c:v>Huánuco</c:v>
                </c:pt>
                <c:pt idx="7">
                  <c:v>Cajamarca</c:v>
                </c:pt>
                <c:pt idx="8">
                  <c:v>Tacna</c:v>
                </c:pt>
                <c:pt idx="9">
                  <c:v>Arequipa</c:v>
                </c:pt>
                <c:pt idx="10">
                  <c:v>Lambayeque</c:v>
                </c:pt>
                <c:pt idx="11">
                  <c:v>Piura</c:v>
                </c:pt>
                <c:pt idx="12">
                  <c:v>Apurímac</c:v>
                </c:pt>
                <c:pt idx="13">
                  <c:v>Cusco</c:v>
                </c:pt>
                <c:pt idx="14">
                  <c:v>Loreto</c:v>
                </c:pt>
                <c:pt idx="15">
                  <c:v>Moquegua</c:v>
                </c:pt>
                <c:pt idx="16">
                  <c:v>Junín</c:v>
                </c:pt>
                <c:pt idx="17">
                  <c:v>Puno</c:v>
                </c:pt>
                <c:pt idx="18">
                  <c:v>La Libertad</c:v>
                </c:pt>
                <c:pt idx="19">
                  <c:v>Lima</c:v>
                </c:pt>
                <c:pt idx="20">
                  <c:v>Ucayali</c:v>
                </c:pt>
                <c:pt idx="21">
                  <c:v>Pasco</c:v>
                </c:pt>
                <c:pt idx="22">
                  <c:v>Madre de Dios</c:v>
                </c:pt>
                <c:pt idx="23">
                  <c:v>Huancavelica</c:v>
                </c:pt>
              </c:strCache>
            </c:strRef>
          </c:cat>
          <c:val>
            <c:numRef>
              <c:f>'AONA Dpto_sem'!$M$7:$M$30</c:f>
              <c:numCache>
                <c:formatCode>#,##0.0</c:formatCode>
                <c:ptCount val="24"/>
                <c:pt idx="0">
                  <c:v>2.8000000864267349E-2</c:v>
                </c:pt>
                <c:pt idx="1">
                  <c:v>3.3033316373484922</c:v>
                </c:pt>
                <c:pt idx="2">
                  <c:v>0.67223588283366098</c:v>
                </c:pt>
                <c:pt idx="3">
                  <c:v>2.9185419548752081</c:v>
                </c:pt>
                <c:pt idx="4">
                  <c:v>0.8874939025678259</c:v>
                </c:pt>
                <c:pt idx="5">
                  <c:v>4.1351446213877807</c:v>
                </c:pt>
                <c:pt idx="6">
                  <c:v>2.5803144375468037</c:v>
                </c:pt>
                <c:pt idx="7">
                  <c:v>0.24376025343372021</c:v>
                </c:pt>
                <c:pt idx="8">
                  <c:v>1.4429496533941049</c:v>
                </c:pt>
                <c:pt idx="9">
                  <c:v>4.2384429235870158</c:v>
                </c:pt>
                <c:pt idx="10">
                  <c:v>3.6291610834096018</c:v>
                </c:pt>
                <c:pt idx="11">
                  <c:v>1.9090374945117219</c:v>
                </c:pt>
                <c:pt idx="12">
                  <c:v>0.17207008550758474</c:v>
                </c:pt>
                <c:pt idx="13">
                  <c:v>4.2825021803035614</c:v>
                </c:pt>
                <c:pt idx="14">
                  <c:v>1.629209415391415</c:v>
                </c:pt>
                <c:pt idx="15">
                  <c:v>0.48403302171254836</c:v>
                </c:pt>
                <c:pt idx="16">
                  <c:v>3.1078697282382564</c:v>
                </c:pt>
                <c:pt idx="17">
                  <c:v>3.9242003566437234</c:v>
                </c:pt>
                <c:pt idx="18">
                  <c:v>2.5913723298273137</c:v>
                </c:pt>
                <c:pt idx="19">
                  <c:v>56.593587695571998</c:v>
                </c:pt>
                <c:pt idx="20">
                  <c:v>0.15424089426414866</c:v>
                </c:pt>
                <c:pt idx="21">
                  <c:v>0.17444110600445129</c:v>
                </c:pt>
                <c:pt idx="22">
                  <c:v>0.83625384626066079</c:v>
                </c:pt>
                <c:pt idx="23">
                  <c:v>0.14908975486769632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19952"/>
        <c:axId val="303810152"/>
      </c:barChart>
      <c:lineChart>
        <c:grouping val="standard"/>
        <c:varyColors val="0"/>
        <c:ser>
          <c:idx val="1"/>
          <c:order val="1"/>
          <c:tx>
            <c:strRef>
              <c:f>'AONA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Dpto_sem'!$L$7:$L$30</c:f>
              <c:strCache>
                <c:ptCount val="24"/>
                <c:pt idx="0">
                  <c:v>Amazonas</c:v>
                </c:pt>
                <c:pt idx="1">
                  <c:v>Ancash</c:v>
                </c:pt>
                <c:pt idx="2">
                  <c:v>Tumbes</c:v>
                </c:pt>
                <c:pt idx="3">
                  <c:v>Ica</c:v>
                </c:pt>
                <c:pt idx="4">
                  <c:v>Ayacucho</c:v>
                </c:pt>
                <c:pt idx="5">
                  <c:v>Provincia Constitucional del Callao</c:v>
                </c:pt>
                <c:pt idx="6">
                  <c:v>Huánuco</c:v>
                </c:pt>
                <c:pt idx="7">
                  <c:v>Cajamarca</c:v>
                </c:pt>
                <c:pt idx="8">
                  <c:v>Tacna</c:v>
                </c:pt>
                <c:pt idx="9">
                  <c:v>Arequipa</c:v>
                </c:pt>
                <c:pt idx="10">
                  <c:v>Lambayeque</c:v>
                </c:pt>
                <c:pt idx="11">
                  <c:v>Piura</c:v>
                </c:pt>
                <c:pt idx="12">
                  <c:v>Apurímac</c:v>
                </c:pt>
                <c:pt idx="13">
                  <c:v>Cusco</c:v>
                </c:pt>
                <c:pt idx="14">
                  <c:v>Loreto</c:v>
                </c:pt>
                <c:pt idx="15">
                  <c:v>Moquegua</c:v>
                </c:pt>
                <c:pt idx="16">
                  <c:v>Junín</c:v>
                </c:pt>
                <c:pt idx="17">
                  <c:v>Puno</c:v>
                </c:pt>
                <c:pt idx="18">
                  <c:v>La Libertad</c:v>
                </c:pt>
                <c:pt idx="19">
                  <c:v>Lima</c:v>
                </c:pt>
                <c:pt idx="20">
                  <c:v>Ucayali</c:v>
                </c:pt>
                <c:pt idx="21">
                  <c:v>Pasco</c:v>
                </c:pt>
                <c:pt idx="22">
                  <c:v>Madre de Dios</c:v>
                </c:pt>
                <c:pt idx="23">
                  <c:v>Huancavelica</c:v>
                </c:pt>
              </c:strCache>
            </c:strRef>
          </c:cat>
          <c:val>
            <c:numRef>
              <c:f>'AONA Dpto_sem'!$N$7:$N$30</c:f>
              <c:numCache>
                <c:formatCode>0%</c:formatCode>
                <c:ptCount val="24"/>
                <c:pt idx="0">
                  <c:v>1.000000030866691</c:v>
                </c:pt>
                <c:pt idx="1">
                  <c:v>0.99615829617293816</c:v>
                </c:pt>
                <c:pt idx="2">
                  <c:v>0.98767729394049419</c:v>
                </c:pt>
                <c:pt idx="3">
                  <c:v>0.98690245407519028</c:v>
                </c:pt>
                <c:pt idx="4">
                  <c:v>0.98580311856691116</c:v>
                </c:pt>
                <c:pt idx="5">
                  <c:v>0.98363713726831081</c:v>
                </c:pt>
                <c:pt idx="6">
                  <c:v>0.9819041281931985</c:v>
                </c:pt>
                <c:pt idx="7">
                  <c:v>0.98092262579917266</c:v>
                </c:pt>
                <c:pt idx="8">
                  <c:v>0.9731938486297621</c:v>
                </c:pt>
                <c:pt idx="9">
                  <c:v>0.97293510447790665</c:v>
                </c:pt>
                <c:pt idx="10">
                  <c:v>0.97227441928259606</c:v>
                </c:pt>
                <c:pt idx="11">
                  <c:v>0.96941920514859725</c:v>
                </c:pt>
                <c:pt idx="12">
                  <c:v>0.96915777042335371</c:v>
                </c:pt>
                <c:pt idx="13">
                  <c:v>0.96771159436613896</c:v>
                </c:pt>
                <c:pt idx="14">
                  <c:v>0.96305934224314593</c:v>
                </c:pt>
                <c:pt idx="15">
                  <c:v>0.96177602820066455</c:v>
                </c:pt>
                <c:pt idx="16">
                  <c:v>0.96085666009731929</c:v>
                </c:pt>
                <c:pt idx="17">
                  <c:v>0.95990224287264292</c:v>
                </c:pt>
                <c:pt idx="18">
                  <c:v>0.95600864520364148</c:v>
                </c:pt>
                <c:pt idx="19">
                  <c:v>0.95450468210729833</c:v>
                </c:pt>
                <c:pt idx="20">
                  <c:v>0.95122938941435764</c:v>
                </c:pt>
                <c:pt idx="21">
                  <c:v>0.94863723178736425</c:v>
                </c:pt>
                <c:pt idx="22">
                  <c:v>0.92184127786252967</c:v>
                </c:pt>
                <c:pt idx="23">
                  <c:v>0.88352102206107619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10936"/>
        <c:axId val="303810544"/>
      </c:lineChart>
      <c:catAx>
        <c:axId val="30381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810152"/>
        <c:crosses val="autoZero"/>
        <c:auto val="1"/>
        <c:lblAlgn val="ctr"/>
        <c:lblOffset val="100"/>
        <c:noMultiLvlLbl val="0"/>
      </c:catAx>
      <c:valAx>
        <c:axId val="303810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8199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8105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810936"/>
        <c:crosses val="max"/>
        <c:crossBetween val="between"/>
      </c:valAx>
      <c:catAx>
        <c:axId val="303810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8105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Dpto_sem'!$L$7:$L$28</c:f>
              <c:strCache>
                <c:ptCount val="22"/>
                <c:pt idx="0">
                  <c:v>Tacna</c:v>
                </c:pt>
                <c:pt idx="1">
                  <c:v>La Libertad</c:v>
                </c:pt>
                <c:pt idx="2">
                  <c:v>San Martín</c:v>
                </c:pt>
                <c:pt idx="3">
                  <c:v>Pasco</c:v>
                </c:pt>
                <c:pt idx="4">
                  <c:v>Piura</c:v>
                </c:pt>
                <c:pt idx="5">
                  <c:v>Loreto</c:v>
                </c:pt>
                <c:pt idx="6">
                  <c:v>Junín</c:v>
                </c:pt>
                <c:pt idx="7">
                  <c:v>Ica</c:v>
                </c:pt>
                <c:pt idx="8">
                  <c:v>Ayacucho</c:v>
                </c:pt>
                <c:pt idx="9">
                  <c:v>Apurímac</c:v>
                </c:pt>
                <c:pt idx="10">
                  <c:v>Huancavelica</c:v>
                </c:pt>
                <c:pt idx="11">
                  <c:v>Lambayeque</c:v>
                </c:pt>
                <c:pt idx="12">
                  <c:v>Puno</c:v>
                </c:pt>
                <c:pt idx="13">
                  <c:v>Cusco</c:v>
                </c:pt>
                <c:pt idx="14">
                  <c:v>Ucayali</c:v>
                </c:pt>
                <c:pt idx="15">
                  <c:v>Amazonas</c:v>
                </c:pt>
                <c:pt idx="16">
                  <c:v>Huánuco</c:v>
                </c:pt>
                <c:pt idx="17">
                  <c:v>Arequipa</c:v>
                </c:pt>
                <c:pt idx="18">
                  <c:v>Ancash</c:v>
                </c:pt>
                <c:pt idx="19">
                  <c:v>Lima</c:v>
                </c:pt>
                <c:pt idx="20">
                  <c:v>Cajamarca</c:v>
                </c:pt>
                <c:pt idx="21">
                  <c:v>Moquegua</c:v>
                </c:pt>
              </c:strCache>
            </c:strRef>
          </c:cat>
          <c:val>
            <c:numRef>
              <c:f>'AHRE Dpto_sem'!$M$7:$M$28</c:f>
              <c:numCache>
                <c:formatCode>#,##0.0</c:formatCode>
                <c:ptCount val="22"/>
                <c:pt idx="0">
                  <c:v>1.5213769860565662E-2</c:v>
                </c:pt>
                <c:pt idx="1">
                  <c:v>4.3527406786452048</c:v>
                </c:pt>
                <c:pt idx="2">
                  <c:v>7.9700845171464607</c:v>
                </c:pt>
                <c:pt idx="3">
                  <c:v>5.4518300265772268</c:v>
                </c:pt>
                <c:pt idx="4">
                  <c:v>12.23554445290938</c:v>
                </c:pt>
                <c:pt idx="5">
                  <c:v>18.673393060802482</c:v>
                </c:pt>
                <c:pt idx="6">
                  <c:v>10.188248367892811</c:v>
                </c:pt>
                <c:pt idx="7">
                  <c:v>0.24567450792528689</c:v>
                </c:pt>
                <c:pt idx="8">
                  <c:v>7.3479250983509701</c:v>
                </c:pt>
                <c:pt idx="9">
                  <c:v>2.8831217923288932</c:v>
                </c:pt>
                <c:pt idx="10">
                  <c:v>10.145492025185376</c:v>
                </c:pt>
                <c:pt idx="11">
                  <c:v>1.7807669605826959</c:v>
                </c:pt>
                <c:pt idx="12">
                  <c:v>16.544929703813978</c:v>
                </c:pt>
                <c:pt idx="13">
                  <c:v>5.6815866468241438</c:v>
                </c:pt>
                <c:pt idx="14">
                  <c:v>1.7709600377129391</c:v>
                </c:pt>
                <c:pt idx="15">
                  <c:v>3.4058813920273678</c:v>
                </c:pt>
                <c:pt idx="16">
                  <c:v>15.131091207833379</c:v>
                </c:pt>
                <c:pt idx="17">
                  <c:v>1.5222797199385241</c:v>
                </c:pt>
                <c:pt idx="18">
                  <c:v>6.8838248388492502</c:v>
                </c:pt>
                <c:pt idx="19">
                  <c:v>14.651710366599218</c:v>
                </c:pt>
                <c:pt idx="20">
                  <c:v>13.384642200893722</c:v>
                </c:pt>
                <c:pt idx="21">
                  <c:v>4.2100619524717331E-2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12504"/>
        <c:axId val="303815248"/>
      </c:barChart>
      <c:lineChart>
        <c:grouping val="standard"/>
        <c:varyColors val="0"/>
        <c:ser>
          <c:idx val="1"/>
          <c:order val="1"/>
          <c:tx>
            <c:strRef>
              <c:f>'AHRE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Dpto_sem'!$L$7:$L$28</c:f>
              <c:strCache>
                <c:ptCount val="22"/>
                <c:pt idx="0">
                  <c:v>Tacna</c:v>
                </c:pt>
                <c:pt idx="1">
                  <c:v>La Libertad</c:v>
                </c:pt>
                <c:pt idx="2">
                  <c:v>San Martín</c:v>
                </c:pt>
                <c:pt idx="3">
                  <c:v>Pasco</c:v>
                </c:pt>
                <c:pt idx="4">
                  <c:v>Piura</c:v>
                </c:pt>
                <c:pt idx="5">
                  <c:v>Loreto</c:v>
                </c:pt>
                <c:pt idx="6">
                  <c:v>Junín</c:v>
                </c:pt>
                <c:pt idx="7">
                  <c:v>Ica</c:v>
                </c:pt>
                <c:pt idx="8">
                  <c:v>Ayacucho</c:v>
                </c:pt>
                <c:pt idx="9">
                  <c:v>Apurímac</c:v>
                </c:pt>
                <c:pt idx="10">
                  <c:v>Huancavelica</c:v>
                </c:pt>
                <c:pt idx="11">
                  <c:v>Lambayeque</c:v>
                </c:pt>
                <c:pt idx="12">
                  <c:v>Puno</c:v>
                </c:pt>
                <c:pt idx="13">
                  <c:v>Cusco</c:v>
                </c:pt>
                <c:pt idx="14">
                  <c:v>Ucayali</c:v>
                </c:pt>
                <c:pt idx="15">
                  <c:v>Amazonas</c:v>
                </c:pt>
                <c:pt idx="16">
                  <c:v>Huánuco</c:v>
                </c:pt>
                <c:pt idx="17">
                  <c:v>Arequipa</c:v>
                </c:pt>
                <c:pt idx="18">
                  <c:v>Ancash</c:v>
                </c:pt>
                <c:pt idx="19">
                  <c:v>Lima</c:v>
                </c:pt>
                <c:pt idx="20">
                  <c:v>Cajamarca</c:v>
                </c:pt>
                <c:pt idx="21">
                  <c:v>Moquegua</c:v>
                </c:pt>
              </c:strCache>
            </c:strRef>
          </c:cat>
          <c:val>
            <c:numRef>
              <c:f>'AHRE Dpto_sem'!$N$7:$N$28</c:f>
              <c:numCache>
                <c:formatCode>0%</c:formatCode>
                <c:ptCount val="22"/>
                <c:pt idx="0">
                  <c:v>0.99998487318033802</c:v>
                </c:pt>
                <c:pt idx="1">
                  <c:v>0.99997924997437404</c:v>
                </c:pt>
                <c:pt idx="2">
                  <c:v>0.99978167071485657</c:v>
                </c:pt>
                <c:pt idx="3">
                  <c:v>0.99972146044150589</c:v>
                </c:pt>
                <c:pt idx="4">
                  <c:v>0.99964586683490764</c:v>
                </c:pt>
                <c:pt idx="5">
                  <c:v>0.99958974809629275</c:v>
                </c:pt>
                <c:pt idx="6">
                  <c:v>0.99940803761214125</c:v>
                </c:pt>
                <c:pt idx="7">
                  <c:v>0.99836030821644717</c:v>
                </c:pt>
                <c:pt idx="8">
                  <c:v>0.99763027786499103</c:v>
                </c:pt>
                <c:pt idx="9">
                  <c:v>0.99725629210969191</c:v>
                </c:pt>
                <c:pt idx="10">
                  <c:v>0.99717933567049333</c:v>
                </c:pt>
                <c:pt idx="11">
                  <c:v>0.99673455941348743</c:v>
                </c:pt>
                <c:pt idx="12">
                  <c:v>0.99371113639378295</c:v>
                </c:pt>
                <c:pt idx="13">
                  <c:v>0.99181867195631068</c:v>
                </c:pt>
                <c:pt idx="14">
                  <c:v>0.99021285176158946</c:v>
                </c:pt>
                <c:pt idx="15">
                  <c:v>0.98256687717698876</c:v>
                </c:pt>
                <c:pt idx="16">
                  <c:v>0.97993431013800603</c:v>
                </c:pt>
                <c:pt idx="17">
                  <c:v>0.96523492363143426</c:v>
                </c:pt>
                <c:pt idx="18">
                  <c:v>0.96299102759510247</c:v>
                </c:pt>
                <c:pt idx="19">
                  <c:v>0.96182230241646016</c:v>
                </c:pt>
                <c:pt idx="20">
                  <c:v>0.95541952574902811</c:v>
                </c:pt>
                <c:pt idx="21">
                  <c:v>0.52819224816788146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22304"/>
        <c:axId val="303821520"/>
      </c:lineChart>
      <c:catAx>
        <c:axId val="303812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815248"/>
        <c:crosses val="autoZero"/>
        <c:auto val="1"/>
        <c:lblAlgn val="ctr"/>
        <c:lblOffset val="100"/>
        <c:noMultiLvlLbl val="0"/>
      </c:catAx>
      <c:valAx>
        <c:axId val="3038152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812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8215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822304"/>
        <c:crosses val="max"/>
        <c:crossBetween val="between"/>
      </c:valAx>
      <c:catAx>
        <c:axId val="3038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8215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Dpto_sem'!$M$7</c:f>
              <c:numCache>
                <c:formatCode>#,##0.0</c:formatCode>
                <c:ptCount val="1"/>
                <c:pt idx="0">
                  <c:v>11.91420087669735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22696"/>
        <c:axId val="303823088"/>
      </c:barChart>
      <c:lineChart>
        <c:grouping val="standard"/>
        <c:varyColors val="0"/>
        <c:ser>
          <c:idx val="1"/>
          <c:order val="1"/>
          <c:tx>
            <c:strRef>
              <c:f>'CPJCC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Dpto_sem'!$N$7</c:f>
              <c:numCache>
                <c:formatCode>0%</c:formatCode>
                <c:ptCount val="1"/>
                <c:pt idx="0">
                  <c:v>0.99655443197416582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24264"/>
        <c:axId val="303823480"/>
      </c:lineChart>
      <c:catAx>
        <c:axId val="30382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3823088"/>
        <c:crosses val="autoZero"/>
        <c:auto val="1"/>
        <c:lblAlgn val="ctr"/>
        <c:lblOffset val="100"/>
        <c:noMultiLvlLbl val="0"/>
      </c:catAx>
      <c:valAx>
        <c:axId val="3038230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822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38234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3824264"/>
        <c:crosses val="max"/>
        <c:crossBetween val="between"/>
      </c:valAx>
      <c:catAx>
        <c:axId val="303824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8234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Dpto_sem'!$L$7:$L$11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Dpto_sem'!$M$7:$M$11</c:f>
              <c:numCache>
                <c:formatCode>#,##0.0</c:formatCode>
                <c:ptCount val="5"/>
                <c:pt idx="0">
                  <c:v>5.5500000715255737E-2</c:v>
                </c:pt>
                <c:pt idx="1">
                  <c:v>0.36457375793543179</c:v>
                </c:pt>
                <c:pt idx="2">
                  <c:v>0.44214334757998586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821912"/>
        <c:axId val="304209688"/>
      </c:barChart>
      <c:lineChart>
        <c:grouping val="standard"/>
        <c:varyColors val="0"/>
        <c:ser>
          <c:idx val="1"/>
          <c:order val="1"/>
          <c:tx>
            <c:strRef>
              <c:f>'RPAM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Dpto_sem'!$L$7:$L$11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Dpto_sem'!$N$7:$N$11</c:f>
              <c:numCache>
                <c:formatCode>0%</c:formatCode>
                <c:ptCount val="5"/>
                <c:pt idx="0">
                  <c:v>0.42857143409463888</c:v>
                </c:pt>
                <c:pt idx="1">
                  <c:v>0.15353764572509718</c:v>
                </c:pt>
                <c:pt idx="2">
                  <c:v>0.10523441639182157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11256"/>
        <c:axId val="304208120"/>
      </c:lineChart>
      <c:catAx>
        <c:axId val="30382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09688"/>
        <c:crosses val="autoZero"/>
        <c:auto val="1"/>
        <c:lblAlgn val="ctr"/>
        <c:lblOffset val="100"/>
        <c:noMultiLvlLbl val="0"/>
      </c:catAx>
      <c:valAx>
        <c:axId val="3042096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3821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081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11256"/>
        <c:crosses val="max"/>
        <c:crossBetween val="between"/>
      </c:valAx>
      <c:catAx>
        <c:axId val="304211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081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Dpto_sem'!$L$7:$L$31</c:f>
              <c:strCache>
                <c:ptCount val="25"/>
                <c:pt idx="0">
                  <c:v>San Martín</c:v>
                </c:pt>
                <c:pt idx="1">
                  <c:v>Amazonas</c:v>
                </c:pt>
                <c:pt idx="2">
                  <c:v>Ancash</c:v>
                </c:pt>
                <c:pt idx="3">
                  <c:v>Huancavelica</c:v>
                </c:pt>
                <c:pt idx="4">
                  <c:v>Ucayali</c:v>
                </c:pt>
                <c:pt idx="5">
                  <c:v>Apurímac</c:v>
                </c:pt>
                <c:pt idx="6">
                  <c:v>Junín</c:v>
                </c:pt>
                <c:pt idx="7">
                  <c:v>Madre de Dios</c:v>
                </c:pt>
                <c:pt idx="8">
                  <c:v>Huánuco</c:v>
                </c:pt>
                <c:pt idx="9">
                  <c:v>Cusco</c:v>
                </c:pt>
                <c:pt idx="10">
                  <c:v>Ayacucho</c:v>
                </c:pt>
                <c:pt idx="11">
                  <c:v>Loreto</c:v>
                </c:pt>
                <c:pt idx="12">
                  <c:v>Cajamarca</c:v>
                </c:pt>
                <c:pt idx="13">
                  <c:v>Lima</c:v>
                </c:pt>
                <c:pt idx="14">
                  <c:v>Lambayeque</c:v>
                </c:pt>
                <c:pt idx="15">
                  <c:v>Ica</c:v>
                </c:pt>
                <c:pt idx="16">
                  <c:v>Tumbes</c:v>
                </c:pt>
                <c:pt idx="17">
                  <c:v>Moquegua</c:v>
                </c:pt>
                <c:pt idx="18">
                  <c:v>Pasco</c:v>
                </c:pt>
                <c:pt idx="19">
                  <c:v>La Libertad</c:v>
                </c:pt>
                <c:pt idx="20">
                  <c:v>Arequipa</c:v>
                </c:pt>
                <c:pt idx="21">
                  <c:v>Puno</c:v>
                </c:pt>
                <c:pt idx="22">
                  <c:v>Piura</c:v>
                </c:pt>
                <c:pt idx="23">
                  <c:v>Tacna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Dpto_sem'!$M$7:$M$31</c:f>
              <c:numCache>
                <c:formatCode>#,##0.0</c:formatCode>
                <c:ptCount val="25"/>
                <c:pt idx="0">
                  <c:v>42.418407297642389</c:v>
                </c:pt>
                <c:pt idx="1">
                  <c:v>29.055820477787165</c:v>
                </c:pt>
                <c:pt idx="2">
                  <c:v>1.4295913156274764</c:v>
                </c:pt>
                <c:pt idx="3">
                  <c:v>8.8083916642653755</c:v>
                </c:pt>
                <c:pt idx="4">
                  <c:v>9.7826401972322952</c:v>
                </c:pt>
                <c:pt idx="5">
                  <c:v>11.475525496947927</c:v>
                </c:pt>
                <c:pt idx="6">
                  <c:v>22.76524553713547</c:v>
                </c:pt>
                <c:pt idx="7">
                  <c:v>3.3880997426449539</c:v>
                </c:pt>
                <c:pt idx="8">
                  <c:v>26.20647132102976</c:v>
                </c:pt>
                <c:pt idx="9">
                  <c:v>59.21636458628808</c:v>
                </c:pt>
                <c:pt idx="10">
                  <c:v>94.654320067294435</c:v>
                </c:pt>
                <c:pt idx="11">
                  <c:v>7.6721485805141754</c:v>
                </c:pt>
                <c:pt idx="12">
                  <c:v>33.44864364207524</c:v>
                </c:pt>
                <c:pt idx="13">
                  <c:v>171.94227192110077</c:v>
                </c:pt>
                <c:pt idx="14">
                  <c:v>6.6690779663635507</c:v>
                </c:pt>
                <c:pt idx="15">
                  <c:v>5.2146018119105966</c:v>
                </c:pt>
                <c:pt idx="16">
                  <c:v>2.7731249953212682</c:v>
                </c:pt>
                <c:pt idx="17">
                  <c:v>1.0894829969971909</c:v>
                </c:pt>
                <c:pt idx="18">
                  <c:v>6.930740258659891</c:v>
                </c:pt>
                <c:pt idx="19">
                  <c:v>8.1366247991922602</c:v>
                </c:pt>
                <c:pt idx="20">
                  <c:v>7.5113233787542413</c:v>
                </c:pt>
                <c:pt idx="21">
                  <c:v>23.040227266070609</c:v>
                </c:pt>
                <c:pt idx="22">
                  <c:v>7.3731669801272801</c:v>
                </c:pt>
                <c:pt idx="23">
                  <c:v>2.5987707233216497</c:v>
                </c:pt>
                <c:pt idx="24">
                  <c:v>5.7199998991563916E-4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16744"/>
        <c:axId val="304206552"/>
      </c:barChart>
      <c:lineChart>
        <c:grouping val="standard"/>
        <c:varyColors val="0"/>
        <c:ser>
          <c:idx val="1"/>
          <c:order val="1"/>
          <c:tx>
            <c:strRef>
              <c:f>'MAPP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Dpto_sem'!$L$7:$L$31</c:f>
              <c:strCache>
                <c:ptCount val="25"/>
                <c:pt idx="0">
                  <c:v>San Martín</c:v>
                </c:pt>
                <c:pt idx="1">
                  <c:v>Amazonas</c:v>
                </c:pt>
                <c:pt idx="2">
                  <c:v>Ancash</c:v>
                </c:pt>
                <c:pt idx="3">
                  <c:v>Huancavelica</c:v>
                </c:pt>
                <c:pt idx="4">
                  <c:v>Ucayali</c:v>
                </c:pt>
                <c:pt idx="5">
                  <c:v>Apurímac</c:v>
                </c:pt>
                <c:pt idx="6">
                  <c:v>Junín</c:v>
                </c:pt>
                <c:pt idx="7">
                  <c:v>Madre de Dios</c:v>
                </c:pt>
                <c:pt idx="8">
                  <c:v>Huánuco</c:v>
                </c:pt>
                <c:pt idx="9">
                  <c:v>Cusco</c:v>
                </c:pt>
                <c:pt idx="10">
                  <c:v>Ayacucho</c:v>
                </c:pt>
                <c:pt idx="11">
                  <c:v>Loreto</c:v>
                </c:pt>
                <c:pt idx="12">
                  <c:v>Cajamarca</c:v>
                </c:pt>
                <c:pt idx="13">
                  <c:v>Lima</c:v>
                </c:pt>
                <c:pt idx="14">
                  <c:v>Lambayeque</c:v>
                </c:pt>
                <c:pt idx="15">
                  <c:v>Ica</c:v>
                </c:pt>
                <c:pt idx="16">
                  <c:v>Tumbes</c:v>
                </c:pt>
                <c:pt idx="17">
                  <c:v>Moquegua</c:v>
                </c:pt>
                <c:pt idx="18">
                  <c:v>Pasco</c:v>
                </c:pt>
                <c:pt idx="19">
                  <c:v>La Libertad</c:v>
                </c:pt>
                <c:pt idx="20">
                  <c:v>Arequipa</c:v>
                </c:pt>
                <c:pt idx="21">
                  <c:v>Puno</c:v>
                </c:pt>
                <c:pt idx="22">
                  <c:v>Piura</c:v>
                </c:pt>
                <c:pt idx="23">
                  <c:v>Tacna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Dpto_sem'!$N$7:$N$31</c:f>
              <c:numCache>
                <c:formatCode>0%</c:formatCode>
                <c:ptCount val="25"/>
                <c:pt idx="0">
                  <c:v>0.99937300766126114</c:v>
                </c:pt>
                <c:pt idx="1">
                  <c:v>0.99874786155360562</c:v>
                </c:pt>
                <c:pt idx="2">
                  <c:v>0.99795139189618631</c:v>
                </c:pt>
                <c:pt idx="3">
                  <c:v>0.99747027332905702</c:v>
                </c:pt>
                <c:pt idx="4">
                  <c:v>0.99722231283476215</c:v>
                </c:pt>
                <c:pt idx="5">
                  <c:v>0.99586109549318869</c:v>
                </c:pt>
                <c:pt idx="6">
                  <c:v>0.99538226910935024</c:v>
                </c:pt>
                <c:pt idx="7">
                  <c:v>0.99431768942542964</c:v>
                </c:pt>
                <c:pt idx="8">
                  <c:v>0.99397241334406006</c:v>
                </c:pt>
                <c:pt idx="9">
                  <c:v>0.9936363865318415</c:v>
                </c:pt>
                <c:pt idx="10">
                  <c:v>0.99314031120894486</c:v>
                </c:pt>
                <c:pt idx="11">
                  <c:v>0.99104083630680839</c:v>
                </c:pt>
                <c:pt idx="12">
                  <c:v>0.98546611703638143</c:v>
                </c:pt>
                <c:pt idx="13">
                  <c:v>0.98337562908543208</c:v>
                </c:pt>
                <c:pt idx="14">
                  <c:v>0.9774961537996586</c:v>
                </c:pt>
                <c:pt idx="15">
                  <c:v>0.97608983405965655</c:v>
                </c:pt>
                <c:pt idx="16">
                  <c:v>0.97547458421830924</c:v>
                </c:pt>
                <c:pt idx="17">
                  <c:v>0.965963333602741</c:v>
                </c:pt>
                <c:pt idx="18">
                  <c:v>0.95692043409723104</c:v>
                </c:pt>
                <c:pt idx="19">
                  <c:v>0.95241964010903513</c:v>
                </c:pt>
                <c:pt idx="20">
                  <c:v>0.93811743620011245</c:v>
                </c:pt>
                <c:pt idx="21">
                  <c:v>0.92869600702023636</c:v>
                </c:pt>
                <c:pt idx="22">
                  <c:v>0.86037341205623663</c:v>
                </c:pt>
                <c:pt idx="23">
                  <c:v>0.7216875046020037</c:v>
                </c:pt>
                <c:pt idx="24">
                  <c:v>0.17177176874343519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15960"/>
        <c:axId val="304207728"/>
      </c:lineChart>
      <c:catAx>
        <c:axId val="30421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06552"/>
        <c:crosses val="autoZero"/>
        <c:auto val="1"/>
        <c:lblAlgn val="ctr"/>
        <c:lblOffset val="100"/>
        <c:noMultiLvlLbl val="0"/>
      </c:catAx>
      <c:valAx>
        <c:axId val="3042065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167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077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15960"/>
        <c:crosses val="max"/>
        <c:crossBetween val="between"/>
      </c:valAx>
      <c:catAx>
        <c:axId val="304215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077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Dpto_sem'!$L$7:$L$31</c:f>
              <c:strCache>
                <c:ptCount val="25"/>
                <c:pt idx="0">
                  <c:v>Amazonas</c:v>
                </c:pt>
                <c:pt idx="1">
                  <c:v>Huancavelica</c:v>
                </c:pt>
                <c:pt idx="2">
                  <c:v>Moquegua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Cajamarca</c:v>
                </c:pt>
                <c:pt idx="6">
                  <c:v>Arequipa</c:v>
                </c:pt>
                <c:pt idx="7">
                  <c:v>Lima</c:v>
                </c:pt>
                <c:pt idx="8">
                  <c:v>Madre de Dios</c:v>
                </c:pt>
                <c:pt idx="9">
                  <c:v>Puno</c:v>
                </c:pt>
                <c:pt idx="10">
                  <c:v>Pasco</c:v>
                </c:pt>
                <c:pt idx="11">
                  <c:v>Junín</c:v>
                </c:pt>
                <c:pt idx="12">
                  <c:v>Cusco</c:v>
                </c:pt>
                <c:pt idx="13">
                  <c:v>Lambayeque</c:v>
                </c:pt>
                <c:pt idx="14">
                  <c:v>Huánuco</c:v>
                </c:pt>
                <c:pt idx="15">
                  <c:v>Ica</c:v>
                </c:pt>
                <c:pt idx="16">
                  <c:v>Ancash</c:v>
                </c:pt>
                <c:pt idx="17">
                  <c:v>La Libertad</c:v>
                </c:pt>
                <c:pt idx="18">
                  <c:v>Tacna</c:v>
                </c:pt>
                <c:pt idx="19">
                  <c:v>San Martín</c:v>
                </c:pt>
                <c:pt idx="20">
                  <c:v>Piura</c:v>
                </c:pt>
                <c:pt idx="21">
                  <c:v>Apurímac</c:v>
                </c:pt>
                <c:pt idx="22">
                  <c:v>Loreto</c:v>
                </c:pt>
                <c:pt idx="23">
                  <c:v>Ayacucho</c:v>
                </c:pt>
                <c:pt idx="24">
                  <c:v>Tumbes</c:v>
                </c:pt>
              </c:strCache>
            </c:strRef>
          </c:cat>
          <c:val>
            <c:numRef>
              <c:f>'SC Dpto_sem'!$M$7:$M$31</c:f>
              <c:numCache>
                <c:formatCode>#,##0.0</c:formatCode>
                <c:ptCount val="25"/>
                <c:pt idx="0">
                  <c:v>67.381627352273654</c:v>
                </c:pt>
                <c:pt idx="1">
                  <c:v>44.81466244204239</c:v>
                </c:pt>
                <c:pt idx="2">
                  <c:v>22.959084553356092</c:v>
                </c:pt>
                <c:pt idx="3">
                  <c:v>152.25261388160786</c:v>
                </c:pt>
                <c:pt idx="4">
                  <c:v>46.121105148151955</c:v>
                </c:pt>
                <c:pt idx="5">
                  <c:v>96.781699333026125</c:v>
                </c:pt>
                <c:pt idx="6">
                  <c:v>366.83077243235789</c:v>
                </c:pt>
                <c:pt idx="7">
                  <c:v>2062.9226733684263</c:v>
                </c:pt>
                <c:pt idx="8">
                  <c:v>14.242849990721709</c:v>
                </c:pt>
                <c:pt idx="9">
                  <c:v>138.71271704419479</c:v>
                </c:pt>
                <c:pt idx="10">
                  <c:v>26.086019067566724</c:v>
                </c:pt>
                <c:pt idx="11">
                  <c:v>169.94223422052619</c:v>
                </c:pt>
                <c:pt idx="12">
                  <c:v>246.90791284348916</c:v>
                </c:pt>
                <c:pt idx="13">
                  <c:v>214.6710292665849</c:v>
                </c:pt>
                <c:pt idx="14">
                  <c:v>52.066672780218141</c:v>
                </c:pt>
                <c:pt idx="15">
                  <c:v>122.91419157884926</c:v>
                </c:pt>
                <c:pt idx="16">
                  <c:v>147.58756129460602</c:v>
                </c:pt>
                <c:pt idx="17">
                  <c:v>226.45655775240832</c:v>
                </c:pt>
                <c:pt idx="18">
                  <c:v>75.52060154037629</c:v>
                </c:pt>
                <c:pt idx="19">
                  <c:v>50.684585613291205</c:v>
                </c:pt>
                <c:pt idx="20">
                  <c:v>163.99257563380939</c:v>
                </c:pt>
                <c:pt idx="21">
                  <c:v>61.737883200194624</c:v>
                </c:pt>
                <c:pt idx="22">
                  <c:v>87.733503007790915</c:v>
                </c:pt>
                <c:pt idx="23">
                  <c:v>53.283873178032621</c:v>
                </c:pt>
                <c:pt idx="24">
                  <c:v>46.068450793053749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510920"/>
        <c:axId val="289508176"/>
      </c:barChart>
      <c:lineChart>
        <c:grouping val="standard"/>
        <c:varyColors val="0"/>
        <c:ser>
          <c:idx val="1"/>
          <c:order val="1"/>
          <c:tx>
            <c:strRef>
              <c:f>'SC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Dpto_sem'!$L$7:$L$31</c:f>
              <c:strCache>
                <c:ptCount val="25"/>
                <c:pt idx="0">
                  <c:v>Amazonas</c:v>
                </c:pt>
                <c:pt idx="1">
                  <c:v>Huancavelica</c:v>
                </c:pt>
                <c:pt idx="2">
                  <c:v>Moquegua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Cajamarca</c:v>
                </c:pt>
                <c:pt idx="6">
                  <c:v>Arequipa</c:v>
                </c:pt>
                <c:pt idx="7">
                  <c:v>Lima</c:v>
                </c:pt>
                <c:pt idx="8">
                  <c:v>Madre de Dios</c:v>
                </c:pt>
                <c:pt idx="9">
                  <c:v>Puno</c:v>
                </c:pt>
                <c:pt idx="10">
                  <c:v>Pasco</c:v>
                </c:pt>
                <c:pt idx="11">
                  <c:v>Junín</c:v>
                </c:pt>
                <c:pt idx="12">
                  <c:v>Cusco</c:v>
                </c:pt>
                <c:pt idx="13">
                  <c:v>Lambayeque</c:v>
                </c:pt>
                <c:pt idx="14">
                  <c:v>Huánuco</c:v>
                </c:pt>
                <c:pt idx="15">
                  <c:v>Ica</c:v>
                </c:pt>
                <c:pt idx="16">
                  <c:v>Ancash</c:v>
                </c:pt>
                <c:pt idx="17">
                  <c:v>La Libertad</c:v>
                </c:pt>
                <c:pt idx="18">
                  <c:v>Tacna</c:v>
                </c:pt>
                <c:pt idx="19">
                  <c:v>San Martín</c:v>
                </c:pt>
                <c:pt idx="20">
                  <c:v>Piura</c:v>
                </c:pt>
                <c:pt idx="21">
                  <c:v>Apurímac</c:v>
                </c:pt>
                <c:pt idx="22">
                  <c:v>Loreto</c:v>
                </c:pt>
                <c:pt idx="23">
                  <c:v>Ayacucho</c:v>
                </c:pt>
                <c:pt idx="24">
                  <c:v>Tumbes</c:v>
                </c:pt>
              </c:strCache>
            </c:strRef>
          </c:cat>
          <c:val>
            <c:numRef>
              <c:f>'SC Dpto_sem'!$N$7:$N$31</c:f>
              <c:numCache>
                <c:formatCode>0%</c:formatCode>
                <c:ptCount val="25"/>
                <c:pt idx="0">
                  <c:v>0.98973973076958732</c:v>
                </c:pt>
                <c:pt idx="1">
                  <c:v>0.97161438978454495</c:v>
                </c:pt>
                <c:pt idx="2">
                  <c:v>0.96663317643258106</c:v>
                </c:pt>
                <c:pt idx="3">
                  <c:v>0.96521721729038723</c:v>
                </c:pt>
                <c:pt idx="4">
                  <c:v>0.96014103218125246</c:v>
                </c:pt>
                <c:pt idx="5">
                  <c:v>0.96009313050374023</c:v>
                </c:pt>
                <c:pt idx="6">
                  <c:v>0.95421459329373193</c:v>
                </c:pt>
                <c:pt idx="7">
                  <c:v>0.95308603061285146</c:v>
                </c:pt>
                <c:pt idx="8">
                  <c:v>0.95304151724373642</c:v>
                </c:pt>
                <c:pt idx="9">
                  <c:v>0.94707758239305917</c:v>
                </c:pt>
                <c:pt idx="10">
                  <c:v>0.9420743195757717</c:v>
                </c:pt>
                <c:pt idx="11">
                  <c:v>0.9412504557852982</c:v>
                </c:pt>
                <c:pt idx="12">
                  <c:v>0.94054712491192016</c:v>
                </c:pt>
                <c:pt idx="13">
                  <c:v>0.93914929409177561</c:v>
                </c:pt>
                <c:pt idx="14">
                  <c:v>0.93472960101385516</c:v>
                </c:pt>
                <c:pt idx="15">
                  <c:v>0.92956837310458007</c:v>
                </c:pt>
                <c:pt idx="16">
                  <c:v>0.92237672727008813</c:v>
                </c:pt>
                <c:pt idx="17">
                  <c:v>0.90724156050471672</c:v>
                </c:pt>
                <c:pt idx="18">
                  <c:v>0.90022748729969138</c:v>
                </c:pt>
                <c:pt idx="19">
                  <c:v>0.88049502158452964</c:v>
                </c:pt>
                <c:pt idx="20">
                  <c:v>0.87473560724112964</c:v>
                </c:pt>
                <c:pt idx="21">
                  <c:v>0.87415927178923936</c:v>
                </c:pt>
                <c:pt idx="22">
                  <c:v>0.86957121996328657</c:v>
                </c:pt>
                <c:pt idx="23">
                  <c:v>0.86644542549228276</c:v>
                </c:pt>
                <c:pt idx="24">
                  <c:v>0.82815232289984064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13664"/>
        <c:axId val="289509352"/>
      </c:lineChart>
      <c:catAx>
        <c:axId val="289510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508176"/>
        <c:crosses val="autoZero"/>
        <c:auto val="1"/>
        <c:lblAlgn val="ctr"/>
        <c:lblOffset val="100"/>
        <c:noMultiLvlLbl val="0"/>
      </c:catAx>
      <c:valAx>
        <c:axId val="2895081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510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95093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9513664"/>
        <c:crosses val="max"/>
        <c:crossBetween val="between"/>
      </c:valAx>
      <c:catAx>
        <c:axId val="28951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5093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Dpto_sem'!$L$7:$L$31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Dpto_sem'!$M$7:$M$31</c:f>
              <c:numCache>
                <c:formatCode>#,##0.0</c:formatCode>
                <c:ptCount val="25"/>
                <c:pt idx="0">
                  <c:v>610.43968965017848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17528"/>
        <c:axId val="304212040"/>
      </c:barChart>
      <c:lineChart>
        <c:grouping val="standard"/>
        <c:varyColors val="0"/>
        <c:ser>
          <c:idx val="1"/>
          <c:order val="1"/>
          <c:tx>
            <c:strRef>
              <c:f>'AARES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Dpto_sem'!$L$7:$L$31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Dpto_sem'!$N$7:$N$31</c:f>
              <c:numCache>
                <c:formatCode>0%</c:formatCode>
                <c:ptCount val="25"/>
                <c:pt idx="0">
                  <c:v>0.9998573668609505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14784"/>
        <c:axId val="304214392"/>
      </c:lineChart>
      <c:catAx>
        <c:axId val="30421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12040"/>
        <c:crosses val="autoZero"/>
        <c:auto val="1"/>
        <c:lblAlgn val="ctr"/>
        <c:lblOffset val="100"/>
        <c:noMultiLvlLbl val="0"/>
      </c:catAx>
      <c:valAx>
        <c:axId val="3042120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175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143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14784"/>
        <c:crosses val="max"/>
        <c:crossBetween val="between"/>
      </c:valAx>
      <c:catAx>
        <c:axId val="304214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143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Dpto_sem'!$L$7:$L$31</c:f>
              <c:strCache>
                <c:ptCount val="25"/>
                <c:pt idx="0">
                  <c:v>Moquegua</c:v>
                </c:pt>
                <c:pt idx="1">
                  <c:v>Loreto</c:v>
                </c:pt>
                <c:pt idx="2">
                  <c:v>San Martín</c:v>
                </c:pt>
                <c:pt idx="3">
                  <c:v>Ancash</c:v>
                </c:pt>
                <c:pt idx="4">
                  <c:v>Piura</c:v>
                </c:pt>
                <c:pt idx="5">
                  <c:v>La Libertad</c:v>
                </c:pt>
                <c:pt idx="6">
                  <c:v>Ayacucho</c:v>
                </c:pt>
                <c:pt idx="7">
                  <c:v>Ucayali</c:v>
                </c:pt>
                <c:pt idx="8">
                  <c:v>Amazonas</c:v>
                </c:pt>
                <c:pt idx="9">
                  <c:v>Huancavelica</c:v>
                </c:pt>
                <c:pt idx="10">
                  <c:v>Cajamarca</c:v>
                </c:pt>
                <c:pt idx="11">
                  <c:v>Tumbes</c:v>
                </c:pt>
                <c:pt idx="12">
                  <c:v>Puno</c:v>
                </c:pt>
                <c:pt idx="13">
                  <c:v>Junín</c:v>
                </c:pt>
                <c:pt idx="14">
                  <c:v>Lambayeque</c:v>
                </c:pt>
                <c:pt idx="15">
                  <c:v>Pasco</c:v>
                </c:pt>
                <c:pt idx="16">
                  <c:v>Huánuco</c:v>
                </c:pt>
                <c:pt idx="17">
                  <c:v>Lima</c:v>
                </c:pt>
                <c:pt idx="18">
                  <c:v>Tacna</c:v>
                </c:pt>
                <c:pt idx="19">
                  <c:v>Madre de Dios</c:v>
                </c:pt>
                <c:pt idx="20">
                  <c:v>Ica</c:v>
                </c:pt>
                <c:pt idx="21">
                  <c:v>Cusco</c:v>
                </c:pt>
                <c:pt idx="22">
                  <c:v>Apurímac</c:v>
                </c:pt>
                <c:pt idx="23">
                  <c:v>Provincia Constitucional del Callao</c:v>
                </c:pt>
                <c:pt idx="24">
                  <c:v>Arequipa</c:v>
                </c:pt>
              </c:strCache>
            </c:strRef>
          </c:cat>
          <c:val>
            <c:numRef>
              <c:f>'MCRS Dpto_sem'!$M$7:$M$31</c:f>
              <c:numCache>
                <c:formatCode>#,##0.0</c:formatCode>
                <c:ptCount val="25"/>
                <c:pt idx="0">
                  <c:v>9.9756105776432378</c:v>
                </c:pt>
                <c:pt idx="1">
                  <c:v>3.0875586426851385</c:v>
                </c:pt>
                <c:pt idx="2">
                  <c:v>9.6152920416971028</c:v>
                </c:pt>
                <c:pt idx="3">
                  <c:v>8.177310258266516</c:v>
                </c:pt>
                <c:pt idx="4">
                  <c:v>6.7589906853000912</c:v>
                </c:pt>
                <c:pt idx="5">
                  <c:v>9.6364152990427101</c:v>
                </c:pt>
                <c:pt idx="6">
                  <c:v>4.8917399116226079</c:v>
                </c:pt>
                <c:pt idx="7">
                  <c:v>23.987750793672603</c:v>
                </c:pt>
                <c:pt idx="8">
                  <c:v>2.0720084914676891</c:v>
                </c:pt>
                <c:pt idx="9">
                  <c:v>0.51021797864086693</c:v>
                </c:pt>
                <c:pt idx="10">
                  <c:v>3.4511326006877425</c:v>
                </c:pt>
                <c:pt idx="11">
                  <c:v>1.7650079539475882</c:v>
                </c:pt>
                <c:pt idx="12">
                  <c:v>30.987856149691652</c:v>
                </c:pt>
                <c:pt idx="13">
                  <c:v>11.14907863084429</c:v>
                </c:pt>
                <c:pt idx="14">
                  <c:v>13.420543510882389</c:v>
                </c:pt>
                <c:pt idx="15">
                  <c:v>39.259030810997501</c:v>
                </c:pt>
                <c:pt idx="16">
                  <c:v>9.0686515839552158</c:v>
                </c:pt>
                <c:pt idx="17">
                  <c:v>386.31248051335297</c:v>
                </c:pt>
                <c:pt idx="18">
                  <c:v>2.8477586321438997</c:v>
                </c:pt>
                <c:pt idx="19">
                  <c:v>2.3271310247764632</c:v>
                </c:pt>
                <c:pt idx="20">
                  <c:v>15.536742292199051</c:v>
                </c:pt>
                <c:pt idx="21">
                  <c:v>9.359112815143817</c:v>
                </c:pt>
                <c:pt idx="22">
                  <c:v>1.2947855891979998</c:v>
                </c:pt>
                <c:pt idx="23">
                  <c:v>8.1851839685878076</c:v>
                </c:pt>
                <c:pt idx="24">
                  <c:v>9.9249607331380503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06944"/>
        <c:axId val="304217136"/>
      </c:barChart>
      <c:lineChart>
        <c:grouping val="standard"/>
        <c:varyColors val="0"/>
        <c:ser>
          <c:idx val="1"/>
          <c:order val="1"/>
          <c:tx>
            <c:strRef>
              <c:f>'MCRS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Dpto_sem'!$L$7:$L$31</c:f>
              <c:strCache>
                <c:ptCount val="25"/>
                <c:pt idx="0">
                  <c:v>Moquegua</c:v>
                </c:pt>
                <c:pt idx="1">
                  <c:v>Loreto</c:v>
                </c:pt>
                <c:pt idx="2">
                  <c:v>San Martín</c:v>
                </c:pt>
                <c:pt idx="3">
                  <c:v>Ancash</c:v>
                </c:pt>
                <c:pt idx="4">
                  <c:v>Piura</c:v>
                </c:pt>
                <c:pt idx="5">
                  <c:v>La Libertad</c:v>
                </c:pt>
                <c:pt idx="6">
                  <c:v>Ayacucho</c:v>
                </c:pt>
                <c:pt idx="7">
                  <c:v>Ucayali</c:v>
                </c:pt>
                <c:pt idx="8">
                  <c:v>Amazonas</c:v>
                </c:pt>
                <c:pt idx="9">
                  <c:v>Huancavelica</c:v>
                </c:pt>
                <c:pt idx="10">
                  <c:v>Cajamarca</c:v>
                </c:pt>
                <c:pt idx="11">
                  <c:v>Tumbes</c:v>
                </c:pt>
                <c:pt idx="12">
                  <c:v>Puno</c:v>
                </c:pt>
                <c:pt idx="13">
                  <c:v>Junín</c:v>
                </c:pt>
                <c:pt idx="14">
                  <c:v>Lambayeque</c:v>
                </c:pt>
                <c:pt idx="15">
                  <c:v>Pasco</c:v>
                </c:pt>
                <c:pt idx="16">
                  <c:v>Huánuco</c:v>
                </c:pt>
                <c:pt idx="17">
                  <c:v>Lima</c:v>
                </c:pt>
                <c:pt idx="18">
                  <c:v>Tacna</c:v>
                </c:pt>
                <c:pt idx="19">
                  <c:v>Madre de Dios</c:v>
                </c:pt>
                <c:pt idx="20">
                  <c:v>Ica</c:v>
                </c:pt>
                <c:pt idx="21">
                  <c:v>Cusco</c:v>
                </c:pt>
                <c:pt idx="22">
                  <c:v>Apurímac</c:v>
                </c:pt>
                <c:pt idx="23">
                  <c:v>Provincia Constitucional del Callao</c:v>
                </c:pt>
                <c:pt idx="24">
                  <c:v>Arequipa</c:v>
                </c:pt>
              </c:strCache>
            </c:strRef>
          </c:cat>
          <c:val>
            <c:numRef>
              <c:f>'MCRS Dpto_sem'!$N$7:$N$31</c:f>
              <c:numCache>
                <c:formatCode>0%</c:formatCode>
                <c:ptCount val="25"/>
                <c:pt idx="0">
                  <c:v>0.999947131609771</c:v>
                </c:pt>
                <c:pt idx="1">
                  <c:v>0.99993414087132959</c:v>
                </c:pt>
                <c:pt idx="2">
                  <c:v>0.99993022453363245</c:v>
                </c:pt>
                <c:pt idx="3">
                  <c:v>0.99974145594177044</c:v>
                </c:pt>
                <c:pt idx="4">
                  <c:v>0.9991343019731399</c:v>
                </c:pt>
                <c:pt idx="5">
                  <c:v>0.99888146879445816</c:v>
                </c:pt>
                <c:pt idx="6">
                  <c:v>0.99868826624309459</c:v>
                </c:pt>
                <c:pt idx="7">
                  <c:v>0.99844657255023428</c:v>
                </c:pt>
                <c:pt idx="8">
                  <c:v>0.99812154077526027</c:v>
                </c:pt>
                <c:pt idx="9">
                  <c:v>0.99611092840996251</c:v>
                </c:pt>
                <c:pt idx="10">
                  <c:v>0.99594727675816264</c:v>
                </c:pt>
                <c:pt idx="11">
                  <c:v>0.99537278034144139</c:v>
                </c:pt>
                <c:pt idx="12">
                  <c:v>0.99532202098497424</c:v>
                </c:pt>
                <c:pt idx="13">
                  <c:v>0.99504175065819089</c:v>
                </c:pt>
                <c:pt idx="14">
                  <c:v>0.99133573023599908</c:v>
                </c:pt>
                <c:pt idx="15">
                  <c:v>0.99128435549782645</c:v>
                </c:pt>
                <c:pt idx="16">
                  <c:v>0.98829223579987424</c:v>
                </c:pt>
                <c:pt idx="17">
                  <c:v>0.98283829602643191</c:v>
                </c:pt>
                <c:pt idx="18">
                  <c:v>0.98099898555277321</c:v>
                </c:pt>
                <c:pt idx="19">
                  <c:v>0.98037796762553076</c:v>
                </c:pt>
                <c:pt idx="20">
                  <c:v>0.9775142384101615</c:v>
                </c:pt>
                <c:pt idx="21">
                  <c:v>0.96558376724004491</c:v>
                </c:pt>
                <c:pt idx="22">
                  <c:v>0.96110523076135079</c:v>
                </c:pt>
                <c:pt idx="23">
                  <c:v>0.95914407234019661</c:v>
                </c:pt>
                <c:pt idx="24">
                  <c:v>0.94987335607979262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17920"/>
        <c:axId val="304212824"/>
      </c:lineChart>
      <c:catAx>
        <c:axId val="3042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17136"/>
        <c:crosses val="autoZero"/>
        <c:auto val="1"/>
        <c:lblAlgn val="ctr"/>
        <c:lblOffset val="100"/>
        <c:noMultiLvlLbl val="0"/>
      </c:catAx>
      <c:valAx>
        <c:axId val="3042171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069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128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17920"/>
        <c:crosses val="max"/>
        <c:crossBetween val="between"/>
      </c:valAx>
      <c:catAx>
        <c:axId val="30421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128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Dpto_sem'!$M$7</c:f>
              <c:numCache>
                <c:formatCode>#,##0.0</c:formatCode>
                <c:ptCount val="1"/>
                <c:pt idx="0">
                  <c:v>53.444027289087671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09296"/>
        <c:axId val="304215176"/>
      </c:barChart>
      <c:lineChart>
        <c:grouping val="standard"/>
        <c:varyColors val="0"/>
        <c:ser>
          <c:idx val="1"/>
          <c:order val="1"/>
          <c:tx>
            <c:strRef>
              <c:f>'MST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Dpto_sem'!$N$7</c:f>
              <c:numCache>
                <c:formatCode>0%</c:formatCode>
                <c:ptCount val="1"/>
                <c:pt idx="0">
                  <c:v>0.80725168068852637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7336"/>
        <c:axId val="304214000"/>
      </c:lineChart>
      <c:catAx>
        <c:axId val="30420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15176"/>
        <c:crosses val="autoZero"/>
        <c:auto val="1"/>
        <c:lblAlgn val="ctr"/>
        <c:lblOffset val="100"/>
        <c:noMultiLvlLbl val="0"/>
      </c:catAx>
      <c:valAx>
        <c:axId val="3042151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092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14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07336"/>
        <c:crosses val="max"/>
        <c:crossBetween val="between"/>
      </c:valAx>
      <c:catAx>
        <c:axId val="304207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14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Dpto_sem'!$M$7</c:f>
              <c:numCache>
                <c:formatCode>#,##0.0</c:formatCode>
                <c:ptCount val="1"/>
                <c:pt idx="0">
                  <c:v>150.59684873406553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08512"/>
        <c:axId val="304218312"/>
      </c:barChart>
      <c:lineChart>
        <c:grouping val="standard"/>
        <c:varyColors val="0"/>
        <c:ser>
          <c:idx val="1"/>
          <c:order val="1"/>
          <c:tx>
            <c:strRef>
              <c:f>'MPE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Dpto_sem'!$N$7</c:f>
              <c:numCache>
                <c:formatCode>0%</c:formatCode>
                <c:ptCount val="1"/>
                <c:pt idx="0">
                  <c:v>0.90602499334915321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8904"/>
        <c:axId val="304210472"/>
      </c:lineChart>
      <c:catAx>
        <c:axId val="3042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18312"/>
        <c:crosses val="autoZero"/>
        <c:auto val="1"/>
        <c:lblAlgn val="ctr"/>
        <c:lblOffset val="100"/>
        <c:noMultiLvlLbl val="0"/>
      </c:catAx>
      <c:valAx>
        <c:axId val="3042183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08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10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08904"/>
        <c:crosses val="max"/>
        <c:crossBetween val="between"/>
      </c:valAx>
      <c:catAx>
        <c:axId val="304208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104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Dpto_sem'!$L$7:$L$13</c:f>
              <c:strCache>
                <c:ptCount val="7"/>
                <c:pt idx="0">
                  <c:v>Lima</c:v>
                </c:pt>
                <c:pt idx="1">
                  <c:v>Loreto</c:v>
                </c:pt>
                <c:pt idx="2">
                  <c:v>Moquegua</c:v>
                </c:pt>
                <c:pt idx="3">
                  <c:v>Apurímac</c:v>
                </c:pt>
                <c:pt idx="4">
                  <c:v>Piura</c:v>
                </c:pt>
                <c:pt idx="5">
                  <c:v>Huánuco</c:v>
                </c:pt>
                <c:pt idx="6">
                  <c:v>Puno</c:v>
                </c:pt>
              </c:strCache>
            </c:strRef>
          </c:cat>
          <c:val>
            <c:numRef>
              <c:f>'FMIN Dpto_sem'!$M$7:$M$13</c:f>
              <c:numCache>
                <c:formatCode>#,##0.0</c:formatCode>
                <c:ptCount val="7"/>
                <c:pt idx="0">
                  <c:v>4.3757761893502902</c:v>
                </c:pt>
                <c:pt idx="1">
                  <c:v>0.10781250149011612</c:v>
                </c:pt>
                <c:pt idx="2">
                  <c:v>3.1316300155594945E-2</c:v>
                </c:pt>
                <c:pt idx="3">
                  <c:v>3.2099999487400055E-2</c:v>
                </c:pt>
                <c:pt idx="4">
                  <c:v>1.0600000037811697E-2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10080"/>
        <c:axId val="304216352"/>
      </c:barChart>
      <c:lineChart>
        <c:grouping val="standard"/>
        <c:varyColors val="0"/>
        <c:ser>
          <c:idx val="1"/>
          <c:order val="1"/>
          <c:tx>
            <c:strRef>
              <c:f>'FMIN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Dpto_sem'!$L$7:$L$13</c:f>
              <c:strCache>
                <c:ptCount val="7"/>
                <c:pt idx="0">
                  <c:v>Lima</c:v>
                </c:pt>
                <c:pt idx="1">
                  <c:v>Loreto</c:v>
                </c:pt>
                <c:pt idx="2">
                  <c:v>Moquegua</c:v>
                </c:pt>
                <c:pt idx="3">
                  <c:v>Apurímac</c:v>
                </c:pt>
                <c:pt idx="4">
                  <c:v>Piura</c:v>
                </c:pt>
                <c:pt idx="5">
                  <c:v>Huánuco</c:v>
                </c:pt>
                <c:pt idx="6">
                  <c:v>Puno</c:v>
                </c:pt>
              </c:strCache>
            </c:strRef>
          </c:cat>
          <c:val>
            <c:numRef>
              <c:f>'FMIN Dpto_sem'!$N$7:$N$13</c:f>
              <c:numCache>
                <c:formatCode>0%</c:formatCode>
                <c:ptCount val="7"/>
                <c:pt idx="0">
                  <c:v>0.76674608268389766</c:v>
                </c:pt>
                <c:pt idx="1">
                  <c:v>0.42070872806994397</c:v>
                </c:pt>
                <c:pt idx="2">
                  <c:v>0.1313454439119518</c:v>
                </c:pt>
                <c:pt idx="3">
                  <c:v>9.7184376286406457E-2</c:v>
                </c:pt>
                <c:pt idx="4">
                  <c:v>4.4616362578706603E-2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22232"/>
        <c:axId val="304210864"/>
      </c:lineChart>
      <c:catAx>
        <c:axId val="30421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16352"/>
        <c:crosses val="autoZero"/>
        <c:auto val="1"/>
        <c:lblAlgn val="ctr"/>
        <c:lblOffset val="100"/>
        <c:noMultiLvlLbl val="0"/>
      </c:catAx>
      <c:valAx>
        <c:axId val="304216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100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108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22232"/>
        <c:crosses val="max"/>
        <c:crossBetween val="between"/>
      </c:valAx>
      <c:catAx>
        <c:axId val="304222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108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Dpto_sem'!$L$7:$L$32</c:f>
              <c:strCache>
                <c:ptCount val="26"/>
                <c:pt idx="0">
                  <c:v>Huancavelica</c:v>
                </c:pt>
                <c:pt idx="1">
                  <c:v>Embajadas en el Exterior</c:v>
                </c:pt>
                <c:pt idx="2">
                  <c:v>Ucayali</c:v>
                </c:pt>
                <c:pt idx="3">
                  <c:v>Cajamarca</c:v>
                </c:pt>
                <c:pt idx="4">
                  <c:v>Tacna</c:v>
                </c:pt>
                <c:pt idx="5">
                  <c:v>Junín</c:v>
                </c:pt>
                <c:pt idx="6">
                  <c:v>Ayacucho</c:v>
                </c:pt>
                <c:pt idx="7">
                  <c:v>Lima</c:v>
                </c:pt>
                <c:pt idx="8">
                  <c:v>Cusco</c:v>
                </c:pt>
                <c:pt idx="9">
                  <c:v>Apurímac</c:v>
                </c:pt>
                <c:pt idx="10">
                  <c:v>San Martín</c:v>
                </c:pt>
                <c:pt idx="11">
                  <c:v>Ancash</c:v>
                </c:pt>
                <c:pt idx="12">
                  <c:v>Arequipa</c:v>
                </c:pt>
                <c:pt idx="13">
                  <c:v>Huánuco</c:v>
                </c:pt>
                <c:pt idx="14">
                  <c:v>Amazonas</c:v>
                </c:pt>
                <c:pt idx="15">
                  <c:v>Pasco</c:v>
                </c:pt>
                <c:pt idx="16">
                  <c:v>Ica</c:v>
                </c:pt>
                <c:pt idx="17">
                  <c:v>Piura</c:v>
                </c:pt>
                <c:pt idx="18">
                  <c:v>La Libertad</c:v>
                </c:pt>
                <c:pt idx="19">
                  <c:v>Puno</c:v>
                </c:pt>
                <c:pt idx="20">
                  <c:v>Madre de Dios</c:v>
                </c:pt>
                <c:pt idx="21">
                  <c:v>Loreto</c:v>
                </c:pt>
                <c:pt idx="22">
                  <c:v>Lambayeque</c:v>
                </c:pt>
                <c:pt idx="23">
                  <c:v>Tumbes</c:v>
                </c:pt>
                <c:pt idx="24">
                  <c:v>Provincia Constitucional del Callao</c:v>
                </c:pt>
                <c:pt idx="25">
                  <c:v>Moquegua</c:v>
                </c:pt>
              </c:strCache>
            </c:strRef>
          </c:cat>
          <c:val>
            <c:numRef>
              <c:f>'MCDT Dpto_sem'!$M$7:$M$32</c:f>
              <c:numCache>
                <c:formatCode>#,##0.0</c:formatCode>
                <c:ptCount val="26"/>
                <c:pt idx="0">
                  <c:v>6.1487998173106462E-2</c:v>
                </c:pt>
                <c:pt idx="1">
                  <c:v>78.218429329703213</c:v>
                </c:pt>
                <c:pt idx="2">
                  <c:v>48.051806243493047</c:v>
                </c:pt>
                <c:pt idx="3">
                  <c:v>1.9009628019339289</c:v>
                </c:pt>
                <c:pt idx="4">
                  <c:v>0.63090322205971461</c:v>
                </c:pt>
                <c:pt idx="5">
                  <c:v>1.3840215289528714</c:v>
                </c:pt>
                <c:pt idx="6">
                  <c:v>4.2120831760147439</c:v>
                </c:pt>
                <c:pt idx="7">
                  <c:v>85.276668158396888</c:v>
                </c:pt>
                <c:pt idx="8">
                  <c:v>12.908101300700999</c:v>
                </c:pt>
                <c:pt idx="9">
                  <c:v>9.1434101810591528E-2</c:v>
                </c:pt>
                <c:pt idx="10">
                  <c:v>4.6685351504227128</c:v>
                </c:pt>
                <c:pt idx="11">
                  <c:v>1.3416224678439903</c:v>
                </c:pt>
                <c:pt idx="12">
                  <c:v>22.091254930909145</c:v>
                </c:pt>
                <c:pt idx="13">
                  <c:v>3.3603585305154411</c:v>
                </c:pt>
                <c:pt idx="14">
                  <c:v>45.963901438692972</c:v>
                </c:pt>
                <c:pt idx="15">
                  <c:v>1.8251032162910406</c:v>
                </c:pt>
                <c:pt idx="16">
                  <c:v>0.76892274591955356</c:v>
                </c:pt>
                <c:pt idx="17">
                  <c:v>1.1797759229844296</c:v>
                </c:pt>
                <c:pt idx="18">
                  <c:v>2.3162965285855535</c:v>
                </c:pt>
                <c:pt idx="19">
                  <c:v>4.4392572296745891</c:v>
                </c:pt>
                <c:pt idx="20">
                  <c:v>1.4629999874159694E-2</c:v>
                </c:pt>
                <c:pt idx="21">
                  <c:v>0.66155842015787503</c:v>
                </c:pt>
                <c:pt idx="22">
                  <c:v>3.7379381624868984</c:v>
                </c:pt>
                <c:pt idx="23">
                  <c:v>0.93241966843197588</c:v>
                </c:pt>
                <c:pt idx="24">
                  <c:v>0.29743146149894528</c:v>
                </c:pt>
                <c:pt idx="25">
                  <c:v>1.2428016842895886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25368"/>
        <c:axId val="304223016"/>
      </c:barChart>
      <c:lineChart>
        <c:grouping val="standard"/>
        <c:varyColors val="0"/>
        <c:ser>
          <c:idx val="1"/>
          <c:order val="1"/>
          <c:tx>
            <c:strRef>
              <c:f>'MCDT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Dpto_sem'!$L$7:$L$32</c:f>
              <c:strCache>
                <c:ptCount val="26"/>
                <c:pt idx="0">
                  <c:v>Huancavelica</c:v>
                </c:pt>
                <c:pt idx="1">
                  <c:v>Embajadas en el Exterior</c:v>
                </c:pt>
                <c:pt idx="2">
                  <c:v>Ucayali</c:v>
                </c:pt>
                <c:pt idx="3">
                  <c:v>Cajamarca</c:v>
                </c:pt>
                <c:pt idx="4">
                  <c:v>Tacna</c:v>
                </c:pt>
                <c:pt idx="5">
                  <c:v>Junín</c:v>
                </c:pt>
                <c:pt idx="6">
                  <c:v>Ayacucho</c:v>
                </c:pt>
                <c:pt idx="7">
                  <c:v>Lima</c:v>
                </c:pt>
                <c:pt idx="8">
                  <c:v>Cusco</c:v>
                </c:pt>
                <c:pt idx="9">
                  <c:v>Apurímac</c:v>
                </c:pt>
                <c:pt idx="10">
                  <c:v>San Martín</c:v>
                </c:pt>
                <c:pt idx="11">
                  <c:v>Ancash</c:v>
                </c:pt>
                <c:pt idx="12">
                  <c:v>Arequipa</c:v>
                </c:pt>
                <c:pt idx="13">
                  <c:v>Huánuco</c:v>
                </c:pt>
                <c:pt idx="14">
                  <c:v>Amazonas</c:v>
                </c:pt>
                <c:pt idx="15">
                  <c:v>Pasco</c:v>
                </c:pt>
                <c:pt idx="16">
                  <c:v>Ica</c:v>
                </c:pt>
                <c:pt idx="17">
                  <c:v>Piura</c:v>
                </c:pt>
                <c:pt idx="18">
                  <c:v>La Libertad</c:v>
                </c:pt>
                <c:pt idx="19">
                  <c:v>Puno</c:v>
                </c:pt>
                <c:pt idx="20">
                  <c:v>Madre de Dios</c:v>
                </c:pt>
                <c:pt idx="21">
                  <c:v>Loreto</c:v>
                </c:pt>
                <c:pt idx="22">
                  <c:v>Lambayeque</c:v>
                </c:pt>
                <c:pt idx="23">
                  <c:v>Tumbes</c:v>
                </c:pt>
                <c:pt idx="24">
                  <c:v>Provincia Constitucional del Callao</c:v>
                </c:pt>
                <c:pt idx="25">
                  <c:v>Moquegua</c:v>
                </c:pt>
              </c:strCache>
            </c:strRef>
          </c:cat>
          <c:val>
            <c:numRef>
              <c:f>'MCDT Dpto_sem'!$N$7:$N$32</c:f>
              <c:numCache>
                <c:formatCode>0%</c:formatCode>
                <c:ptCount val="26"/>
                <c:pt idx="0">
                  <c:v>0.99999997028861654</c:v>
                </c:pt>
                <c:pt idx="1">
                  <c:v>0.99097907556345954</c:v>
                </c:pt>
                <c:pt idx="2">
                  <c:v>0.98977572800043079</c:v>
                </c:pt>
                <c:pt idx="3">
                  <c:v>0.98530146198270219</c:v>
                </c:pt>
                <c:pt idx="4">
                  <c:v>0.97302596119901763</c:v>
                </c:pt>
                <c:pt idx="5">
                  <c:v>0.96247285538644101</c:v>
                </c:pt>
                <c:pt idx="6">
                  <c:v>0.93650317598035615</c:v>
                </c:pt>
                <c:pt idx="7">
                  <c:v>0.9140055369848914</c:v>
                </c:pt>
                <c:pt idx="8">
                  <c:v>0.91399722522455362</c:v>
                </c:pt>
                <c:pt idx="9">
                  <c:v>0.91033554172233699</c:v>
                </c:pt>
                <c:pt idx="10">
                  <c:v>0.90492638923088764</c:v>
                </c:pt>
                <c:pt idx="11">
                  <c:v>0.90306453063710224</c:v>
                </c:pt>
                <c:pt idx="12">
                  <c:v>0.89310427760151567</c:v>
                </c:pt>
                <c:pt idx="13">
                  <c:v>0.86817307832318902</c:v>
                </c:pt>
                <c:pt idx="14">
                  <c:v>0.86606643908085434</c:v>
                </c:pt>
                <c:pt idx="15">
                  <c:v>0.85886725171012734</c:v>
                </c:pt>
                <c:pt idx="16">
                  <c:v>0.85181923877989685</c:v>
                </c:pt>
                <c:pt idx="17">
                  <c:v>0.84891844732426891</c:v>
                </c:pt>
                <c:pt idx="18">
                  <c:v>0.77056362326975691</c:v>
                </c:pt>
                <c:pt idx="19">
                  <c:v>0.69021961980176305</c:v>
                </c:pt>
                <c:pt idx="20">
                  <c:v>0.65764631278250885</c:v>
                </c:pt>
                <c:pt idx="21">
                  <c:v>0.65527304114719109</c:v>
                </c:pt>
                <c:pt idx="22">
                  <c:v>0.55126830862494014</c:v>
                </c:pt>
                <c:pt idx="23">
                  <c:v>0.5178026551720174</c:v>
                </c:pt>
                <c:pt idx="24">
                  <c:v>0.47559052613063968</c:v>
                </c:pt>
                <c:pt idx="25">
                  <c:v>0.33313149731243252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22624"/>
        <c:axId val="304221840"/>
      </c:lineChart>
      <c:catAx>
        <c:axId val="30422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23016"/>
        <c:crosses val="autoZero"/>
        <c:auto val="1"/>
        <c:lblAlgn val="ctr"/>
        <c:lblOffset val="100"/>
        <c:noMultiLvlLbl val="0"/>
      </c:catAx>
      <c:valAx>
        <c:axId val="3042230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25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218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22624"/>
        <c:crosses val="max"/>
        <c:crossBetween val="between"/>
      </c:valAx>
      <c:catAx>
        <c:axId val="30422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218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Dpto_sem'!$L$7:$L$22</c:f>
              <c:strCache>
                <c:ptCount val="16"/>
                <c:pt idx="0">
                  <c:v>Ica</c:v>
                </c:pt>
                <c:pt idx="1">
                  <c:v>La Libertad</c:v>
                </c:pt>
                <c:pt idx="2">
                  <c:v>Ayacucho</c:v>
                </c:pt>
                <c:pt idx="3">
                  <c:v>Cusco</c:v>
                </c:pt>
                <c:pt idx="4">
                  <c:v>Ancash</c:v>
                </c:pt>
                <c:pt idx="5">
                  <c:v>Huánuco</c:v>
                </c:pt>
                <c:pt idx="6">
                  <c:v>Arequipa</c:v>
                </c:pt>
                <c:pt idx="7">
                  <c:v>Lima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Piura</c:v>
                </c:pt>
                <c:pt idx="11">
                  <c:v>Junín</c:v>
                </c:pt>
                <c:pt idx="12">
                  <c:v>Loreto</c:v>
                </c:pt>
                <c:pt idx="13">
                  <c:v>Pasco</c:v>
                </c:pt>
                <c:pt idx="14">
                  <c:v>Puno</c:v>
                </c:pt>
                <c:pt idx="15">
                  <c:v>San Martín</c:v>
                </c:pt>
              </c:strCache>
            </c:strRef>
          </c:cat>
          <c:val>
            <c:numRef>
              <c:f>'RMI Dpto_sem'!$M$7:$M$22</c:f>
              <c:numCache>
                <c:formatCode>#,##0.0</c:formatCode>
                <c:ptCount val="16"/>
                <c:pt idx="0">
                  <c:v>1.0180000079395249E-2</c:v>
                </c:pt>
                <c:pt idx="1">
                  <c:v>0.67056087404489517</c:v>
                </c:pt>
                <c:pt idx="2">
                  <c:v>1.7836059629917145</c:v>
                </c:pt>
                <c:pt idx="3">
                  <c:v>4.1803144030272961</c:v>
                </c:pt>
                <c:pt idx="4">
                  <c:v>1.738866015956737E-2</c:v>
                </c:pt>
                <c:pt idx="5">
                  <c:v>0.206792449895147</c:v>
                </c:pt>
                <c:pt idx="6">
                  <c:v>3.1100429790167254</c:v>
                </c:pt>
                <c:pt idx="7">
                  <c:v>10.563386761192257</c:v>
                </c:pt>
                <c:pt idx="8">
                  <c:v>5.3655567224050174</c:v>
                </c:pt>
                <c:pt idx="9">
                  <c:v>2.3376084637129679</c:v>
                </c:pt>
                <c:pt idx="10">
                  <c:v>5.8814999181777239E-2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18704"/>
        <c:axId val="304219880"/>
      </c:barChart>
      <c:lineChart>
        <c:grouping val="standard"/>
        <c:varyColors val="0"/>
        <c:ser>
          <c:idx val="1"/>
          <c:order val="1"/>
          <c:tx>
            <c:strRef>
              <c:f>'RMI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Dpto_sem'!$L$7:$L$22</c:f>
              <c:strCache>
                <c:ptCount val="16"/>
                <c:pt idx="0">
                  <c:v>Ica</c:v>
                </c:pt>
                <c:pt idx="1">
                  <c:v>La Libertad</c:v>
                </c:pt>
                <c:pt idx="2">
                  <c:v>Ayacucho</c:v>
                </c:pt>
                <c:pt idx="3">
                  <c:v>Cusco</c:v>
                </c:pt>
                <c:pt idx="4">
                  <c:v>Ancash</c:v>
                </c:pt>
                <c:pt idx="5">
                  <c:v>Huánuco</c:v>
                </c:pt>
                <c:pt idx="6">
                  <c:v>Arequipa</c:v>
                </c:pt>
                <c:pt idx="7">
                  <c:v>Lima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Piura</c:v>
                </c:pt>
                <c:pt idx="11">
                  <c:v>Junín</c:v>
                </c:pt>
                <c:pt idx="12">
                  <c:v>Loreto</c:v>
                </c:pt>
                <c:pt idx="13">
                  <c:v>Pasco</c:v>
                </c:pt>
                <c:pt idx="14">
                  <c:v>Puno</c:v>
                </c:pt>
                <c:pt idx="15">
                  <c:v>San Martín</c:v>
                </c:pt>
              </c:strCache>
            </c:strRef>
          </c:cat>
          <c:val>
            <c:numRef>
              <c:f>'RMI Dpto_sem'!$N$7:$N$22</c:f>
              <c:numCache>
                <c:formatCode>0%</c:formatCode>
                <c:ptCount val="16"/>
                <c:pt idx="0">
                  <c:v>1.0000000077991404</c:v>
                </c:pt>
                <c:pt idx="1">
                  <c:v>0.98384018493180525</c:v>
                </c:pt>
                <c:pt idx="2">
                  <c:v>0.97642484027860232</c:v>
                </c:pt>
                <c:pt idx="3">
                  <c:v>0.96890094405743266</c:v>
                </c:pt>
                <c:pt idx="4">
                  <c:v>0.90589529354349407</c:v>
                </c:pt>
                <c:pt idx="5">
                  <c:v>0.8714866381013161</c:v>
                </c:pt>
                <c:pt idx="6">
                  <c:v>0.85587980724442025</c:v>
                </c:pt>
                <c:pt idx="7">
                  <c:v>0.80486153933541571</c:v>
                </c:pt>
                <c:pt idx="8">
                  <c:v>0.55206335264154371</c:v>
                </c:pt>
                <c:pt idx="9">
                  <c:v>0.39346133186127574</c:v>
                </c:pt>
                <c:pt idx="10">
                  <c:v>0.25736789927481563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19488"/>
        <c:axId val="304224192"/>
      </c:lineChart>
      <c:catAx>
        <c:axId val="30421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19880"/>
        <c:crosses val="autoZero"/>
        <c:auto val="1"/>
        <c:lblAlgn val="ctr"/>
        <c:lblOffset val="100"/>
        <c:noMultiLvlLbl val="0"/>
      </c:catAx>
      <c:valAx>
        <c:axId val="3042198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18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24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19488"/>
        <c:crosses val="max"/>
        <c:crossBetween val="between"/>
      </c:valAx>
      <c:catAx>
        <c:axId val="30421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24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Dpto_sem'!$L$7:$L$31</c:f>
              <c:strCache>
                <c:ptCount val="25"/>
                <c:pt idx="0">
                  <c:v>Loreto</c:v>
                </c:pt>
                <c:pt idx="1">
                  <c:v>Apurímac</c:v>
                </c:pt>
                <c:pt idx="2">
                  <c:v>Cajamarca</c:v>
                </c:pt>
                <c:pt idx="3">
                  <c:v>Cusco</c:v>
                </c:pt>
                <c:pt idx="4">
                  <c:v>Ayacucho</c:v>
                </c:pt>
                <c:pt idx="5">
                  <c:v>Huancavelica</c:v>
                </c:pt>
                <c:pt idx="6">
                  <c:v>Moquegua</c:v>
                </c:pt>
                <c:pt idx="7">
                  <c:v>Tacna</c:v>
                </c:pt>
                <c:pt idx="8">
                  <c:v>Tumbes</c:v>
                </c:pt>
                <c:pt idx="9">
                  <c:v>Piura</c:v>
                </c:pt>
                <c:pt idx="10">
                  <c:v>Amazonas</c:v>
                </c:pt>
                <c:pt idx="11">
                  <c:v>Lima</c:v>
                </c:pt>
                <c:pt idx="12">
                  <c:v>Junín</c:v>
                </c:pt>
                <c:pt idx="13">
                  <c:v>Ica</c:v>
                </c:pt>
                <c:pt idx="14">
                  <c:v>Ancash</c:v>
                </c:pt>
                <c:pt idx="15">
                  <c:v>San Martín</c:v>
                </c:pt>
                <c:pt idx="16">
                  <c:v>Provincia Constitucional del Callao</c:v>
                </c:pt>
                <c:pt idx="17">
                  <c:v>Ucayali</c:v>
                </c:pt>
                <c:pt idx="18">
                  <c:v>La Libertad</c:v>
                </c:pt>
                <c:pt idx="19">
                  <c:v>Madre de Dios</c:v>
                </c:pt>
                <c:pt idx="20">
                  <c:v>Lambayeque</c:v>
                </c:pt>
                <c:pt idx="21">
                  <c:v>Huánuco</c:v>
                </c:pt>
                <c:pt idx="22">
                  <c:v>Arequipa</c:v>
                </c:pt>
                <c:pt idx="23">
                  <c:v>Puno</c:v>
                </c:pt>
                <c:pt idx="24">
                  <c:v>Pasco</c:v>
                </c:pt>
              </c:strCache>
            </c:strRef>
          </c:cat>
          <c:val>
            <c:numRef>
              <c:f>'PCSD Dpto_sem'!$M$7:$M$31</c:f>
              <c:numCache>
                <c:formatCode>#,##0.0</c:formatCode>
                <c:ptCount val="25"/>
                <c:pt idx="0">
                  <c:v>0.2443838190738461</c:v>
                </c:pt>
                <c:pt idx="1">
                  <c:v>0.60835492516147882</c:v>
                </c:pt>
                <c:pt idx="2">
                  <c:v>0.31337170165318184</c:v>
                </c:pt>
                <c:pt idx="3">
                  <c:v>0.52963323535090012</c:v>
                </c:pt>
                <c:pt idx="4">
                  <c:v>0.3257930644613225</c:v>
                </c:pt>
                <c:pt idx="5">
                  <c:v>0.29147965023003053</c:v>
                </c:pt>
                <c:pt idx="6">
                  <c:v>0.2281191790534649</c:v>
                </c:pt>
                <c:pt idx="7">
                  <c:v>0.46040577010717243</c:v>
                </c:pt>
                <c:pt idx="8">
                  <c:v>0.86815948845469393</c:v>
                </c:pt>
                <c:pt idx="9">
                  <c:v>0.62482873019477836</c:v>
                </c:pt>
                <c:pt idx="10">
                  <c:v>0.20351219084477634</c:v>
                </c:pt>
                <c:pt idx="11">
                  <c:v>38.609172958154204</c:v>
                </c:pt>
                <c:pt idx="12">
                  <c:v>0.39316299286883805</c:v>
                </c:pt>
                <c:pt idx="13">
                  <c:v>0.610086146996764</c:v>
                </c:pt>
                <c:pt idx="14">
                  <c:v>0.67414787868256099</c:v>
                </c:pt>
                <c:pt idx="15">
                  <c:v>0.28353265382611426</c:v>
                </c:pt>
                <c:pt idx="16">
                  <c:v>1.6175897942885058</c:v>
                </c:pt>
                <c:pt idx="17">
                  <c:v>4.435366015894187E-2</c:v>
                </c:pt>
                <c:pt idx="18">
                  <c:v>0.56337339844867529</c:v>
                </c:pt>
                <c:pt idx="19">
                  <c:v>1.1550122086463148</c:v>
                </c:pt>
                <c:pt idx="20">
                  <c:v>0.68074451854985085</c:v>
                </c:pt>
                <c:pt idx="21">
                  <c:v>0.27036865835543722</c:v>
                </c:pt>
                <c:pt idx="22">
                  <c:v>0.96178352239076048</c:v>
                </c:pt>
                <c:pt idx="23">
                  <c:v>0.45758494617621182</c:v>
                </c:pt>
                <c:pt idx="24">
                  <c:v>0.16915488695940439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21448"/>
        <c:axId val="304224584"/>
      </c:barChart>
      <c:lineChart>
        <c:grouping val="standard"/>
        <c:varyColors val="0"/>
        <c:ser>
          <c:idx val="1"/>
          <c:order val="1"/>
          <c:tx>
            <c:strRef>
              <c:f>'PCSD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Dpto_sem'!$L$7:$L$31</c:f>
              <c:strCache>
                <c:ptCount val="25"/>
                <c:pt idx="0">
                  <c:v>Loreto</c:v>
                </c:pt>
                <c:pt idx="1">
                  <c:v>Apurímac</c:v>
                </c:pt>
                <c:pt idx="2">
                  <c:v>Cajamarca</c:v>
                </c:pt>
                <c:pt idx="3">
                  <c:v>Cusco</c:v>
                </c:pt>
                <c:pt idx="4">
                  <c:v>Ayacucho</c:v>
                </c:pt>
                <c:pt idx="5">
                  <c:v>Huancavelica</c:v>
                </c:pt>
                <c:pt idx="6">
                  <c:v>Moquegua</c:v>
                </c:pt>
                <c:pt idx="7">
                  <c:v>Tacna</c:v>
                </c:pt>
                <c:pt idx="8">
                  <c:v>Tumbes</c:v>
                </c:pt>
                <c:pt idx="9">
                  <c:v>Piura</c:v>
                </c:pt>
                <c:pt idx="10">
                  <c:v>Amazonas</c:v>
                </c:pt>
                <c:pt idx="11">
                  <c:v>Lima</c:v>
                </c:pt>
                <c:pt idx="12">
                  <c:v>Junín</c:v>
                </c:pt>
                <c:pt idx="13">
                  <c:v>Ica</c:v>
                </c:pt>
                <c:pt idx="14">
                  <c:v>Ancash</c:v>
                </c:pt>
                <c:pt idx="15">
                  <c:v>San Martín</c:v>
                </c:pt>
                <c:pt idx="16">
                  <c:v>Provincia Constitucional del Callao</c:v>
                </c:pt>
                <c:pt idx="17">
                  <c:v>Ucayali</c:v>
                </c:pt>
                <c:pt idx="18">
                  <c:v>La Libertad</c:v>
                </c:pt>
                <c:pt idx="19">
                  <c:v>Madre de Dios</c:v>
                </c:pt>
                <c:pt idx="20">
                  <c:v>Lambayeque</c:v>
                </c:pt>
                <c:pt idx="21">
                  <c:v>Huánuco</c:v>
                </c:pt>
                <c:pt idx="22">
                  <c:v>Arequipa</c:v>
                </c:pt>
                <c:pt idx="23">
                  <c:v>Puno</c:v>
                </c:pt>
                <c:pt idx="24">
                  <c:v>Pasco</c:v>
                </c:pt>
              </c:strCache>
            </c:strRef>
          </c:cat>
          <c:val>
            <c:numRef>
              <c:f>'PCSD Dpto_sem'!$N$7:$N$31</c:f>
              <c:numCache>
                <c:formatCode>0%</c:formatCode>
                <c:ptCount val="25"/>
                <c:pt idx="0">
                  <c:v>0.99997880049366383</c:v>
                </c:pt>
                <c:pt idx="1">
                  <c:v>0.99939369100196274</c:v>
                </c:pt>
                <c:pt idx="2">
                  <c:v>0.99923695805689805</c:v>
                </c:pt>
                <c:pt idx="3">
                  <c:v>0.99836237252809645</c:v>
                </c:pt>
                <c:pt idx="4">
                  <c:v>0.99675409957143701</c:v>
                </c:pt>
                <c:pt idx="5">
                  <c:v>0.99613020050452683</c:v>
                </c:pt>
                <c:pt idx="6">
                  <c:v>0.99440797836751593</c:v>
                </c:pt>
                <c:pt idx="7">
                  <c:v>0.99261106930117615</c:v>
                </c:pt>
                <c:pt idx="8">
                  <c:v>0.99253050893821493</c:v>
                </c:pt>
                <c:pt idx="9">
                  <c:v>0.99170033583380945</c:v>
                </c:pt>
                <c:pt idx="10">
                  <c:v>0.98693153406419931</c:v>
                </c:pt>
                <c:pt idx="11">
                  <c:v>0.98232219678088617</c:v>
                </c:pt>
                <c:pt idx="12">
                  <c:v>0.97928900928279516</c:v>
                </c:pt>
                <c:pt idx="13">
                  <c:v>0.97289071514395808</c:v>
                </c:pt>
                <c:pt idx="14">
                  <c:v>0.95626389744200357</c:v>
                </c:pt>
                <c:pt idx="15">
                  <c:v>0.94716735647512007</c:v>
                </c:pt>
                <c:pt idx="16">
                  <c:v>0.94675565829285946</c:v>
                </c:pt>
                <c:pt idx="17">
                  <c:v>0.94099204750062315</c:v>
                </c:pt>
                <c:pt idx="18">
                  <c:v>0.94079648921168291</c:v>
                </c:pt>
                <c:pt idx="19">
                  <c:v>0.90909264748303231</c:v>
                </c:pt>
                <c:pt idx="20">
                  <c:v>0.90850608573837621</c:v>
                </c:pt>
                <c:pt idx="21">
                  <c:v>0.90531181748163292</c:v>
                </c:pt>
                <c:pt idx="22">
                  <c:v>0.86162249250458056</c:v>
                </c:pt>
                <c:pt idx="23">
                  <c:v>0.85923700056372698</c:v>
                </c:pt>
                <c:pt idx="24">
                  <c:v>0.76519898199314396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20272"/>
        <c:axId val="304219096"/>
      </c:lineChart>
      <c:catAx>
        <c:axId val="304221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24584"/>
        <c:crosses val="autoZero"/>
        <c:auto val="1"/>
        <c:lblAlgn val="ctr"/>
        <c:lblOffset val="100"/>
        <c:noMultiLvlLbl val="0"/>
      </c:catAx>
      <c:valAx>
        <c:axId val="3042245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21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190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20272"/>
        <c:crosses val="max"/>
        <c:crossBetween val="between"/>
      </c:valAx>
      <c:catAx>
        <c:axId val="30422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190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Dpto_sem'!$L$7:$L$30</c:f>
              <c:strCache>
                <c:ptCount val="24"/>
                <c:pt idx="0">
                  <c:v>Huancavelica</c:v>
                </c:pt>
                <c:pt idx="1">
                  <c:v>Tumbes</c:v>
                </c:pt>
                <c:pt idx="2">
                  <c:v>San Martín</c:v>
                </c:pt>
                <c:pt idx="3">
                  <c:v>Tacna</c:v>
                </c:pt>
                <c:pt idx="4">
                  <c:v>Cusco</c:v>
                </c:pt>
                <c:pt idx="5">
                  <c:v>Huánuco</c:v>
                </c:pt>
                <c:pt idx="6">
                  <c:v>Ayacucho</c:v>
                </c:pt>
                <c:pt idx="7">
                  <c:v>Lambayeque</c:v>
                </c:pt>
                <c:pt idx="8">
                  <c:v>Junín</c:v>
                </c:pt>
                <c:pt idx="9">
                  <c:v>Ucayali</c:v>
                </c:pt>
                <c:pt idx="10">
                  <c:v>Loreto</c:v>
                </c:pt>
                <c:pt idx="11">
                  <c:v>Apurímac</c:v>
                </c:pt>
                <c:pt idx="12">
                  <c:v>Piura</c:v>
                </c:pt>
                <c:pt idx="13">
                  <c:v>Pasco</c:v>
                </c:pt>
                <c:pt idx="14">
                  <c:v>Lima</c:v>
                </c:pt>
                <c:pt idx="15">
                  <c:v>La Libertad</c:v>
                </c:pt>
                <c:pt idx="16">
                  <c:v>Puno</c:v>
                </c:pt>
                <c:pt idx="17">
                  <c:v>Cajamarca</c:v>
                </c:pt>
                <c:pt idx="18">
                  <c:v>Arequipa</c:v>
                </c:pt>
                <c:pt idx="19">
                  <c:v>Ica</c:v>
                </c:pt>
                <c:pt idx="20">
                  <c:v>Madre de Dios</c:v>
                </c:pt>
                <c:pt idx="21">
                  <c:v>Ancash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Dpto_sem'!$M$7:$M$30</c:f>
              <c:numCache>
                <c:formatCode>#,##0.0</c:formatCode>
                <c:ptCount val="24"/>
                <c:pt idx="0">
                  <c:v>7.2760999337333487E-2</c:v>
                </c:pt>
                <c:pt idx="1">
                  <c:v>9.9883773225883488E-2</c:v>
                </c:pt>
                <c:pt idx="2">
                  <c:v>0.86421201411212678</c:v>
                </c:pt>
                <c:pt idx="3">
                  <c:v>1.4698766490764683</c:v>
                </c:pt>
                <c:pt idx="4">
                  <c:v>6.9511242651433349</c:v>
                </c:pt>
                <c:pt idx="5">
                  <c:v>5.1916508738177072</c:v>
                </c:pt>
                <c:pt idx="6">
                  <c:v>3.1583476574593612</c:v>
                </c:pt>
                <c:pt idx="7">
                  <c:v>1.2527459443339239</c:v>
                </c:pt>
                <c:pt idx="8">
                  <c:v>5.3224301320337872</c:v>
                </c:pt>
                <c:pt idx="9">
                  <c:v>1.5602877682533509</c:v>
                </c:pt>
                <c:pt idx="10">
                  <c:v>1.5091558932082378</c:v>
                </c:pt>
                <c:pt idx="11">
                  <c:v>0.72071646836411674</c:v>
                </c:pt>
                <c:pt idx="12">
                  <c:v>1.1288084437728685</c:v>
                </c:pt>
                <c:pt idx="13">
                  <c:v>3.755299966178427E-2</c:v>
                </c:pt>
                <c:pt idx="14">
                  <c:v>36.196350519219976</c:v>
                </c:pt>
                <c:pt idx="15">
                  <c:v>0.69112289323675213</c:v>
                </c:pt>
                <c:pt idx="16">
                  <c:v>1.0163199828348297</c:v>
                </c:pt>
                <c:pt idx="17">
                  <c:v>3.996396225657918</c:v>
                </c:pt>
                <c:pt idx="18">
                  <c:v>0.60298776089257444</c:v>
                </c:pt>
                <c:pt idx="19">
                  <c:v>0.64250000167885446</c:v>
                </c:pt>
                <c:pt idx="20">
                  <c:v>2.1092384434323321</c:v>
                </c:pt>
                <c:pt idx="21">
                  <c:v>1.1577445551483834</c:v>
                </c:pt>
                <c:pt idx="22">
                  <c:v>6.1865703266994387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197536"/>
        <c:axId val="304194792"/>
      </c:barChart>
      <c:lineChart>
        <c:grouping val="standard"/>
        <c:varyColors val="0"/>
        <c:ser>
          <c:idx val="1"/>
          <c:order val="1"/>
          <c:tx>
            <c:strRef>
              <c:f>'CSRF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Dpto_sem'!$L$7:$L$30</c:f>
              <c:strCache>
                <c:ptCount val="24"/>
                <c:pt idx="0">
                  <c:v>Huancavelica</c:v>
                </c:pt>
                <c:pt idx="1">
                  <c:v>Tumbes</c:v>
                </c:pt>
                <c:pt idx="2">
                  <c:v>San Martín</c:v>
                </c:pt>
                <c:pt idx="3">
                  <c:v>Tacna</c:v>
                </c:pt>
                <c:pt idx="4">
                  <c:v>Cusco</c:v>
                </c:pt>
                <c:pt idx="5">
                  <c:v>Huánuco</c:v>
                </c:pt>
                <c:pt idx="6">
                  <c:v>Ayacucho</c:v>
                </c:pt>
                <c:pt idx="7">
                  <c:v>Lambayeque</c:v>
                </c:pt>
                <c:pt idx="8">
                  <c:v>Junín</c:v>
                </c:pt>
                <c:pt idx="9">
                  <c:v>Ucayali</c:v>
                </c:pt>
                <c:pt idx="10">
                  <c:v>Loreto</c:v>
                </c:pt>
                <c:pt idx="11">
                  <c:v>Apurímac</c:v>
                </c:pt>
                <c:pt idx="12">
                  <c:v>Piura</c:v>
                </c:pt>
                <c:pt idx="13">
                  <c:v>Pasco</c:v>
                </c:pt>
                <c:pt idx="14">
                  <c:v>Lima</c:v>
                </c:pt>
                <c:pt idx="15">
                  <c:v>La Libertad</c:v>
                </c:pt>
                <c:pt idx="16">
                  <c:v>Puno</c:v>
                </c:pt>
                <c:pt idx="17">
                  <c:v>Cajamarca</c:v>
                </c:pt>
                <c:pt idx="18">
                  <c:v>Arequipa</c:v>
                </c:pt>
                <c:pt idx="19">
                  <c:v>Ica</c:v>
                </c:pt>
                <c:pt idx="20">
                  <c:v>Madre de Dios</c:v>
                </c:pt>
                <c:pt idx="21">
                  <c:v>Ancash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Dpto_sem'!$N$7:$N$30</c:f>
              <c:numCache>
                <c:formatCode>0%</c:formatCode>
                <c:ptCount val="24"/>
                <c:pt idx="0">
                  <c:v>0.99999999089255898</c:v>
                </c:pt>
                <c:pt idx="1">
                  <c:v>0.99883773225883488</c:v>
                </c:pt>
                <c:pt idx="2">
                  <c:v>0.99343049946964146</c:v>
                </c:pt>
                <c:pt idx="3">
                  <c:v>0.97794167191260062</c:v>
                </c:pt>
                <c:pt idx="4">
                  <c:v>0.96556105792031166</c:v>
                </c:pt>
                <c:pt idx="5">
                  <c:v>0.95936503093988579</c:v>
                </c:pt>
                <c:pt idx="6">
                  <c:v>0.95288811508805593</c:v>
                </c:pt>
                <c:pt idx="7">
                  <c:v>0.94733972255687204</c:v>
                </c:pt>
                <c:pt idx="8">
                  <c:v>0.94106747397090562</c:v>
                </c:pt>
                <c:pt idx="9">
                  <c:v>0.93568797458117747</c:v>
                </c:pt>
                <c:pt idx="10">
                  <c:v>0.93444680965398552</c:v>
                </c:pt>
                <c:pt idx="11">
                  <c:v>0.91594106233024797</c:v>
                </c:pt>
                <c:pt idx="12">
                  <c:v>0.90229243853967545</c:v>
                </c:pt>
                <c:pt idx="13">
                  <c:v>0.88777776978213396</c:v>
                </c:pt>
                <c:pt idx="14">
                  <c:v>0.86816467000767839</c:v>
                </c:pt>
                <c:pt idx="15">
                  <c:v>0.86059998834069729</c:v>
                </c:pt>
                <c:pt idx="16">
                  <c:v>0.85708332834494971</c:v>
                </c:pt>
                <c:pt idx="17">
                  <c:v>0.85122834932556368</c:v>
                </c:pt>
                <c:pt idx="18">
                  <c:v>0.84376671950354531</c:v>
                </c:pt>
                <c:pt idx="19">
                  <c:v>0.83116970697400505</c:v>
                </c:pt>
                <c:pt idx="20">
                  <c:v>0.71790420293471258</c:v>
                </c:pt>
                <c:pt idx="21">
                  <c:v>0.5350604572163985</c:v>
                </c:pt>
                <c:pt idx="22">
                  <c:v>0.37964851364368396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4200"/>
        <c:axId val="304200672"/>
      </c:lineChart>
      <c:catAx>
        <c:axId val="3041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194792"/>
        <c:crosses val="autoZero"/>
        <c:auto val="1"/>
        <c:lblAlgn val="ctr"/>
        <c:lblOffset val="100"/>
        <c:noMultiLvlLbl val="0"/>
      </c:catAx>
      <c:valAx>
        <c:axId val="304194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197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006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04200"/>
        <c:crosses val="max"/>
        <c:crossBetween val="between"/>
      </c:valAx>
      <c:catAx>
        <c:axId val="304204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006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Dpto_sem'!$L$7:$L$31</c:f>
              <c:strCache>
                <c:ptCount val="25"/>
                <c:pt idx="0">
                  <c:v>Tacna</c:v>
                </c:pt>
                <c:pt idx="1">
                  <c:v>Huancavelica</c:v>
                </c:pt>
                <c:pt idx="2">
                  <c:v>Loreto</c:v>
                </c:pt>
                <c:pt idx="3">
                  <c:v>Ucayali</c:v>
                </c:pt>
                <c:pt idx="4">
                  <c:v>Tumbes</c:v>
                </c:pt>
                <c:pt idx="5">
                  <c:v>Cusco</c:v>
                </c:pt>
                <c:pt idx="6">
                  <c:v>Provincia Constitucional del Callao</c:v>
                </c:pt>
                <c:pt idx="7">
                  <c:v>Apurímac</c:v>
                </c:pt>
                <c:pt idx="8">
                  <c:v>La Libertad</c:v>
                </c:pt>
                <c:pt idx="9">
                  <c:v>Amazonas</c:v>
                </c:pt>
                <c:pt idx="10">
                  <c:v>Ica</c:v>
                </c:pt>
                <c:pt idx="11">
                  <c:v>Lambayeque</c:v>
                </c:pt>
                <c:pt idx="12">
                  <c:v>Junín</c:v>
                </c:pt>
                <c:pt idx="13">
                  <c:v>Moquegua</c:v>
                </c:pt>
                <c:pt idx="14">
                  <c:v>Piura</c:v>
                </c:pt>
                <c:pt idx="15">
                  <c:v>Ayacucho</c:v>
                </c:pt>
                <c:pt idx="16">
                  <c:v>Lima</c:v>
                </c:pt>
                <c:pt idx="17">
                  <c:v>Cajamarca</c:v>
                </c:pt>
                <c:pt idx="18">
                  <c:v>Madre de Dios</c:v>
                </c:pt>
                <c:pt idx="19">
                  <c:v>Puno</c:v>
                </c:pt>
                <c:pt idx="20">
                  <c:v>Arequipa</c:v>
                </c:pt>
                <c:pt idx="21">
                  <c:v>Ancash</c:v>
                </c:pt>
                <c:pt idx="22">
                  <c:v>San Martín</c:v>
                </c:pt>
                <c:pt idx="23">
                  <c:v>Huánuco</c:v>
                </c:pt>
                <c:pt idx="24">
                  <c:v>Pasco</c:v>
                </c:pt>
              </c:strCache>
            </c:strRef>
          </c:cat>
          <c:val>
            <c:numRef>
              <c:f>'CPSM Dpto_sem'!$M$7:$M$31</c:f>
              <c:numCache>
                <c:formatCode>#,##0.0</c:formatCode>
                <c:ptCount val="25"/>
                <c:pt idx="0">
                  <c:v>1.2638948267122032</c:v>
                </c:pt>
                <c:pt idx="1">
                  <c:v>2.2418333566120356</c:v>
                </c:pt>
                <c:pt idx="2">
                  <c:v>2.6941673635211885</c:v>
                </c:pt>
                <c:pt idx="3">
                  <c:v>0.8777777324585716</c:v>
                </c:pt>
                <c:pt idx="4">
                  <c:v>0.86773057630489348</c:v>
                </c:pt>
                <c:pt idx="5">
                  <c:v>1.3182929116956643</c:v>
                </c:pt>
                <c:pt idx="6">
                  <c:v>7.0938677437288788</c:v>
                </c:pt>
                <c:pt idx="7">
                  <c:v>2.3129746341169941</c:v>
                </c:pt>
                <c:pt idx="8">
                  <c:v>4.1107255552617517</c:v>
                </c:pt>
                <c:pt idx="9">
                  <c:v>1.1152859200628882</c:v>
                </c:pt>
                <c:pt idx="10">
                  <c:v>0.82717048279011096</c:v>
                </c:pt>
                <c:pt idx="11">
                  <c:v>2.9078013236438438</c:v>
                </c:pt>
                <c:pt idx="12">
                  <c:v>1.0392532452460728</c:v>
                </c:pt>
                <c:pt idx="13">
                  <c:v>1.89864977293837</c:v>
                </c:pt>
                <c:pt idx="14">
                  <c:v>0.27529117555378324</c:v>
                </c:pt>
                <c:pt idx="15">
                  <c:v>5.7032120355870575E-2</c:v>
                </c:pt>
                <c:pt idx="16">
                  <c:v>40.723625482192233</c:v>
                </c:pt>
                <c:pt idx="17">
                  <c:v>1.2086762186399937</c:v>
                </c:pt>
                <c:pt idx="18">
                  <c:v>0.87611412793194177</c:v>
                </c:pt>
                <c:pt idx="19">
                  <c:v>0.65483793173916638</c:v>
                </c:pt>
                <c:pt idx="20">
                  <c:v>4.2048809933985467</c:v>
                </c:pt>
                <c:pt idx="21">
                  <c:v>1.4363980607137885</c:v>
                </c:pt>
                <c:pt idx="22">
                  <c:v>2.2765531907098193</c:v>
                </c:pt>
                <c:pt idx="23">
                  <c:v>1.4858796048611111</c:v>
                </c:pt>
                <c:pt idx="24">
                  <c:v>0.52500806730381555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23800"/>
        <c:axId val="304199104"/>
      </c:barChart>
      <c:lineChart>
        <c:grouping val="standard"/>
        <c:varyColors val="0"/>
        <c:ser>
          <c:idx val="1"/>
          <c:order val="1"/>
          <c:tx>
            <c:strRef>
              <c:f>'CPSM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Dpto_sem'!$L$7:$L$31</c:f>
              <c:strCache>
                <c:ptCount val="25"/>
                <c:pt idx="0">
                  <c:v>Tacna</c:v>
                </c:pt>
                <c:pt idx="1">
                  <c:v>Huancavelica</c:v>
                </c:pt>
                <c:pt idx="2">
                  <c:v>Loreto</c:v>
                </c:pt>
                <c:pt idx="3">
                  <c:v>Ucayali</c:v>
                </c:pt>
                <c:pt idx="4">
                  <c:v>Tumbes</c:v>
                </c:pt>
                <c:pt idx="5">
                  <c:v>Cusco</c:v>
                </c:pt>
                <c:pt idx="6">
                  <c:v>Provincia Constitucional del Callao</c:v>
                </c:pt>
                <c:pt idx="7">
                  <c:v>Apurímac</c:v>
                </c:pt>
                <c:pt idx="8">
                  <c:v>La Libertad</c:v>
                </c:pt>
                <c:pt idx="9">
                  <c:v>Amazonas</c:v>
                </c:pt>
                <c:pt idx="10">
                  <c:v>Ica</c:v>
                </c:pt>
                <c:pt idx="11">
                  <c:v>Lambayeque</c:v>
                </c:pt>
                <c:pt idx="12">
                  <c:v>Junín</c:v>
                </c:pt>
                <c:pt idx="13">
                  <c:v>Moquegua</c:v>
                </c:pt>
                <c:pt idx="14">
                  <c:v>Piura</c:v>
                </c:pt>
                <c:pt idx="15">
                  <c:v>Ayacucho</c:v>
                </c:pt>
                <c:pt idx="16">
                  <c:v>Lima</c:v>
                </c:pt>
                <c:pt idx="17">
                  <c:v>Cajamarca</c:v>
                </c:pt>
                <c:pt idx="18">
                  <c:v>Madre de Dios</c:v>
                </c:pt>
                <c:pt idx="19">
                  <c:v>Puno</c:v>
                </c:pt>
                <c:pt idx="20">
                  <c:v>Arequipa</c:v>
                </c:pt>
                <c:pt idx="21">
                  <c:v>Ancash</c:v>
                </c:pt>
                <c:pt idx="22">
                  <c:v>San Martín</c:v>
                </c:pt>
                <c:pt idx="23">
                  <c:v>Huánuco</c:v>
                </c:pt>
                <c:pt idx="24">
                  <c:v>Pasco</c:v>
                </c:pt>
              </c:strCache>
            </c:strRef>
          </c:cat>
          <c:val>
            <c:numRef>
              <c:f>'CPSM Dpto_sem'!$N$7:$N$31</c:f>
              <c:numCache>
                <c:formatCode>0%</c:formatCode>
                <c:ptCount val="25"/>
                <c:pt idx="0">
                  <c:v>0.99823937206166491</c:v>
                </c:pt>
                <c:pt idx="1">
                  <c:v>0.99777258378754308</c:v>
                </c:pt>
                <c:pt idx="2">
                  <c:v>0.99612642681298869</c:v>
                </c:pt>
                <c:pt idx="3">
                  <c:v>0.99457235301820557</c:v>
                </c:pt>
                <c:pt idx="4">
                  <c:v>0.9929892148313666</c:v>
                </c:pt>
                <c:pt idx="5">
                  <c:v>0.99067180255869014</c:v>
                </c:pt>
                <c:pt idx="6">
                  <c:v>0.98998535142258681</c:v>
                </c:pt>
                <c:pt idx="7">
                  <c:v>0.9898699349353427</c:v>
                </c:pt>
                <c:pt idx="8">
                  <c:v>0.98806373815446191</c:v>
                </c:pt>
                <c:pt idx="9">
                  <c:v>0.98799728929638786</c:v>
                </c:pt>
                <c:pt idx="10">
                  <c:v>0.98741040565025051</c:v>
                </c:pt>
                <c:pt idx="11">
                  <c:v>0.98309399725466895</c:v>
                </c:pt>
                <c:pt idx="12">
                  <c:v>0.98287178799928177</c:v>
                </c:pt>
                <c:pt idx="13">
                  <c:v>0.98134266285895277</c:v>
                </c:pt>
                <c:pt idx="14">
                  <c:v>0.97502390905311354</c:v>
                </c:pt>
                <c:pt idx="15">
                  <c:v>0.96728549983668144</c:v>
                </c:pt>
                <c:pt idx="16">
                  <c:v>0.96713196999004458</c:v>
                </c:pt>
                <c:pt idx="17">
                  <c:v>0.95925998833341197</c:v>
                </c:pt>
                <c:pt idx="18">
                  <c:v>0.95625498986779167</c:v>
                </c:pt>
                <c:pt idx="19">
                  <c:v>0.95517436135409606</c:v>
                </c:pt>
                <c:pt idx="20">
                  <c:v>0.95384052319543722</c:v>
                </c:pt>
                <c:pt idx="21">
                  <c:v>0.94856332528144471</c:v>
                </c:pt>
                <c:pt idx="22">
                  <c:v>0.94208230321629693</c:v>
                </c:pt>
                <c:pt idx="23">
                  <c:v>0.92274954750626981</c:v>
                </c:pt>
                <c:pt idx="24">
                  <c:v>0.89237307641964259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197144"/>
        <c:axId val="304195184"/>
      </c:lineChart>
      <c:catAx>
        <c:axId val="304223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199104"/>
        <c:crosses val="autoZero"/>
        <c:auto val="1"/>
        <c:lblAlgn val="ctr"/>
        <c:lblOffset val="100"/>
        <c:noMultiLvlLbl val="0"/>
      </c:catAx>
      <c:valAx>
        <c:axId val="3041991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23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1951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197144"/>
        <c:crosses val="max"/>
        <c:crossBetween val="between"/>
      </c:valAx>
      <c:catAx>
        <c:axId val="304197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1951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Dpto_sem'!$L$7:$L$15</c:f>
              <c:strCache>
                <c:ptCount val="9"/>
                <c:pt idx="0">
                  <c:v>Madre de Dios</c:v>
                </c:pt>
                <c:pt idx="1">
                  <c:v>Junín</c:v>
                </c:pt>
                <c:pt idx="2">
                  <c:v>Huánuco</c:v>
                </c:pt>
                <c:pt idx="3">
                  <c:v>Lima</c:v>
                </c:pt>
                <c:pt idx="4">
                  <c:v>Ucayali</c:v>
                </c:pt>
                <c:pt idx="5">
                  <c:v>Ancash</c:v>
                </c:pt>
                <c:pt idx="6">
                  <c:v>Piura</c:v>
                </c:pt>
                <c:pt idx="7">
                  <c:v>Cusco</c:v>
                </c:pt>
                <c:pt idx="8">
                  <c:v>San Martín</c:v>
                </c:pt>
              </c:strCache>
            </c:strRef>
          </c:cat>
          <c:val>
            <c:numRef>
              <c:f>'RTID Dpto_sem'!$M$7:$M$15</c:f>
              <c:numCache>
                <c:formatCode>#,##0.0</c:formatCode>
                <c:ptCount val="9"/>
                <c:pt idx="0">
                  <c:v>18.957183718681335</c:v>
                </c:pt>
                <c:pt idx="1">
                  <c:v>26.062141641974449</c:v>
                </c:pt>
                <c:pt idx="2">
                  <c:v>9.4840000295080245</c:v>
                </c:pt>
                <c:pt idx="3">
                  <c:v>200.49506733920586</c:v>
                </c:pt>
                <c:pt idx="4">
                  <c:v>14.237738170544617</c:v>
                </c:pt>
                <c:pt idx="5">
                  <c:v>0.42839557025581598</c:v>
                </c:pt>
                <c:pt idx="6">
                  <c:v>0.43924419023096561</c:v>
                </c:pt>
                <c:pt idx="7">
                  <c:v>0.43932738015428185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509744"/>
        <c:axId val="289514448"/>
      </c:barChart>
      <c:lineChart>
        <c:grouping val="standard"/>
        <c:varyColors val="0"/>
        <c:ser>
          <c:idx val="1"/>
          <c:order val="1"/>
          <c:tx>
            <c:strRef>
              <c:f>'RTID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Dpto_sem'!$L$7:$L$15</c:f>
              <c:strCache>
                <c:ptCount val="9"/>
                <c:pt idx="0">
                  <c:v>Madre de Dios</c:v>
                </c:pt>
                <c:pt idx="1">
                  <c:v>Junín</c:v>
                </c:pt>
                <c:pt idx="2">
                  <c:v>Huánuco</c:v>
                </c:pt>
                <c:pt idx="3">
                  <c:v>Lima</c:v>
                </c:pt>
                <c:pt idx="4">
                  <c:v>Ucayali</c:v>
                </c:pt>
                <c:pt idx="5">
                  <c:v>Ancash</c:v>
                </c:pt>
                <c:pt idx="6">
                  <c:v>Piura</c:v>
                </c:pt>
                <c:pt idx="7">
                  <c:v>Cusco</c:v>
                </c:pt>
                <c:pt idx="8">
                  <c:v>San Martín</c:v>
                </c:pt>
              </c:strCache>
            </c:strRef>
          </c:cat>
          <c:val>
            <c:numRef>
              <c:f>'RTID Dpto_sem'!$N$7:$N$15</c:f>
              <c:numCache>
                <c:formatCode>0%</c:formatCode>
                <c:ptCount val="9"/>
                <c:pt idx="0">
                  <c:v>0.99999998516031352</c:v>
                </c:pt>
                <c:pt idx="1">
                  <c:v>0.99999994789279023</c:v>
                </c:pt>
                <c:pt idx="2">
                  <c:v>0.99160440520653215</c:v>
                </c:pt>
                <c:pt idx="3">
                  <c:v>0.98411580992233161</c:v>
                </c:pt>
                <c:pt idx="4">
                  <c:v>0.87265928473380938</c:v>
                </c:pt>
                <c:pt idx="5">
                  <c:v>0.48311730066786351</c:v>
                </c:pt>
                <c:pt idx="6">
                  <c:v>0.48216666692020199</c:v>
                </c:pt>
                <c:pt idx="7">
                  <c:v>0.48092340751726509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14840"/>
        <c:axId val="289511704"/>
      </c:lineChart>
      <c:catAx>
        <c:axId val="28950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514448"/>
        <c:crosses val="autoZero"/>
        <c:auto val="1"/>
        <c:lblAlgn val="ctr"/>
        <c:lblOffset val="100"/>
        <c:noMultiLvlLbl val="0"/>
      </c:catAx>
      <c:valAx>
        <c:axId val="2895144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5097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95117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9514840"/>
        <c:crosses val="max"/>
        <c:crossBetween val="between"/>
      </c:valAx>
      <c:catAx>
        <c:axId val="28951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5117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Dpto_sem'!$L$7:$L$25</c:f>
              <c:strCache>
                <c:ptCount val="19"/>
                <c:pt idx="0">
                  <c:v>San Martín</c:v>
                </c:pt>
                <c:pt idx="1">
                  <c:v>Provincia Constitucional del Callao</c:v>
                </c:pt>
                <c:pt idx="2">
                  <c:v>Ayacucho</c:v>
                </c:pt>
                <c:pt idx="3">
                  <c:v>Lambayeque</c:v>
                </c:pt>
                <c:pt idx="4">
                  <c:v>Cusco</c:v>
                </c:pt>
                <c:pt idx="5">
                  <c:v>Tacna</c:v>
                </c:pt>
                <c:pt idx="6">
                  <c:v>Apurímac</c:v>
                </c:pt>
                <c:pt idx="7">
                  <c:v>Ancash</c:v>
                </c:pt>
                <c:pt idx="8">
                  <c:v>Amazonas</c:v>
                </c:pt>
                <c:pt idx="9">
                  <c:v>Huancavelica</c:v>
                </c:pt>
                <c:pt idx="10">
                  <c:v>Tumbes</c:v>
                </c:pt>
                <c:pt idx="11">
                  <c:v>Ica</c:v>
                </c:pt>
                <c:pt idx="12">
                  <c:v>Junín</c:v>
                </c:pt>
                <c:pt idx="13">
                  <c:v>Lima</c:v>
                </c:pt>
                <c:pt idx="14">
                  <c:v>La Libertad</c:v>
                </c:pt>
                <c:pt idx="15">
                  <c:v>Puno</c:v>
                </c:pt>
                <c:pt idx="16">
                  <c:v>Arequipa</c:v>
                </c:pt>
                <c:pt idx="17">
                  <c:v>Moquegua</c:v>
                </c:pt>
                <c:pt idx="18">
                  <c:v>Cajamarca</c:v>
                </c:pt>
              </c:strCache>
            </c:strRef>
          </c:cat>
          <c:val>
            <c:numRef>
              <c:f>'PVPC Dpto_sem'!$M$7:$M$25</c:f>
              <c:numCache>
                <c:formatCode>#,##0.0</c:formatCode>
                <c:ptCount val="19"/>
                <c:pt idx="0">
                  <c:v>2.0825000945478678E-2</c:v>
                </c:pt>
                <c:pt idx="1">
                  <c:v>1.7676469985744916</c:v>
                </c:pt>
                <c:pt idx="2">
                  <c:v>5.3230038739056909</c:v>
                </c:pt>
                <c:pt idx="3">
                  <c:v>0.52937493518311385</c:v>
                </c:pt>
                <c:pt idx="4">
                  <c:v>99.589292588582794</c:v>
                </c:pt>
                <c:pt idx="5">
                  <c:v>0.53012537892936962</c:v>
                </c:pt>
                <c:pt idx="6">
                  <c:v>1.262470610672608</c:v>
                </c:pt>
                <c:pt idx="7">
                  <c:v>0.89586843134020455</c:v>
                </c:pt>
                <c:pt idx="8">
                  <c:v>0.36500856489874423</c:v>
                </c:pt>
                <c:pt idx="9">
                  <c:v>0.30687538693018723</c:v>
                </c:pt>
                <c:pt idx="10">
                  <c:v>0.25079518622078467</c:v>
                </c:pt>
                <c:pt idx="11">
                  <c:v>0.88323488683090545</c:v>
                </c:pt>
                <c:pt idx="12">
                  <c:v>0.66316466368198235</c:v>
                </c:pt>
                <c:pt idx="13">
                  <c:v>38.968440255445785</c:v>
                </c:pt>
                <c:pt idx="14">
                  <c:v>3.4790439101052471</c:v>
                </c:pt>
                <c:pt idx="15">
                  <c:v>0.83457821371848695</c:v>
                </c:pt>
                <c:pt idx="16">
                  <c:v>1.9986830904599628</c:v>
                </c:pt>
                <c:pt idx="17">
                  <c:v>0.2384685167344287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196360"/>
        <c:axId val="304202632"/>
      </c:barChart>
      <c:lineChart>
        <c:grouping val="standard"/>
        <c:varyColors val="0"/>
        <c:ser>
          <c:idx val="1"/>
          <c:order val="1"/>
          <c:tx>
            <c:strRef>
              <c:f>'PVPC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Dpto_sem'!$L$7:$L$25</c:f>
              <c:strCache>
                <c:ptCount val="19"/>
                <c:pt idx="0">
                  <c:v>San Martín</c:v>
                </c:pt>
                <c:pt idx="1">
                  <c:v>Provincia Constitucional del Callao</c:v>
                </c:pt>
                <c:pt idx="2">
                  <c:v>Ayacucho</c:v>
                </c:pt>
                <c:pt idx="3">
                  <c:v>Lambayeque</c:v>
                </c:pt>
                <c:pt idx="4">
                  <c:v>Cusco</c:v>
                </c:pt>
                <c:pt idx="5">
                  <c:v>Tacna</c:v>
                </c:pt>
                <c:pt idx="6">
                  <c:v>Apurímac</c:v>
                </c:pt>
                <c:pt idx="7">
                  <c:v>Ancash</c:v>
                </c:pt>
                <c:pt idx="8">
                  <c:v>Amazonas</c:v>
                </c:pt>
                <c:pt idx="9">
                  <c:v>Huancavelica</c:v>
                </c:pt>
                <c:pt idx="10">
                  <c:v>Tumbes</c:v>
                </c:pt>
                <c:pt idx="11">
                  <c:v>Ica</c:v>
                </c:pt>
                <c:pt idx="12">
                  <c:v>Junín</c:v>
                </c:pt>
                <c:pt idx="13">
                  <c:v>Lima</c:v>
                </c:pt>
                <c:pt idx="14">
                  <c:v>La Libertad</c:v>
                </c:pt>
                <c:pt idx="15">
                  <c:v>Puno</c:v>
                </c:pt>
                <c:pt idx="16">
                  <c:v>Arequipa</c:v>
                </c:pt>
                <c:pt idx="17">
                  <c:v>Moquegua</c:v>
                </c:pt>
                <c:pt idx="18">
                  <c:v>Cajamarca</c:v>
                </c:pt>
              </c:strCache>
            </c:strRef>
          </c:cat>
          <c:val>
            <c:numRef>
              <c:f>'PVPC Dpto_sem'!$N$7:$N$25</c:f>
              <c:numCache>
                <c:formatCode>0%</c:formatCode>
                <c:ptCount val="19"/>
                <c:pt idx="0">
                  <c:v>1.0000000454011371</c:v>
                </c:pt>
                <c:pt idx="1">
                  <c:v>0.99967537913784066</c:v>
                </c:pt>
                <c:pt idx="2">
                  <c:v>0.99933688121242215</c:v>
                </c:pt>
                <c:pt idx="3">
                  <c:v>0.9990600298243425</c:v>
                </c:pt>
                <c:pt idx="4">
                  <c:v>0.99842863509036706</c:v>
                </c:pt>
                <c:pt idx="5">
                  <c:v>0.99826264090886252</c:v>
                </c:pt>
                <c:pt idx="6">
                  <c:v>0.99780328841937016</c:v>
                </c:pt>
                <c:pt idx="7">
                  <c:v>0.99719323605583854</c:v>
                </c:pt>
                <c:pt idx="8">
                  <c:v>0.99697517972102911</c:v>
                </c:pt>
                <c:pt idx="9">
                  <c:v>0.99639718470116145</c:v>
                </c:pt>
                <c:pt idx="10">
                  <c:v>0.99475319580825117</c:v>
                </c:pt>
                <c:pt idx="11">
                  <c:v>0.99406967985614636</c:v>
                </c:pt>
                <c:pt idx="12">
                  <c:v>0.99231433692599935</c:v>
                </c:pt>
                <c:pt idx="13">
                  <c:v>0.9588137519287343</c:v>
                </c:pt>
                <c:pt idx="14">
                  <c:v>0.95768851487625994</c:v>
                </c:pt>
                <c:pt idx="15">
                  <c:v>0.95194873271908664</c:v>
                </c:pt>
                <c:pt idx="16">
                  <c:v>0.94383329348989997</c:v>
                </c:pt>
                <c:pt idx="17">
                  <c:v>0.68133861924122496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4592"/>
        <c:axId val="304198712"/>
      </c:lineChart>
      <c:catAx>
        <c:axId val="304196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02632"/>
        <c:crosses val="autoZero"/>
        <c:auto val="1"/>
        <c:lblAlgn val="ctr"/>
        <c:lblOffset val="100"/>
        <c:noMultiLvlLbl val="0"/>
      </c:catAx>
      <c:valAx>
        <c:axId val="304202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196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198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04592"/>
        <c:crosses val="max"/>
        <c:crossBetween val="between"/>
      </c:valAx>
      <c:catAx>
        <c:axId val="30420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198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Dpto_sem'!$L$7:$L$8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Dpto_sem'!$M$7:$M$8</c:f>
              <c:numCache>
                <c:formatCode>#,##0.0</c:formatCode>
                <c:ptCount val="2"/>
                <c:pt idx="0">
                  <c:v>331.01180883010545</c:v>
                </c:pt>
                <c:pt idx="1">
                  <c:v>14.080099605060127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195576"/>
        <c:axId val="304201456"/>
      </c:barChart>
      <c:lineChart>
        <c:grouping val="standard"/>
        <c:varyColors val="0"/>
        <c:ser>
          <c:idx val="1"/>
          <c:order val="1"/>
          <c:tx>
            <c:strRef>
              <c:f>'FPE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Dpto_sem'!$L$7:$L$8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Dpto_sem'!$N$7:$N$8</c:f>
              <c:numCache>
                <c:formatCode>0%</c:formatCode>
                <c:ptCount val="2"/>
                <c:pt idx="0">
                  <c:v>0.99615806624588976</c:v>
                </c:pt>
                <c:pt idx="1">
                  <c:v>0.8572540596330519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5376"/>
        <c:axId val="304197928"/>
      </c:lineChart>
      <c:catAx>
        <c:axId val="30419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01456"/>
        <c:crosses val="autoZero"/>
        <c:auto val="1"/>
        <c:lblAlgn val="ctr"/>
        <c:lblOffset val="100"/>
        <c:noMultiLvlLbl val="0"/>
      </c:catAx>
      <c:valAx>
        <c:axId val="3042014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195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197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05376"/>
        <c:crosses val="max"/>
        <c:crossBetween val="between"/>
      </c:valAx>
      <c:catAx>
        <c:axId val="30420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1979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Dpto_sem'!$M$7</c:f>
              <c:numCache>
                <c:formatCode>#,##0.0</c:formatCode>
                <c:ptCount val="1"/>
                <c:pt idx="0">
                  <c:v>64.158546323764313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199496"/>
        <c:axId val="304203024"/>
      </c:barChart>
      <c:lineChart>
        <c:grouping val="standard"/>
        <c:varyColors val="0"/>
        <c:ser>
          <c:idx val="1"/>
          <c:order val="1"/>
          <c:tx>
            <c:strRef>
              <c:f>'PINP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Dpto_sem'!$N$7</c:f>
              <c:numCache>
                <c:formatCode>0%</c:formatCode>
                <c:ptCount val="1"/>
                <c:pt idx="0">
                  <c:v>0.63448465989070935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0280"/>
        <c:axId val="304199888"/>
      </c:lineChart>
      <c:catAx>
        <c:axId val="304199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03024"/>
        <c:crosses val="autoZero"/>
        <c:auto val="1"/>
        <c:lblAlgn val="ctr"/>
        <c:lblOffset val="100"/>
        <c:noMultiLvlLbl val="0"/>
      </c:catAx>
      <c:valAx>
        <c:axId val="304203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199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1998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00280"/>
        <c:crosses val="max"/>
        <c:crossBetween val="between"/>
      </c:valAx>
      <c:catAx>
        <c:axId val="304200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1998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Dpto_sem'!$L$7:$L$32</c:f>
              <c:strCache>
                <c:ptCount val="26"/>
                <c:pt idx="0">
                  <c:v>Lambayeque</c:v>
                </c:pt>
                <c:pt idx="1">
                  <c:v>Huánuco</c:v>
                </c:pt>
                <c:pt idx="2">
                  <c:v>Pasco</c:v>
                </c:pt>
                <c:pt idx="3">
                  <c:v>Moquegua</c:v>
                </c:pt>
                <c:pt idx="4">
                  <c:v>Tacna</c:v>
                </c:pt>
                <c:pt idx="5">
                  <c:v>Madre de Dios</c:v>
                </c:pt>
                <c:pt idx="6">
                  <c:v>Apurímac</c:v>
                </c:pt>
                <c:pt idx="7">
                  <c:v>Cajamarca</c:v>
                </c:pt>
                <c:pt idx="8">
                  <c:v>Ancash</c:v>
                </c:pt>
                <c:pt idx="9">
                  <c:v>Huancavelica</c:v>
                </c:pt>
                <c:pt idx="10">
                  <c:v>Tumbes</c:v>
                </c:pt>
                <c:pt idx="11">
                  <c:v>Ica</c:v>
                </c:pt>
                <c:pt idx="12">
                  <c:v>La Libertad</c:v>
                </c:pt>
                <c:pt idx="13">
                  <c:v>San Martín</c:v>
                </c:pt>
                <c:pt idx="14">
                  <c:v>Embajadas en el Exterior</c:v>
                </c:pt>
                <c:pt idx="15">
                  <c:v>Ucayali</c:v>
                </c:pt>
                <c:pt idx="16">
                  <c:v>Ayacucho</c:v>
                </c:pt>
                <c:pt idx="17">
                  <c:v>Amazonas</c:v>
                </c:pt>
                <c:pt idx="18">
                  <c:v>Junín</c:v>
                </c:pt>
                <c:pt idx="19">
                  <c:v>Piura</c:v>
                </c:pt>
                <c:pt idx="20">
                  <c:v>Provincia Constitucional del Callao</c:v>
                </c:pt>
                <c:pt idx="21">
                  <c:v>Cusco</c:v>
                </c:pt>
                <c:pt idx="22">
                  <c:v>Arequipa</c:v>
                </c:pt>
                <c:pt idx="23">
                  <c:v>Lima</c:v>
                </c:pt>
                <c:pt idx="24">
                  <c:v>Loreto</c:v>
                </c:pt>
                <c:pt idx="25">
                  <c:v>Puno</c:v>
                </c:pt>
              </c:strCache>
            </c:strRef>
          </c:cat>
          <c:val>
            <c:numRef>
              <c:f>'MCM Dpto_sem'!$M$7:$M$32</c:f>
              <c:numCache>
                <c:formatCode>#,##0.0</c:formatCode>
                <c:ptCount val="26"/>
                <c:pt idx="0">
                  <c:v>41.244185338815441</c:v>
                </c:pt>
                <c:pt idx="1">
                  <c:v>5.695107726380229</c:v>
                </c:pt>
                <c:pt idx="2">
                  <c:v>0.39617675263434649</c:v>
                </c:pt>
                <c:pt idx="3">
                  <c:v>25.204779364168644</c:v>
                </c:pt>
                <c:pt idx="4">
                  <c:v>67.15521189084393</c:v>
                </c:pt>
                <c:pt idx="5">
                  <c:v>4.3172430365812033</c:v>
                </c:pt>
                <c:pt idx="6">
                  <c:v>4.514227912761271</c:v>
                </c:pt>
                <c:pt idx="7">
                  <c:v>6.0538265984505415</c:v>
                </c:pt>
                <c:pt idx="8">
                  <c:v>3.8555975388735533</c:v>
                </c:pt>
                <c:pt idx="9">
                  <c:v>6.1775425206869841</c:v>
                </c:pt>
                <c:pt idx="10">
                  <c:v>27.106029067828786</c:v>
                </c:pt>
                <c:pt idx="11">
                  <c:v>16.321041179238819</c:v>
                </c:pt>
                <c:pt idx="12">
                  <c:v>17.767809968441725</c:v>
                </c:pt>
                <c:pt idx="13">
                  <c:v>28.294207802042365</c:v>
                </c:pt>
                <c:pt idx="14">
                  <c:v>21.566557105026732</c:v>
                </c:pt>
                <c:pt idx="15">
                  <c:v>66.163405073357296</c:v>
                </c:pt>
                <c:pt idx="16">
                  <c:v>97.221561748534441</c:v>
                </c:pt>
                <c:pt idx="17">
                  <c:v>22.70264483243227</c:v>
                </c:pt>
                <c:pt idx="18">
                  <c:v>59.924143478012411</c:v>
                </c:pt>
                <c:pt idx="19">
                  <c:v>114.12675102846303</c:v>
                </c:pt>
                <c:pt idx="20">
                  <c:v>3324.9881894153896</c:v>
                </c:pt>
                <c:pt idx="21">
                  <c:v>100.18883495748742</c:v>
                </c:pt>
                <c:pt idx="22">
                  <c:v>186.82389297512418</c:v>
                </c:pt>
                <c:pt idx="23">
                  <c:v>2580.7743502327994</c:v>
                </c:pt>
                <c:pt idx="24">
                  <c:v>150.49711783436877</c:v>
                </c:pt>
                <c:pt idx="25">
                  <c:v>43.52245520055294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02240"/>
        <c:axId val="304203416"/>
      </c:barChart>
      <c:lineChart>
        <c:grouping val="standard"/>
        <c:varyColors val="0"/>
        <c:ser>
          <c:idx val="1"/>
          <c:order val="1"/>
          <c:tx>
            <c:strRef>
              <c:f>'MCM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Dpto_sem'!$L$7:$L$32</c:f>
              <c:strCache>
                <c:ptCount val="26"/>
                <c:pt idx="0">
                  <c:v>Lambayeque</c:v>
                </c:pt>
                <c:pt idx="1">
                  <c:v>Huánuco</c:v>
                </c:pt>
                <c:pt idx="2">
                  <c:v>Pasco</c:v>
                </c:pt>
                <c:pt idx="3">
                  <c:v>Moquegua</c:v>
                </c:pt>
                <c:pt idx="4">
                  <c:v>Tacna</c:v>
                </c:pt>
                <c:pt idx="5">
                  <c:v>Madre de Dios</c:v>
                </c:pt>
                <c:pt idx="6">
                  <c:v>Apurímac</c:v>
                </c:pt>
                <c:pt idx="7">
                  <c:v>Cajamarca</c:v>
                </c:pt>
                <c:pt idx="8">
                  <c:v>Ancash</c:v>
                </c:pt>
                <c:pt idx="9">
                  <c:v>Huancavelica</c:v>
                </c:pt>
                <c:pt idx="10">
                  <c:v>Tumbes</c:v>
                </c:pt>
                <c:pt idx="11">
                  <c:v>Ica</c:v>
                </c:pt>
                <c:pt idx="12">
                  <c:v>La Libertad</c:v>
                </c:pt>
                <c:pt idx="13">
                  <c:v>San Martín</c:v>
                </c:pt>
                <c:pt idx="14">
                  <c:v>Embajadas en el Exterior</c:v>
                </c:pt>
                <c:pt idx="15">
                  <c:v>Ucayali</c:v>
                </c:pt>
                <c:pt idx="16">
                  <c:v>Ayacucho</c:v>
                </c:pt>
                <c:pt idx="17">
                  <c:v>Amazonas</c:v>
                </c:pt>
                <c:pt idx="18">
                  <c:v>Junín</c:v>
                </c:pt>
                <c:pt idx="19">
                  <c:v>Piura</c:v>
                </c:pt>
                <c:pt idx="20">
                  <c:v>Provincia Constitucional del Callao</c:v>
                </c:pt>
                <c:pt idx="21">
                  <c:v>Cusco</c:v>
                </c:pt>
                <c:pt idx="22">
                  <c:v>Arequipa</c:v>
                </c:pt>
                <c:pt idx="23">
                  <c:v>Lima</c:v>
                </c:pt>
                <c:pt idx="24">
                  <c:v>Loreto</c:v>
                </c:pt>
                <c:pt idx="25">
                  <c:v>Puno</c:v>
                </c:pt>
              </c:strCache>
            </c:strRef>
          </c:cat>
          <c:val>
            <c:numRef>
              <c:f>'MCM Dpto_sem'!$N$7:$N$32</c:f>
              <c:numCache>
                <c:formatCode>0%</c:formatCode>
                <c:ptCount val="26"/>
                <c:pt idx="0">
                  <c:v>0.99999993547734389</c:v>
                </c:pt>
                <c:pt idx="1">
                  <c:v>0.99997484331774478</c:v>
                </c:pt>
                <c:pt idx="2">
                  <c:v>0.99994384800150038</c:v>
                </c:pt>
                <c:pt idx="3">
                  <c:v>0.99989714771411498</c:v>
                </c:pt>
                <c:pt idx="4">
                  <c:v>0.99988048359079174</c:v>
                </c:pt>
                <c:pt idx="5">
                  <c:v>0.99986938660787827</c:v>
                </c:pt>
                <c:pt idx="6">
                  <c:v>0.99947746235903545</c:v>
                </c:pt>
                <c:pt idx="7">
                  <c:v>0.99932626881268949</c:v>
                </c:pt>
                <c:pt idx="8">
                  <c:v>0.99927626260527147</c:v>
                </c:pt>
                <c:pt idx="9">
                  <c:v>0.99890828616604965</c:v>
                </c:pt>
                <c:pt idx="10">
                  <c:v>0.99873090155167088</c:v>
                </c:pt>
                <c:pt idx="11">
                  <c:v>0.99710035683400389</c:v>
                </c:pt>
                <c:pt idx="12">
                  <c:v>0.99709471106204606</c:v>
                </c:pt>
                <c:pt idx="13">
                  <c:v>0.9961711664694346</c:v>
                </c:pt>
                <c:pt idx="14">
                  <c:v>0.99316998467072182</c:v>
                </c:pt>
                <c:pt idx="15">
                  <c:v>0.99038863633268548</c:v>
                </c:pt>
                <c:pt idx="16">
                  <c:v>0.98943475044738016</c:v>
                </c:pt>
                <c:pt idx="17">
                  <c:v>0.98371119976523114</c:v>
                </c:pt>
                <c:pt idx="18">
                  <c:v>0.97588125255098535</c:v>
                </c:pt>
                <c:pt idx="19">
                  <c:v>0.97231060375206912</c:v>
                </c:pt>
                <c:pt idx="20">
                  <c:v>0.96427212360001613</c:v>
                </c:pt>
                <c:pt idx="21">
                  <c:v>0.95666407403601761</c:v>
                </c:pt>
                <c:pt idx="22">
                  <c:v>0.93364584034550147</c:v>
                </c:pt>
                <c:pt idx="23">
                  <c:v>0.92547678872889916</c:v>
                </c:pt>
                <c:pt idx="24">
                  <c:v>0.89982725398020791</c:v>
                </c:pt>
                <c:pt idx="25">
                  <c:v>0.75551961177219484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04984"/>
        <c:axId val="304203808"/>
      </c:lineChart>
      <c:catAx>
        <c:axId val="3042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203416"/>
        <c:crosses val="autoZero"/>
        <c:auto val="1"/>
        <c:lblAlgn val="ctr"/>
        <c:lblOffset val="100"/>
        <c:noMultiLvlLbl val="0"/>
      </c:catAx>
      <c:valAx>
        <c:axId val="3042034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202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4203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4204984"/>
        <c:crosses val="max"/>
        <c:crossBetween val="between"/>
      </c:valAx>
      <c:catAx>
        <c:axId val="304204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42038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Dpto_sem'!$L$7:$L$15</c:f>
              <c:strCache>
                <c:ptCount val="9"/>
                <c:pt idx="0">
                  <c:v>Junín</c:v>
                </c:pt>
                <c:pt idx="1">
                  <c:v>Cusco</c:v>
                </c:pt>
                <c:pt idx="2">
                  <c:v>Lima</c:v>
                </c:pt>
                <c:pt idx="3">
                  <c:v>Ancash</c:v>
                </c:pt>
                <c:pt idx="4">
                  <c:v>Tacna</c:v>
                </c:pt>
                <c:pt idx="5">
                  <c:v>Pasco</c:v>
                </c:pt>
                <c:pt idx="6">
                  <c:v>Huancavelica</c:v>
                </c:pt>
                <c:pt idx="7">
                  <c:v>Tumbes</c:v>
                </c:pt>
                <c:pt idx="8">
                  <c:v>Ica</c:v>
                </c:pt>
              </c:strCache>
            </c:strRef>
          </c:cat>
          <c:val>
            <c:numRef>
              <c:f>'PARA Dpto_sem'!$M$7:$M$15</c:f>
              <c:numCache>
                <c:formatCode>#,##0.0</c:formatCode>
                <c:ptCount val="9"/>
                <c:pt idx="0">
                  <c:v>4.999999888241291E-3</c:v>
                </c:pt>
                <c:pt idx="1">
                  <c:v>0.76854522724170238</c:v>
                </c:pt>
                <c:pt idx="2">
                  <c:v>4.8967209241761038</c:v>
                </c:pt>
                <c:pt idx="3">
                  <c:v>1.5778249012073502</c:v>
                </c:pt>
                <c:pt idx="4">
                  <c:v>1.1900000274181366E-2</c:v>
                </c:pt>
                <c:pt idx="5">
                  <c:v>0.28401498682796955</c:v>
                </c:pt>
                <c:pt idx="6">
                  <c:v>4.8560000141151249E-4</c:v>
                </c:pt>
                <c:pt idx="7">
                  <c:v>4.999999888241291E-3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194008"/>
        <c:axId val="304194400"/>
      </c:barChart>
      <c:lineChart>
        <c:grouping val="standard"/>
        <c:varyColors val="0"/>
        <c:ser>
          <c:idx val="1"/>
          <c:order val="1"/>
          <c:tx>
            <c:strRef>
              <c:f>'PARA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Dpto_sem'!$L$7:$L$15</c:f>
              <c:strCache>
                <c:ptCount val="9"/>
                <c:pt idx="0">
                  <c:v>Junín</c:v>
                </c:pt>
                <c:pt idx="1">
                  <c:v>Cusco</c:v>
                </c:pt>
                <c:pt idx="2">
                  <c:v>Lima</c:v>
                </c:pt>
                <c:pt idx="3">
                  <c:v>Ancash</c:v>
                </c:pt>
                <c:pt idx="4">
                  <c:v>Tacna</c:v>
                </c:pt>
                <c:pt idx="5">
                  <c:v>Pasco</c:v>
                </c:pt>
                <c:pt idx="6">
                  <c:v>Huancavelica</c:v>
                </c:pt>
                <c:pt idx="7">
                  <c:v>Tumbes</c:v>
                </c:pt>
                <c:pt idx="8">
                  <c:v>Ica</c:v>
                </c:pt>
              </c:strCache>
            </c:strRef>
          </c:cat>
          <c:val>
            <c:numRef>
              <c:f>'PARA Dpto_sem'!$N$7:$N$15</c:f>
              <c:numCache>
                <c:formatCode>0%</c:formatCode>
                <c:ptCount val="9"/>
                <c:pt idx="0">
                  <c:v>0.99999997764825821</c:v>
                </c:pt>
                <c:pt idx="1">
                  <c:v>0.95429254546027154</c:v>
                </c:pt>
                <c:pt idx="2">
                  <c:v>0.92068858799575226</c:v>
                </c:pt>
                <c:pt idx="3">
                  <c:v>0.77723373647933658</c:v>
                </c:pt>
                <c:pt idx="4">
                  <c:v>0.56734208696931421</c:v>
                </c:pt>
                <c:pt idx="5">
                  <c:v>0.54813592827512181</c:v>
                </c:pt>
                <c:pt idx="6">
                  <c:v>8.5855728679546064E-2</c:v>
                </c:pt>
                <c:pt idx="7">
                  <c:v>4.9643065243313488E-2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035912"/>
        <c:axId val="309031208"/>
      </c:lineChart>
      <c:catAx>
        <c:axId val="30419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4194400"/>
        <c:crosses val="autoZero"/>
        <c:auto val="1"/>
        <c:lblAlgn val="ctr"/>
        <c:lblOffset val="100"/>
        <c:noMultiLvlLbl val="0"/>
      </c:catAx>
      <c:valAx>
        <c:axId val="3041944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4194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9031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035912"/>
        <c:crosses val="max"/>
        <c:crossBetween val="between"/>
      </c:valAx>
      <c:catAx>
        <c:axId val="309035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9031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Dpto_sem'!$M$7</c:f>
              <c:numCache>
                <c:formatCode>#,##0.0</c:formatCode>
                <c:ptCount val="1"/>
                <c:pt idx="0">
                  <c:v>108.66978835216742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033168"/>
        <c:axId val="309031600"/>
      </c:barChart>
      <c:lineChart>
        <c:grouping val="standard"/>
        <c:varyColors val="0"/>
        <c:ser>
          <c:idx val="1"/>
          <c:order val="1"/>
          <c:tx>
            <c:strRef>
              <c:f>'DCTI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Dpto_sem'!$L$7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Dpto_sem'!$N$7</c:f>
              <c:numCache>
                <c:formatCode>0%</c:formatCode>
                <c:ptCount val="1"/>
                <c:pt idx="0">
                  <c:v>0.99275149631445125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033560"/>
        <c:axId val="309036304"/>
      </c:lineChart>
      <c:catAx>
        <c:axId val="30903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309031600"/>
        <c:crosses val="autoZero"/>
        <c:auto val="1"/>
        <c:lblAlgn val="ctr"/>
        <c:lblOffset val="100"/>
        <c:noMultiLvlLbl val="0"/>
      </c:catAx>
      <c:valAx>
        <c:axId val="309031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309033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309036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09033560"/>
        <c:crosses val="max"/>
        <c:crossBetween val="between"/>
      </c:valAx>
      <c:catAx>
        <c:axId val="309033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9036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Dpto_sem'!$M$6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Dpto_sem'!$L$7:$L$14</c:f>
              <c:strCache>
                <c:ptCount val="8"/>
                <c:pt idx="0">
                  <c:v>Huánuco</c:v>
                </c:pt>
                <c:pt idx="1">
                  <c:v>San Martín</c:v>
                </c:pt>
                <c:pt idx="2">
                  <c:v>Lima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Junín</c:v>
                </c:pt>
                <c:pt idx="6">
                  <c:v>Huancavelica</c:v>
                </c:pt>
                <c:pt idx="7">
                  <c:v>Ayacucho</c:v>
                </c:pt>
              </c:strCache>
            </c:strRef>
          </c:cat>
          <c:val>
            <c:numRef>
              <c:f>'LCT Dpto_sem'!$M$7:$M$14</c:f>
              <c:numCache>
                <c:formatCode>#,##0.0</c:formatCode>
                <c:ptCount val="8"/>
                <c:pt idx="0">
                  <c:v>3.9938560351729393</c:v>
                </c:pt>
                <c:pt idx="1">
                  <c:v>51.385066497636984</c:v>
                </c:pt>
                <c:pt idx="2">
                  <c:v>33.774736425024457</c:v>
                </c:pt>
                <c:pt idx="3">
                  <c:v>0.29656979764695279</c:v>
                </c:pt>
                <c:pt idx="4">
                  <c:v>344.93701719396017</c:v>
                </c:pt>
                <c:pt idx="5">
                  <c:v>8.5125002078711987E-3</c:v>
                </c:pt>
                <c:pt idx="6">
                  <c:v>5.6500001810491085E-3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514056"/>
        <c:axId val="289508568"/>
      </c:barChart>
      <c:lineChart>
        <c:grouping val="standard"/>
        <c:varyColors val="0"/>
        <c:ser>
          <c:idx val="1"/>
          <c:order val="1"/>
          <c:tx>
            <c:strRef>
              <c:f>'LCT Dpto_sem'!$N$6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Dpto_sem'!$L$7:$L$14</c:f>
              <c:strCache>
                <c:ptCount val="8"/>
                <c:pt idx="0">
                  <c:v>Huánuco</c:v>
                </c:pt>
                <c:pt idx="1">
                  <c:v>San Martín</c:v>
                </c:pt>
                <c:pt idx="2">
                  <c:v>Lima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Junín</c:v>
                </c:pt>
                <c:pt idx="6">
                  <c:v>Huancavelica</c:v>
                </c:pt>
                <c:pt idx="7">
                  <c:v>Ayacucho</c:v>
                </c:pt>
              </c:strCache>
            </c:strRef>
          </c:cat>
          <c:val>
            <c:numRef>
              <c:f>'LCT Dpto_sem'!$N$7:$N$14</c:f>
              <c:numCache>
                <c:formatCode>0%</c:formatCode>
                <c:ptCount val="8"/>
                <c:pt idx="0">
                  <c:v>1.000000008806762</c:v>
                </c:pt>
                <c:pt idx="1">
                  <c:v>0.99147069070246852</c:v>
                </c:pt>
                <c:pt idx="2">
                  <c:v>0.98239717908082524</c:v>
                </c:pt>
                <c:pt idx="3">
                  <c:v>0.9426974753317825</c:v>
                </c:pt>
                <c:pt idx="4">
                  <c:v>0.91422454598564229</c:v>
                </c:pt>
                <c:pt idx="5">
                  <c:v>0.49520071017284456</c:v>
                </c:pt>
                <c:pt idx="6">
                  <c:v>0.49301921300603041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10528"/>
        <c:axId val="289510136"/>
      </c:lineChart>
      <c:catAx>
        <c:axId val="28951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PE"/>
          </a:p>
        </c:txPr>
        <c:crossAx val="289508568"/>
        <c:crosses val="autoZero"/>
        <c:auto val="1"/>
        <c:lblAlgn val="ctr"/>
        <c:lblOffset val="100"/>
        <c:noMultiLvlLbl val="0"/>
      </c:catAx>
      <c:valAx>
        <c:axId val="289508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2895140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</c:dispUnitsLbl>
        </c:dispUnits>
      </c:valAx>
      <c:valAx>
        <c:axId val="2895101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89510528"/>
        <c:crosses val="max"/>
        <c:crossBetween val="between"/>
      </c:valAx>
      <c:catAx>
        <c:axId val="289510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95101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266700</xdr:colOff>
      <xdr:row>6</xdr:row>
      <xdr:rowOff>23812</xdr:rowOff>
    </xdr:from>
    <xdr:to>
      <xdr:col>22</xdr:col>
      <xdr:colOff>152400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"/>
  <sheetViews>
    <sheetView topLeftCell="A80" workbookViewId="0">
      <selection activeCell="A91" sqref="A91:J9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x14ac:dyDescent="0.25">
      <c r="A1" s="2" t="s">
        <v>0</v>
      </c>
      <c r="B1" s="3"/>
      <c r="C1" s="2"/>
      <c r="D1" s="2"/>
      <c r="E1" s="2"/>
      <c r="F1" s="2"/>
      <c r="G1" s="2"/>
      <c r="H1" s="2"/>
      <c r="I1" s="2"/>
      <c r="J1" s="2"/>
    </row>
    <row r="2" spans="1:11" ht="15.75" thickBot="1" x14ac:dyDescent="0.3"/>
    <row r="3" spans="1:11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4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10</v>
      </c>
      <c r="B6" s="12"/>
      <c r="C6" s="13"/>
      <c r="D6" s="14">
        <f ca="1">SUM(D7:OFFSET(D7,300,0))</f>
        <v>60148.455566000033</v>
      </c>
      <c r="E6" s="15">
        <f ca="1">SUM(E7:OFFSET(E7,300,0))</f>
        <v>78357.278081000215</v>
      </c>
      <c r="F6" s="15">
        <f ca="1">SUM(F7:OFFSET(F7,300,0))</f>
        <v>69982.389112575576</v>
      </c>
      <c r="G6" s="15">
        <f ca="1">SUM(G7:OFFSET(G7,300,0))</f>
        <v>27700.305044994388</v>
      </c>
      <c r="H6" s="15">
        <f ca="1">SUM(H7:OFFSET(H7,300,0))</f>
        <v>42282.084067581171</v>
      </c>
      <c r="I6" s="16">
        <f ca="1">IFERROR(G6/E6,0)</f>
        <v>0.35351285449655068</v>
      </c>
      <c r="J6" s="17">
        <f ca="1">IFERROR(SUM(G6,H6)/E6,0)</f>
        <v>0.89311919487852443</v>
      </c>
      <c r="K6" s="5"/>
    </row>
    <row r="7" spans="1:11" x14ac:dyDescent="0.25">
      <c r="A7" s="18"/>
      <c r="B7" s="19">
        <v>1</v>
      </c>
      <c r="C7" s="20" t="s">
        <v>11</v>
      </c>
      <c r="D7" s="21">
        <v>1626.8864379999982</v>
      </c>
      <c r="E7" s="22">
        <v>2242.7787190000058</v>
      </c>
      <c r="F7" s="22">
        <f t="shared" ref="F7:F70" si="0">SUM(G7,H7)</f>
        <v>2080.271733970792</v>
      </c>
      <c r="G7" s="22">
        <v>1060.7210582826658</v>
      </c>
      <c r="H7" s="22">
        <v>1019.5506756881261</v>
      </c>
      <c r="I7" s="23">
        <f t="shared" ref="I7:I70" si="1">IFERROR(G7/E7,0)</f>
        <v>0.47294949309828149</v>
      </c>
      <c r="J7" s="24">
        <f t="shared" ref="J7:J70" si="2">IFERROR(SUM(G7,H7)/E7,0)</f>
        <v>0.92754212279057502</v>
      </c>
      <c r="K7" s="5"/>
    </row>
    <row r="8" spans="1:11" x14ac:dyDescent="0.25">
      <c r="A8" s="18"/>
      <c r="B8" s="19">
        <v>2</v>
      </c>
      <c r="C8" s="20" t="s">
        <v>12</v>
      </c>
      <c r="D8" s="21">
        <v>1439.3825639999959</v>
      </c>
      <c r="E8" s="22">
        <v>2075.2328319999988</v>
      </c>
      <c r="F8" s="22">
        <f t="shared" si="0"/>
        <v>1953.2029437041094</v>
      </c>
      <c r="G8" s="22">
        <v>932.25291500201126</v>
      </c>
      <c r="H8" s="22">
        <v>1020.9500287020982</v>
      </c>
      <c r="I8" s="23">
        <f t="shared" si="1"/>
        <v>0.44922810618004516</v>
      </c>
      <c r="J8" s="24">
        <f t="shared" si="2"/>
        <v>0.94119701345593909</v>
      </c>
      <c r="K8" s="5"/>
    </row>
    <row r="9" spans="1:11" x14ac:dyDescent="0.25">
      <c r="A9" s="18"/>
      <c r="B9" s="19">
        <v>16</v>
      </c>
      <c r="C9" s="20" t="s">
        <v>13</v>
      </c>
      <c r="D9" s="21">
        <v>508.64130799999941</v>
      </c>
      <c r="E9" s="22">
        <v>608.89997699999958</v>
      </c>
      <c r="F9" s="22">
        <f t="shared" si="0"/>
        <v>592.52228993625602</v>
      </c>
      <c r="G9" s="22">
        <v>265.67971355760869</v>
      </c>
      <c r="H9" s="22">
        <v>326.84257637864732</v>
      </c>
      <c r="I9" s="23">
        <f t="shared" si="1"/>
        <v>0.43632735029255698</v>
      </c>
      <c r="J9" s="24">
        <f t="shared" si="2"/>
        <v>0.97310282857221464</v>
      </c>
      <c r="K9" s="5"/>
    </row>
    <row r="10" spans="1:11" ht="25.5" x14ac:dyDescent="0.25">
      <c r="A10" s="18"/>
      <c r="B10" s="19">
        <v>17</v>
      </c>
      <c r="C10" s="20" t="s">
        <v>14</v>
      </c>
      <c r="D10" s="21">
        <v>265.01292900000004</v>
      </c>
      <c r="E10" s="22">
        <v>320.05521899999934</v>
      </c>
      <c r="F10" s="22">
        <f t="shared" si="0"/>
        <v>301.6228494718535</v>
      </c>
      <c r="G10" s="22">
        <v>109.65755721925734</v>
      </c>
      <c r="H10" s="22">
        <v>191.96529225259616</v>
      </c>
      <c r="I10" s="23">
        <f t="shared" si="1"/>
        <v>0.34262074388875241</v>
      </c>
      <c r="J10" s="24">
        <f t="shared" si="2"/>
        <v>0.94240878312893284</v>
      </c>
      <c r="K10" s="5"/>
    </row>
    <row r="11" spans="1:11" x14ac:dyDescent="0.25">
      <c r="A11" s="18"/>
      <c r="B11" s="19">
        <v>18</v>
      </c>
      <c r="C11" s="20" t="s">
        <v>15</v>
      </c>
      <c r="D11" s="21">
        <v>341.32211699999874</v>
      </c>
      <c r="E11" s="22">
        <v>366.66732699999841</v>
      </c>
      <c r="F11" s="22">
        <f t="shared" si="0"/>
        <v>358.06693808527268</v>
      </c>
      <c r="G11" s="22">
        <v>160.37864883415307</v>
      </c>
      <c r="H11" s="22">
        <v>197.68828925111964</v>
      </c>
      <c r="I11" s="23">
        <f t="shared" si="1"/>
        <v>0.43739552729265613</v>
      </c>
      <c r="J11" s="24">
        <f t="shared" si="2"/>
        <v>0.97654443611026798</v>
      </c>
      <c r="K11" s="5"/>
    </row>
    <row r="12" spans="1:11" x14ac:dyDescent="0.25">
      <c r="A12" s="18"/>
      <c r="B12" s="19">
        <v>24</v>
      </c>
      <c r="C12" s="20" t="s">
        <v>16</v>
      </c>
      <c r="D12" s="21">
        <v>519.42586399999857</v>
      </c>
      <c r="E12" s="22">
        <v>692.42327799999941</v>
      </c>
      <c r="F12" s="22">
        <f t="shared" si="0"/>
        <v>666.82610125644021</v>
      </c>
      <c r="G12" s="22">
        <v>242.95711448488524</v>
      </c>
      <c r="H12" s="22">
        <v>423.86898677155494</v>
      </c>
      <c r="I12" s="23">
        <f t="shared" si="1"/>
        <v>0.35087947243288004</v>
      </c>
      <c r="J12" s="24">
        <f t="shared" si="2"/>
        <v>0.96303247225094124</v>
      </c>
      <c r="K12" s="5"/>
    </row>
    <row r="13" spans="1:11" ht="25.5" x14ac:dyDescent="0.25">
      <c r="A13" s="18"/>
      <c r="B13" s="19">
        <v>30</v>
      </c>
      <c r="C13" s="20" t="s">
        <v>17</v>
      </c>
      <c r="D13" s="21">
        <v>4209.2621860000036</v>
      </c>
      <c r="E13" s="22">
        <v>5069.299007000006</v>
      </c>
      <c r="F13" s="22">
        <f t="shared" si="0"/>
        <v>4758.6734573169551</v>
      </c>
      <c r="G13" s="22">
        <v>2321.9641737190113</v>
      </c>
      <c r="H13" s="22">
        <v>2436.7092835979438</v>
      </c>
      <c r="I13" s="23">
        <f t="shared" si="1"/>
        <v>0.45804442991283362</v>
      </c>
      <c r="J13" s="24">
        <f t="shared" si="2"/>
        <v>0.93872416102223999</v>
      </c>
      <c r="K13" s="5"/>
    </row>
    <row r="14" spans="1:11" ht="25.5" x14ac:dyDescent="0.25">
      <c r="A14" s="18"/>
      <c r="B14" s="19">
        <v>31</v>
      </c>
      <c r="C14" s="20" t="s">
        <v>18</v>
      </c>
      <c r="D14" s="21">
        <v>299.35990499999986</v>
      </c>
      <c r="E14" s="22">
        <v>277.35136299999994</v>
      </c>
      <c r="F14" s="22">
        <f t="shared" si="0"/>
        <v>270.54309804055538</v>
      </c>
      <c r="G14" s="22">
        <v>129.13282750282633</v>
      </c>
      <c r="H14" s="22">
        <v>141.41027053772902</v>
      </c>
      <c r="I14" s="23">
        <f t="shared" si="1"/>
        <v>0.46559290751647164</v>
      </c>
      <c r="J14" s="24">
        <f t="shared" si="2"/>
        <v>0.9754525635432173</v>
      </c>
      <c r="K14" s="5"/>
    </row>
    <row r="15" spans="1:11" x14ac:dyDescent="0.25">
      <c r="A15" s="18"/>
      <c r="B15" s="19">
        <v>32</v>
      </c>
      <c r="C15" s="20" t="s">
        <v>19</v>
      </c>
      <c r="D15" s="21">
        <v>441.92581300000006</v>
      </c>
      <c r="E15" s="22">
        <v>467.99227100000013</v>
      </c>
      <c r="F15" s="22">
        <f t="shared" si="0"/>
        <v>434.40140844983046</v>
      </c>
      <c r="G15" s="22">
        <v>125.41437220177613</v>
      </c>
      <c r="H15" s="22">
        <v>308.98703624805432</v>
      </c>
      <c r="I15" s="23">
        <f t="shared" si="1"/>
        <v>0.26798385352346149</v>
      </c>
      <c r="J15" s="24">
        <f t="shared" si="2"/>
        <v>0.92822346728420724</v>
      </c>
      <c r="K15" s="5"/>
    </row>
    <row r="16" spans="1:11" x14ac:dyDescent="0.25">
      <c r="A16" s="18"/>
      <c r="B16" s="19">
        <v>34</v>
      </c>
      <c r="C16" s="20" t="s">
        <v>20</v>
      </c>
      <c r="D16" s="21">
        <v>40.579333000000005</v>
      </c>
      <c r="E16" s="22">
        <v>65.393435999999994</v>
      </c>
      <c r="F16" s="22">
        <f t="shared" si="0"/>
        <v>59.735916055503992</v>
      </c>
      <c r="G16" s="22">
        <v>21.780414940342325</v>
      </c>
      <c r="H16" s="22">
        <v>37.955501115161667</v>
      </c>
      <c r="I16" s="23">
        <f t="shared" si="1"/>
        <v>0.33306729654551759</v>
      </c>
      <c r="J16" s="24">
        <f t="shared" si="2"/>
        <v>0.91348489557123125</v>
      </c>
      <c r="K16" s="5"/>
    </row>
    <row r="17" spans="1:11" ht="25.5" x14ac:dyDescent="0.25">
      <c r="A17" s="18"/>
      <c r="B17" s="19">
        <v>35</v>
      </c>
      <c r="C17" s="20" t="s">
        <v>21</v>
      </c>
      <c r="D17" s="21">
        <v>234.73624100000004</v>
      </c>
      <c r="E17" s="22">
        <v>291.20463399999977</v>
      </c>
      <c r="F17" s="22">
        <f t="shared" si="0"/>
        <v>245.87664170852992</v>
      </c>
      <c r="G17" s="22">
        <v>77.941406448781265</v>
      </c>
      <c r="H17" s="22">
        <v>167.93523525974865</v>
      </c>
      <c r="I17" s="23">
        <f t="shared" si="1"/>
        <v>0.267651669474399</v>
      </c>
      <c r="J17" s="24">
        <f t="shared" si="2"/>
        <v>0.84434316285135114</v>
      </c>
      <c r="K17" s="5"/>
    </row>
    <row r="18" spans="1:11" x14ac:dyDescent="0.25">
      <c r="A18" s="18"/>
      <c r="B18" s="19">
        <v>36</v>
      </c>
      <c r="C18" s="20" t="s">
        <v>22</v>
      </c>
      <c r="D18" s="21">
        <v>905.84426599999915</v>
      </c>
      <c r="E18" s="22">
        <v>1327.8914770000022</v>
      </c>
      <c r="F18" s="22">
        <f t="shared" si="0"/>
        <v>1091.7580761713859</v>
      </c>
      <c r="G18" s="22">
        <v>471.91608049090217</v>
      </c>
      <c r="H18" s="22">
        <v>619.84199568048382</v>
      </c>
      <c r="I18" s="23">
        <f t="shared" si="1"/>
        <v>0.35538753630459624</v>
      </c>
      <c r="J18" s="24">
        <f t="shared" si="2"/>
        <v>0.82217417242401969</v>
      </c>
      <c r="K18" s="5"/>
    </row>
    <row r="19" spans="1:11" x14ac:dyDescent="0.25">
      <c r="A19" s="18"/>
      <c r="B19" s="19">
        <v>39</v>
      </c>
      <c r="C19" s="20" t="s">
        <v>23</v>
      </c>
      <c r="D19" s="21">
        <v>98.759394</v>
      </c>
      <c r="E19" s="22">
        <v>104.82118100000002</v>
      </c>
      <c r="F19" s="22">
        <f t="shared" si="0"/>
        <v>93.69973286116894</v>
      </c>
      <c r="G19" s="22">
        <v>26.611925665955368</v>
      </c>
      <c r="H19" s="22">
        <v>67.087807195213571</v>
      </c>
      <c r="I19" s="23">
        <f t="shared" si="1"/>
        <v>0.25387927718497433</v>
      </c>
      <c r="J19" s="24">
        <f t="shared" si="2"/>
        <v>0.89390075524114654</v>
      </c>
      <c r="K19" s="5"/>
    </row>
    <row r="20" spans="1:11" ht="25.5" x14ac:dyDescent="0.25">
      <c r="A20" s="18"/>
      <c r="B20" s="19">
        <v>40</v>
      </c>
      <c r="C20" s="20" t="s">
        <v>24</v>
      </c>
      <c r="D20" s="21">
        <v>130.69830799999997</v>
      </c>
      <c r="E20" s="22">
        <v>141.12402</v>
      </c>
      <c r="F20" s="22">
        <f t="shared" si="0"/>
        <v>129.41309384835071</v>
      </c>
      <c r="G20" s="22">
        <v>49.205530698676995</v>
      </c>
      <c r="H20" s="22">
        <v>80.207563149673717</v>
      </c>
      <c r="I20" s="23">
        <f t="shared" si="1"/>
        <v>0.3486687149266085</v>
      </c>
      <c r="J20" s="24">
        <f t="shared" si="2"/>
        <v>0.91701677608355203</v>
      </c>
      <c r="K20" s="5"/>
    </row>
    <row r="21" spans="1:11" ht="25.5" x14ac:dyDescent="0.25">
      <c r="A21" s="18"/>
      <c r="B21" s="19">
        <v>41</v>
      </c>
      <c r="C21" s="20" t="s">
        <v>25</v>
      </c>
      <c r="D21" s="21">
        <v>35.32603499999999</v>
      </c>
      <c r="E21" s="22">
        <v>41.066997999999977</v>
      </c>
      <c r="F21" s="22">
        <f t="shared" si="0"/>
        <v>36.448143557107173</v>
      </c>
      <c r="G21" s="22">
        <v>11.616522670585255</v>
      </c>
      <c r="H21" s="22">
        <v>24.831620886521918</v>
      </c>
      <c r="I21" s="23">
        <f t="shared" si="1"/>
        <v>0.28286758799816003</v>
      </c>
      <c r="J21" s="24">
        <f t="shared" si="2"/>
        <v>0.88752880249749921</v>
      </c>
      <c r="K21" s="5"/>
    </row>
    <row r="22" spans="1:11" ht="25.5" x14ac:dyDescent="0.25">
      <c r="A22" s="18"/>
      <c r="B22" s="19">
        <v>42</v>
      </c>
      <c r="C22" s="20" t="s">
        <v>26</v>
      </c>
      <c r="D22" s="21">
        <v>1173.7837239999956</v>
      </c>
      <c r="E22" s="22">
        <v>2048.4872239999954</v>
      </c>
      <c r="F22" s="22">
        <f t="shared" si="0"/>
        <v>1701.5938233581423</v>
      </c>
      <c r="G22" s="22">
        <v>594.96389094401707</v>
      </c>
      <c r="H22" s="22">
        <v>1106.6299324141253</v>
      </c>
      <c r="I22" s="23">
        <f t="shared" si="1"/>
        <v>0.29044061587177289</v>
      </c>
      <c r="J22" s="24">
        <f t="shared" si="2"/>
        <v>0.8306587433996836</v>
      </c>
      <c r="K22" s="5"/>
    </row>
    <row r="23" spans="1:11" ht="25.5" x14ac:dyDescent="0.25">
      <c r="A23" s="18"/>
      <c r="B23" s="19">
        <v>46</v>
      </c>
      <c r="C23" s="20" t="s">
        <v>27</v>
      </c>
      <c r="D23" s="21">
        <v>483.08867699999973</v>
      </c>
      <c r="E23" s="22">
        <v>513.66630999999927</v>
      </c>
      <c r="F23" s="22">
        <f t="shared" si="0"/>
        <v>439.81705778681572</v>
      </c>
      <c r="G23" s="22">
        <v>114.40784054158605</v>
      </c>
      <c r="H23" s="22">
        <v>325.40921724522968</v>
      </c>
      <c r="I23" s="23">
        <f t="shared" si="1"/>
        <v>0.22272794285766223</v>
      </c>
      <c r="J23" s="24">
        <f t="shared" si="2"/>
        <v>0.85623107691609435</v>
      </c>
      <c r="K23" s="5"/>
    </row>
    <row r="24" spans="1:11" ht="51" x14ac:dyDescent="0.25">
      <c r="A24" s="18"/>
      <c r="B24" s="19">
        <v>47</v>
      </c>
      <c r="C24" s="20" t="s">
        <v>28</v>
      </c>
      <c r="D24" s="21">
        <v>107.95273800000027</v>
      </c>
      <c r="E24" s="22">
        <v>763.29670099999817</v>
      </c>
      <c r="F24" s="22">
        <f t="shared" si="0"/>
        <v>746.59964601802085</v>
      </c>
      <c r="G24" s="22">
        <v>259.91471078950684</v>
      </c>
      <c r="H24" s="22">
        <v>486.68493522851406</v>
      </c>
      <c r="I24" s="23">
        <f t="shared" si="1"/>
        <v>0.34051596246779464</v>
      </c>
      <c r="J24" s="24">
        <f t="shared" si="2"/>
        <v>0.97812507906807089</v>
      </c>
      <c r="K24" s="5"/>
    </row>
    <row r="25" spans="1:11" ht="38.25" x14ac:dyDescent="0.25">
      <c r="A25" s="18"/>
      <c r="B25" s="19">
        <v>48</v>
      </c>
      <c r="C25" s="20" t="s">
        <v>29</v>
      </c>
      <c r="D25" s="21">
        <v>51.121884999999999</v>
      </c>
      <c r="E25" s="22">
        <v>65.137978000000004</v>
      </c>
      <c r="F25" s="22">
        <f t="shared" si="0"/>
        <v>59.252914207201684</v>
      </c>
      <c r="G25" s="22">
        <v>14.904950757161714</v>
      </c>
      <c r="H25" s="22">
        <v>44.34796345003997</v>
      </c>
      <c r="I25" s="23">
        <f t="shared" si="1"/>
        <v>0.2288212071483354</v>
      </c>
      <c r="J25" s="24">
        <f t="shared" si="2"/>
        <v>0.90965234148351493</v>
      </c>
      <c r="K25" s="5"/>
    </row>
    <row r="26" spans="1:11" ht="25.5" x14ac:dyDescent="0.25">
      <c r="A26" s="18"/>
      <c r="B26" s="19">
        <v>49</v>
      </c>
      <c r="C26" s="20" t="s">
        <v>30</v>
      </c>
      <c r="D26" s="21">
        <v>1113.0443509999993</v>
      </c>
      <c r="E26" s="22">
        <v>1082.0767160000005</v>
      </c>
      <c r="F26" s="22">
        <f t="shared" si="0"/>
        <v>1066.8987471407004</v>
      </c>
      <c r="G26" s="22">
        <v>535.25361663561478</v>
      </c>
      <c r="H26" s="22">
        <v>531.64513050508549</v>
      </c>
      <c r="I26" s="23">
        <f t="shared" si="1"/>
        <v>0.49465403766770871</v>
      </c>
      <c r="J26" s="24">
        <f t="shared" si="2"/>
        <v>0.98597329686992352</v>
      </c>
      <c r="K26" s="5"/>
    </row>
    <row r="27" spans="1:11" ht="25.5" x14ac:dyDescent="0.25">
      <c r="A27" s="18"/>
      <c r="B27" s="19">
        <v>51</v>
      </c>
      <c r="C27" s="20" t="s">
        <v>31</v>
      </c>
      <c r="D27" s="21">
        <v>33.741001000000011</v>
      </c>
      <c r="E27" s="22">
        <v>41.249361000000007</v>
      </c>
      <c r="F27" s="22">
        <f t="shared" si="0"/>
        <v>35.357821824897833</v>
      </c>
      <c r="G27" s="22">
        <v>9.0737481771110655</v>
      </c>
      <c r="H27" s="22">
        <v>26.284073647786766</v>
      </c>
      <c r="I27" s="23">
        <f t="shared" si="1"/>
        <v>0.21997306036113054</v>
      </c>
      <c r="J27" s="24">
        <f t="shared" si="2"/>
        <v>0.85717259534996981</v>
      </c>
      <c r="K27" s="5"/>
    </row>
    <row r="28" spans="1:11" ht="51" x14ac:dyDescent="0.25">
      <c r="A28" s="18"/>
      <c r="B28" s="19">
        <v>57</v>
      </c>
      <c r="C28" s="20" t="s">
        <v>32</v>
      </c>
      <c r="D28" s="21">
        <v>65.552451000000048</v>
      </c>
      <c r="E28" s="22">
        <v>61.066444999999973</v>
      </c>
      <c r="F28" s="22">
        <f t="shared" si="0"/>
        <v>54.200787277379845</v>
      </c>
      <c r="G28" s="22">
        <v>21.663250323378161</v>
      </c>
      <c r="H28" s="22">
        <v>32.537536954001681</v>
      </c>
      <c r="I28" s="23">
        <f t="shared" si="1"/>
        <v>0.35474883667091101</v>
      </c>
      <c r="J28" s="24">
        <f t="shared" si="2"/>
        <v>0.88757069905379082</v>
      </c>
      <c r="K28" s="5"/>
    </row>
    <row r="29" spans="1:11" ht="25.5" x14ac:dyDescent="0.25">
      <c r="A29" s="18"/>
      <c r="B29" s="19">
        <v>58</v>
      </c>
      <c r="C29" s="20" t="s">
        <v>33</v>
      </c>
      <c r="D29" s="21">
        <v>49.601283999999993</v>
      </c>
      <c r="E29" s="22">
        <v>50.891050000000007</v>
      </c>
      <c r="F29" s="22">
        <f t="shared" si="0"/>
        <v>50.553559705818266</v>
      </c>
      <c r="G29" s="22">
        <v>20.919903935649472</v>
      </c>
      <c r="H29" s="22">
        <v>29.633655770168794</v>
      </c>
      <c r="I29" s="23">
        <f t="shared" si="1"/>
        <v>0.41107235821720067</v>
      </c>
      <c r="J29" s="24">
        <f t="shared" si="2"/>
        <v>0.99336837628263241</v>
      </c>
      <c r="K29" s="5"/>
    </row>
    <row r="30" spans="1:11" x14ac:dyDescent="0.25">
      <c r="A30" s="18"/>
      <c r="B30" s="19">
        <v>59</v>
      </c>
      <c r="C30" s="20" t="s">
        <v>34</v>
      </c>
      <c r="D30" s="21">
        <v>867.2215490000001</v>
      </c>
      <c r="E30" s="22">
        <v>1469.5721290000001</v>
      </c>
      <c r="F30" s="22">
        <f t="shared" si="0"/>
        <v>1468.2769860990811</v>
      </c>
      <c r="G30" s="22">
        <v>1152.3025625675364</v>
      </c>
      <c r="H30" s="22">
        <v>315.97442353154474</v>
      </c>
      <c r="I30" s="23">
        <f t="shared" si="1"/>
        <v>0.78410752342700174</v>
      </c>
      <c r="J30" s="24">
        <f t="shared" si="2"/>
        <v>0.99911869388690688</v>
      </c>
      <c r="K30" s="5"/>
    </row>
    <row r="31" spans="1:11" x14ac:dyDescent="0.25">
      <c r="A31" s="18"/>
      <c r="B31" s="19">
        <v>60</v>
      </c>
      <c r="C31" s="20" t="s">
        <v>35</v>
      </c>
      <c r="D31" s="21">
        <v>6.7568009999999994</v>
      </c>
      <c r="E31" s="22">
        <v>14.090043999999999</v>
      </c>
      <c r="F31" s="22">
        <f t="shared" si="0"/>
        <v>11.258472128885842</v>
      </c>
      <c r="G31" s="22">
        <v>6.100884951018088</v>
      </c>
      <c r="H31" s="22">
        <v>5.1575871778677538</v>
      </c>
      <c r="I31" s="23">
        <f t="shared" si="1"/>
        <v>0.43299261173478865</v>
      </c>
      <c r="J31" s="24">
        <f t="shared" si="2"/>
        <v>0.79903740037191107</v>
      </c>
      <c r="K31" s="5"/>
    </row>
    <row r="32" spans="1:11" ht="38.25" x14ac:dyDescent="0.25">
      <c r="A32" s="18"/>
      <c r="B32" s="19">
        <v>61</v>
      </c>
      <c r="C32" s="20" t="s">
        <v>36</v>
      </c>
      <c r="D32" s="21">
        <v>8533.6599670000269</v>
      </c>
      <c r="E32" s="22">
        <v>10835.739462000034</v>
      </c>
      <c r="F32" s="22">
        <f t="shared" si="0"/>
        <v>9758.4654486763666</v>
      </c>
      <c r="G32" s="22">
        <v>3478.822688477806</v>
      </c>
      <c r="H32" s="22">
        <v>6279.6427601985606</v>
      </c>
      <c r="I32" s="23">
        <f t="shared" si="1"/>
        <v>0.32105078759762773</v>
      </c>
      <c r="J32" s="24">
        <f t="shared" si="2"/>
        <v>0.90058140313343904</v>
      </c>
      <c r="K32" s="5"/>
    </row>
    <row r="33" spans="1:11" ht="38.25" x14ac:dyDescent="0.25">
      <c r="A33" s="18"/>
      <c r="B33" s="19">
        <v>62</v>
      </c>
      <c r="C33" s="20" t="s">
        <v>37</v>
      </c>
      <c r="D33" s="21">
        <v>145.93673399999994</v>
      </c>
      <c r="E33" s="22">
        <v>199.20705899999993</v>
      </c>
      <c r="F33" s="22">
        <f t="shared" si="0"/>
        <v>192.00615891284076</v>
      </c>
      <c r="G33" s="22">
        <v>76.279581761236841</v>
      </c>
      <c r="H33" s="22">
        <v>115.72657715160392</v>
      </c>
      <c r="I33" s="23">
        <f t="shared" si="1"/>
        <v>0.38291605801598061</v>
      </c>
      <c r="J33" s="24">
        <f t="shared" si="2"/>
        <v>0.96385218413791662</v>
      </c>
      <c r="K33" s="5"/>
    </row>
    <row r="34" spans="1:11" ht="51" x14ac:dyDescent="0.25">
      <c r="A34" s="18"/>
      <c r="B34" s="19">
        <v>65</v>
      </c>
      <c r="C34" s="20" t="s">
        <v>38</v>
      </c>
      <c r="D34" s="21">
        <v>131.00786500000001</v>
      </c>
      <c r="E34" s="22">
        <v>140.27932300000003</v>
      </c>
      <c r="F34" s="22">
        <f t="shared" si="0"/>
        <v>137.92145597933109</v>
      </c>
      <c r="G34" s="22">
        <v>67.842587873652519</v>
      </c>
      <c r="H34" s="22">
        <v>70.078868105678566</v>
      </c>
      <c r="I34" s="23">
        <f t="shared" si="1"/>
        <v>0.48362500205146058</v>
      </c>
      <c r="J34" s="24">
        <f t="shared" si="2"/>
        <v>0.98319162817267836</v>
      </c>
      <c r="K34" s="5"/>
    </row>
    <row r="35" spans="1:11" x14ac:dyDescent="0.25">
      <c r="A35" s="18"/>
      <c r="B35" s="19">
        <v>66</v>
      </c>
      <c r="C35" s="20" t="s">
        <v>39</v>
      </c>
      <c r="D35" s="21">
        <v>2199.1120100000007</v>
      </c>
      <c r="E35" s="22">
        <v>2729.5519980000008</v>
      </c>
      <c r="F35" s="22">
        <f t="shared" si="0"/>
        <v>2062.5935086281452</v>
      </c>
      <c r="G35" s="22">
        <v>844.7698203338532</v>
      </c>
      <c r="H35" s="22">
        <v>1217.8236882942917</v>
      </c>
      <c r="I35" s="23">
        <f t="shared" si="1"/>
        <v>0.30949028300352349</v>
      </c>
      <c r="J35" s="24">
        <f t="shared" si="2"/>
        <v>0.75565276284879357</v>
      </c>
      <c r="K35" s="5"/>
    </row>
    <row r="36" spans="1:11" ht="25.5" x14ac:dyDescent="0.25">
      <c r="A36" s="18"/>
      <c r="B36" s="19">
        <v>67</v>
      </c>
      <c r="C36" s="20" t="s">
        <v>40</v>
      </c>
      <c r="D36" s="21">
        <v>44.999913999999997</v>
      </c>
      <c r="E36" s="22">
        <v>51.372503999999985</v>
      </c>
      <c r="F36" s="22">
        <f t="shared" si="0"/>
        <v>51.204985299823363</v>
      </c>
      <c r="G36" s="22">
        <v>23.520600320229278</v>
      </c>
      <c r="H36" s="22">
        <v>27.684384979594086</v>
      </c>
      <c r="I36" s="23">
        <f t="shared" si="1"/>
        <v>0.45784414791673939</v>
      </c>
      <c r="J36" s="24">
        <f t="shared" si="2"/>
        <v>0.996739136948111</v>
      </c>
      <c r="K36" s="5"/>
    </row>
    <row r="37" spans="1:11" ht="38.25" x14ac:dyDescent="0.25">
      <c r="A37" s="18"/>
      <c r="B37" s="19">
        <v>68</v>
      </c>
      <c r="C37" s="20" t="s">
        <v>41</v>
      </c>
      <c r="D37" s="21">
        <v>1028.4349519999944</v>
      </c>
      <c r="E37" s="22">
        <v>3088.2292319999997</v>
      </c>
      <c r="F37" s="22">
        <f t="shared" si="0"/>
        <v>2497.9693113653216</v>
      </c>
      <c r="G37" s="22">
        <v>522.18238442817415</v>
      </c>
      <c r="H37" s="22">
        <v>1975.7869269371474</v>
      </c>
      <c r="I37" s="23">
        <f t="shared" si="1"/>
        <v>0.16908796115824545</v>
      </c>
      <c r="J37" s="24">
        <f t="shared" si="2"/>
        <v>0.80886784098847031</v>
      </c>
      <c r="K37" s="5"/>
    </row>
    <row r="38" spans="1:11" ht="25.5" x14ac:dyDescent="0.25">
      <c r="A38" s="18"/>
      <c r="B38" s="19">
        <v>72</v>
      </c>
      <c r="C38" s="20" t="s">
        <v>42</v>
      </c>
      <c r="D38" s="21">
        <v>131.39445800000004</v>
      </c>
      <c r="E38" s="22">
        <v>275.76003000000009</v>
      </c>
      <c r="F38" s="22">
        <f t="shared" si="0"/>
        <v>260.7135245485872</v>
      </c>
      <c r="G38" s="22">
        <v>96.579338259927496</v>
      </c>
      <c r="H38" s="22">
        <v>164.13418628865969</v>
      </c>
      <c r="I38" s="23">
        <f t="shared" si="1"/>
        <v>0.35022964807455043</v>
      </c>
      <c r="J38" s="24">
        <f t="shared" si="2"/>
        <v>0.9454362350794171</v>
      </c>
      <c r="K38" s="5"/>
    </row>
    <row r="39" spans="1:11" ht="38.25" x14ac:dyDescent="0.25">
      <c r="A39" s="18"/>
      <c r="B39" s="19">
        <v>73</v>
      </c>
      <c r="C39" s="20" t="s">
        <v>43</v>
      </c>
      <c r="D39" s="21">
        <v>63.919644000000012</v>
      </c>
      <c r="E39" s="22">
        <v>568.68964099999903</v>
      </c>
      <c r="F39" s="22">
        <f t="shared" si="0"/>
        <v>360.92404592355263</v>
      </c>
      <c r="G39" s="22">
        <v>52.742096317299939</v>
      </c>
      <c r="H39" s="22">
        <v>308.18194960625272</v>
      </c>
      <c r="I39" s="23">
        <f t="shared" si="1"/>
        <v>9.2743198600482385E-2</v>
      </c>
      <c r="J39" s="24">
        <f t="shared" si="2"/>
        <v>0.63465908274484151</v>
      </c>
      <c r="K39" s="5"/>
    </row>
    <row r="40" spans="1:11" ht="25.5" x14ac:dyDescent="0.25">
      <c r="A40" s="18"/>
      <c r="B40" s="19">
        <v>74</v>
      </c>
      <c r="C40" s="20" t="s">
        <v>44</v>
      </c>
      <c r="D40" s="21">
        <v>84.496460000000027</v>
      </c>
      <c r="E40" s="22">
        <v>142.79569800000002</v>
      </c>
      <c r="F40" s="22">
        <f t="shared" si="0"/>
        <v>138.29210760689239</v>
      </c>
      <c r="G40" s="22">
        <v>75.476294648397015</v>
      </c>
      <c r="H40" s="22">
        <v>62.815812958495371</v>
      </c>
      <c r="I40" s="23">
        <f t="shared" si="1"/>
        <v>0.52856140419858455</v>
      </c>
      <c r="J40" s="24">
        <f t="shared" si="2"/>
        <v>0.96846130201270053</v>
      </c>
      <c r="K40" s="5"/>
    </row>
    <row r="41" spans="1:11" x14ac:dyDescent="0.25">
      <c r="A41" s="18"/>
      <c r="B41" s="19">
        <v>79</v>
      </c>
      <c r="C41" s="20" t="s">
        <v>45</v>
      </c>
      <c r="D41" s="21">
        <v>134.33611800000003</v>
      </c>
      <c r="E41" s="22">
        <v>197.857462</v>
      </c>
      <c r="F41" s="22">
        <f t="shared" si="0"/>
        <v>189.79226046323322</v>
      </c>
      <c r="G41" s="22">
        <v>73.350648476692086</v>
      </c>
      <c r="H41" s="22">
        <v>116.44161198654112</v>
      </c>
      <c r="I41" s="23">
        <f t="shared" si="1"/>
        <v>0.37072470118257195</v>
      </c>
      <c r="J41" s="24">
        <f t="shared" si="2"/>
        <v>0.95923731430070214</v>
      </c>
      <c r="K41" s="5"/>
    </row>
    <row r="42" spans="1:11" x14ac:dyDescent="0.25">
      <c r="A42" s="18"/>
      <c r="B42" s="19">
        <v>80</v>
      </c>
      <c r="C42" s="20" t="s">
        <v>46</v>
      </c>
      <c r="D42" s="21">
        <v>81.326991999999976</v>
      </c>
      <c r="E42" s="22">
        <v>78.020302999999984</v>
      </c>
      <c r="F42" s="22">
        <f t="shared" si="0"/>
        <v>76.737431743363075</v>
      </c>
      <c r="G42" s="22">
        <v>32.686707180113743</v>
      </c>
      <c r="H42" s="22">
        <v>44.050724563249332</v>
      </c>
      <c r="I42" s="23">
        <f t="shared" si="1"/>
        <v>0.41895129758870264</v>
      </c>
      <c r="J42" s="24">
        <f t="shared" si="2"/>
        <v>0.98355721258046247</v>
      </c>
      <c r="K42" s="5"/>
    </row>
    <row r="43" spans="1:11" ht="25.5" x14ac:dyDescent="0.25">
      <c r="A43" s="18"/>
      <c r="B43" s="19">
        <v>82</v>
      </c>
      <c r="C43" s="20" t="s">
        <v>47</v>
      </c>
      <c r="D43" s="21">
        <v>1755.3916849999985</v>
      </c>
      <c r="E43" s="22">
        <v>2216.3733020000009</v>
      </c>
      <c r="F43" s="22">
        <f t="shared" si="0"/>
        <v>1328.2477871540982</v>
      </c>
      <c r="G43" s="22">
        <v>424.40717191007036</v>
      </c>
      <c r="H43" s="22">
        <v>903.84061524402796</v>
      </c>
      <c r="I43" s="23">
        <f t="shared" si="1"/>
        <v>0.19148722443421229</v>
      </c>
      <c r="J43" s="24">
        <f t="shared" si="2"/>
        <v>0.5992888408985616</v>
      </c>
      <c r="K43" s="5"/>
    </row>
    <row r="44" spans="1:11" ht="25.5" x14ac:dyDescent="0.25">
      <c r="A44" s="18"/>
      <c r="B44" s="19">
        <v>83</v>
      </c>
      <c r="C44" s="20" t="s">
        <v>48</v>
      </c>
      <c r="D44" s="21">
        <v>1221.5727769999978</v>
      </c>
      <c r="E44" s="22">
        <v>2924.8691920000301</v>
      </c>
      <c r="F44" s="22">
        <f t="shared" si="0"/>
        <v>1943.0871389218094</v>
      </c>
      <c r="G44" s="22">
        <v>545.68751746837393</v>
      </c>
      <c r="H44" s="22">
        <v>1397.3996214534354</v>
      </c>
      <c r="I44" s="23">
        <f t="shared" si="1"/>
        <v>0.18656817848843077</v>
      </c>
      <c r="J44" s="24">
        <f t="shared" si="2"/>
        <v>0.6643330047840954</v>
      </c>
      <c r="K44" s="5"/>
    </row>
    <row r="45" spans="1:11" ht="25.5" x14ac:dyDescent="0.25">
      <c r="A45" s="18"/>
      <c r="B45" s="19">
        <v>86</v>
      </c>
      <c r="C45" s="20" t="s">
        <v>49</v>
      </c>
      <c r="D45" s="21">
        <v>1348.2934950000003</v>
      </c>
      <c r="E45" s="22">
        <v>1516.9648479999998</v>
      </c>
      <c r="F45" s="22">
        <f t="shared" si="0"/>
        <v>1470.5512448576351</v>
      </c>
      <c r="G45" s="22">
        <v>615.4907736245118</v>
      </c>
      <c r="H45" s="22">
        <v>855.06047123312328</v>
      </c>
      <c r="I45" s="23">
        <f t="shared" si="1"/>
        <v>0.4057383230969317</v>
      </c>
      <c r="J45" s="24">
        <f t="shared" si="2"/>
        <v>0.96940363964032683</v>
      </c>
      <c r="K45" s="5"/>
    </row>
    <row r="46" spans="1:11" ht="25.5" x14ac:dyDescent="0.25">
      <c r="A46" s="18"/>
      <c r="B46" s="19">
        <v>87</v>
      </c>
      <c r="C46" s="20" t="s">
        <v>50</v>
      </c>
      <c r="D46" s="21">
        <v>20.510118000000002</v>
      </c>
      <c r="E46" s="22">
        <v>20.291115000000001</v>
      </c>
      <c r="F46" s="22">
        <f t="shared" si="0"/>
        <v>18.631585102187799</v>
      </c>
      <c r="G46" s="22">
        <v>10.906983582278345</v>
      </c>
      <c r="H46" s="22">
        <v>7.724601519909454</v>
      </c>
      <c r="I46" s="23">
        <f t="shared" si="1"/>
        <v>0.53752509816628335</v>
      </c>
      <c r="J46" s="24">
        <f t="shared" si="2"/>
        <v>0.91821396222867979</v>
      </c>
      <c r="K46" s="5"/>
    </row>
    <row r="47" spans="1:11" ht="25.5" x14ac:dyDescent="0.25">
      <c r="A47" s="18"/>
      <c r="B47" s="19">
        <v>88</v>
      </c>
      <c r="C47" s="20" t="s">
        <v>51</v>
      </c>
      <c r="D47" s="21">
        <v>14.881080000000003</v>
      </c>
      <c r="E47" s="22">
        <v>11.657201000000002</v>
      </c>
      <c r="F47" s="22">
        <f t="shared" si="0"/>
        <v>11.342155407702151</v>
      </c>
      <c r="G47" s="22">
        <v>4.488229258768528</v>
      </c>
      <c r="H47" s="22">
        <v>6.8539261489336241</v>
      </c>
      <c r="I47" s="23">
        <f t="shared" si="1"/>
        <v>0.38501774643574621</v>
      </c>
      <c r="J47" s="24">
        <f t="shared" si="2"/>
        <v>0.97297416487046495</v>
      </c>
      <c r="K47" s="5"/>
    </row>
    <row r="48" spans="1:11" ht="25.5" x14ac:dyDescent="0.25">
      <c r="A48" s="18"/>
      <c r="B48" s="19">
        <v>89</v>
      </c>
      <c r="C48" s="20" t="s">
        <v>52</v>
      </c>
      <c r="D48" s="21">
        <v>29.666166000000004</v>
      </c>
      <c r="E48" s="22">
        <v>40.102088999999985</v>
      </c>
      <c r="F48" s="22">
        <f t="shared" si="0"/>
        <v>36.870530305732451</v>
      </c>
      <c r="G48" s="22">
        <v>10.51431804279855</v>
      </c>
      <c r="H48" s="22">
        <v>26.356212262933902</v>
      </c>
      <c r="I48" s="23">
        <f t="shared" si="1"/>
        <v>0.26218878629486242</v>
      </c>
      <c r="J48" s="24">
        <f t="shared" si="2"/>
        <v>0.91941669935779313</v>
      </c>
      <c r="K48" s="5"/>
    </row>
    <row r="49" spans="1:11" ht="25.5" x14ac:dyDescent="0.25">
      <c r="A49" s="18"/>
      <c r="B49" s="19">
        <v>90</v>
      </c>
      <c r="C49" s="20" t="s">
        <v>53</v>
      </c>
      <c r="D49" s="21">
        <v>13421.251097000057</v>
      </c>
      <c r="E49" s="22">
        <v>14105.070358000146</v>
      </c>
      <c r="F49" s="22">
        <f t="shared" si="0"/>
        <v>13492.227389545642</v>
      </c>
      <c r="G49" s="22">
        <v>5576.7070303684914</v>
      </c>
      <c r="H49" s="22">
        <v>7915.5203591771497</v>
      </c>
      <c r="I49" s="23">
        <f t="shared" si="1"/>
        <v>0.39536896228280649</v>
      </c>
      <c r="J49" s="24">
        <f t="shared" si="2"/>
        <v>0.95655158372840654</v>
      </c>
      <c r="K49" s="5"/>
    </row>
    <row r="50" spans="1:11" ht="51" x14ac:dyDescent="0.25">
      <c r="A50" s="18"/>
      <c r="B50" s="19">
        <v>91</v>
      </c>
      <c r="C50" s="20" t="s">
        <v>54</v>
      </c>
      <c r="D50" s="21">
        <v>669.03050599999995</v>
      </c>
      <c r="E50" s="22">
        <v>898.54016100000001</v>
      </c>
      <c r="F50" s="22">
        <f t="shared" si="0"/>
        <v>677.95138242562177</v>
      </c>
      <c r="G50" s="22">
        <v>196.91214630688921</v>
      </c>
      <c r="H50" s="22">
        <v>481.03923611873256</v>
      </c>
      <c r="I50" s="23">
        <f t="shared" si="1"/>
        <v>0.21914673918163266</v>
      </c>
      <c r="J50" s="24">
        <f t="shared" si="2"/>
        <v>0.75450315061167506</v>
      </c>
      <c r="K50" s="5"/>
    </row>
    <row r="51" spans="1:11" ht="25.5" x14ac:dyDescent="0.25">
      <c r="A51" s="18"/>
      <c r="B51" s="19">
        <v>93</v>
      </c>
      <c r="C51" s="20" t="s">
        <v>55</v>
      </c>
      <c r="D51" s="21">
        <v>56.77878299999999</v>
      </c>
      <c r="E51" s="22">
        <v>126.91167799999995</v>
      </c>
      <c r="F51" s="22">
        <f t="shared" si="0"/>
        <v>74.370999093756637</v>
      </c>
      <c r="G51" s="22">
        <v>17.926510285811119</v>
      </c>
      <c r="H51" s="22">
        <v>56.444488807945511</v>
      </c>
      <c r="I51" s="23">
        <f t="shared" si="1"/>
        <v>0.14125185773535456</v>
      </c>
      <c r="J51" s="24">
        <f t="shared" si="2"/>
        <v>0.58600595521049426</v>
      </c>
      <c r="K51" s="5"/>
    </row>
    <row r="52" spans="1:11" ht="25.5" x14ac:dyDescent="0.25">
      <c r="A52" s="18"/>
      <c r="B52" s="19">
        <v>94</v>
      </c>
      <c r="C52" s="20" t="s">
        <v>56</v>
      </c>
      <c r="D52" s="21">
        <v>24.960894999999994</v>
      </c>
      <c r="E52" s="22">
        <v>27.531212999999997</v>
      </c>
      <c r="F52" s="22">
        <f t="shared" si="0"/>
        <v>24.088982111093628</v>
      </c>
      <c r="G52" s="22">
        <v>7.8830774489997566</v>
      </c>
      <c r="H52" s="22">
        <v>16.205904662093872</v>
      </c>
      <c r="I52" s="23">
        <f t="shared" si="1"/>
        <v>0.28633236933656925</v>
      </c>
      <c r="J52" s="24">
        <f t="shared" si="2"/>
        <v>0.87496987913658686</v>
      </c>
      <c r="K52" s="5"/>
    </row>
    <row r="53" spans="1:11" x14ac:dyDescent="0.25">
      <c r="A53" s="18"/>
      <c r="B53" s="19">
        <v>95</v>
      </c>
      <c r="C53" s="20" t="s">
        <v>57</v>
      </c>
      <c r="D53" s="21">
        <v>77.282775000000015</v>
      </c>
      <c r="E53" s="22">
        <v>104.59410599999998</v>
      </c>
      <c r="F53" s="22">
        <f t="shared" si="0"/>
        <v>84.588851980770315</v>
      </c>
      <c r="G53" s="22">
        <v>31.165449511045512</v>
      </c>
      <c r="H53" s="22">
        <v>53.423402469724806</v>
      </c>
      <c r="I53" s="23">
        <f t="shared" si="1"/>
        <v>0.29796563786343294</v>
      </c>
      <c r="J53" s="24">
        <f t="shared" si="2"/>
        <v>0.80873440402818042</v>
      </c>
      <c r="K53" s="5"/>
    </row>
    <row r="54" spans="1:11" x14ac:dyDescent="0.25">
      <c r="A54" s="18"/>
      <c r="B54" s="19">
        <v>96</v>
      </c>
      <c r="C54" s="20" t="s">
        <v>58</v>
      </c>
      <c r="D54" s="21">
        <v>4.5754660000000005</v>
      </c>
      <c r="E54" s="22">
        <v>6.4269370000000006</v>
      </c>
      <c r="F54" s="22">
        <f t="shared" si="0"/>
        <v>5.8545312947680941</v>
      </c>
      <c r="G54" s="22">
        <v>1.7677176984216203</v>
      </c>
      <c r="H54" s="22">
        <v>4.0868135963464738</v>
      </c>
      <c r="I54" s="23">
        <f t="shared" si="1"/>
        <v>0.2750482381298619</v>
      </c>
      <c r="J54" s="24">
        <f t="shared" si="2"/>
        <v>0.91093646861142308</v>
      </c>
      <c r="K54" s="5"/>
    </row>
    <row r="55" spans="1:11" ht="25.5" x14ac:dyDescent="0.25">
      <c r="A55" s="18"/>
      <c r="B55" s="19">
        <v>97</v>
      </c>
      <c r="C55" s="20" t="s">
        <v>59</v>
      </c>
      <c r="D55" s="21">
        <v>755.42156399999988</v>
      </c>
      <c r="E55" s="22">
        <v>758.16569199999992</v>
      </c>
      <c r="F55" s="22">
        <f t="shared" si="0"/>
        <v>757.92854915441421</v>
      </c>
      <c r="G55" s="22">
        <v>367.26388595654186</v>
      </c>
      <c r="H55" s="22">
        <v>390.66466319787241</v>
      </c>
      <c r="I55" s="23">
        <f t="shared" si="1"/>
        <v>0.4844111120192206</v>
      </c>
      <c r="J55" s="24">
        <f t="shared" si="2"/>
        <v>0.9996872150136995</v>
      </c>
      <c r="K55" s="5"/>
    </row>
    <row r="56" spans="1:11" x14ac:dyDescent="0.25">
      <c r="A56" s="18"/>
      <c r="B56" s="19">
        <v>98</v>
      </c>
      <c r="C56" s="20" t="s">
        <v>60</v>
      </c>
      <c r="D56" s="21">
        <v>338.84630900000019</v>
      </c>
      <c r="E56" s="22">
        <v>311.27117799999996</v>
      </c>
      <c r="F56" s="22">
        <f t="shared" si="0"/>
        <v>294.65874269424319</v>
      </c>
      <c r="G56" s="22">
        <v>113.81431112850704</v>
      </c>
      <c r="H56" s="22">
        <v>180.84443156573616</v>
      </c>
      <c r="I56" s="23">
        <f t="shared" si="1"/>
        <v>0.36564359045316769</v>
      </c>
      <c r="J56" s="24">
        <f t="shared" si="2"/>
        <v>0.94663034524270417</v>
      </c>
      <c r="K56" s="5"/>
    </row>
    <row r="57" spans="1:11" ht="25.5" x14ac:dyDescent="0.25">
      <c r="A57" s="18"/>
      <c r="B57" s="19">
        <v>99</v>
      </c>
      <c r="C57" s="20" t="s">
        <v>61</v>
      </c>
      <c r="D57" s="21">
        <v>43.982810000000015</v>
      </c>
      <c r="E57" s="22">
        <v>61.324173000000016</v>
      </c>
      <c r="F57" s="22">
        <f t="shared" si="0"/>
        <v>60.133072308787618</v>
      </c>
      <c r="G57" s="22">
        <v>30.591213308027363</v>
      </c>
      <c r="H57" s="22">
        <v>29.541859000760255</v>
      </c>
      <c r="I57" s="23">
        <f t="shared" si="1"/>
        <v>0.49884428621691085</v>
      </c>
      <c r="J57" s="24">
        <f t="shared" si="2"/>
        <v>0.98057697914307951</v>
      </c>
      <c r="K57" s="5"/>
    </row>
    <row r="58" spans="1:11" ht="38.25" x14ac:dyDescent="0.25">
      <c r="A58" s="18"/>
      <c r="B58" s="19">
        <v>101</v>
      </c>
      <c r="C58" s="20" t="s">
        <v>62</v>
      </c>
      <c r="D58" s="21">
        <v>301.73030300000005</v>
      </c>
      <c r="E58" s="22">
        <v>534.58838999999944</v>
      </c>
      <c r="F58" s="22">
        <f t="shared" si="0"/>
        <v>410.14199909849538</v>
      </c>
      <c r="G58" s="22">
        <v>147.75231859650287</v>
      </c>
      <c r="H58" s="22">
        <v>262.38968050199247</v>
      </c>
      <c r="I58" s="23">
        <f t="shared" si="1"/>
        <v>0.27638519908092846</v>
      </c>
      <c r="J58" s="24">
        <f t="shared" si="2"/>
        <v>0.76721082382371941</v>
      </c>
      <c r="K58" s="5"/>
    </row>
    <row r="59" spans="1:11" ht="25.5" x14ac:dyDescent="0.25">
      <c r="A59" s="18"/>
      <c r="B59" s="19">
        <v>103</v>
      </c>
      <c r="C59" s="20" t="s">
        <v>63</v>
      </c>
      <c r="D59" s="21">
        <v>65.063928000000004</v>
      </c>
      <c r="E59" s="22">
        <v>75.41337799999998</v>
      </c>
      <c r="F59" s="22">
        <f t="shared" si="0"/>
        <v>67.586075549356337</v>
      </c>
      <c r="G59" s="22">
        <v>29.272889927444567</v>
      </c>
      <c r="H59" s="22">
        <v>38.313185621911764</v>
      </c>
      <c r="I59" s="23">
        <f t="shared" si="1"/>
        <v>0.3881657433173803</v>
      </c>
      <c r="J59" s="24">
        <f t="shared" si="2"/>
        <v>0.89620803817270134</v>
      </c>
      <c r="K59" s="5"/>
    </row>
    <row r="60" spans="1:11" ht="25.5" x14ac:dyDescent="0.25">
      <c r="A60" s="18"/>
      <c r="B60" s="19">
        <v>104</v>
      </c>
      <c r="C60" s="20" t="s">
        <v>64</v>
      </c>
      <c r="D60" s="21">
        <v>221.20338099999998</v>
      </c>
      <c r="E60" s="22">
        <v>271.66036599999995</v>
      </c>
      <c r="F60" s="22">
        <f t="shared" si="0"/>
        <v>260.96822667801382</v>
      </c>
      <c r="G60" s="22">
        <v>113.07729415757903</v>
      </c>
      <c r="H60" s="22">
        <v>147.8909325204348</v>
      </c>
      <c r="I60" s="23">
        <f t="shared" si="1"/>
        <v>0.41624509243861896</v>
      </c>
      <c r="J60" s="24">
        <f t="shared" si="2"/>
        <v>0.96064151911660856</v>
      </c>
      <c r="K60" s="5"/>
    </row>
    <row r="61" spans="1:11" ht="38.25" x14ac:dyDescent="0.25">
      <c r="A61" s="18"/>
      <c r="B61" s="19">
        <v>106</v>
      </c>
      <c r="C61" s="20" t="s">
        <v>65</v>
      </c>
      <c r="D61" s="21">
        <v>121.23649900000002</v>
      </c>
      <c r="E61" s="22">
        <v>128.554811</v>
      </c>
      <c r="F61" s="22">
        <f t="shared" si="0"/>
        <v>127.12607724239882</v>
      </c>
      <c r="G61" s="22">
        <v>53.173341371149895</v>
      </c>
      <c r="H61" s="22">
        <v>73.952735871248919</v>
      </c>
      <c r="I61" s="23">
        <f t="shared" si="1"/>
        <v>0.41362389285570877</v>
      </c>
      <c r="J61" s="24">
        <f t="shared" si="2"/>
        <v>0.98888618989450983</v>
      </c>
      <c r="K61" s="5"/>
    </row>
    <row r="62" spans="1:11" ht="38.25" x14ac:dyDescent="0.25">
      <c r="A62" s="18"/>
      <c r="B62" s="19">
        <v>107</v>
      </c>
      <c r="C62" s="20" t="s">
        <v>66</v>
      </c>
      <c r="D62" s="21">
        <v>109.09925599999997</v>
      </c>
      <c r="E62" s="22">
        <v>120.43080499999991</v>
      </c>
      <c r="F62" s="22">
        <f t="shared" si="0"/>
        <v>117.32435480007285</v>
      </c>
      <c r="G62" s="22">
        <v>50.041321336090078</v>
      </c>
      <c r="H62" s="22">
        <v>67.283033463982775</v>
      </c>
      <c r="I62" s="23">
        <f t="shared" si="1"/>
        <v>0.41551927960699186</v>
      </c>
      <c r="J62" s="24">
        <f t="shared" si="2"/>
        <v>0.97420551826480728</v>
      </c>
      <c r="K62" s="5"/>
    </row>
    <row r="63" spans="1:11" x14ac:dyDescent="0.25">
      <c r="A63" s="18"/>
      <c r="B63" s="19">
        <v>108</v>
      </c>
      <c r="C63" s="20" t="s">
        <v>67</v>
      </c>
      <c r="D63" s="21">
        <v>872.67892599999914</v>
      </c>
      <c r="E63" s="22">
        <v>1790.7674290000014</v>
      </c>
      <c r="F63" s="22">
        <f t="shared" si="0"/>
        <v>1245.1699189370943</v>
      </c>
      <c r="G63" s="22">
        <v>279.07033975249158</v>
      </c>
      <c r="H63" s="22">
        <v>966.0995791846027</v>
      </c>
      <c r="I63" s="23">
        <f t="shared" si="1"/>
        <v>0.15583840493923309</v>
      </c>
      <c r="J63" s="24">
        <f t="shared" si="2"/>
        <v>0.69532754436594868</v>
      </c>
      <c r="K63" s="5"/>
    </row>
    <row r="64" spans="1:11" x14ac:dyDescent="0.25">
      <c r="A64" s="18"/>
      <c r="B64" s="19">
        <v>109</v>
      </c>
      <c r="C64" s="20" t="s">
        <v>68</v>
      </c>
      <c r="D64" s="21">
        <v>746.03897900000015</v>
      </c>
      <c r="E64" s="22">
        <v>249.58246600000098</v>
      </c>
      <c r="F64" s="22">
        <f t="shared" si="0"/>
        <v>238.43076096451921</v>
      </c>
      <c r="G64" s="22">
        <v>96.698204192868516</v>
      </c>
      <c r="H64" s="22">
        <v>141.73255677165071</v>
      </c>
      <c r="I64" s="23">
        <f t="shared" si="1"/>
        <v>0.38743989408642249</v>
      </c>
      <c r="J64" s="24">
        <f t="shared" si="2"/>
        <v>0.95531855576953184</v>
      </c>
      <c r="K64" s="5"/>
    </row>
    <row r="65" spans="1:11" x14ac:dyDescent="0.25">
      <c r="A65" s="18"/>
      <c r="B65" s="19">
        <v>110</v>
      </c>
      <c r="C65" s="20" t="s">
        <v>69</v>
      </c>
      <c r="D65" s="21">
        <v>18.745370000000001</v>
      </c>
      <c r="E65" s="22">
        <v>20.064586000000002</v>
      </c>
      <c r="F65" s="22">
        <f t="shared" si="0"/>
        <v>8.8359755006240448</v>
      </c>
      <c r="G65" s="22">
        <v>3.2936035626626108</v>
      </c>
      <c r="H65" s="22">
        <v>5.542371937961434</v>
      </c>
      <c r="I65" s="23">
        <f t="shared" si="1"/>
        <v>0.16415008825313468</v>
      </c>
      <c r="J65" s="24">
        <f t="shared" si="2"/>
        <v>0.44037666666155206</v>
      </c>
      <c r="K65" s="5"/>
    </row>
    <row r="66" spans="1:11" x14ac:dyDescent="0.25">
      <c r="A66" s="18"/>
      <c r="B66" s="19">
        <v>111</v>
      </c>
      <c r="C66" s="20" t="s">
        <v>70</v>
      </c>
      <c r="D66" s="21">
        <v>313.662623</v>
      </c>
      <c r="E66" s="22">
        <v>419.79657199999986</v>
      </c>
      <c r="F66" s="22">
        <f t="shared" si="0"/>
        <v>416.17831290513641</v>
      </c>
      <c r="G66" s="22">
        <v>151.93292717089935</v>
      </c>
      <c r="H66" s="22">
        <v>264.24538573423706</v>
      </c>
      <c r="I66" s="23">
        <f t="shared" si="1"/>
        <v>0.3619203616815132</v>
      </c>
      <c r="J66" s="24">
        <f t="shared" si="2"/>
        <v>0.99138092272258138</v>
      </c>
      <c r="K66" s="5"/>
    </row>
    <row r="67" spans="1:11" ht="25.5" x14ac:dyDescent="0.25">
      <c r="A67" s="18"/>
      <c r="B67" s="19">
        <v>113</v>
      </c>
      <c r="C67" s="20" t="s">
        <v>71</v>
      </c>
      <c r="D67" s="21">
        <v>529.31418000000008</v>
      </c>
      <c r="E67" s="22">
        <v>605.82938700000011</v>
      </c>
      <c r="F67" s="22">
        <f t="shared" si="0"/>
        <v>500.42831462166208</v>
      </c>
      <c r="G67" s="22">
        <v>213.17578722437264</v>
      </c>
      <c r="H67" s="22">
        <v>287.25252739728944</v>
      </c>
      <c r="I67" s="23">
        <f t="shared" si="1"/>
        <v>0.35187429299195189</v>
      </c>
      <c r="J67" s="24">
        <f t="shared" si="2"/>
        <v>0.82602185592172672</v>
      </c>
      <c r="K67" s="5"/>
    </row>
    <row r="68" spans="1:11" x14ac:dyDescent="0.25">
      <c r="A68" s="18"/>
      <c r="B68" s="19">
        <v>114</v>
      </c>
      <c r="C68" s="20" t="s">
        <v>72</v>
      </c>
      <c r="D68" s="21">
        <v>31.071806000000002</v>
      </c>
      <c r="E68" s="22">
        <v>31.071805999999999</v>
      </c>
      <c r="F68" s="22">
        <f t="shared" si="0"/>
        <v>26.836416520716739</v>
      </c>
      <c r="G68" s="22">
        <v>10.528500024287496</v>
      </c>
      <c r="H68" s="22">
        <v>16.307916496429243</v>
      </c>
      <c r="I68" s="23">
        <f t="shared" si="1"/>
        <v>0.33884416066087358</v>
      </c>
      <c r="J68" s="24">
        <f t="shared" si="2"/>
        <v>0.86369027023137113</v>
      </c>
      <c r="K68" s="5"/>
    </row>
    <row r="69" spans="1:11" ht="25.5" x14ac:dyDescent="0.25">
      <c r="A69" s="18"/>
      <c r="B69" s="19">
        <v>115</v>
      </c>
      <c r="C69" s="20" t="s">
        <v>73</v>
      </c>
      <c r="D69" s="21">
        <v>1427.6091100000003</v>
      </c>
      <c r="E69" s="22">
        <v>1256.3277539999995</v>
      </c>
      <c r="F69" s="22">
        <f t="shared" si="0"/>
        <v>1203.9417420309765</v>
      </c>
      <c r="G69" s="22">
        <v>213.33354200790836</v>
      </c>
      <c r="H69" s="22">
        <v>990.60820002306809</v>
      </c>
      <c r="I69" s="23">
        <f t="shared" si="1"/>
        <v>0.16980723487854146</v>
      </c>
      <c r="J69" s="24">
        <f t="shared" si="2"/>
        <v>0.95830227279288216</v>
      </c>
      <c r="K69" s="5"/>
    </row>
    <row r="70" spans="1:11" ht="25.5" x14ac:dyDescent="0.25">
      <c r="A70" s="18"/>
      <c r="B70" s="19">
        <v>116</v>
      </c>
      <c r="C70" s="20" t="s">
        <v>74</v>
      </c>
      <c r="D70" s="21">
        <v>52.864781000000008</v>
      </c>
      <c r="E70" s="22">
        <v>61.635438000000043</v>
      </c>
      <c r="F70" s="22">
        <f t="shared" si="0"/>
        <v>56.698494319724091</v>
      </c>
      <c r="G70" s="22">
        <v>18.343939278074515</v>
      </c>
      <c r="H70" s="22">
        <v>38.354555041649576</v>
      </c>
      <c r="I70" s="23">
        <f t="shared" si="1"/>
        <v>0.29762000357772267</v>
      </c>
      <c r="J70" s="24">
        <f t="shared" si="2"/>
        <v>0.91990089077851689</v>
      </c>
      <c r="K70" s="5"/>
    </row>
    <row r="71" spans="1:11" ht="38.25" x14ac:dyDescent="0.25">
      <c r="A71" s="18"/>
      <c r="B71" s="19">
        <v>117</v>
      </c>
      <c r="C71" s="20" t="s">
        <v>75</v>
      </c>
      <c r="D71" s="21">
        <v>97.461444000000029</v>
      </c>
      <c r="E71" s="22">
        <v>104.04761500000005</v>
      </c>
      <c r="F71" s="22">
        <f t="shared" ref="F71:F91" si="3">SUM(G71,H71)</f>
        <v>100.08728426035356</v>
      </c>
      <c r="G71" s="22">
        <v>38.783387918129534</v>
      </c>
      <c r="H71" s="22">
        <v>61.303896342224029</v>
      </c>
      <c r="I71" s="23">
        <f t="shared" ref="I71:I91" si="4">IFERROR(G71/E71,0)</f>
        <v>0.37274653453737999</v>
      </c>
      <c r="J71" s="24">
        <f t="shared" ref="J71:J91" si="5">IFERROR(SUM(G71,H71)/E71,0)</f>
        <v>0.96193732321835068</v>
      </c>
      <c r="K71" s="5"/>
    </row>
    <row r="72" spans="1:11" ht="38.25" x14ac:dyDescent="0.25">
      <c r="A72" s="18"/>
      <c r="B72" s="19">
        <v>118</v>
      </c>
      <c r="C72" s="20" t="s">
        <v>76</v>
      </c>
      <c r="D72" s="21">
        <v>113.06682300000003</v>
      </c>
      <c r="E72" s="22">
        <v>162.49318199999979</v>
      </c>
      <c r="F72" s="22">
        <f t="shared" si="3"/>
        <v>160.30904199222459</v>
      </c>
      <c r="G72" s="22">
        <v>58.93093146821775</v>
      </c>
      <c r="H72" s="22">
        <v>101.37811052400684</v>
      </c>
      <c r="I72" s="23">
        <f t="shared" si="4"/>
        <v>0.36266710235397953</v>
      </c>
      <c r="J72" s="24">
        <f t="shared" si="5"/>
        <v>0.98655857445283335</v>
      </c>
      <c r="K72" s="5"/>
    </row>
    <row r="73" spans="1:11" ht="25.5" x14ac:dyDescent="0.25">
      <c r="A73" s="18"/>
      <c r="B73" s="19">
        <v>119</v>
      </c>
      <c r="C73" s="20" t="s">
        <v>77</v>
      </c>
      <c r="D73" s="21">
        <v>2.8535939999999997</v>
      </c>
      <c r="E73" s="22">
        <v>11.955394</v>
      </c>
      <c r="F73" s="22">
        <f t="shared" si="3"/>
        <v>11.91420087669735</v>
      </c>
      <c r="G73" s="22">
        <v>5.0463320545713941</v>
      </c>
      <c r="H73" s="22">
        <v>6.8678688221259563</v>
      </c>
      <c r="I73" s="23">
        <f t="shared" si="4"/>
        <v>0.4220966749043481</v>
      </c>
      <c r="J73" s="24">
        <f t="shared" si="5"/>
        <v>0.99655443197416582</v>
      </c>
      <c r="K73" s="5"/>
    </row>
    <row r="74" spans="1:11" ht="25.5" x14ac:dyDescent="0.25">
      <c r="A74" s="18"/>
      <c r="B74" s="19">
        <v>120</v>
      </c>
      <c r="C74" s="20" t="s">
        <v>78</v>
      </c>
      <c r="D74" s="21">
        <v>6.2700000000000014</v>
      </c>
      <c r="E74" s="22">
        <v>7.0145000000000017</v>
      </c>
      <c r="F74" s="22">
        <f t="shared" si="3"/>
        <v>0.86221710623067338</v>
      </c>
      <c r="G74" s="22">
        <v>0.517394431080902</v>
      </c>
      <c r="H74" s="22">
        <v>0.34482267514977138</v>
      </c>
      <c r="I74" s="23">
        <f t="shared" si="4"/>
        <v>7.3760700132711077E-2</v>
      </c>
      <c r="J74" s="24">
        <f t="shared" si="5"/>
        <v>0.12291925386423454</v>
      </c>
      <c r="K74" s="5"/>
    </row>
    <row r="75" spans="1:11" ht="25.5" x14ac:dyDescent="0.25">
      <c r="A75" s="18"/>
      <c r="B75" s="19">
        <v>121</v>
      </c>
      <c r="C75" s="20" t="s">
        <v>79</v>
      </c>
      <c r="D75" s="21">
        <v>363.91547000000014</v>
      </c>
      <c r="E75" s="22">
        <v>604.12512600000071</v>
      </c>
      <c r="F75" s="22">
        <f t="shared" si="3"/>
        <v>593.60165502429413</v>
      </c>
      <c r="G75" s="22">
        <v>280.3658913672628</v>
      </c>
      <c r="H75" s="22">
        <v>313.23576365703127</v>
      </c>
      <c r="I75" s="23">
        <f t="shared" si="4"/>
        <v>0.46408579829083696</v>
      </c>
      <c r="J75" s="24">
        <f t="shared" si="5"/>
        <v>0.98258064344155993</v>
      </c>
      <c r="K75" s="5"/>
    </row>
    <row r="76" spans="1:11" ht="38.25" x14ac:dyDescent="0.25">
      <c r="A76" s="18"/>
      <c r="B76" s="19">
        <v>122</v>
      </c>
      <c r="C76" s="20" t="s">
        <v>80</v>
      </c>
      <c r="D76" s="21">
        <v>612.89328999999987</v>
      </c>
      <c r="E76" s="22">
        <v>610.52677099999994</v>
      </c>
      <c r="F76" s="22">
        <f t="shared" si="3"/>
        <v>610.43968965017848</v>
      </c>
      <c r="G76" s="22">
        <v>222.72195263183676</v>
      </c>
      <c r="H76" s="22">
        <v>387.71773701834172</v>
      </c>
      <c r="I76" s="23">
        <f t="shared" si="4"/>
        <v>0.36480292627796462</v>
      </c>
      <c r="J76" s="24">
        <f t="shared" si="5"/>
        <v>0.9998573668609505</v>
      </c>
      <c r="K76" s="5"/>
    </row>
    <row r="77" spans="1:11" ht="38.25" x14ac:dyDescent="0.25">
      <c r="A77" s="18"/>
      <c r="B77" s="19">
        <v>123</v>
      </c>
      <c r="C77" s="20" t="s">
        <v>81</v>
      </c>
      <c r="D77" s="21">
        <v>804.68668999999989</v>
      </c>
      <c r="E77" s="22">
        <v>632.92857600000013</v>
      </c>
      <c r="F77" s="22">
        <f t="shared" si="3"/>
        <v>623.60235148958509</v>
      </c>
      <c r="G77" s="22">
        <v>251.91160626198217</v>
      </c>
      <c r="H77" s="22">
        <v>371.69074522760286</v>
      </c>
      <c r="I77" s="23">
        <f t="shared" si="4"/>
        <v>0.3980095319032998</v>
      </c>
      <c r="J77" s="24">
        <f t="shared" si="5"/>
        <v>0.98526496533091434</v>
      </c>
      <c r="K77" s="5"/>
    </row>
    <row r="78" spans="1:11" ht="25.5" x14ac:dyDescent="0.25">
      <c r="A78" s="18"/>
      <c r="B78" s="19">
        <v>124</v>
      </c>
      <c r="C78" s="20" t="s">
        <v>82</v>
      </c>
      <c r="D78" s="21">
        <v>61.370683999999997</v>
      </c>
      <c r="E78" s="22">
        <v>66.204912999999991</v>
      </c>
      <c r="F78" s="22">
        <f t="shared" si="3"/>
        <v>53.444027289087671</v>
      </c>
      <c r="G78" s="22">
        <v>23.376546112765482</v>
      </c>
      <c r="H78" s="22">
        <v>30.06748117632219</v>
      </c>
      <c r="I78" s="23">
        <f t="shared" si="4"/>
        <v>0.35309382723251198</v>
      </c>
      <c r="J78" s="24">
        <f t="shared" si="5"/>
        <v>0.80725168068852649</v>
      </c>
      <c r="K78" s="5"/>
    </row>
    <row r="79" spans="1:11" ht="51" x14ac:dyDescent="0.25">
      <c r="A79" s="18"/>
      <c r="B79" s="19">
        <v>125</v>
      </c>
      <c r="C79" s="20" t="s">
        <v>83</v>
      </c>
      <c r="D79" s="21">
        <v>147.55197099999998</v>
      </c>
      <c r="E79" s="22">
        <v>166.21710200000007</v>
      </c>
      <c r="F79" s="22">
        <f t="shared" si="3"/>
        <v>150.59684873406553</v>
      </c>
      <c r="G79" s="22">
        <v>36.160141894124891</v>
      </c>
      <c r="H79" s="22">
        <v>114.43670683994063</v>
      </c>
      <c r="I79" s="23">
        <f t="shared" si="4"/>
        <v>0.21754766181716292</v>
      </c>
      <c r="J79" s="24">
        <f t="shared" si="5"/>
        <v>0.90602499334915287</v>
      </c>
      <c r="K79" s="5"/>
    </row>
    <row r="80" spans="1:11" ht="25.5" x14ac:dyDescent="0.25">
      <c r="A80" s="18"/>
      <c r="B80" s="19">
        <v>126</v>
      </c>
      <c r="C80" s="20" t="s">
        <v>84</v>
      </c>
      <c r="D80" s="21">
        <v>8.619234999999998</v>
      </c>
      <c r="E80" s="22">
        <v>7.5097149999999999</v>
      </c>
      <c r="F80" s="22">
        <f t="shared" si="3"/>
        <v>4.557604990521213</v>
      </c>
      <c r="G80" s="22">
        <v>1.9625934243085794</v>
      </c>
      <c r="H80" s="22">
        <v>2.5950115662126336</v>
      </c>
      <c r="I80" s="23">
        <f t="shared" si="4"/>
        <v>0.2613406000505451</v>
      </c>
      <c r="J80" s="24">
        <f t="shared" si="5"/>
        <v>0.60689453468223664</v>
      </c>
      <c r="K80" s="5"/>
    </row>
    <row r="81" spans="1:11" ht="25.5" x14ac:dyDescent="0.25">
      <c r="A81" s="18"/>
      <c r="B81" s="19">
        <v>127</v>
      </c>
      <c r="C81" s="20" t="s">
        <v>85</v>
      </c>
      <c r="D81" s="21">
        <v>310.36976899999996</v>
      </c>
      <c r="E81" s="22">
        <v>359.72352400000005</v>
      </c>
      <c r="F81" s="22">
        <f t="shared" si="3"/>
        <v>327.5777054198179</v>
      </c>
      <c r="G81" s="22">
        <v>100.76131109762284</v>
      </c>
      <c r="H81" s="22">
        <v>226.81639432219509</v>
      </c>
      <c r="I81" s="23">
        <f t="shared" si="4"/>
        <v>0.2801076503899223</v>
      </c>
      <c r="J81" s="24">
        <f t="shared" si="5"/>
        <v>0.91063743003868114</v>
      </c>
      <c r="K81" s="5"/>
    </row>
    <row r="82" spans="1:11" x14ac:dyDescent="0.25">
      <c r="A82" s="18"/>
      <c r="B82" s="19">
        <v>128</v>
      </c>
      <c r="C82" s="20" t="s">
        <v>86</v>
      </c>
      <c r="D82" s="21">
        <v>29.988216000000005</v>
      </c>
      <c r="E82" s="22">
        <v>39.853523999999993</v>
      </c>
      <c r="F82" s="22">
        <f t="shared" si="3"/>
        <v>28.304252275706759</v>
      </c>
      <c r="G82" s="22">
        <v>6.0348878387188378</v>
      </c>
      <c r="H82" s="22">
        <v>22.269364436987921</v>
      </c>
      <c r="I82" s="23">
        <f t="shared" si="4"/>
        <v>0.15142670542055048</v>
      </c>
      <c r="J82" s="24">
        <f t="shared" si="5"/>
        <v>0.71020701395707853</v>
      </c>
      <c r="K82" s="5"/>
    </row>
    <row r="83" spans="1:11" ht="38.25" x14ac:dyDescent="0.25">
      <c r="A83" s="18"/>
      <c r="B83" s="19">
        <v>129</v>
      </c>
      <c r="C83" s="20" t="s">
        <v>87</v>
      </c>
      <c r="D83" s="21">
        <v>48.876338999999994</v>
      </c>
      <c r="E83" s="22">
        <v>52.600594999999991</v>
      </c>
      <c r="F83" s="22">
        <f t="shared" si="3"/>
        <v>51.188109979088232</v>
      </c>
      <c r="G83" s="22">
        <v>19.49044940884626</v>
      </c>
      <c r="H83" s="22">
        <v>31.697660570241972</v>
      </c>
      <c r="I83" s="23">
        <f t="shared" si="4"/>
        <v>0.37053667185411615</v>
      </c>
      <c r="J83" s="24">
        <f t="shared" si="5"/>
        <v>0.97314697636192593</v>
      </c>
      <c r="K83" s="5"/>
    </row>
    <row r="84" spans="1:11" ht="38.25" x14ac:dyDescent="0.25">
      <c r="A84" s="18"/>
      <c r="B84" s="19">
        <v>130</v>
      </c>
      <c r="C84" s="20" t="s">
        <v>88</v>
      </c>
      <c r="D84" s="21">
        <v>68.916943000000032</v>
      </c>
      <c r="E84" s="22">
        <v>102.073353</v>
      </c>
      <c r="F84" s="22">
        <f t="shared" si="3"/>
        <v>81.938784590601344</v>
      </c>
      <c r="G84" s="22">
        <v>27.086809836913204</v>
      </c>
      <c r="H84" s="22">
        <v>54.85197475368814</v>
      </c>
      <c r="I84" s="23">
        <f t="shared" si="4"/>
        <v>0.2653661219193339</v>
      </c>
      <c r="J84" s="24">
        <f t="shared" si="5"/>
        <v>0.80274412647737114</v>
      </c>
      <c r="K84" s="5"/>
    </row>
    <row r="85" spans="1:11" x14ac:dyDescent="0.25">
      <c r="A85" s="18"/>
      <c r="B85" s="19">
        <v>131</v>
      </c>
      <c r="C85" s="20" t="s">
        <v>89</v>
      </c>
      <c r="D85" s="21">
        <v>68.085462999999976</v>
      </c>
      <c r="E85" s="22">
        <v>86.732330999999917</v>
      </c>
      <c r="F85" s="22">
        <f t="shared" si="3"/>
        <v>84.293722418493545</v>
      </c>
      <c r="G85" s="22">
        <v>24.40905129718902</v>
      </c>
      <c r="H85" s="22">
        <v>59.884671121304521</v>
      </c>
      <c r="I85" s="23">
        <f t="shared" si="4"/>
        <v>0.28142967006373948</v>
      </c>
      <c r="J85" s="24">
        <f t="shared" si="5"/>
        <v>0.97188351156495068</v>
      </c>
      <c r="K85" s="5"/>
    </row>
    <row r="86" spans="1:11" ht="25.5" x14ac:dyDescent="0.25">
      <c r="A86" s="18"/>
      <c r="B86" s="19">
        <v>132</v>
      </c>
      <c r="C86" s="20" t="s">
        <v>90</v>
      </c>
      <c r="D86" s="21">
        <v>131.44782699999996</v>
      </c>
      <c r="E86" s="22">
        <v>160.60450299999999</v>
      </c>
      <c r="F86" s="22">
        <f t="shared" si="3"/>
        <v>157.90690049316026</v>
      </c>
      <c r="G86" s="22">
        <v>49.386847708221921</v>
      </c>
      <c r="H86" s="22">
        <v>108.52005278493834</v>
      </c>
      <c r="I86" s="23">
        <f t="shared" si="4"/>
        <v>0.30750599631830949</v>
      </c>
      <c r="J86" s="24">
        <f t="shared" si="5"/>
        <v>0.98320344413481531</v>
      </c>
      <c r="K86" s="5"/>
    </row>
    <row r="87" spans="1:11" ht="25.5" x14ac:dyDescent="0.25">
      <c r="A87" s="18"/>
      <c r="B87" s="19">
        <v>133</v>
      </c>
      <c r="C87" s="20" t="s">
        <v>91</v>
      </c>
      <c r="D87" s="21">
        <v>259.52865099999997</v>
      </c>
      <c r="E87" s="22">
        <v>348.71309100000013</v>
      </c>
      <c r="F87" s="22">
        <f t="shared" si="3"/>
        <v>345.09190843516558</v>
      </c>
      <c r="G87" s="22">
        <v>134.50159315487917</v>
      </c>
      <c r="H87" s="22">
        <v>210.5903152802864</v>
      </c>
      <c r="I87" s="23">
        <f t="shared" si="4"/>
        <v>0.38570847102175215</v>
      </c>
      <c r="J87" s="24">
        <f t="shared" si="5"/>
        <v>0.98961558181125309</v>
      </c>
      <c r="K87" s="5"/>
    </row>
    <row r="88" spans="1:11" x14ac:dyDescent="0.25">
      <c r="A88" s="18"/>
      <c r="B88" s="19">
        <v>134</v>
      </c>
      <c r="C88" s="20" t="s">
        <v>92</v>
      </c>
      <c r="D88" s="21">
        <v>102.82792200000004</v>
      </c>
      <c r="E88" s="22">
        <v>101.11914499999999</v>
      </c>
      <c r="F88" s="22">
        <f t="shared" si="3"/>
        <v>64.158546323764313</v>
      </c>
      <c r="G88" s="22">
        <v>19.560731197430869</v>
      </c>
      <c r="H88" s="22">
        <v>44.597815126333444</v>
      </c>
      <c r="I88" s="23">
        <f t="shared" si="4"/>
        <v>0.19344241090478831</v>
      </c>
      <c r="J88" s="24">
        <f t="shared" si="5"/>
        <v>0.63448465989070935</v>
      </c>
      <c r="K88" s="5"/>
    </row>
    <row r="89" spans="1:11" ht="38.25" x14ac:dyDescent="0.25">
      <c r="A89" s="18"/>
      <c r="B89" s="19">
        <v>135</v>
      </c>
      <c r="C89" s="20" t="s">
        <v>93</v>
      </c>
      <c r="D89" s="21">
        <v>4620.3602169999976</v>
      </c>
      <c r="E89" s="22">
        <v>7409.4727009999988</v>
      </c>
      <c r="F89" s="22">
        <f t="shared" si="3"/>
        <v>7022.6028905792964</v>
      </c>
      <c r="G89" s="22">
        <v>2968.8882148492748</v>
      </c>
      <c r="H89" s="22">
        <v>4053.7146757300216</v>
      </c>
      <c r="I89" s="23">
        <f t="shared" si="4"/>
        <v>0.4006881912728536</v>
      </c>
      <c r="J89" s="24">
        <f t="shared" si="5"/>
        <v>0.9477871333045752</v>
      </c>
      <c r="K89" s="5"/>
    </row>
    <row r="90" spans="1:11" x14ac:dyDescent="0.25">
      <c r="A90" s="18"/>
      <c r="B90" s="19">
        <v>136</v>
      </c>
      <c r="C90" s="20" t="s">
        <v>94</v>
      </c>
      <c r="D90" s="21">
        <v>6.1980000000000004</v>
      </c>
      <c r="E90" s="22">
        <v>8.8443470000000026</v>
      </c>
      <c r="F90" s="22">
        <f t="shared" si="3"/>
        <v>7.5494916395052014</v>
      </c>
      <c r="G90" s="22">
        <v>0.83774669548408132</v>
      </c>
      <c r="H90" s="22">
        <v>6.7117449440211203</v>
      </c>
      <c r="I90" s="23">
        <f t="shared" si="4"/>
        <v>9.4721147359333721E-2</v>
      </c>
      <c r="J90" s="24">
        <f t="shared" si="5"/>
        <v>0.85359514269455949</v>
      </c>
      <c r="K90" s="5"/>
    </row>
    <row r="91" spans="1:11" ht="26.25" thickBot="1" x14ac:dyDescent="0.3">
      <c r="A91" s="25"/>
      <c r="B91" s="26">
        <v>137</v>
      </c>
      <c r="C91" s="27" t="s">
        <v>95</v>
      </c>
      <c r="D91" s="28">
        <v>62.750073999999998</v>
      </c>
      <c r="E91" s="29">
        <v>109.463233</v>
      </c>
      <c r="F91" s="29">
        <f t="shared" si="3"/>
        <v>108.66978835216742</v>
      </c>
      <c r="G91" s="29">
        <v>13.361910424260714</v>
      </c>
      <c r="H91" s="29">
        <v>95.307877927906702</v>
      </c>
      <c r="I91" s="30">
        <f t="shared" si="4"/>
        <v>0.12206756604987826</v>
      </c>
      <c r="J91" s="31">
        <f t="shared" si="5"/>
        <v>0.99275149631445125</v>
      </c>
      <c r="K91" s="5"/>
    </row>
  </sheetData>
  <mergeCells count="7">
    <mergeCell ref="F4:F5"/>
    <mergeCell ref="E4:E5"/>
    <mergeCell ref="D4:D5"/>
    <mergeCell ref="A3:C5"/>
    <mergeCell ref="D3:J3"/>
    <mergeCell ref="G4:H4"/>
    <mergeCell ref="I4:J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8"/>
  <sheetViews>
    <sheetView workbookViewId="0">
      <selection activeCell="L6" sqref="L6:P1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</v>
      </c>
      <c r="B1" s="47" t="s">
        <v>232</v>
      </c>
      <c r="C1" s="47" t="s">
        <v>11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372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5000017</v>
      </c>
      <c r="C6" s="20" t="s">
        <v>316</v>
      </c>
      <c r="D6" s="20">
        <v>3033254</v>
      </c>
      <c r="E6" s="20" t="s">
        <v>283</v>
      </c>
      <c r="F6" s="20">
        <v>218</v>
      </c>
      <c r="G6" s="20" t="s">
        <v>301</v>
      </c>
      <c r="H6" s="20">
        <v>11</v>
      </c>
      <c r="I6" s="20" t="s">
        <v>109</v>
      </c>
      <c r="J6" s="20">
        <v>11</v>
      </c>
      <c r="K6" s="20" t="s">
        <v>341</v>
      </c>
      <c r="L6" s="66">
        <v>2.9539949999999999</v>
      </c>
      <c r="M6" s="67">
        <v>9.5983189999999983</v>
      </c>
      <c r="N6" s="68">
        <v>9.4619852205942152</v>
      </c>
      <c r="O6" s="67">
        <v>320</v>
      </c>
      <c r="P6" s="68">
        <v>48</v>
      </c>
    </row>
    <row r="7" spans="1:16" ht="89.25" x14ac:dyDescent="0.25">
      <c r="A7" s="18"/>
      <c r="B7" s="20">
        <v>5000017</v>
      </c>
      <c r="C7" s="20" t="s">
        <v>316</v>
      </c>
      <c r="D7" s="20">
        <v>3033254</v>
      </c>
      <c r="E7" s="20" t="s">
        <v>283</v>
      </c>
      <c r="F7" s="20">
        <v>218</v>
      </c>
      <c r="G7" s="20" t="s">
        <v>301</v>
      </c>
      <c r="H7" s="20">
        <v>11</v>
      </c>
      <c r="I7" s="20" t="s">
        <v>109</v>
      </c>
      <c r="J7" s="20">
        <v>124</v>
      </c>
      <c r="K7" s="20" t="s">
        <v>342</v>
      </c>
      <c r="L7" s="66">
        <v>198.52143800000005</v>
      </c>
      <c r="M7" s="67">
        <v>228.96932500000003</v>
      </c>
      <c r="N7" s="68">
        <v>228.8082500398159</v>
      </c>
      <c r="O7" s="67">
        <v>4183167</v>
      </c>
      <c r="P7" s="68">
        <v>4015841.5199997425</v>
      </c>
    </row>
    <row r="8" spans="1:16" ht="51" x14ac:dyDescent="0.25">
      <c r="A8" s="18"/>
      <c r="B8" s="20">
        <v>5000017</v>
      </c>
      <c r="C8" s="20" t="s">
        <v>316</v>
      </c>
      <c r="D8" s="20">
        <v>3033254</v>
      </c>
      <c r="E8" s="20" t="s">
        <v>283</v>
      </c>
      <c r="F8" s="20">
        <v>218</v>
      </c>
      <c r="G8" s="20" t="s">
        <v>301</v>
      </c>
      <c r="H8" s="20">
        <v>135</v>
      </c>
      <c r="I8" s="20" t="s">
        <v>142</v>
      </c>
      <c r="J8" s="20">
        <v>135</v>
      </c>
      <c r="K8" s="20" t="s">
        <v>344</v>
      </c>
      <c r="L8" s="66">
        <v>0.30447000000000002</v>
      </c>
      <c r="M8" s="67">
        <v>0.30446999999999996</v>
      </c>
      <c r="N8" s="68">
        <v>0.30446999426931143</v>
      </c>
      <c r="O8" s="67">
        <v>253656</v>
      </c>
      <c r="P8" s="68">
        <v>0</v>
      </c>
    </row>
    <row r="9" spans="1:16" ht="63.75" x14ac:dyDescent="0.25">
      <c r="A9" s="18"/>
      <c r="B9" s="20">
        <v>5000017</v>
      </c>
      <c r="C9" s="20" t="s">
        <v>316</v>
      </c>
      <c r="D9" s="20">
        <v>3033254</v>
      </c>
      <c r="E9" s="20" t="s">
        <v>283</v>
      </c>
      <c r="F9" s="20">
        <v>218</v>
      </c>
      <c r="G9" s="20" t="s">
        <v>301</v>
      </c>
      <c r="H9" s="20">
        <v>137</v>
      </c>
      <c r="I9" s="20" t="s">
        <v>144</v>
      </c>
      <c r="J9" s="20">
        <v>137</v>
      </c>
      <c r="K9" s="20" t="s">
        <v>345</v>
      </c>
      <c r="L9" s="66">
        <v>25.577538000000011</v>
      </c>
      <c r="M9" s="67">
        <v>31.362580999999992</v>
      </c>
      <c r="N9" s="68">
        <v>30.535928869921165</v>
      </c>
      <c r="O9" s="67">
        <v>16520389</v>
      </c>
      <c r="P9" s="68">
        <v>14359903</v>
      </c>
    </row>
    <row r="10" spans="1:16" ht="51" x14ac:dyDescent="0.25">
      <c r="A10" s="18"/>
      <c r="B10" s="20">
        <v>5000017</v>
      </c>
      <c r="C10" s="20" t="s">
        <v>316</v>
      </c>
      <c r="D10" s="20">
        <v>3033254</v>
      </c>
      <c r="E10" s="20" t="s">
        <v>283</v>
      </c>
      <c r="F10" s="20">
        <v>218</v>
      </c>
      <c r="G10" s="20" t="s">
        <v>301</v>
      </c>
      <c r="H10" s="20">
        <v>440</v>
      </c>
      <c r="I10" s="20" t="s">
        <v>205</v>
      </c>
      <c r="J10" s="20">
        <v>440</v>
      </c>
      <c r="K10" s="20" t="s">
        <v>346</v>
      </c>
      <c r="L10" s="66">
        <v>4.2640479999999981</v>
      </c>
      <c r="M10" s="67">
        <v>6.5446139999999966</v>
      </c>
      <c r="N10" s="68">
        <v>6.47721111667488</v>
      </c>
      <c r="O10" s="67">
        <v>1204386</v>
      </c>
      <c r="P10" s="68">
        <v>1028681</v>
      </c>
    </row>
    <row r="11" spans="1:16" ht="51" x14ac:dyDescent="0.25">
      <c r="A11" s="18"/>
      <c r="B11" s="20">
        <v>5000017</v>
      </c>
      <c r="C11" s="20" t="s">
        <v>316</v>
      </c>
      <c r="D11" s="20">
        <v>3033254</v>
      </c>
      <c r="E11" s="20" t="s">
        <v>283</v>
      </c>
      <c r="F11" s="20">
        <v>218</v>
      </c>
      <c r="G11" s="20" t="s">
        <v>301</v>
      </c>
      <c r="H11" s="20">
        <v>441</v>
      </c>
      <c r="I11" s="20" t="s">
        <v>206</v>
      </c>
      <c r="J11" s="20">
        <v>441</v>
      </c>
      <c r="K11" s="20" t="s">
        <v>347</v>
      </c>
      <c r="L11" s="66">
        <v>7.8097429999999948</v>
      </c>
      <c r="M11" s="67">
        <v>8.9482430000000033</v>
      </c>
      <c r="N11" s="68">
        <v>8.7867599012333812</v>
      </c>
      <c r="O11" s="67">
        <v>1977669</v>
      </c>
      <c r="P11" s="68">
        <v>1833559</v>
      </c>
    </row>
    <row r="12" spans="1:16" ht="51" x14ac:dyDescent="0.25">
      <c r="A12" s="18"/>
      <c r="B12" s="20">
        <v>5000017</v>
      </c>
      <c r="C12" s="20" t="s">
        <v>316</v>
      </c>
      <c r="D12" s="20">
        <v>3033254</v>
      </c>
      <c r="E12" s="20" t="s">
        <v>283</v>
      </c>
      <c r="F12" s="20">
        <v>218</v>
      </c>
      <c r="G12" s="20" t="s">
        <v>301</v>
      </c>
      <c r="H12" s="20">
        <v>442</v>
      </c>
      <c r="I12" s="20" t="s">
        <v>207</v>
      </c>
      <c r="J12" s="20">
        <v>442</v>
      </c>
      <c r="K12" s="20" t="s">
        <v>348</v>
      </c>
      <c r="L12" s="66">
        <v>6.0418269999999969</v>
      </c>
      <c r="M12" s="67">
        <v>6.5146929999999923</v>
      </c>
      <c r="N12" s="68">
        <v>6.4401241436225973</v>
      </c>
      <c r="O12" s="67">
        <v>664047</v>
      </c>
      <c r="P12" s="68">
        <v>582123</v>
      </c>
    </row>
    <row r="13" spans="1:16" ht="51" x14ac:dyDescent="0.25">
      <c r="A13" s="18"/>
      <c r="B13" s="20">
        <v>5000017</v>
      </c>
      <c r="C13" s="20" t="s">
        <v>316</v>
      </c>
      <c r="D13" s="20">
        <v>3033254</v>
      </c>
      <c r="E13" s="20" t="s">
        <v>283</v>
      </c>
      <c r="F13" s="20">
        <v>218</v>
      </c>
      <c r="G13" s="20" t="s">
        <v>301</v>
      </c>
      <c r="H13" s="20">
        <v>443</v>
      </c>
      <c r="I13" s="20" t="s">
        <v>208</v>
      </c>
      <c r="J13" s="20">
        <v>443</v>
      </c>
      <c r="K13" s="20" t="s">
        <v>349</v>
      </c>
      <c r="L13" s="66">
        <v>4.2652630000000009</v>
      </c>
      <c r="M13" s="67">
        <v>4.7391899999999998</v>
      </c>
      <c r="N13" s="68">
        <v>4.7238654367974959</v>
      </c>
      <c r="O13" s="67">
        <v>1345209</v>
      </c>
      <c r="P13" s="68">
        <v>1169501</v>
      </c>
    </row>
    <row r="14" spans="1:16" ht="51" x14ac:dyDescent="0.25">
      <c r="A14" s="18"/>
      <c r="B14" s="20">
        <v>5000017</v>
      </c>
      <c r="C14" s="20" t="s">
        <v>316</v>
      </c>
      <c r="D14" s="20">
        <v>3033254</v>
      </c>
      <c r="E14" s="20" t="s">
        <v>283</v>
      </c>
      <c r="F14" s="20">
        <v>218</v>
      </c>
      <c r="G14" s="20" t="s">
        <v>301</v>
      </c>
      <c r="H14" s="20">
        <v>444</v>
      </c>
      <c r="I14" s="20" t="s">
        <v>209</v>
      </c>
      <c r="J14" s="20">
        <v>444</v>
      </c>
      <c r="K14" s="20" t="s">
        <v>350</v>
      </c>
      <c r="L14" s="66">
        <v>8.4577949999999955</v>
      </c>
      <c r="M14" s="67">
        <v>10.739415999999995</v>
      </c>
      <c r="N14" s="68">
        <v>10.531001147515781</v>
      </c>
      <c r="O14" s="67">
        <v>1183843</v>
      </c>
      <c r="P14" s="68">
        <v>1068439</v>
      </c>
    </row>
    <row r="15" spans="1:16" ht="51" x14ac:dyDescent="0.25">
      <c r="A15" s="18"/>
      <c r="B15" s="20">
        <v>5000017</v>
      </c>
      <c r="C15" s="20" t="s">
        <v>316</v>
      </c>
      <c r="D15" s="20">
        <v>3033254</v>
      </c>
      <c r="E15" s="20" t="s">
        <v>283</v>
      </c>
      <c r="F15" s="20">
        <v>218</v>
      </c>
      <c r="G15" s="20" t="s">
        <v>301</v>
      </c>
      <c r="H15" s="20">
        <v>445</v>
      </c>
      <c r="I15" s="20" t="s">
        <v>210</v>
      </c>
      <c r="J15" s="20">
        <v>445</v>
      </c>
      <c r="K15" s="20" t="s">
        <v>351</v>
      </c>
      <c r="L15" s="66">
        <v>10.079993</v>
      </c>
      <c r="M15" s="67">
        <v>13.750088000000005</v>
      </c>
      <c r="N15" s="68">
        <v>13.696033291089407</v>
      </c>
      <c r="O15" s="67">
        <v>2634236</v>
      </c>
      <c r="P15" s="68">
        <v>2189451</v>
      </c>
    </row>
    <row r="16" spans="1:16" ht="51" x14ac:dyDescent="0.25">
      <c r="A16" s="18"/>
      <c r="B16" s="20">
        <v>5000017</v>
      </c>
      <c r="C16" s="20" t="s">
        <v>316</v>
      </c>
      <c r="D16" s="20">
        <v>3033254</v>
      </c>
      <c r="E16" s="20" t="s">
        <v>283</v>
      </c>
      <c r="F16" s="20">
        <v>218</v>
      </c>
      <c r="G16" s="20" t="s">
        <v>301</v>
      </c>
      <c r="H16" s="20">
        <v>446</v>
      </c>
      <c r="I16" s="20" t="s">
        <v>211</v>
      </c>
      <c r="J16" s="20">
        <v>446</v>
      </c>
      <c r="K16" s="20" t="s">
        <v>352</v>
      </c>
      <c r="L16" s="66">
        <v>7.7617150000000015</v>
      </c>
      <c r="M16" s="67">
        <v>11.089340999999999</v>
      </c>
      <c r="N16" s="68">
        <v>11.040041281019171</v>
      </c>
      <c r="O16" s="67">
        <v>2027542</v>
      </c>
      <c r="P16" s="68">
        <v>1843701</v>
      </c>
    </row>
    <row r="17" spans="1:16" ht="51" x14ac:dyDescent="0.25">
      <c r="A17" s="18"/>
      <c r="B17" s="20">
        <v>5000017</v>
      </c>
      <c r="C17" s="20" t="s">
        <v>316</v>
      </c>
      <c r="D17" s="20">
        <v>3033254</v>
      </c>
      <c r="E17" s="20" t="s">
        <v>283</v>
      </c>
      <c r="F17" s="20">
        <v>218</v>
      </c>
      <c r="G17" s="20" t="s">
        <v>301</v>
      </c>
      <c r="H17" s="20">
        <v>447</v>
      </c>
      <c r="I17" s="20" t="s">
        <v>212</v>
      </c>
      <c r="J17" s="20">
        <v>447</v>
      </c>
      <c r="K17" s="20" t="s">
        <v>353</v>
      </c>
      <c r="L17" s="66">
        <v>11.924057999999992</v>
      </c>
      <c r="M17" s="67">
        <v>19.284040999999998</v>
      </c>
      <c r="N17" s="68">
        <v>19.163451372900454</v>
      </c>
      <c r="O17" s="67">
        <v>685108</v>
      </c>
      <c r="P17" s="68">
        <v>818127</v>
      </c>
    </row>
    <row r="18" spans="1:16" ht="51" x14ac:dyDescent="0.25">
      <c r="A18" s="18"/>
      <c r="B18" s="20">
        <v>5000017</v>
      </c>
      <c r="C18" s="20" t="s">
        <v>316</v>
      </c>
      <c r="D18" s="20">
        <v>3033254</v>
      </c>
      <c r="E18" s="20" t="s">
        <v>283</v>
      </c>
      <c r="F18" s="20">
        <v>218</v>
      </c>
      <c r="G18" s="20" t="s">
        <v>301</v>
      </c>
      <c r="H18" s="20">
        <v>448</v>
      </c>
      <c r="I18" s="20" t="s">
        <v>213</v>
      </c>
      <c r="J18" s="20">
        <v>448</v>
      </c>
      <c r="K18" s="20" t="s">
        <v>354</v>
      </c>
      <c r="L18" s="66">
        <v>7.7746799999999983</v>
      </c>
      <c r="M18" s="67">
        <v>9.7622470000000003</v>
      </c>
      <c r="N18" s="68">
        <v>9.4804674214683473</v>
      </c>
      <c r="O18" s="67">
        <v>2479628</v>
      </c>
      <c r="P18" s="68">
        <v>1854773</v>
      </c>
    </row>
    <row r="19" spans="1:16" ht="51" x14ac:dyDescent="0.25">
      <c r="A19" s="18"/>
      <c r="B19" s="20">
        <v>5000017</v>
      </c>
      <c r="C19" s="20" t="s">
        <v>316</v>
      </c>
      <c r="D19" s="20">
        <v>3033254</v>
      </c>
      <c r="E19" s="20" t="s">
        <v>283</v>
      </c>
      <c r="F19" s="20">
        <v>218</v>
      </c>
      <c r="G19" s="20" t="s">
        <v>301</v>
      </c>
      <c r="H19" s="20">
        <v>449</v>
      </c>
      <c r="I19" s="20" t="s">
        <v>214</v>
      </c>
      <c r="J19" s="20">
        <v>449</v>
      </c>
      <c r="K19" s="20" t="s">
        <v>355</v>
      </c>
      <c r="L19" s="66">
        <v>3.4116139999999979</v>
      </c>
      <c r="M19" s="67">
        <v>4.2946399999999993</v>
      </c>
      <c r="N19" s="68">
        <v>4.1947090757890528</v>
      </c>
      <c r="O19" s="67">
        <v>1682671</v>
      </c>
      <c r="P19" s="68">
        <v>1349693</v>
      </c>
    </row>
    <row r="20" spans="1:16" ht="51" x14ac:dyDescent="0.25">
      <c r="A20" s="18"/>
      <c r="B20" s="20">
        <v>5000017</v>
      </c>
      <c r="C20" s="20" t="s">
        <v>316</v>
      </c>
      <c r="D20" s="20">
        <v>3033254</v>
      </c>
      <c r="E20" s="20" t="s">
        <v>283</v>
      </c>
      <c r="F20" s="20">
        <v>218</v>
      </c>
      <c r="G20" s="20" t="s">
        <v>301</v>
      </c>
      <c r="H20" s="20">
        <v>450</v>
      </c>
      <c r="I20" s="20" t="s">
        <v>215</v>
      </c>
      <c r="J20" s="20">
        <v>450</v>
      </c>
      <c r="K20" s="20" t="s">
        <v>356</v>
      </c>
      <c r="L20" s="66">
        <v>5.4578709999999964</v>
      </c>
      <c r="M20" s="67">
        <v>6.0529380000000019</v>
      </c>
      <c r="N20" s="68">
        <v>6.0057435538474238</v>
      </c>
      <c r="O20" s="67">
        <v>3617300</v>
      </c>
      <c r="P20" s="68">
        <v>2646925.3735351563</v>
      </c>
    </row>
    <row r="21" spans="1:16" ht="51" x14ac:dyDescent="0.25">
      <c r="A21" s="18"/>
      <c r="B21" s="20">
        <v>5000017</v>
      </c>
      <c r="C21" s="20" t="s">
        <v>316</v>
      </c>
      <c r="D21" s="20">
        <v>3033254</v>
      </c>
      <c r="E21" s="20" t="s">
        <v>283</v>
      </c>
      <c r="F21" s="20">
        <v>218</v>
      </c>
      <c r="G21" s="20" t="s">
        <v>301</v>
      </c>
      <c r="H21" s="20">
        <v>451</v>
      </c>
      <c r="I21" s="20" t="s">
        <v>216</v>
      </c>
      <c r="J21" s="20">
        <v>451</v>
      </c>
      <c r="K21" s="20" t="s">
        <v>357</v>
      </c>
      <c r="L21" s="66">
        <v>22.820776999999993</v>
      </c>
      <c r="M21" s="67">
        <v>30.458782000000021</v>
      </c>
      <c r="N21" s="68">
        <v>28.166203597585991</v>
      </c>
      <c r="O21" s="67">
        <v>4988950</v>
      </c>
      <c r="P21" s="68">
        <v>4444813</v>
      </c>
    </row>
    <row r="22" spans="1:16" ht="51" x14ac:dyDescent="0.25">
      <c r="A22" s="18"/>
      <c r="B22" s="20">
        <v>5000017</v>
      </c>
      <c r="C22" s="20" t="s">
        <v>316</v>
      </c>
      <c r="D22" s="20">
        <v>3033254</v>
      </c>
      <c r="E22" s="20" t="s">
        <v>283</v>
      </c>
      <c r="F22" s="20">
        <v>218</v>
      </c>
      <c r="G22" s="20" t="s">
        <v>301</v>
      </c>
      <c r="H22" s="20">
        <v>452</v>
      </c>
      <c r="I22" s="20" t="s">
        <v>217</v>
      </c>
      <c r="J22" s="20">
        <v>452</v>
      </c>
      <c r="K22" s="20" t="s">
        <v>358</v>
      </c>
      <c r="L22" s="66">
        <v>4.3159929999999997</v>
      </c>
      <c r="M22" s="67">
        <v>4.5122430000000007</v>
      </c>
      <c r="N22" s="68">
        <v>4.4690898269582249</v>
      </c>
      <c r="O22" s="67">
        <v>2418106</v>
      </c>
      <c r="P22" s="68">
        <v>2383671</v>
      </c>
    </row>
    <row r="23" spans="1:16" ht="51" x14ac:dyDescent="0.25">
      <c r="A23" s="18"/>
      <c r="B23" s="20">
        <v>5000017</v>
      </c>
      <c r="C23" s="20" t="s">
        <v>316</v>
      </c>
      <c r="D23" s="20">
        <v>3033254</v>
      </c>
      <c r="E23" s="20" t="s">
        <v>283</v>
      </c>
      <c r="F23" s="20">
        <v>218</v>
      </c>
      <c r="G23" s="20" t="s">
        <v>301</v>
      </c>
      <c r="H23" s="20">
        <v>453</v>
      </c>
      <c r="I23" s="20" t="s">
        <v>218</v>
      </c>
      <c r="J23" s="20">
        <v>453</v>
      </c>
      <c r="K23" s="20" t="s">
        <v>359</v>
      </c>
      <c r="L23" s="66">
        <v>5.8740019999999999</v>
      </c>
      <c r="M23" s="67">
        <v>7.2225570000000001</v>
      </c>
      <c r="N23" s="68">
        <v>7.1383076035526756</v>
      </c>
      <c r="O23" s="67">
        <v>2955041</v>
      </c>
      <c r="P23" s="68">
        <v>3232770.078125</v>
      </c>
    </row>
    <row r="24" spans="1:16" ht="51" x14ac:dyDescent="0.25">
      <c r="A24" s="18"/>
      <c r="B24" s="20">
        <v>5000017</v>
      </c>
      <c r="C24" s="20" t="s">
        <v>316</v>
      </c>
      <c r="D24" s="20">
        <v>3033254</v>
      </c>
      <c r="E24" s="20" t="s">
        <v>283</v>
      </c>
      <c r="F24" s="20">
        <v>218</v>
      </c>
      <c r="G24" s="20" t="s">
        <v>301</v>
      </c>
      <c r="H24" s="20">
        <v>454</v>
      </c>
      <c r="I24" s="20" t="s">
        <v>219</v>
      </c>
      <c r="J24" s="20">
        <v>454</v>
      </c>
      <c r="K24" s="20" t="s">
        <v>360</v>
      </c>
      <c r="L24" s="66">
        <v>0.60456799999999988</v>
      </c>
      <c r="M24" s="67">
        <v>0.89949900000000005</v>
      </c>
      <c r="N24" s="68">
        <v>0.73054797825898277</v>
      </c>
      <c r="O24" s="67">
        <v>349252</v>
      </c>
      <c r="P24" s="68">
        <v>353681</v>
      </c>
    </row>
    <row r="25" spans="1:16" ht="51" x14ac:dyDescent="0.25">
      <c r="A25" s="18"/>
      <c r="B25" s="20">
        <v>5000017</v>
      </c>
      <c r="C25" s="20" t="s">
        <v>316</v>
      </c>
      <c r="D25" s="20">
        <v>3033254</v>
      </c>
      <c r="E25" s="20" t="s">
        <v>283</v>
      </c>
      <c r="F25" s="20">
        <v>218</v>
      </c>
      <c r="G25" s="20" t="s">
        <v>301</v>
      </c>
      <c r="H25" s="20">
        <v>455</v>
      </c>
      <c r="I25" s="20" t="s">
        <v>220</v>
      </c>
      <c r="J25" s="20">
        <v>455</v>
      </c>
      <c r="K25" s="20" t="s">
        <v>361</v>
      </c>
      <c r="L25" s="66">
        <v>3.2855820000000007</v>
      </c>
      <c r="M25" s="67">
        <v>3.9246189999999994</v>
      </c>
      <c r="N25" s="68">
        <v>3.921657511829153</v>
      </c>
      <c r="O25" s="67">
        <v>188685</v>
      </c>
      <c r="P25" s="68">
        <v>176703</v>
      </c>
    </row>
    <row r="26" spans="1:16" ht="51" x14ac:dyDescent="0.25">
      <c r="A26" s="18"/>
      <c r="B26" s="20">
        <v>5000017</v>
      </c>
      <c r="C26" s="20" t="s">
        <v>316</v>
      </c>
      <c r="D26" s="20">
        <v>3033254</v>
      </c>
      <c r="E26" s="20" t="s">
        <v>283</v>
      </c>
      <c r="F26" s="20">
        <v>218</v>
      </c>
      <c r="G26" s="20" t="s">
        <v>301</v>
      </c>
      <c r="H26" s="20">
        <v>456</v>
      </c>
      <c r="I26" s="20" t="s">
        <v>221</v>
      </c>
      <c r="J26" s="20">
        <v>456</v>
      </c>
      <c r="K26" s="20" t="s">
        <v>362</v>
      </c>
      <c r="L26" s="66">
        <v>4.0858659999999993</v>
      </c>
      <c r="M26" s="67">
        <v>4.691859</v>
      </c>
      <c r="N26" s="68">
        <v>4.3409556988553959</v>
      </c>
      <c r="O26" s="67">
        <v>1115844</v>
      </c>
      <c r="P26" s="68">
        <v>894743</v>
      </c>
    </row>
    <row r="27" spans="1:16" ht="51" x14ac:dyDescent="0.25">
      <c r="A27" s="18"/>
      <c r="B27" s="20">
        <v>5000017</v>
      </c>
      <c r="C27" s="20" t="s">
        <v>316</v>
      </c>
      <c r="D27" s="20">
        <v>3033254</v>
      </c>
      <c r="E27" s="20" t="s">
        <v>283</v>
      </c>
      <c r="F27" s="20">
        <v>218</v>
      </c>
      <c r="G27" s="20" t="s">
        <v>301</v>
      </c>
      <c r="H27" s="20">
        <v>457</v>
      </c>
      <c r="I27" s="20" t="s">
        <v>222</v>
      </c>
      <c r="J27" s="20">
        <v>457</v>
      </c>
      <c r="K27" s="20" t="s">
        <v>363</v>
      </c>
      <c r="L27" s="66">
        <v>11.688483000000002</v>
      </c>
      <c r="M27" s="67">
        <v>13.830031999999997</v>
      </c>
      <c r="N27" s="68">
        <v>13.760115265286004</v>
      </c>
      <c r="O27" s="67">
        <v>3174890</v>
      </c>
      <c r="P27" s="68">
        <v>2542912</v>
      </c>
    </row>
    <row r="28" spans="1:16" ht="51" x14ac:dyDescent="0.25">
      <c r="A28" s="18"/>
      <c r="B28" s="20">
        <v>5000017</v>
      </c>
      <c r="C28" s="20" t="s">
        <v>316</v>
      </c>
      <c r="D28" s="20">
        <v>3033254</v>
      </c>
      <c r="E28" s="20" t="s">
        <v>283</v>
      </c>
      <c r="F28" s="20">
        <v>218</v>
      </c>
      <c r="G28" s="20" t="s">
        <v>301</v>
      </c>
      <c r="H28" s="20">
        <v>458</v>
      </c>
      <c r="I28" s="20" t="s">
        <v>223</v>
      </c>
      <c r="J28" s="20">
        <v>458</v>
      </c>
      <c r="K28" s="20" t="s">
        <v>364</v>
      </c>
      <c r="L28" s="66">
        <v>7.9134710000000021</v>
      </c>
      <c r="M28" s="67">
        <v>10.671218000000012</v>
      </c>
      <c r="N28" s="68">
        <v>10.532773926668597</v>
      </c>
      <c r="O28" s="67">
        <v>2612965</v>
      </c>
      <c r="P28" s="68">
        <v>1948503</v>
      </c>
    </row>
    <row r="29" spans="1:16" ht="51" x14ac:dyDescent="0.25">
      <c r="A29" s="18"/>
      <c r="B29" s="20">
        <v>5000017</v>
      </c>
      <c r="C29" s="20" t="s">
        <v>316</v>
      </c>
      <c r="D29" s="20">
        <v>3033254</v>
      </c>
      <c r="E29" s="20" t="s">
        <v>283</v>
      </c>
      <c r="F29" s="20">
        <v>218</v>
      </c>
      <c r="G29" s="20" t="s">
        <v>301</v>
      </c>
      <c r="H29" s="20">
        <v>459</v>
      </c>
      <c r="I29" s="20" t="s">
        <v>224</v>
      </c>
      <c r="J29" s="20">
        <v>459</v>
      </c>
      <c r="K29" s="20" t="s">
        <v>365</v>
      </c>
      <c r="L29" s="66">
        <v>2.7729949999999981</v>
      </c>
      <c r="M29" s="67">
        <v>2.8276149999999984</v>
      </c>
      <c r="N29" s="68">
        <v>2.7494329174360246</v>
      </c>
      <c r="O29" s="67">
        <v>840725</v>
      </c>
      <c r="P29" s="68">
        <v>839553</v>
      </c>
    </row>
    <row r="30" spans="1:16" ht="51" x14ac:dyDescent="0.25">
      <c r="A30" s="18"/>
      <c r="B30" s="20">
        <v>5000017</v>
      </c>
      <c r="C30" s="20" t="s">
        <v>316</v>
      </c>
      <c r="D30" s="20">
        <v>3033254</v>
      </c>
      <c r="E30" s="20" t="s">
        <v>283</v>
      </c>
      <c r="F30" s="20">
        <v>218</v>
      </c>
      <c r="G30" s="20" t="s">
        <v>301</v>
      </c>
      <c r="H30" s="20">
        <v>460</v>
      </c>
      <c r="I30" s="20" t="s">
        <v>225</v>
      </c>
      <c r="J30" s="20">
        <v>460</v>
      </c>
      <c r="K30" s="20" t="s">
        <v>366</v>
      </c>
      <c r="L30" s="66">
        <v>1.1025750000000001</v>
      </c>
      <c r="M30" s="67">
        <v>1.0376779999999999</v>
      </c>
      <c r="N30" s="68">
        <v>1.0372933409817051</v>
      </c>
      <c r="O30" s="67">
        <v>262950</v>
      </c>
      <c r="P30" s="68">
        <v>250804</v>
      </c>
    </row>
    <row r="31" spans="1:16" ht="51" x14ac:dyDescent="0.25">
      <c r="A31" s="18"/>
      <c r="B31" s="20">
        <v>5000017</v>
      </c>
      <c r="C31" s="20" t="s">
        <v>316</v>
      </c>
      <c r="D31" s="20">
        <v>3033254</v>
      </c>
      <c r="E31" s="20" t="s">
        <v>283</v>
      </c>
      <c r="F31" s="20">
        <v>218</v>
      </c>
      <c r="G31" s="20" t="s">
        <v>301</v>
      </c>
      <c r="H31" s="20">
        <v>461</v>
      </c>
      <c r="I31" s="20" t="s">
        <v>226</v>
      </c>
      <c r="J31" s="20">
        <v>461</v>
      </c>
      <c r="K31" s="20" t="s">
        <v>367</v>
      </c>
      <c r="L31" s="66">
        <v>1.796807</v>
      </c>
      <c r="M31" s="67">
        <v>1.8034069999999998</v>
      </c>
      <c r="N31" s="68">
        <v>1.7975669444276718</v>
      </c>
      <c r="O31" s="67">
        <v>358205</v>
      </c>
      <c r="P31" s="68">
        <v>326105</v>
      </c>
    </row>
    <row r="32" spans="1:16" ht="51" x14ac:dyDescent="0.25">
      <c r="A32" s="18"/>
      <c r="B32" s="20">
        <v>5000017</v>
      </c>
      <c r="C32" s="20" t="s">
        <v>316</v>
      </c>
      <c r="D32" s="20">
        <v>3033254</v>
      </c>
      <c r="E32" s="20" t="s">
        <v>283</v>
      </c>
      <c r="F32" s="20">
        <v>218</v>
      </c>
      <c r="G32" s="20" t="s">
        <v>301</v>
      </c>
      <c r="H32" s="20">
        <v>462</v>
      </c>
      <c r="I32" s="20" t="s">
        <v>227</v>
      </c>
      <c r="J32" s="20">
        <v>462</v>
      </c>
      <c r="K32" s="20" t="s">
        <v>368</v>
      </c>
      <c r="L32" s="66">
        <v>8.0811079999999968</v>
      </c>
      <c r="M32" s="67">
        <v>8.6128249999999973</v>
      </c>
      <c r="N32" s="68">
        <v>8.6002960111263747</v>
      </c>
      <c r="O32" s="67">
        <v>877462</v>
      </c>
      <c r="P32" s="68">
        <v>1303570</v>
      </c>
    </row>
    <row r="33" spans="1:16" ht="51" x14ac:dyDescent="0.25">
      <c r="A33" s="18"/>
      <c r="B33" s="20">
        <v>5000017</v>
      </c>
      <c r="C33" s="20" t="s">
        <v>316</v>
      </c>
      <c r="D33" s="20">
        <v>3033254</v>
      </c>
      <c r="E33" s="20" t="s">
        <v>283</v>
      </c>
      <c r="F33" s="20">
        <v>218</v>
      </c>
      <c r="G33" s="20" t="s">
        <v>301</v>
      </c>
      <c r="H33" s="20">
        <v>463</v>
      </c>
      <c r="I33" s="20" t="s">
        <v>228</v>
      </c>
      <c r="J33" s="20">
        <v>463</v>
      </c>
      <c r="K33" s="20" t="s">
        <v>369</v>
      </c>
      <c r="L33" s="66">
        <v>5.9646869999999979</v>
      </c>
      <c r="M33" s="67">
        <v>6.8326500000000001</v>
      </c>
      <c r="N33" s="68">
        <v>6.8227350621018559</v>
      </c>
      <c r="O33" s="67">
        <v>1547833</v>
      </c>
      <c r="P33" s="68">
        <v>1523438</v>
      </c>
    </row>
    <row r="34" spans="1:16" ht="51" x14ac:dyDescent="0.25">
      <c r="A34" s="18"/>
      <c r="B34" s="20">
        <v>5000017</v>
      </c>
      <c r="C34" s="20" t="s">
        <v>316</v>
      </c>
      <c r="D34" s="20">
        <v>3033254</v>
      </c>
      <c r="E34" s="20" t="s">
        <v>283</v>
      </c>
      <c r="F34" s="20">
        <v>218</v>
      </c>
      <c r="G34" s="20" t="s">
        <v>301</v>
      </c>
      <c r="H34" s="20">
        <v>464</v>
      </c>
      <c r="I34" s="20" t="s">
        <v>229</v>
      </c>
      <c r="J34" s="20">
        <v>464</v>
      </c>
      <c r="K34" s="20" t="s">
        <v>370</v>
      </c>
      <c r="L34" s="66">
        <v>2.1014520000000001</v>
      </c>
      <c r="M34" s="67">
        <v>4.1636259999999998</v>
      </c>
      <c r="N34" s="68">
        <v>4.0768252585494338</v>
      </c>
      <c r="O34" s="67">
        <v>2442212</v>
      </c>
      <c r="P34" s="68">
        <v>2511252</v>
      </c>
    </row>
    <row r="35" spans="1:16" ht="89.25" x14ac:dyDescent="0.25">
      <c r="A35" s="18"/>
      <c r="B35" s="20">
        <v>5000019</v>
      </c>
      <c r="C35" s="20" t="s">
        <v>319</v>
      </c>
      <c r="D35" s="20">
        <v>3033256</v>
      </c>
      <c r="E35" s="20" t="s">
        <v>285</v>
      </c>
      <c r="F35" s="20">
        <v>220</v>
      </c>
      <c r="G35" s="20" t="s">
        <v>303</v>
      </c>
      <c r="H35" s="20">
        <v>11</v>
      </c>
      <c r="I35" s="20" t="s">
        <v>109</v>
      </c>
      <c r="J35" s="20">
        <v>124</v>
      </c>
      <c r="K35" s="20" t="s">
        <v>342</v>
      </c>
      <c r="L35" s="66">
        <v>24.146390999999998</v>
      </c>
      <c r="M35" s="67">
        <v>26.288157999999996</v>
      </c>
      <c r="N35" s="68">
        <v>26.150904506444931</v>
      </c>
      <c r="O35" s="67">
        <v>1139575</v>
      </c>
      <c r="P35" s="68">
        <v>1025619.6999999285</v>
      </c>
    </row>
    <row r="36" spans="1:16" ht="51" x14ac:dyDescent="0.25">
      <c r="A36" s="18"/>
      <c r="B36" s="20">
        <v>5000019</v>
      </c>
      <c r="C36" s="20" t="s">
        <v>319</v>
      </c>
      <c r="D36" s="20">
        <v>3033256</v>
      </c>
      <c r="E36" s="20" t="s">
        <v>285</v>
      </c>
      <c r="F36" s="20">
        <v>220</v>
      </c>
      <c r="G36" s="20" t="s">
        <v>303</v>
      </c>
      <c r="H36" s="20">
        <v>135</v>
      </c>
      <c r="I36" s="20" t="s">
        <v>142</v>
      </c>
      <c r="J36" s="20">
        <v>135</v>
      </c>
      <c r="K36" s="20" t="s">
        <v>344</v>
      </c>
      <c r="L36" s="66">
        <v>40.955219999999997</v>
      </c>
      <c r="M36" s="67">
        <v>40.95521999999999</v>
      </c>
      <c r="N36" s="68">
        <v>40.955219820141792</v>
      </c>
      <c r="O36" s="67">
        <v>4807915</v>
      </c>
      <c r="P36" s="68">
        <v>3928816</v>
      </c>
    </row>
    <row r="37" spans="1:16" ht="63.75" x14ac:dyDescent="0.25">
      <c r="A37" s="18"/>
      <c r="B37" s="20">
        <v>5000019</v>
      </c>
      <c r="C37" s="20" t="s">
        <v>319</v>
      </c>
      <c r="D37" s="20">
        <v>3033256</v>
      </c>
      <c r="E37" s="20" t="s">
        <v>285</v>
      </c>
      <c r="F37" s="20">
        <v>220</v>
      </c>
      <c r="G37" s="20" t="s">
        <v>303</v>
      </c>
      <c r="H37" s="20">
        <v>137</v>
      </c>
      <c r="I37" s="20" t="s">
        <v>144</v>
      </c>
      <c r="J37" s="20">
        <v>137</v>
      </c>
      <c r="K37" s="20" t="s">
        <v>345</v>
      </c>
      <c r="L37" s="66">
        <v>5.1444459999999994</v>
      </c>
      <c r="M37" s="67">
        <v>8.0561530000000001</v>
      </c>
      <c r="N37" s="68">
        <v>6.8849128099232573</v>
      </c>
      <c r="O37" s="67">
        <v>1668145</v>
      </c>
      <c r="P37" s="68">
        <v>1164236</v>
      </c>
    </row>
    <row r="38" spans="1:16" ht="51" x14ac:dyDescent="0.25">
      <c r="A38" s="18"/>
      <c r="B38" s="20">
        <v>5000019</v>
      </c>
      <c r="C38" s="20" t="s">
        <v>319</v>
      </c>
      <c r="D38" s="20">
        <v>3033256</v>
      </c>
      <c r="E38" s="20" t="s">
        <v>285</v>
      </c>
      <c r="F38" s="20">
        <v>220</v>
      </c>
      <c r="G38" s="20" t="s">
        <v>303</v>
      </c>
      <c r="H38" s="20">
        <v>440</v>
      </c>
      <c r="I38" s="20" t="s">
        <v>205</v>
      </c>
      <c r="J38" s="20">
        <v>440</v>
      </c>
      <c r="K38" s="20" t="s">
        <v>346</v>
      </c>
      <c r="L38" s="66">
        <v>0.18234300000000001</v>
      </c>
      <c r="M38" s="67">
        <v>0.74330099999999988</v>
      </c>
      <c r="N38" s="68">
        <v>0.72325537804863416</v>
      </c>
      <c r="O38" s="67">
        <v>248485</v>
      </c>
      <c r="P38" s="68">
        <v>170302</v>
      </c>
    </row>
    <row r="39" spans="1:16" ht="51" x14ac:dyDescent="0.25">
      <c r="A39" s="18"/>
      <c r="B39" s="20">
        <v>5000019</v>
      </c>
      <c r="C39" s="20" t="s">
        <v>319</v>
      </c>
      <c r="D39" s="20">
        <v>3033256</v>
      </c>
      <c r="E39" s="20" t="s">
        <v>285</v>
      </c>
      <c r="F39" s="20">
        <v>220</v>
      </c>
      <c r="G39" s="20" t="s">
        <v>303</v>
      </c>
      <c r="H39" s="20">
        <v>441</v>
      </c>
      <c r="I39" s="20" t="s">
        <v>206</v>
      </c>
      <c r="J39" s="20">
        <v>441</v>
      </c>
      <c r="K39" s="20" t="s">
        <v>347</v>
      </c>
      <c r="L39" s="66">
        <v>0.34874400000000005</v>
      </c>
      <c r="M39" s="67">
        <v>2.3809679999999993</v>
      </c>
      <c r="N39" s="68">
        <v>2.2310232472955249</v>
      </c>
      <c r="O39" s="67">
        <v>808483</v>
      </c>
      <c r="P39" s="68">
        <v>607232</v>
      </c>
    </row>
    <row r="40" spans="1:16" ht="51" x14ac:dyDescent="0.25">
      <c r="A40" s="18"/>
      <c r="B40" s="20">
        <v>5000019</v>
      </c>
      <c r="C40" s="20" t="s">
        <v>319</v>
      </c>
      <c r="D40" s="20">
        <v>3033256</v>
      </c>
      <c r="E40" s="20" t="s">
        <v>285</v>
      </c>
      <c r="F40" s="20">
        <v>220</v>
      </c>
      <c r="G40" s="20" t="s">
        <v>303</v>
      </c>
      <c r="H40" s="20">
        <v>442</v>
      </c>
      <c r="I40" s="20" t="s">
        <v>207</v>
      </c>
      <c r="J40" s="20">
        <v>442</v>
      </c>
      <c r="K40" s="20" t="s">
        <v>348</v>
      </c>
      <c r="L40" s="66">
        <v>1.3254329999999996</v>
      </c>
      <c r="M40" s="67">
        <v>4.5047309999999969</v>
      </c>
      <c r="N40" s="68">
        <v>4.4943559530547645</v>
      </c>
      <c r="O40" s="67">
        <v>623153</v>
      </c>
      <c r="P40" s="68">
        <v>502258</v>
      </c>
    </row>
    <row r="41" spans="1:16" ht="51" x14ac:dyDescent="0.25">
      <c r="A41" s="18"/>
      <c r="B41" s="20">
        <v>5000019</v>
      </c>
      <c r="C41" s="20" t="s">
        <v>319</v>
      </c>
      <c r="D41" s="20">
        <v>3033256</v>
      </c>
      <c r="E41" s="20" t="s">
        <v>285</v>
      </c>
      <c r="F41" s="20">
        <v>220</v>
      </c>
      <c r="G41" s="20" t="s">
        <v>303</v>
      </c>
      <c r="H41" s="20">
        <v>443</v>
      </c>
      <c r="I41" s="20" t="s">
        <v>208</v>
      </c>
      <c r="J41" s="20">
        <v>443</v>
      </c>
      <c r="K41" s="20" t="s">
        <v>349</v>
      </c>
      <c r="L41" s="66">
        <v>1.2608410000000001</v>
      </c>
      <c r="M41" s="67">
        <v>2.151586</v>
      </c>
      <c r="N41" s="68">
        <v>2.1344011678593233</v>
      </c>
      <c r="O41" s="67">
        <v>349371</v>
      </c>
      <c r="P41" s="68">
        <v>45766</v>
      </c>
    </row>
    <row r="42" spans="1:16" ht="51" x14ac:dyDescent="0.25">
      <c r="A42" s="18"/>
      <c r="B42" s="20">
        <v>5000019</v>
      </c>
      <c r="C42" s="20" t="s">
        <v>319</v>
      </c>
      <c r="D42" s="20">
        <v>3033256</v>
      </c>
      <c r="E42" s="20" t="s">
        <v>285</v>
      </c>
      <c r="F42" s="20">
        <v>220</v>
      </c>
      <c r="G42" s="20" t="s">
        <v>303</v>
      </c>
      <c r="H42" s="20">
        <v>444</v>
      </c>
      <c r="I42" s="20" t="s">
        <v>209</v>
      </c>
      <c r="J42" s="20">
        <v>444</v>
      </c>
      <c r="K42" s="20" t="s">
        <v>350</v>
      </c>
      <c r="L42" s="66">
        <v>1.9463780000000002</v>
      </c>
      <c r="M42" s="67">
        <v>5.8574889999999948</v>
      </c>
      <c r="N42" s="68">
        <v>5.7604020398457578</v>
      </c>
      <c r="O42" s="67">
        <v>482323</v>
      </c>
      <c r="P42" s="68">
        <v>410026</v>
      </c>
    </row>
    <row r="43" spans="1:16" ht="51" x14ac:dyDescent="0.25">
      <c r="A43" s="18"/>
      <c r="B43" s="20">
        <v>5000019</v>
      </c>
      <c r="C43" s="20" t="s">
        <v>319</v>
      </c>
      <c r="D43" s="20">
        <v>3033256</v>
      </c>
      <c r="E43" s="20" t="s">
        <v>285</v>
      </c>
      <c r="F43" s="20">
        <v>220</v>
      </c>
      <c r="G43" s="20" t="s">
        <v>303</v>
      </c>
      <c r="H43" s="20">
        <v>445</v>
      </c>
      <c r="I43" s="20" t="s">
        <v>210</v>
      </c>
      <c r="J43" s="20">
        <v>445</v>
      </c>
      <c r="K43" s="20" t="s">
        <v>351</v>
      </c>
      <c r="L43" s="66">
        <v>1.0814130000000002</v>
      </c>
      <c r="M43" s="67">
        <v>2.2512269999999992</v>
      </c>
      <c r="N43" s="68">
        <v>2.2401466889732546</v>
      </c>
      <c r="O43" s="67">
        <v>871462</v>
      </c>
      <c r="P43" s="68">
        <v>705103</v>
      </c>
    </row>
    <row r="44" spans="1:16" ht="51" x14ac:dyDescent="0.25">
      <c r="A44" s="18"/>
      <c r="B44" s="20">
        <v>5000019</v>
      </c>
      <c r="C44" s="20" t="s">
        <v>319</v>
      </c>
      <c r="D44" s="20">
        <v>3033256</v>
      </c>
      <c r="E44" s="20" t="s">
        <v>285</v>
      </c>
      <c r="F44" s="20">
        <v>220</v>
      </c>
      <c r="G44" s="20" t="s">
        <v>303</v>
      </c>
      <c r="H44" s="20">
        <v>446</v>
      </c>
      <c r="I44" s="20" t="s">
        <v>211</v>
      </c>
      <c r="J44" s="20">
        <v>446</v>
      </c>
      <c r="K44" s="20" t="s">
        <v>352</v>
      </c>
      <c r="L44" s="66">
        <v>1.9242469999999994</v>
      </c>
      <c r="M44" s="67">
        <v>2.2890280000000001</v>
      </c>
      <c r="N44" s="68">
        <v>2.2730087813026785</v>
      </c>
      <c r="O44" s="67">
        <v>607653</v>
      </c>
      <c r="P44" s="68">
        <v>428522</v>
      </c>
    </row>
    <row r="45" spans="1:16" ht="51" x14ac:dyDescent="0.25">
      <c r="A45" s="18"/>
      <c r="B45" s="20">
        <v>5000019</v>
      </c>
      <c r="C45" s="20" t="s">
        <v>319</v>
      </c>
      <c r="D45" s="20">
        <v>3033256</v>
      </c>
      <c r="E45" s="20" t="s">
        <v>285</v>
      </c>
      <c r="F45" s="20">
        <v>220</v>
      </c>
      <c r="G45" s="20" t="s">
        <v>303</v>
      </c>
      <c r="H45" s="20">
        <v>447</v>
      </c>
      <c r="I45" s="20" t="s">
        <v>212</v>
      </c>
      <c r="J45" s="20">
        <v>447</v>
      </c>
      <c r="K45" s="20" t="s">
        <v>353</v>
      </c>
      <c r="L45" s="66">
        <v>1.0890039999999996</v>
      </c>
      <c r="M45" s="67">
        <v>4.8669860000000016</v>
      </c>
      <c r="N45" s="68">
        <v>4.8205978240357581</v>
      </c>
      <c r="O45" s="67">
        <v>562852</v>
      </c>
      <c r="P45" s="68">
        <v>458069</v>
      </c>
    </row>
    <row r="46" spans="1:16" ht="51" x14ac:dyDescent="0.25">
      <c r="A46" s="18"/>
      <c r="B46" s="20">
        <v>5000019</v>
      </c>
      <c r="C46" s="20" t="s">
        <v>319</v>
      </c>
      <c r="D46" s="20">
        <v>3033256</v>
      </c>
      <c r="E46" s="20" t="s">
        <v>285</v>
      </c>
      <c r="F46" s="20">
        <v>220</v>
      </c>
      <c r="G46" s="20" t="s">
        <v>303</v>
      </c>
      <c r="H46" s="20">
        <v>448</v>
      </c>
      <c r="I46" s="20" t="s">
        <v>213</v>
      </c>
      <c r="J46" s="20">
        <v>448</v>
      </c>
      <c r="K46" s="20" t="s">
        <v>354</v>
      </c>
      <c r="L46" s="66">
        <v>0.55230100000000015</v>
      </c>
      <c r="M46" s="67">
        <v>3.2425869999999999</v>
      </c>
      <c r="N46" s="68">
        <v>3.0010104744069395</v>
      </c>
      <c r="O46" s="67">
        <v>764783</v>
      </c>
      <c r="P46" s="68">
        <v>188202</v>
      </c>
    </row>
    <row r="47" spans="1:16" ht="51" x14ac:dyDescent="0.25">
      <c r="A47" s="18"/>
      <c r="B47" s="20">
        <v>5000019</v>
      </c>
      <c r="C47" s="20" t="s">
        <v>319</v>
      </c>
      <c r="D47" s="20">
        <v>3033256</v>
      </c>
      <c r="E47" s="20" t="s">
        <v>285</v>
      </c>
      <c r="F47" s="20">
        <v>220</v>
      </c>
      <c r="G47" s="20" t="s">
        <v>303</v>
      </c>
      <c r="H47" s="20">
        <v>449</v>
      </c>
      <c r="I47" s="20" t="s">
        <v>214</v>
      </c>
      <c r="J47" s="20">
        <v>449</v>
      </c>
      <c r="K47" s="20" t="s">
        <v>355</v>
      </c>
      <c r="L47" s="66">
        <v>0.45443700000000009</v>
      </c>
      <c r="M47" s="67">
        <v>1.178512</v>
      </c>
      <c r="N47" s="68">
        <v>1.0813486253900919</v>
      </c>
      <c r="O47" s="67">
        <v>487343</v>
      </c>
      <c r="P47" s="68">
        <v>233008</v>
      </c>
    </row>
    <row r="48" spans="1:16" ht="51" x14ac:dyDescent="0.25">
      <c r="A48" s="18"/>
      <c r="B48" s="20">
        <v>5000019</v>
      </c>
      <c r="C48" s="20" t="s">
        <v>319</v>
      </c>
      <c r="D48" s="20">
        <v>3033256</v>
      </c>
      <c r="E48" s="20" t="s">
        <v>285</v>
      </c>
      <c r="F48" s="20">
        <v>220</v>
      </c>
      <c r="G48" s="20" t="s">
        <v>303</v>
      </c>
      <c r="H48" s="20">
        <v>450</v>
      </c>
      <c r="I48" s="20" t="s">
        <v>215</v>
      </c>
      <c r="J48" s="20">
        <v>450</v>
      </c>
      <c r="K48" s="20" t="s">
        <v>356</v>
      </c>
      <c r="L48" s="66">
        <v>1.708507</v>
      </c>
      <c r="M48" s="67">
        <v>3.3206159999999998</v>
      </c>
      <c r="N48" s="68">
        <v>3.2593057777266949</v>
      </c>
      <c r="O48" s="67">
        <v>602784</v>
      </c>
      <c r="P48" s="68">
        <v>263629</v>
      </c>
    </row>
    <row r="49" spans="1:16" ht="51" x14ac:dyDescent="0.25">
      <c r="A49" s="18"/>
      <c r="B49" s="20">
        <v>5000019</v>
      </c>
      <c r="C49" s="20" t="s">
        <v>319</v>
      </c>
      <c r="D49" s="20">
        <v>3033256</v>
      </c>
      <c r="E49" s="20" t="s">
        <v>285</v>
      </c>
      <c r="F49" s="20">
        <v>220</v>
      </c>
      <c r="G49" s="20" t="s">
        <v>303</v>
      </c>
      <c r="H49" s="20">
        <v>451</v>
      </c>
      <c r="I49" s="20" t="s">
        <v>216</v>
      </c>
      <c r="J49" s="20">
        <v>451</v>
      </c>
      <c r="K49" s="20" t="s">
        <v>357</v>
      </c>
      <c r="L49" s="66">
        <v>0.126418</v>
      </c>
      <c r="M49" s="67">
        <v>0.154331</v>
      </c>
      <c r="N49" s="68">
        <v>0.14432145830323861</v>
      </c>
      <c r="O49" s="67">
        <v>189249</v>
      </c>
      <c r="P49" s="68">
        <v>86924</v>
      </c>
    </row>
    <row r="50" spans="1:16" ht="51" x14ac:dyDescent="0.25">
      <c r="A50" s="18"/>
      <c r="B50" s="20">
        <v>5000019</v>
      </c>
      <c r="C50" s="20" t="s">
        <v>319</v>
      </c>
      <c r="D50" s="20">
        <v>3033256</v>
      </c>
      <c r="E50" s="20" t="s">
        <v>285</v>
      </c>
      <c r="F50" s="20">
        <v>220</v>
      </c>
      <c r="G50" s="20" t="s">
        <v>303</v>
      </c>
      <c r="H50" s="20">
        <v>452</v>
      </c>
      <c r="I50" s="20" t="s">
        <v>217</v>
      </c>
      <c r="J50" s="20">
        <v>452</v>
      </c>
      <c r="K50" s="20" t="s">
        <v>358</v>
      </c>
      <c r="L50" s="66">
        <v>1.3858969999999999</v>
      </c>
      <c r="M50" s="67">
        <v>2.3246339999999996</v>
      </c>
      <c r="N50" s="68">
        <v>2.2682010449352674</v>
      </c>
      <c r="O50" s="67">
        <v>1663505</v>
      </c>
      <c r="P50" s="68">
        <v>1663253</v>
      </c>
    </row>
    <row r="51" spans="1:16" ht="51" x14ac:dyDescent="0.25">
      <c r="A51" s="18"/>
      <c r="B51" s="20">
        <v>5000019</v>
      </c>
      <c r="C51" s="20" t="s">
        <v>319</v>
      </c>
      <c r="D51" s="20">
        <v>3033256</v>
      </c>
      <c r="E51" s="20" t="s">
        <v>285</v>
      </c>
      <c r="F51" s="20">
        <v>220</v>
      </c>
      <c r="G51" s="20" t="s">
        <v>303</v>
      </c>
      <c r="H51" s="20">
        <v>453</v>
      </c>
      <c r="I51" s="20" t="s">
        <v>218</v>
      </c>
      <c r="J51" s="20">
        <v>453</v>
      </c>
      <c r="K51" s="20" t="s">
        <v>359</v>
      </c>
      <c r="L51" s="66">
        <v>1.4487909999999999</v>
      </c>
      <c r="M51" s="67">
        <v>4.2018179999999985</v>
      </c>
      <c r="N51" s="68">
        <v>4.158606249577133</v>
      </c>
      <c r="O51" s="67">
        <v>979628</v>
      </c>
      <c r="P51" s="68">
        <v>781921.7197265625</v>
      </c>
    </row>
    <row r="52" spans="1:16" ht="51" x14ac:dyDescent="0.25">
      <c r="A52" s="18"/>
      <c r="B52" s="20">
        <v>5000019</v>
      </c>
      <c r="C52" s="20" t="s">
        <v>319</v>
      </c>
      <c r="D52" s="20">
        <v>3033256</v>
      </c>
      <c r="E52" s="20" t="s">
        <v>285</v>
      </c>
      <c r="F52" s="20">
        <v>220</v>
      </c>
      <c r="G52" s="20" t="s">
        <v>303</v>
      </c>
      <c r="H52" s="20">
        <v>454</v>
      </c>
      <c r="I52" s="20" t="s">
        <v>219</v>
      </c>
      <c r="J52" s="20">
        <v>454</v>
      </c>
      <c r="K52" s="20" t="s">
        <v>360</v>
      </c>
      <c r="L52" s="66">
        <v>5.7955E-2</v>
      </c>
      <c r="M52" s="67">
        <v>0.17760999999999999</v>
      </c>
      <c r="N52" s="68">
        <v>8.4515279711922631E-2</v>
      </c>
      <c r="O52" s="67">
        <v>78066</v>
      </c>
      <c r="P52" s="68">
        <v>8784</v>
      </c>
    </row>
    <row r="53" spans="1:16" ht="51" x14ac:dyDescent="0.25">
      <c r="A53" s="18"/>
      <c r="B53" s="20">
        <v>5000019</v>
      </c>
      <c r="C53" s="20" t="s">
        <v>319</v>
      </c>
      <c r="D53" s="20">
        <v>3033256</v>
      </c>
      <c r="E53" s="20" t="s">
        <v>285</v>
      </c>
      <c r="F53" s="20">
        <v>220</v>
      </c>
      <c r="G53" s="20" t="s">
        <v>303</v>
      </c>
      <c r="H53" s="20">
        <v>455</v>
      </c>
      <c r="I53" s="20" t="s">
        <v>220</v>
      </c>
      <c r="J53" s="20">
        <v>455</v>
      </c>
      <c r="K53" s="20" t="s">
        <v>361</v>
      </c>
      <c r="L53" s="66">
        <v>0.11049900000000001</v>
      </c>
      <c r="M53" s="67">
        <v>0.37566699999999997</v>
      </c>
      <c r="N53" s="68">
        <v>0.35184974460571539</v>
      </c>
      <c r="O53" s="67">
        <v>41049</v>
      </c>
      <c r="P53" s="68">
        <v>33806</v>
      </c>
    </row>
    <row r="54" spans="1:16" ht="51" x14ac:dyDescent="0.25">
      <c r="A54" s="18"/>
      <c r="B54" s="20">
        <v>5000019</v>
      </c>
      <c r="C54" s="20" t="s">
        <v>319</v>
      </c>
      <c r="D54" s="20">
        <v>3033256</v>
      </c>
      <c r="E54" s="20" t="s">
        <v>285</v>
      </c>
      <c r="F54" s="20">
        <v>220</v>
      </c>
      <c r="G54" s="20" t="s">
        <v>303</v>
      </c>
      <c r="H54" s="20">
        <v>456</v>
      </c>
      <c r="I54" s="20" t="s">
        <v>221</v>
      </c>
      <c r="J54" s="20">
        <v>456</v>
      </c>
      <c r="K54" s="20" t="s">
        <v>362</v>
      </c>
      <c r="L54" s="66">
        <v>0.17751500000000001</v>
      </c>
      <c r="M54" s="67">
        <v>0.62031500000000017</v>
      </c>
      <c r="N54" s="68">
        <v>0.59037573574460112</v>
      </c>
      <c r="O54" s="67">
        <v>220717</v>
      </c>
      <c r="P54" s="68">
        <v>58858</v>
      </c>
    </row>
    <row r="55" spans="1:16" ht="51" x14ac:dyDescent="0.25">
      <c r="A55" s="18"/>
      <c r="B55" s="20">
        <v>5000019</v>
      </c>
      <c r="C55" s="20" t="s">
        <v>319</v>
      </c>
      <c r="D55" s="20">
        <v>3033256</v>
      </c>
      <c r="E55" s="20" t="s">
        <v>285</v>
      </c>
      <c r="F55" s="20">
        <v>220</v>
      </c>
      <c r="G55" s="20" t="s">
        <v>303</v>
      </c>
      <c r="H55" s="20">
        <v>457</v>
      </c>
      <c r="I55" s="20" t="s">
        <v>222</v>
      </c>
      <c r="J55" s="20">
        <v>457</v>
      </c>
      <c r="K55" s="20" t="s">
        <v>363</v>
      </c>
      <c r="L55" s="66">
        <v>0.4435940000000001</v>
      </c>
      <c r="M55" s="67">
        <v>2.4165239999999995</v>
      </c>
      <c r="N55" s="68">
        <v>2.4132053446664941</v>
      </c>
      <c r="O55" s="67">
        <v>2331123</v>
      </c>
      <c r="P55" s="68">
        <v>672357</v>
      </c>
    </row>
    <row r="56" spans="1:16" ht="51" x14ac:dyDescent="0.25">
      <c r="A56" s="18"/>
      <c r="B56" s="20">
        <v>5000019</v>
      </c>
      <c r="C56" s="20" t="s">
        <v>319</v>
      </c>
      <c r="D56" s="20">
        <v>3033256</v>
      </c>
      <c r="E56" s="20" t="s">
        <v>285</v>
      </c>
      <c r="F56" s="20">
        <v>220</v>
      </c>
      <c r="G56" s="20" t="s">
        <v>303</v>
      </c>
      <c r="H56" s="20">
        <v>458</v>
      </c>
      <c r="I56" s="20" t="s">
        <v>223</v>
      </c>
      <c r="J56" s="20">
        <v>458</v>
      </c>
      <c r="K56" s="20" t="s">
        <v>364</v>
      </c>
      <c r="L56" s="66">
        <v>1.000737</v>
      </c>
      <c r="M56" s="67">
        <v>2.8830149999999994</v>
      </c>
      <c r="N56" s="68">
        <v>2.6848835016639896</v>
      </c>
      <c r="O56" s="67">
        <v>1000420</v>
      </c>
      <c r="P56" s="68">
        <v>706755</v>
      </c>
    </row>
    <row r="57" spans="1:16" ht="51" x14ac:dyDescent="0.25">
      <c r="A57" s="18"/>
      <c r="B57" s="20">
        <v>5000019</v>
      </c>
      <c r="C57" s="20" t="s">
        <v>319</v>
      </c>
      <c r="D57" s="20">
        <v>3033256</v>
      </c>
      <c r="E57" s="20" t="s">
        <v>285</v>
      </c>
      <c r="F57" s="20">
        <v>220</v>
      </c>
      <c r="G57" s="20" t="s">
        <v>303</v>
      </c>
      <c r="H57" s="20">
        <v>459</v>
      </c>
      <c r="I57" s="20" t="s">
        <v>224</v>
      </c>
      <c r="J57" s="20">
        <v>459</v>
      </c>
      <c r="K57" s="20" t="s">
        <v>365</v>
      </c>
      <c r="L57" s="66">
        <v>0.60421499999999984</v>
      </c>
      <c r="M57" s="67">
        <v>4.2748639999999991</v>
      </c>
      <c r="N57" s="68">
        <v>4.1596570416804752</v>
      </c>
      <c r="O57" s="67">
        <v>546287</v>
      </c>
      <c r="P57" s="68">
        <v>534576</v>
      </c>
    </row>
    <row r="58" spans="1:16" ht="51" x14ac:dyDescent="0.25">
      <c r="A58" s="18"/>
      <c r="B58" s="20">
        <v>5000019</v>
      </c>
      <c r="C58" s="20" t="s">
        <v>319</v>
      </c>
      <c r="D58" s="20">
        <v>3033256</v>
      </c>
      <c r="E58" s="20" t="s">
        <v>285</v>
      </c>
      <c r="F58" s="20">
        <v>220</v>
      </c>
      <c r="G58" s="20" t="s">
        <v>303</v>
      </c>
      <c r="H58" s="20">
        <v>460</v>
      </c>
      <c r="I58" s="20" t="s">
        <v>225</v>
      </c>
      <c r="J58" s="20">
        <v>460</v>
      </c>
      <c r="K58" s="20" t="s">
        <v>366</v>
      </c>
      <c r="L58" s="66">
        <v>6.94E-3</v>
      </c>
      <c r="M58" s="67">
        <v>0.38159999999999999</v>
      </c>
      <c r="N58" s="68">
        <v>0.36767753958702087</v>
      </c>
      <c r="O58" s="67">
        <v>77000</v>
      </c>
      <c r="P58" s="68">
        <v>13097</v>
      </c>
    </row>
    <row r="59" spans="1:16" ht="51" x14ac:dyDescent="0.25">
      <c r="A59" s="18"/>
      <c r="B59" s="20">
        <v>5000019</v>
      </c>
      <c r="C59" s="20" t="s">
        <v>319</v>
      </c>
      <c r="D59" s="20">
        <v>3033256</v>
      </c>
      <c r="E59" s="20" t="s">
        <v>285</v>
      </c>
      <c r="F59" s="20">
        <v>220</v>
      </c>
      <c r="G59" s="20" t="s">
        <v>303</v>
      </c>
      <c r="H59" s="20">
        <v>461</v>
      </c>
      <c r="I59" s="20" t="s">
        <v>226</v>
      </c>
      <c r="J59" s="20">
        <v>461</v>
      </c>
      <c r="K59" s="20" t="s">
        <v>367</v>
      </c>
      <c r="L59" s="66">
        <v>2.1599999999999998E-2</v>
      </c>
      <c r="M59" s="67">
        <v>0.20354499999999998</v>
      </c>
      <c r="N59" s="68">
        <v>0.20351893943734467</v>
      </c>
      <c r="O59" s="67">
        <v>133720</v>
      </c>
      <c r="P59" s="68">
        <v>21680</v>
      </c>
    </row>
    <row r="60" spans="1:16" ht="51" x14ac:dyDescent="0.25">
      <c r="A60" s="18"/>
      <c r="B60" s="20">
        <v>5000019</v>
      </c>
      <c r="C60" s="20" t="s">
        <v>319</v>
      </c>
      <c r="D60" s="20">
        <v>3033256</v>
      </c>
      <c r="E60" s="20" t="s">
        <v>285</v>
      </c>
      <c r="F60" s="20">
        <v>220</v>
      </c>
      <c r="G60" s="20" t="s">
        <v>303</v>
      </c>
      <c r="H60" s="20">
        <v>462</v>
      </c>
      <c r="I60" s="20" t="s">
        <v>227</v>
      </c>
      <c r="J60" s="20">
        <v>462</v>
      </c>
      <c r="K60" s="20" t="s">
        <v>368</v>
      </c>
      <c r="L60" s="66">
        <v>0.24210700000000007</v>
      </c>
      <c r="M60" s="67">
        <v>1.4036269999999997</v>
      </c>
      <c r="N60" s="68">
        <v>1.3929700235021301</v>
      </c>
      <c r="O60" s="67">
        <v>314449</v>
      </c>
      <c r="P60" s="68">
        <v>220135</v>
      </c>
    </row>
    <row r="61" spans="1:16" ht="51" x14ac:dyDescent="0.25">
      <c r="A61" s="18"/>
      <c r="B61" s="20">
        <v>5000019</v>
      </c>
      <c r="C61" s="20" t="s">
        <v>319</v>
      </c>
      <c r="D61" s="20">
        <v>3033256</v>
      </c>
      <c r="E61" s="20" t="s">
        <v>285</v>
      </c>
      <c r="F61" s="20">
        <v>220</v>
      </c>
      <c r="G61" s="20" t="s">
        <v>303</v>
      </c>
      <c r="H61" s="20">
        <v>463</v>
      </c>
      <c r="I61" s="20" t="s">
        <v>228</v>
      </c>
      <c r="J61" s="20">
        <v>463</v>
      </c>
      <c r="K61" s="20" t="s">
        <v>369</v>
      </c>
      <c r="L61" s="66">
        <v>1.1484239999999999</v>
      </c>
      <c r="M61" s="67">
        <v>3.5897589999999986</v>
      </c>
      <c r="N61" s="68">
        <v>3.5686421807963598</v>
      </c>
      <c r="O61" s="67">
        <v>548476</v>
      </c>
      <c r="P61" s="68">
        <v>479580</v>
      </c>
    </row>
    <row r="62" spans="1:16" ht="51" x14ac:dyDescent="0.25">
      <c r="A62" s="18"/>
      <c r="B62" s="20">
        <v>5000019</v>
      </c>
      <c r="C62" s="20" t="s">
        <v>319</v>
      </c>
      <c r="D62" s="20">
        <v>3033256</v>
      </c>
      <c r="E62" s="20" t="s">
        <v>285</v>
      </c>
      <c r="F62" s="20">
        <v>220</v>
      </c>
      <c r="G62" s="20" t="s">
        <v>303</v>
      </c>
      <c r="H62" s="20">
        <v>464</v>
      </c>
      <c r="I62" s="20" t="s">
        <v>229</v>
      </c>
      <c r="J62" s="20">
        <v>464</v>
      </c>
      <c r="K62" s="20" t="s">
        <v>370</v>
      </c>
      <c r="L62" s="66">
        <v>0.66221099999999977</v>
      </c>
      <c r="M62" s="67">
        <v>2.1252740000000001</v>
      </c>
      <c r="N62" s="68">
        <v>2.04226006186218</v>
      </c>
      <c r="O62" s="67">
        <v>216848</v>
      </c>
      <c r="P62" s="68">
        <v>62945</v>
      </c>
    </row>
    <row r="63" spans="1:16" ht="51" x14ac:dyDescent="0.25">
      <c r="A63" s="18"/>
      <c r="B63" s="20">
        <v>5004424</v>
      </c>
      <c r="C63" s="20" t="s">
        <v>313</v>
      </c>
      <c r="D63" s="20">
        <v>3000001</v>
      </c>
      <c r="E63" s="20" t="s">
        <v>275</v>
      </c>
      <c r="F63" s="20">
        <v>60</v>
      </c>
      <c r="G63" s="20" t="s">
        <v>323</v>
      </c>
      <c r="H63" s="20">
        <v>11</v>
      </c>
      <c r="I63" s="20" t="s">
        <v>109</v>
      </c>
      <c r="J63" s="20">
        <v>11</v>
      </c>
      <c r="K63" s="20" t="s">
        <v>341</v>
      </c>
      <c r="L63" s="66">
        <v>0</v>
      </c>
      <c r="M63" s="67">
        <v>0.23680300000000001</v>
      </c>
      <c r="N63" s="68">
        <v>0.22708899300778285</v>
      </c>
      <c r="O63" s="67">
        <v>45</v>
      </c>
      <c r="P63" s="68">
        <v>45</v>
      </c>
    </row>
    <row r="64" spans="1:16" ht="89.25" x14ac:dyDescent="0.25">
      <c r="A64" s="18"/>
      <c r="B64" s="20">
        <v>5004424</v>
      </c>
      <c r="C64" s="20" t="s">
        <v>313</v>
      </c>
      <c r="D64" s="20">
        <v>3000001</v>
      </c>
      <c r="E64" s="20" t="s">
        <v>275</v>
      </c>
      <c r="F64" s="20">
        <v>60</v>
      </c>
      <c r="G64" s="20" t="s">
        <v>323</v>
      </c>
      <c r="H64" s="20">
        <v>11</v>
      </c>
      <c r="I64" s="20" t="s">
        <v>109</v>
      </c>
      <c r="J64" s="20">
        <v>124</v>
      </c>
      <c r="K64" s="20" t="s">
        <v>342</v>
      </c>
      <c r="L64" s="66">
        <v>0</v>
      </c>
      <c r="M64" s="67">
        <v>0.06</v>
      </c>
      <c r="N64" s="68">
        <v>5.416178097948432E-2</v>
      </c>
      <c r="O64" s="67">
        <v>4</v>
      </c>
      <c r="P64" s="68">
        <v>4</v>
      </c>
    </row>
    <row r="65" spans="1:16" ht="51" x14ac:dyDescent="0.25">
      <c r="A65" s="18"/>
      <c r="B65" s="20">
        <v>5004424</v>
      </c>
      <c r="C65" s="20" t="s">
        <v>313</v>
      </c>
      <c r="D65" s="20">
        <v>3000001</v>
      </c>
      <c r="E65" s="20" t="s">
        <v>275</v>
      </c>
      <c r="F65" s="20">
        <v>60</v>
      </c>
      <c r="G65" s="20" t="s">
        <v>323</v>
      </c>
      <c r="H65" s="20">
        <v>131</v>
      </c>
      <c r="I65" s="20" t="s">
        <v>141</v>
      </c>
      <c r="J65" s="20">
        <v>131</v>
      </c>
      <c r="K65" s="20" t="s">
        <v>343</v>
      </c>
      <c r="L65" s="66">
        <v>3.2570669999999997</v>
      </c>
      <c r="M65" s="67">
        <v>3.3405509999999996</v>
      </c>
      <c r="N65" s="68">
        <v>3.2992394768079976</v>
      </c>
      <c r="O65" s="67">
        <v>660</v>
      </c>
      <c r="P65" s="68">
        <v>572</v>
      </c>
    </row>
    <row r="66" spans="1:16" ht="63.75" x14ac:dyDescent="0.25">
      <c r="A66" s="18"/>
      <c r="B66" s="20">
        <v>5004424</v>
      </c>
      <c r="C66" s="20" t="s">
        <v>313</v>
      </c>
      <c r="D66" s="20">
        <v>3000001</v>
      </c>
      <c r="E66" s="20" t="s">
        <v>275</v>
      </c>
      <c r="F66" s="20">
        <v>60</v>
      </c>
      <c r="G66" s="20" t="s">
        <v>323</v>
      </c>
      <c r="H66" s="20">
        <v>137</v>
      </c>
      <c r="I66" s="20" t="s">
        <v>144</v>
      </c>
      <c r="J66" s="20">
        <v>137</v>
      </c>
      <c r="K66" s="20" t="s">
        <v>345</v>
      </c>
      <c r="L66" s="66">
        <v>1.1478609999999994</v>
      </c>
      <c r="M66" s="67">
        <v>0.79590299999999992</v>
      </c>
      <c r="N66" s="68">
        <v>0.73069558863062412</v>
      </c>
      <c r="O66" s="67">
        <v>881.02000000094995</v>
      </c>
      <c r="P66" s="68">
        <v>916</v>
      </c>
    </row>
    <row r="67" spans="1:16" ht="51" x14ac:dyDescent="0.25">
      <c r="A67" s="18"/>
      <c r="B67" s="20">
        <v>5004424</v>
      </c>
      <c r="C67" s="20" t="s">
        <v>313</v>
      </c>
      <c r="D67" s="20">
        <v>3000001</v>
      </c>
      <c r="E67" s="20" t="s">
        <v>275</v>
      </c>
      <c r="F67" s="20">
        <v>60</v>
      </c>
      <c r="G67" s="20" t="s">
        <v>323</v>
      </c>
      <c r="H67" s="20">
        <v>440</v>
      </c>
      <c r="I67" s="20" t="s">
        <v>205</v>
      </c>
      <c r="J67" s="20">
        <v>440</v>
      </c>
      <c r="K67" s="20" t="s">
        <v>346</v>
      </c>
      <c r="L67" s="66">
        <v>2.1694999999999999E-2</v>
      </c>
      <c r="M67" s="67">
        <v>2.9528000000000002E-2</v>
      </c>
      <c r="N67" s="68">
        <v>2.944706020753074E-2</v>
      </c>
      <c r="O67" s="67">
        <v>299</v>
      </c>
      <c r="P67" s="68">
        <v>292</v>
      </c>
    </row>
    <row r="68" spans="1:16" ht="51" x14ac:dyDescent="0.25">
      <c r="A68" s="18"/>
      <c r="B68" s="20">
        <v>5004424</v>
      </c>
      <c r="C68" s="20" t="s">
        <v>313</v>
      </c>
      <c r="D68" s="20">
        <v>3000001</v>
      </c>
      <c r="E68" s="20" t="s">
        <v>275</v>
      </c>
      <c r="F68" s="20">
        <v>60</v>
      </c>
      <c r="G68" s="20" t="s">
        <v>323</v>
      </c>
      <c r="H68" s="20">
        <v>441</v>
      </c>
      <c r="I68" s="20" t="s">
        <v>206</v>
      </c>
      <c r="J68" s="20">
        <v>441</v>
      </c>
      <c r="K68" s="20" t="s">
        <v>347</v>
      </c>
      <c r="L68" s="66">
        <v>1.097907</v>
      </c>
      <c r="M68" s="67">
        <v>1.6359519999999999</v>
      </c>
      <c r="N68" s="68">
        <v>1.6271292005258147</v>
      </c>
      <c r="O68" s="67">
        <v>517</v>
      </c>
      <c r="P68" s="68">
        <v>427</v>
      </c>
    </row>
    <row r="69" spans="1:16" ht="51" x14ac:dyDescent="0.25">
      <c r="A69" s="18"/>
      <c r="B69" s="20">
        <v>5004424</v>
      </c>
      <c r="C69" s="20" t="s">
        <v>313</v>
      </c>
      <c r="D69" s="20">
        <v>3000001</v>
      </c>
      <c r="E69" s="20" t="s">
        <v>275</v>
      </c>
      <c r="F69" s="20">
        <v>60</v>
      </c>
      <c r="G69" s="20" t="s">
        <v>323</v>
      </c>
      <c r="H69" s="20">
        <v>442</v>
      </c>
      <c r="I69" s="20" t="s">
        <v>207</v>
      </c>
      <c r="J69" s="20">
        <v>442</v>
      </c>
      <c r="K69" s="20" t="s">
        <v>348</v>
      </c>
      <c r="L69" s="66">
        <v>0.9200219999999999</v>
      </c>
      <c r="M69" s="67">
        <v>1.4089689999999997</v>
      </c>
      <c r="N69" s="68">
        <v>1.3692107364440744</v>
      </c>
      <c r="O69" s="67">
        <v>635</v>
      </c>
      <c r="P69" s="68">
        <v>604.98699474334717</v>
      </c>
    </row>
    <row r="70" spans="1:16" ht="51" x14ac:dyDescent="0.25">
      <c r="A70" s="18"/>
      <c r="B70" s="20">
        <v>5004424</v>
      </c>
      <c r="C70" s="20" t="s">
        <v>313</v>
      </c>
      <c r="D70" s="20">
        <v>3000001</v>
      </c>
      <c r="E70" s="20" t="s">
        <v>275</v>
      </c>
      <c r="F70" s="20">
        <v>60</v>
      </c>
      <c r="G70" s="20" t="s">
        <v>323</v>
      </c>
      <c r="H70" s="20">
        <v>443</v>
      </c>
      <c r="I70" s="20" t="s">
        <v>208</v>
      </c>
      <c r="J70" s="20">
        <v>443</v>
      </c>
      <c r="K70" s="20" t="s">
        <v>349</v>
      </c>
      <c r="L70" s="66">
        <v>0.42245700000000008</v>
      </c>
      <c r="M70" s="67">
        <v>0.46011199999999997</v>
      </c>
      <c r="N70" s="68">
        <v>0.45614181269775145</v>
      </c>
      <c r="O70" s="67">
        <v>973</v>
      </c>
      <c r="P70" s="68">
        <v>961</v>
      </c>
    </row>
    <row r="71" spans="1:16" ht="51" x14ac:dyDescent="0.25">
      <c r="A71" s="18"/>
      <c r="B71" s="20">
        <v>5004424</v>
      </c>
      <c r="C71" s="20" t="s">
        <v>313</v>
      </c>
      <c r="D71" s="20">
        <v>3000001</v>
      </c>
      <c r="E71" s="20" t="s">
        <v>275</v>
      </c>
      <c r="F71" s="20">
        <v>60</v>
      </c>
      <c r="G71" s="20" t="s">
        <v>323</v>
      </c>
      <c r="H71" s="20">
        <v>444</v>
      </c>
      <c r="I71" s="20" t="s">
        <v>209</v>
      </c>
      <c r="J71" s="20">
        <v>444</v>
      </c>
      <c r="K71" s="20" t="s">
        <v>350</v>
      </c>
      <c r="L71" s="66">
        <v>0.35831900000000005</v>
      </c>
      <c r="M71" s="67">
        <v>0.39777400000000018</v>
      </c>
      <c r="N71" s="68">
        <v>0.39651091799896676</v>
      </c>
      <c r="O71" s="67">
        <v>729</v>
      </c>
      <c r="P71" s="68">
        <v>688</v>
      </c>
    </row>
    <row r="72" spans="1:16" ht="51" x14ac:dyDescent="0.25">
      <c r="A72" s="18"/>
      <c r="B72" s="20">
        <v>5004424</v>
      </c>
      <c r="C72" s="20" t="s">
        <v>313</v>
      </c>
      <c r="D72" s="20">
        <v>3000001</v>
      </c>
      <c r="E72" s="20" t="s">
        <v>275</v>
      </c>
      <c r="F72" s="20">
        <v>60</v>
      </c>
      <c r="G72" s="20" t="s">
        <v>323</v>
      </c>
      <c r="H72" s="20">
        <v>445</v>
      </c>
      <c r="I72" s="20" t="s">
        <v>210</v>
      </c>
      <c r="J72" s="20">
        <v>445</v>
      </c>
      <c r="K72" s="20" t="s">
        <v>351</v>
      </c>
      <c r="L72" s="66">
        <v>0.81853599999999982</v>
      </c>
      <c r="M72" s="67">
        <v>0.80824699999999994</v>
      </c>
      <c r="N72" s="68">
        <v>0.79462604463333264</v>
      </c>
      <c r="O72" s="67">
        <v>107</v>
      </c>
      <c r="P72" s="68">
        <v>80</v>
      </c>
    </row>
    <row r="73" spans="1:16" ht="51" x14ac:dyDescent="0.25">
      <c r="A73" s="18"/>
      <c r="B73" s="20">
        <v>5004424</v>
      </c>
      <c r="C73" s="20" t="s">
        <v>313</v>
      </c>
      <c r="D73" s="20">
        <v>3000001</v>
      </c>
      <c r="E73" s="20" t="s">
        <v>275</v>
      </c>
      <c r="F73" s="20">
        <v>60</v>
      </c>
      <c r="G73" s="20" t="s">
        <v>323</v>
      </c>
      <c r="H73" s="20">
        <v>446</v>
      </c>
      <c r="I73" s="20" t="s">
        <v>211</v>
      </c>
      <c r="J73" s="20">
        <v>446</v>
      </c>
      <c r="K73" s="20" t="s">
        <v>352</v>
      </c>
      <c r="L73" s="66">
        <v>0.31653300000000006</v>
      </c>
      <c r="M73" s="67">
        <v>0.31675799999999998</v>
      </c>
      <c r="N73" s="68">
        <v>0.31675385195524086</v>
      </c>
      <c r="O73" s="67">
        <v>719</v>
      </c>
      <c r="P73" s="68">
        <v>620</v>
      </c>
    </row>
    <row r="74" spans="1:16" ht="51" x14ac:dyDescent="0.25">
      <c r="A74" s="18"/>
      <c r="B74" s="20">
        <v>5004424</v>
      </c>
      <c r="C74" s="20" t="s">
        <v>313</v>
      </c>
      <c r="D74" s="20">
        <v>3000001</v>
      </c>
      <c r="E74" s="20" t="s">
        <v>275</v>
      </c>
      <c r="F74" s="20">
        <v>60</v>
      </c>
      <c r="G74" s="20" t="s">
        <v>323</v>
      </c>
      <c r="H74" s="20">
        <v>447</v>
      </c>
      <c r="I74" s="20" t="s">
        <v>212</v>
      </c>
      <c r="J74" s="20">
        <v>447</v>
      </c>
      <c r="K74" s="20" t="s">
        <v>353</v>
      </c>
      <c r="L74" s="66">
        <v>0.3538650000000001</v>
      </c>
      <c r="M74" s="67">
        <v>0.32915100000000014</v>
      </c>
      <c r="N74" s="68">
        <v>0.32526584938932501</v>
      </c>
      <c r="O74" s="67">
        <v>768</v>
      </c>
      <c r="P74" s="68">
        <v>704</v>
      </c>
    </row>
    <row r="75" spans="1:16" ht="51" x14ac:dyDescent="0.25">
      <c r="A75" s="18"/>
      <c r="B75" s="20">
        <v>5004424</v>
      </c>
      <c r="C75" s="20" t="s">
        <v>313</v>
      </c>
      <c r="D75" s="20">
        <v>3000001</v>
      </c>
      <c r="E75" s="20" t="s">
        <v>275</v>
      </c>
      <c r="F75" s="20">
        <v>60</v>
      </c>
      <c r="G75" s="20" t="s">
        <v>323</v>
      </c>
      <c r="H75" s="20">
        <v>448</v>
      </c>
      <c r="I75" s="20" t="s">
        <v>213</v>
      </c>
      <c r="J75" s="20">
        <v>448</v>
      </c>
      <c r="K75" s="20" t="s">
        <v>354</v>
      </c>
      <c r="L75" s="66">
        <v>0.18301500000000004</v>
      </c>
      <c r="M75" s="67">
        <v>0.21486700000000011</v>
      </c>
      <c r="N75" s="68">
        <v>0.19783032205123163</v>
      </c>
      <c r="O75" s="67">
        <v>745</v>
      </c>
      <c r="P75" s="68">
        <v>721</v>
      </c>
    </row>
    <row r="76" spans="1:16" ht="51" x14ac:dyDescent="0.25">
      <c r="A76" s="18"/>
      <c r="B76" s="20">
        <v>5004424</v>
      </c>
      <c r="C76" s="20" t="s">
        <v>313</v>
      </c>
      <c r="D76" s="20">
        <v>3000001</v>
      </c>
      <c r="E76" s="20" t="s">
        <v>275</v>
      </c>
      <c r="F76" s="20">
        <v>60</v>
      </c>
      <c r="G76" s="20" t="s">
        <v>323</v>
      </c>
      <c r="H76" s="20">
        <v>449</v>
      </c>
      <c r="I76" s="20" t="s">
        <v>214</v>
      </c>
      <c r="J76" s="20">
        <v>449</v>
      </c>
      <c r="K76" s="20" t="s">
        <v>355</v>
      </c>
      <c r="L76" s="66">
        <v>0.4106700000000002</v>
      </c>
      <c r="M76" s="67">
        <v>0.67455599999999993</v>
      </c>
      <c r="N76" s="68">
        <v>0.67325942750903778</v>
      </c>
      <c r="O76" s="67">
        <v>754</v>
      </c>
      <c r="P76" s="68">
        <v>754</v>
      </c>
    </row>
    <row r="77" spans="1:16" ht="51" x14ac:dyDescent="0.25">
      <c r="A77" s="18"/>
      <c r="B77" s="20">
        <v>5004424</v>
      </c>
      <c r="C77" s="20" t="s">
        <v>313</v>
      </c>
      <c r="D77" s="20">
        <v>3000001</v>
      </c>
      <c r="E77" s="20" t="s">
        <v>275</v>
      </c>
      <c r="F77" s="20">
        <v>60</v>
      </c>
      <c r="G77" s="20" t="s">
        <v>323</v>
      </c>
      <c r="H77" s="20">
        <v>450</v>
      </c>
      <c r="I77" s="20" t="s">
        <v>215</v>
      </c>
      <c r="J77" s="20">
        <v>450</v>
      </c>
      <c r="K77" s="20" t="s">
        <v>356</v>
      </c>
      <c r="L77" s="66">
        <v>8.8585999999999998E-2</v>
      </c>
      <c r="M77" s="67">
        <v>0.15185099999999999</v>
      </c>
      <c r="N77" s="68">
        <v>0.11146394540082838</v>
      </c>
      <c r="O77" s="67">
        <v>374</v>
      </c>
      <c r="P77" s="68">
        <v>354</v>
      </c>
    </row>
    <row r="78" spans="1:16" ht="51" x14ac:dyDescent="0.25">
      <c r="A78" s="18"/>
      <c r="B78" s="20">
        <v>5004424</v>
      </c>
      <c r="C78" s="20" t="s">
        <v>313</v>
      </c>
      <c r="D78" s="20">
        <v>3000001</v>
      </c>
      <c r="E78" s="20" t="s">
        <v>275</v>
      </c>
      <c r="F78" s="20">
        <v>60</v>
      </c>
      <c r="G78" s="20" t="s">
        <v>323</v>
      </c>
      <c r="H78" s="20">
        <v>452</v>
      </c>
      <c r="I78" s="20" t="s">
        <v>217</v>
      </c>
      <c r="J78" s="20">
        <v>452</v>
      </c>
      <c r="K78" s="20" t="s">
        <v>358</v>
      </c>
      <c r="L78" s="66">
        <v>0.36329800000000001</v>
      </c>
      <c r="M78" s="67">
        <v>0.40225800000000006</v>
      </c>
      <c r="N78" s="68">
        <v>0.40164194634417072</v>
      </c>
      <c r="O78" s="67">
        <v>255</v>
      </c>
      <c r="P78" s="68">
        <v>255</v>
      </c>
    </row>
    <row r="79" spans="1:16" ht="51" x14ac:dyDescent="0.25">
      <c r="A79" s="18"/>
      <c r="B79" s="20">
        <v>5004424</v>
      </c>
      <c r="C79" s="20" t="s">
        <v>313</v>
      </c>
      <c r="D79" s="20">
        <v>3000001</v>
      </c>
      <c r="E79" s="20" t="s">
        <v>275</v>
      </c>
      <c r="F79" s="20">
        <v>60</v>
      </c>
      <c r="G79" s="20" t="s">
        <v>323</v>
      </c>
      <c r="H79" s="20">
        <v>453</v>
      </c>
      <c r="I79" s="20" t="s">
        <v>218</v>
      </c>
      <c r="J79" s="20">
        <v>453</v>
      </c>
      <c r="K79" s="20" t="s">
        <v>359</v>
      </c>
      <c r="L79" s="66">
        <v>0.260689</v>
      </c>
      <c r="M79" s="67">
        <v>0.24956099999999995</v>
      </c>
      <c r="N79" s="68">
        <v>0.2495151598850498</v>
      </c>
      <c r="O79" s="67">
        <v>124</v>
      </c>
      <c r="P79" s="68">
        <v>124</v>
      </c>
    </row>
    <row r="80" spans="1:16" ht="51" x14ac:dyDescent="0.25">
      <c r="A80" s="18"/>
      <c r="B80" s="20">
        <v>5004424</v>
      </c>
      <c r="C80" s="20" t="s">
        <v>313</v>
      </c>
      <c r="D80" s="20">
        <v>3000001</v>
      </c>
      <c r="E80" s="20" t="s">
        <v>275</v>
      </c>
      <c r="F80" s="20">
        <v>60</v>
      </c>
      <c r="G80" s="20" t="s">
        <v>323</v>
      </c>
      <c r="H80" s="20">
        <v>454</v>
      </c>
      <c r="I80" s="20" t="s">
        <v>219</v>
      </c>
      <c r="J80" s="20">
        <v>454</v>
      </c>
      <c r="K80" s="20" t="s">
        <v>360</v>
      </c>
      <c r="L80" s="66">
        <v>0.10330700000000001</v>
      </c>
      <c r="M80" s="67">
        <v>0.10330700000000001</v>
      </c>
      <c r="N80" s="68">
        <v>0.10270625873818062</v>
      </c>
      <c r="O80" s="67">
        <v>21</v>
      </c>
      <c r="P80" s="68">
        <v>14</v>
      </c>
    </row>
    <row r="81" spans="1:16" ht="51" x14ac:dyDescent="0.25">
      <c r="A81" s="18"/>
      <c r="B81" s="20">
        <v>5004424</v>
      </c>
      <c r="C81" s="20" t="s">
        <v>313</v>
      </c>
      <c r="D81" s="20">
        <v>3000001</v>
      </c>
      <c r="E81" s="20" t="s">
        <v>275</v>
      </c>
      <c r="F81" s="20">
        <v>60</v>
      </c>
      <c r="G81" s="20" t="s">
        <v>323</v>
      </c>
      <c r="H81" s="20">
        <v>455</v>
      </c>
      <c r="I81" s="20" t="s">
        <v>220</v>
      </c>
      <c r="J81" s="20">
        <v>455</v>
      </c>
      <c r="K81" s="20" t="s">
        <v>361</v>
      </c>
      <c r="L81" s="66">
        <v>1.4209000000000001E-2</v>
      </c>
      <c r="M81" s="67">
        <v>1.4225000000000002E-2</v>
      </c>
      <c r="N81" s="68">
        <v>1.3428640377242118E-2</v>
      </c>
      <c r="O81" s="67">
        <v>180</v>
      </c>
      <c r="P81" s="68">
        <v>180</v>
      </c>
    </row>
    <row r="82" spans="1:16" ht="51" x14ac:dyDescent="0.25">
      <c r="A82" s="18"/>
      <c r="B82" s="20">
        <v>5004424</v>
      </c>
      <c r="C82" s="20" t="s">
        <v>313</v>
      </c>
      <c r="D82" s="20">
        <v>3000001</v>
      </c>
      <c r="E82" s="20" t="s">
        <v>275</v>
      </c>
      <c r="F82" s="20">
        <v>60</v>
      </c>
      <c r="G82" s="20" t="s">
        <v>323</v>
      </c>
      <c r="H82" s="20">
        <v>457</v>
      </c>
      <c r="I82" s="20" t="s">
        <v>222</v>
      </c>
      <c r="J82" s="20">
        <v>457</v>
      </c>
      <c r="K82" s="20" t="s">
        <v>363</v>
      </c>
      <c r="L82" s="66">
        <v>8.3100000000000014E-3</v>
      </c>
      <c r="M82" s="67">
        <v>8.3100000000000014E-3</v>
      </c>
      <c r="N82" s="68">
        <v>8.3095002337358892E-3</v>
      </c>
      <c r="O82" s="67">
        <v>420</v>
      </c>
      <c r="P82" s="68">
        <v>420</v>
      </c>
    </row>
    <row r="83" spans="1:16" ht="51" x14ac:dyDescent="0.25">
      <c r="A83" s="18"/>
      <c r="B83" s="20">
        <v>5004424</v>
      </c>
      <c r="C83" s="20" t="s">
        <v>313</v>
      </c>
      <c r="D83" s="20">
        <v>3000001</v>
      </c>
      <c r="E83" s="20" t="s">
        <v>275</v>
      </c>
      <c r="F83" s="20">
        <v>60</v>
      </c>
      <c r="G83" s="20" t="s">
        <v>323</v>
      </c>
      <c r="H83" s="20">
        <v>458</v>
      </c>
      <c r="I83" s="20" t="s">
        <v>223</v>
      </c>
      <c r="J83" s="20">
        <v>458</v>
      </c>
      <c r="K83" s="20" t="s">
        <v>364</v>
      </c>
      <c r="L83" s="66">
        <v>0.63612100000000016</v>
      </c>
      <c r="M83" s="67">
        <v>0.67428600000000005</v>
      </c>
      <c r="N83" s="68">
        <v>0.67198691872420113</v>
      </c>
      <c r="O83" s="67">
        <v>2189</v>
      </c>
      <c r="P83" s="68">
        <v>1539</v>
      </c>
    </row>
    <row r="84" spans="1:16" ht="51" x14ac:dyDescent="0.25">
      <c r="A84" s="18"/>
      <c r="B84" s="20">
        <v>5004424</v>
      </c>
      <c r="C84" s="20" t="s">
        <v>313</v>
      </c>
      <c r="D84" s="20">
        <v>3000001</v>
      </c>
      <c r="E84" s="20" t="s">
        <v>275</v>
      </c>
      <c r="F84" s="20">
        <v>60</v>
      </c>
      <c r="G84" s="20" t="s">
        <v>323</v>
      </c>
      <c r="H84" s="20">
        <v>459</v>
      </c>
      <c r="I84" s="20" t="s">
        <v>224</v>
      </c>
      <c r="J84" s="20">
        <v>459</v>
      </c>
      <c r="K84" s="20" t="s">
        <v>365</v>
      </c>
      <c r="L84" s="66">
        <v>6.3E-3</v>
      </c>
      <c r="M84" s="67">
        <v>6.3E-3</v>
      </c>
      <c r="N84" s="68">
        <v>6.3000001828186214E-3</v>
      </c>
      <c r="O84" s="67">
        <v>48</v>
      </c>
      <c r="P84" s="68">
        <v>36</v>
      </c>
    </row>
    <row r="85" spans="1:16" ht="51" x14ac:dyDescent="0.25">
      <c r="A85" s="18"/>
      <c r="B85" s="20">
        <v>5004424</v>
      </c>
      <c r="C85" s="20" t="s">
        <v>313</v>
      </c>
      <c r="D85" s="20">
        <v>3000001</v>
      </c>
      <c r="E85" s="20" t="s">
        <v>275</v>
      </c>
      <c r="F85" s="20">
        <v>60</v>
      </c>
      <c r="G85" s="20" t="s">
        <v>323</v>
      </c>
      <c r="H85" s="20">
        <v>460</v>
      </c>
      <c r="I85" s="20" t="s">
        <v>225</v>
      </c>
      <c r="J85" s="20">
        <v>460</v>
      </c>
      <c r="K85" s="20" t="s">
        <v>366</v>
      </c>
      <c r="L85" s="66">
        <v>1.6244000000000001E-2</v>
      </c>
      <c r="M85" s="67">
        <v>5.7506999999999996E-2</v>
      </c>
      <c r="N85" s="68">
        <v>6.7273600884618645E-3</v>
      </c>
      <c r="O85" s="67">
        <v>108</v>
      </c>
      <c r="P85" s="68">
        <v>108</v>
      </c>
    </row>
    <row r="86" spans="1:16" ht="51" x14ac:dyDescent="0.25">
      <c r="A86" s="18"/>
      <c r="B86" s="20">
        <v>5004424</v>
      </c>
      <c r="C86" s="20" t="s">
        <v>313</v>
      </c>
      <c r="D86" s="20">
        <v>3000001</v>
      </c>
      <c r="E86" s="20" t="s">
        <v>275</v>
      </c>
      <c r="F86" s="20">
        <v>60</v>
      </c>
      <c r="G86" s="20" t="s">
        <v>323</v>
      </c>
      <c r="H86" s="20">
        <v>461</v>
      </c>
      <c r="I86" s="20" t="s">
        <v>226</v>
      </c>
      <c r="J86" s="20">
        <v>461</v>
      </c>
      <c r="K86" s="20" t="s">
        <v>367</v>
      </c>
      <c r="L86" s="66">
        <v>0.12463099999999999</v>
      </c>
      <c r="M86" s="67">
        <v>0.12463099999999999</v>
      </c>
      <c r="N86" s="68">
        <v>0.12439638485375326</v>
      </c>
      <c r="O86" s="67">
        <v>3936</v>
      </c>
      <c r="P86" s="68">
        <v>3856</v>
      </c>
    </row>
    <row r="87" spans="1:16" ht="51" x14ac:dyDescent="0.25">
      <c r="A87" s="18"/>
      <c r="B87" s="20">
        <v>5004424</v>
      </c>
      <c r="C87" s="20" t="s">
        <v>313</v>
      </c>
      <c r="D87" s="20">
        <v>3000001</v>
      </c>
      <c r="E87" s="20" t="s">
        <v>275</v>
      </c>
      <c r="F87" s="20">
        <v>60</v>
      </c>
      <c r="G87" s="20" t="s">
        <v>323</v>
      </c>
      <c r="H87" s="20">
        <v>462</v>
      </c>
      <c r="I87" s="20" t="s">
        <v>227</v>
      </c>
      <c r="J87" s="20">
        <v>462</v>
      </c>
      <c r="K87" s="20" t="s">
        <v>368</v>
      </c>
      <c r="L87" s="66">
        <v>1.7000000000000001E-3</v>
      </c>
      <c r="M87" s="67">
        <v>1.6999999999999999E-3</v>
      </c>
      <c r="N87" s="68">
        <v>1.7000000225380063E-3</v>
      </c>
      <c r="O87" s="67">
        <v>52</v>
      </c>
      <c r="P87" s="68">
        <v>20</v>
      </c>
    </row>
    <row r="88" spans="1:16" ht="51" x14ac:dyDescent="0.25">
      <c r="A88" s="18"/>
      <c r="B88" s="20">
        <v>5004424</v>
      </c>
      <c r="C88" s="20" t="s">
        <v>313</v>
      </c>
      <c r="D88" s="20">
        <v>3000001</v>
      </c>
      <c r="E88" s="20" t="s">
        <v>275</v>
      </c>
      <c r="F88" s="20">
        <v>60</v>
      </c>
      <c r="G88" s="20" t="s">
        <v>323</v>
      </c>
      <c r="H88" s="20">
        <v>463</v>
      </c>
      <c r="I88" s="20" t="s">
        <v>228</v>
      </c>
      <c r="J88" s="20">
        <v>463</v>
      </c>
      <c r="K88" s="20" t="s">
        <v>369</v>
      </c>
      <c r="L88" s="66">
        <v>0.29398000000000007</v>
      </c>
      <c r="M88" s="67">
        <v>0.30393200000000015</v>
      </c>
      <c r="N88" s="68">
        <v>0.30389166570967063</v>
      </c>
      <c r="O88" s="67">
        <v>1182</v>
      </c>
      <c r="P88" s="68">
        <v>1169</v>
      </c>
    </row>
    <row r="89" spans="1:16" ht="51" x14ac:dyDescent="0.25">
      <c r="A89" s="18"/>
      <c r="B89" s="20">
        <v>5004424</v>
      </c>
      <c r="C89" s="20" t="s">
        <v>313</v>
      </c>
      <c r="D89" s="20">
        <v>3000001</v>
      </c>
      <c r="E89" s="20" t="s">
        <v>275</v>
      </c>
      <c r="F89" s="20">
        <v>60</v>
      </c>
      <c r="G89" s="20" t="s">
        <v>323</v>
      </c>
      <c r="H89" s="20">
        <v>464</v>
      </c>
      <c r="I89" s="20" t="s">
        <v>229</v>
      </c>
      <c r="J89" s="20">
        <v>464</v>
      </c>
      <c r="K89" s="20" t="s">
        <v>370</v>
      </c>
      <c r="L89" s="66">
        <v>4.446E-2</v>
      </c>
      <c r="M89" s="67">
        <v>4.446E-2</v>
      </c>
      <c r="N89" s="68">
        <v>4.4432071270421147E-2</v>
      </c>
      <c r="O89" s="67">
        <v>32</v>
      </c>
      <c r="P89" s="68">
        <v>32</v>
      </c>
    </row>
    <row r="90" spans="1:16" ht="51" x14ac:dyDescent="0.25">
      <c r="A90" s="18"/>
      <c r="B90" s="20">
        <v>5004428</v>
      </c>
      <c r="C90" s="20" t="s">
        <v>373</v>
      </c>
      <c r="D90" s="20">
        <v>3000609</v>
      </c>
      <c r="E90" s="20" t="s">
        <v>277</v>
      </c>
      <c r="F90" s="20">
        <v>223</v>
      </c>
      <c r="G90" s="20" t="s">
        <v>295</v>
      </c>
      <c r="H90" s="20">
        <v>11</v>
      </c>
      <c r="I90" s="20" t="s">
        <v>109</v>
      </c>
      <c r="J90" s="20">
        <v>11</v>
      </c>
      <c r="K90" s="20" t="s">
        <v>341</v>
      </c>
      <c r="L90" s="66">
        <v>2.172037</v>
      </c>
      <c r="M90" s="67">
        <v>2.2633859999999997</v>
      </c>
      <c r="N90" s="68">
        <v>2.2194337739420007</v>
      </c>
      <c r="O90" s="67">
        <v>468310</v>
      </c>
      <c r="P90" s="68">
        <v>462154</v>
      </c>
    </row>
    <row r="91" spans="1:16" ht="89.25" x14ac:dyDescent="0.25">
      <c r="A91" s="18"/>
      <c r="B91" s="20">
        <v>5004428</v>
      </c>
      <c r="C91" s="20" t="s">
        <v>373</v>
      </c>
      <c r="D91" s="20">
        <v>3000609</v>
      </c>
      <c r="E91" s="20" t="s">
        <v>277</v>
      </c>
      <c r="F91" s="20">
        <v>223</v>
      </c>
      <c r="G91" s="20" t="s">
        <v>295</v>
      </c>
      <c r="H91" s="20">
        <v>11</v>
      </c>
      <c r="I91" s="20" t="s">
        <v>109</v>
      </c>
      <c r="J91" s="20">
        <v>124</v>
      </c>
      <c r="K91" s="20" t="s">
        <v>342</v>
      </c>
      <c r="L91" s="66">
        <v>0.12130199999999999</v>
      </c>
      <c r="M91" s="67">
        <v>0.12130199999999999</v>
      </c>
      <c r="N91" s="68">
        <v>0.10752590233460069</v>
      </c>
      <c r="O91" s="67">
        <v>2220</v>
      </c>
      <c r="P91" s="68">
        <v>1666</v>
      </c>
    </row>
    <row r="92" spans="1:16" ht="63.75" x14ac:dyDescent="0.25">
      <c r="A92" s="18"/>
      <c r="B92" s="20">
        <v>5004428</v>
      </c>
      <c r="C92" s="20" t="s">
        <v>373</v>
      </c>
      <c r="D92" s="20">
        <v>3000609</v>
      </c>
      <c r="E92" s="20" t="s">
        <v>277</v>
      </c>
      <c r="F92" s="20">
        <v>223</v>
      </c>
      <c r="G92" s="20" t="s">
        <v>295</v>
      </c>
      <c r="H92" s="20">
        <v>137</v>
      </c>
      <c r="I92" s="20" t="s">
        <v>144</v>
      </c>
      <c r="J92" s="20">
        <v>137</v>
      </c>
      <c r="K92" s="20" t="s">
        <v>345</v>
      </c>
      <c r="L92" s="66">
        <v>3.7528079999999977</v>
      </c>
      <c r="M92" s="67">
        <v>2.7824479999999996</v>
      </c>
      <c r="N92" s="68">
        <v>2.5196061678464474</v>
      </c>
      <c r="O92" s="67">
        <v>95853</v>
      </c>
      <c r="P92" s="68">
        <v>82547</v>
      </c>
    </row>
    <row r="93" spans="1:16" ht="51" x14ac:dyDescent="0.25">
      <c r="A93" s="18"/>
      <c r="B93" s="20">
        <v>5004428</v>
      </c>
      <c r="C93" s="20" t="s">
        <v>373</v>
      </c>
      <c r="D93" s="20">
        <v>3000609</v>
      </c>
      <c r="E93" s="20" t="s">
        <v>277</v>
      </c>
      <c r="F93" s="20">
        <v>223</v>
      </c>
      <c r="G93" s="20" t="s">
        <v>295</v>
      </c>
      <c r="H93" s="20">
        <v>440</v>
      </c>
      <c r="I93" s="20" t="s">
        <v>205</v>
      </c>
      <c r="J93" s="20">
        <v>440</v>
      </c>
      <c r="K93" s="20" t="s">
        <v>346</v>
      </c>
      <c r="L93" s="66">
        <v>0.18563700000000002</v>
      </c>
      <c r="M93" s="67">
        <v>0.34824500000000008</v>
      </c>
      <c r="N93" s="68">
        <v>0.28274907050581533</v>
      </c>
      <c r="O93" s="67">
        <v>273254</v>
      </c>
      <c r="P93" s="68">
        <v>4409</v>
      </c>
    </row>
    <row r="94" spans="1:16" ht="51" x14ac:dyDescent="0.25">
      <c r="A94" s="18"/>
      <c r="B94" s="20">
        <v>5004428</v>
      </c>
      <c r="C94" s="20" t="s">
        <v>373</v>
      </c>
      <c r="D94" s="20">
        <v>3000609</v>
      </c>
      <c r="E94" s="20" t="s">
        <v>277</v>
      </c>
      <c r="F94" s="20">
        <v>223</v>
      </c>
      <c r="G94" s="20" t="s">
        <v>295</v>
      </c>
      <c r="H94" s="20">
        <v>441</v>
      </c>
      <c r="I94" s="20" t="s">
        <v>206</v>
      </c>
      <c r="J94" s="20">
        <v>441</v>
      </c>
      <c r="K94" s="20" t="s">
        <v>347</v>
      </c>
      <c r="L94" s="66">
        <v>0.87426499999999974</v>
      </c>
      <c r="M94" s="67">
        <v>0.93760399999999999</v>
      </c>
      <c r="N94" s="68">
        <v>0.93510115256503923</v>
      </c>
      <c r="O94" s="67">
        <v>20540</v>
      </c>
      <c r="P94" s="68">
        <v>11836</v>
      </c>
    </row>
    <row r="95" spans="1:16" ht="51" x14ac:dyDescent="0.25">
      <c r="A95" s="18"/>
      <c r="B95" s="20">
        <v>5004428</v>
      </c>
      <c r="C95" s="20" t="s">
        <v>373</v>
      </c>
      <c r="D95" s="20">
        <v>3000609</v>
      </c>
      <c r="E95" s="20" t="s">
        <v>277</v>
      </c>
      <c r="F95" s="20">
        <v>223</v>
      </c>
      <c r="G95" s="20" t="s">
        <v>295</v>
      </c>
      <c r="H95" s="20">
        <v>442</v>
      </c>
      <c r="I95" s="20" t="s">
        <v>207</v>
      </c>
      <c r="J95" s="20">
        <v>442</v>
      </c>
      <c r="K95" s="20" t="s">
        <v>348</v>
      </c>
      <c r="L95" s="66">
        <v>1.0221399999999996</v>
      </c>
      <c r="M95" s="67">
        <v>1.0637149999999997</v>
      </c>
      <c r="N95" s="68">
        <v>1.016876290910659</v>
      </c>
      <c r="O95" s="67">
        <v>38371</v>
      </c>
      <c r="P95" s="68">
        <v>41701</v>
      </c>
    </row>
    <row r="96" spans="1:16" ht="51" x14ac:dyDescent="0.25">
      <c r="A96" s="18"/>
      <c r="B96" s="20">
        <v>5004428</v>
      </c>
      <c r="C96" s="20" t="s">
        <v>373</v>
      </c>
      <c r="D96" s="20">
        <v>3000609</v>
      </c>
      <c r="E96" s="20" t="s">
        <v>277</v>
      </c>
      <c r="F96" s="20">
        <v>223</v>
      </c>
      <c r="G96" s="20" t="s">
        <v>295</v>
      </c>
      <c r="H96" s="20">
        <v>443</v>
      </c>
      <c r="I96" s="20" t="s">
        <v>208</v>
      </c>
      <c r="J96" s="20">
        <v>443</v>
      </c>
      <c r="K96" s="20" t="s">
        <v>349</v>
      </c>
      <c r="L96" s="66">
        <v>0.82899999999999963</v>
      </c>
      <c r="M96" s="67">
        <v>1.0687689999999996</v>
      </c>
      <c r="N96" s="68">
        <v>0.96082623726033489</v>
      </c>
      <c r="O96" s="67">
        <v>3148</v>
      </c>
      <c r="P96" s="68">
        <v>2888</v>
      </c>
    </row>
    <row r="97" spans="1:16" ht="51" x14ac:dyDescent="0.25">
      <c r="A97" s="18"/>
      <c r="B97" s="20">
        <v>5004428</v>
      </c>
      <c r="C97" s="20" t="s">
        <v>373</v>
      </c>
      <c r="D97" s="20">
        <v>3000609</v>
      </c>
      <c r="E97" s="20" t="s">
        <v>277</v>
      </c>
      <c r="F97" s="20">
        <v>223</v>
      </c>
      <c r="G97" s="20" t="s">
        <v>295</v>
      </c>
      <c r="H97" s="20">
        <v>444</v>
      </c>
      <c r="I97" s="20" t="s">
        <v>209</v>
      </c>
      <c r="J97" s="20">
        <v>444</v>
      </c>
      <c r="K97" s="20" t="s">
        <v>350</v>
      </c>
      <c r="L97" s="66">
        <v>2.0676409999999996</v>
      </c>
      <c r="M97" s="67">
        <v>2.8124520000000008</v>
      </c>
      <c r="N97" s="68">
        <v>2.6339019283595917</v>
      </c>
      <c r="O97" s="67">
        <v>34774</v>
      </c>
      <c r="P97" s="68">
        <v>25993</v>
      </c>
    </row>
    <row r="98" spans="1:16" ht="51" x14ac:dyDescent="0.25">
      <c r="A98" s="18"/>
      <c r="B98" s="20">
        <v>5004428</v>
      </c>
      <c r="C98" s="20" t="s">
        <v>373</v>
      </c>
      <c r="D98" s="20">
        <v>3000609</v>
      </c>
      <c r="E98" s="20" t="s">
        <v>277</v>
      </c>
      <c r="F98" s="20">
        <v>223</v>
      </c>
      <c r="G98" s="20" t="s">
        <v>295</v>
      </c>
      <c r="H98" s="20">
        <v>445</v>
      </c>
      <c r="I98" s="20" t="s">
        <v>210</v>
      </c>
      <c r="J98" s="20">
        <v>445</v>
      </c>
      <c r="K98" s="20" t="s">
        <v>351</v>
      </c>
      <c r="L98" s="66">
        <v>1.5044079999999995</v>
      </c>
      <c r="M98" s="67">
        <v>1.9761909999999991</v>
      </c>
      <c r="N98" s="68">
        <v>1.89786974832532</v>
      </c>
      <c r="O98" s="67">
        <v>46914</v>
      </c>
      <c r="P98" s="68">
        <v>63338</v>
      </c>
    </row>
    <row r="99" spans="1:16" ht="51" x14ac:dyDescent="0.25">
      <c r="A99" s="18"/>
      <c r="B99" s="20">
        <v>5004428</v>
      </c>
      <c r="C99" s="20" t="s">
        <v>373</v>
      </c>
      <c r="D99" s="20">
        <v>3000609</v>
      </c>
      <c r="E99" s="20" t="s">
        <v>277</v>
      </c>
      <c r="F99" s="20">
        <v>223</v>
      </c>
      <c r="G99" s="20" t="s">
        <v>295</v>
      </c>
      <c r="H99" s="20">
        <v>446</v>
      </c>
      <c r="I99" s="20" t="s">
        <v>211</v>
      </c>
      <c r="J99" s="20">
        <v>446</v>
      </c>
      <c r="K99" s="20" t="s">
        <v>352</v>
      </c>
      <c r="L99" s="66">
        <v>1.70384</v>
      </c>
      <c r="M99" s="67">
        <v>1.7156660000000004</v>
      </c>
      <c r="N99" s="68">
        <v>1.7145189354814647</v>
      </c>
      <c r="O99" s="67">
        <v>179097</v>
      </c>
      <c r="P99" s="68">
        <v>168969</v>
      </c>
    </row>
    <row r="100" spans="1:16" ht="51" x14ac:dyDescent="0.25">
      <c r="A100" s="18"/>
      <c r="B100" s="20">
        <v>5004428</v>
      </c>
      <c r="C100" s="20" t="s">
        <v>373</v>
      </c>
      <c r="D100" s="20">
        <v>3000609</v>
      </c>
      <c r="E100" s="20" t="s">
        <v>277</v>
      </c>
      <c r="F100" s="20">
        <v>223</v>
      </c>
      <c r="G100" s="20" t="s">
        <v>295</v>
      </c>
      <c r="H100" s="20">
        <v>447</v>
      </c>
      <c r="I100" s="20" t="s">
        <v>212</v>
      </c>
      <c r="J100" s="20">
        <v>447</v>
      </c>
      <c r="K100" s="20" t="s">
        <v>353</v>
      </c>
      <c r="L100" s="66">
        <v>0.276314</v>
      </c>
      <c r="M100" s="67">
        <v>0.46344000000000019</v>
      </c>
      <c r="N100" s="68">
        <v>0.46161886490881443</v>
      </c>
      <c r="O100" s="67">
        <v>16312</v>
      </c>
      <c r="P100" s="68">
        <v>10264</v>
      </c>
    </row>
    <row r="101" spans="1:16" ht="51" x14ac:dyDescent="0.25">
      <c r="A101" s="18"/>
      <c r="B101" s="20">
        <v>5004428</v>
      </c>
      <c r="C101" s="20" t="s">
        <v>373</v>
      </c>
      <c r="D101" s="20">
        <v>3000609</v>
      </c>
      <c r="E101" s="20" t="s">
        <v>277</v>
      </c>
      <c r="F101" s="20">
        <v>223</v>
      </c>
      <c r="G101" s="20" t="s">
        <v>295</v>
      </c>
      <c r="H101" s="20">
        <v>448</v>
      </c>
      <c r="I101" s="20" t="s">
        <v>213</v>
      </c>
      <c r="J101" s="20">
        <v>448</v>
      </c>
      <c r="K101" s="20" t="s">
        <v>354</v>
      </c>
      <c r="L101" s="66">
        <v>0.37331699999999995</v>
      </c>
      <c r="M101" s="67">
        <v>0.72940999999999989</v>
      </c>
      <c r="N101" s="68">
        <v>0.52489115314165247</v>
      </c>
      <c r="O101" s="67">
        <v>24146</v>
      </c>
      <c r="P101" s="68">
        <v>15859</v>
      </c>
    </row>
    <row r="102" spans="1:16" ht="51" x14ac:dyDescent="0.25">
      <c r="A102" s="18"/>
      <c r="B102" s="20">
        <v>5004428</v>
      </c>
      <c r="C102" s="20" t="s">
        <v>373</v>
      </c>
      <c r="D102" s="20">
        <v>3000609</v>
      </c>
      <c r="E102" s="20" t="s">
        <v>277</v>
      </c>
      <c r="F102" s="20">
        <v>223</v>
      </c>
      <c r="G102" s="20" t="s">
        <v>295</v>
      </c>
      <c r="H102" s="20">
        <v>449</v>
      </c>
      <c r="I102" s="20" t="s">
        <v>214</v>
      </c>
      <c r="J102" s="20">
        <v>449</v>
      </c>
      <c r="K102" s="20" t="s">
        <v>355</v>
      </c>
      <c r="L102" s="66">
        <v>0.80114800000000008</v>
      </c>
      <c r="M102" s="67">
        <v>0.88696599999999959</v>
      </c>
      <c r="N102" s="68">
        <v>0.86655833739496302</v>
      </c>
      <c r="O102" s="67">
        <v>1338</v>
      </c>
      <c r="P102" s="68">
        <v>1689</v>
      </c>
    </row>
    <row r="103" spans="1:16" ht="51" x14ac:dyDescent="0.25">
      <c r="A103" s="18"/>
      <c r="B103" s="20">
        <v>5004428</v>
      </c>
      <c r="C103" s="20" t="s">
        <v>373</v>
      </c>
      <c r="D103" s="20">
        <v>3000609</v>
      </c>
      <c r="E103" s="20" t="s">
        <v>277</v>
      </c>
      <c r="F103" s="20">
        <v>223</v>
      </c>
      <c r="G103" s="20" t="s">
        <v>295</v>
      </c>
      <c r="H103" s="20">
        <v>450</v>
      </c>
      <c r="I103" s="20" t="s">
        <v>215</v>
      </c>
      <c r="J103" s="20">
        <v>450</v>
      </c>
      <c r="K103" s="20" t="s">
        <v>356</v>
      </c>
      <c r="L103" s="66">
        <v>2.0083029999999997</v>
      </c>
      <c r="M103" s="67">
        <v>2.4720749999999985</v>
      </c>
      <c r="N103" s="68">
        <v>2.3483689253553166</v>
      </c>
      <c r="O103" s="67">
        <v>22318</v>
      </c>
      <c r="P103" s="68">
        <v>54882.503997802734</v>
      </c>
    </row>
    <row r="104" spans="1:16" ht="51" x14ac:dyDescent="0.25">
      <c r="A104" s="18"/>
      <c r="B104" s="20">
        <v>5004428</v>
      </c>
      <c r="C104" s="20" t="s">
        <v>373</v>
      </c>
      <c r="D104" s="20">
        <v>3000609</v>
      </c>
      <c r="E104" s="20" t="s">
        <v>277</v>
      </c>
      <c r="F104" s="20">
        <v>223</v>
      </c>
      <c r="G104" s="20" t="s">
        <v>295</v>
      </c>
      <c r="H104" s="20">
        <v>451</v>
      </c>
      <c r="I104" s="20" t="s">
        <v>216</v>
      </c>
      <c r="J104" s="20">
        <v>451</v>
      </c>
      <c r="K104" s="20" t="s">
        <v>357</v>
      </c>
      <c r="L104" s="66">
        <v>3.4462189999999988</v>
      </c>
      <c r="M104" s="67">
        <v>3.8739329999999987</v>
      </c>
      <c r="N104" s="68">
        <v>3.8695659091681591</v>
      </c>
      <c r="O104" s="67">
        <v>14180</v>
      </c>
      <c r="P104" s="68">
        <v>34895</v>
      </c>
    </row>
    <row r="105" spans="1:16" ht="51" x14ac:dyDescent="0.25">
      <c r="A105" s="18"/>
      <c r="B105" s="20">
        <v>5004428</v>
      </c>
      <c r="C105" s="20" t="s">
        <v>373</v>
      </c>
      <c r="D105" s="20">
        <v>3000609</v>
      </c>
      <c r="E105" s="20" t="s">
        <v>277</v>
      </c>
      <c r="F105" s="20">
        <v>223</v>
      </c>
      <c r="G105" s="20" t="s">
        <v>295</v>
      </c>
      <c r="H105" s="20">
        <v>452</v>
      </c>
      <c r="I105" s="20" t="s">
        <v>217</v>
      </c>
      <c r="J105" s="20">
        <v>452</v>
      </c>
      <c r="K105" s="20" t="s">
        <v>358</v>
      </c>
      <c r="L105" s="66">
        <v>0.8158200000000001</v>
      </c>
      <c r="M105" s="67">
        <v>0.85398000000000007</v>
      </c>
      <c r="N105" s="68">
        <v>0.85253998212283477</v>
      </c>
      <c r="O105" s="67">
        <v>1024</v>
      </c>
      <c r="P105" s="68">
        <v>1024</v>
      </c>
    </row>
    <row r="106" spans="1:16" ht="51" x14ac:dyDescent="0.25">
      <c r="A106" s="18"/>
      <c r="B106" s="20">
        <v>5004428</v>
      </c>
      <c r="C106" s="20" t="s">
        <v>373</v>
      </c>
      <c r="D106" s="20">
        <v>3000609</v>
      </c>
      <c r="E106" s="20" t="s">
        <v>277</v>
      </c>
      <c r="F106" s="20">
        <v>223</v>
      </c>
      <c r="G106" s="20" t="s">
        <v>295</v>
      </c>
      <c r="H106" s="20">
        <v>453</v>
      </c>
      <c r="I106" s="20" t="s">
        <v>218</v>
      </c>
      <c r="J106" s="20">
        <v>453</v>
      </c>
      <c r="K106" s="20" t="s">
        <v>359</v>
      </c>
      <c r="L106" s="66">
        <v>0.68909900000000002</v>
      </c>
      <c r="M106" s="67">
        <v>0.61684400000000006</v>
      </c>
      <c r="N106" s="68">
        <v>0.5655682453798363</v>
      </c>
      <c r="O106" s="67">
        <v>5032</v>
      </c>
      <c r="P106" s="68">
        <v>1483</v>
      </c>
    </row>
    <row r="107" spans="1:16" ht="51" x14ac:dyDescent="0.25">
      <c r="A107" s="18"/>
      <c r="B107" s="20">
        <v>5004428</v>
      </c>
      <c r="C107" s="20" t="s">
        <v>373</v>
      </c>
      <c r="D107" s="20">
        <v>3000609</v>
      </c>
      <c r="E107" s="20" t="s">
        <v>277</v>
      </c>
      <c r="F107" s="20">
        <v>223</v>
      </c>
      <c r="G107" s="20" t="s">
        <v>295</v>
      </c>
      <c r="H107" s="20">
        <v>454</v>
      </c>
      <c r="I107" s="20" t="s">
        <v>219</v>
      </c>
      <c r="J107" s="20">
        <v>454</v>
      </c>
      <c r="K107" s="20" t="s">
        <v>360</v>
      </c>
      <c r="L107" s="66">
        <v>0.226022</v>
      </c>
      <c r="M107" s="67">
        <v>0.31337199999999993</v>
      </c>
      <c r="N107" s="68">
        <v>0.22584329488017829</v>
      </c>
      <c r="O107" s="67">
        <v>1340</v>
      </c>
      <c r="P107" s="68">
        <v>1140</v>
      </c>
    </row>
    <row r="108" spans="1:16" ht="51" x14ac:dyDescent="0.25">
      <c r="A108" s="18"/>
      <c r="B108" s="20">
        <v>5004428</v>
      </c>
      <c r="C108" s="20" t="s">
        <v>373</v>
      </c>
      <c r="D108" s="20">
        <v>3000609</v>
      </c>
      <c r="E108" s="20" t="s">
        <v>277</v>
      </c>
      <c r="F108" s="20">
        <v>223</v>
      </c>
      <c r="G108" s="20" t="s">
        <v>295</v>
      </c>
      <c r="H108" s="20">
        <v>455</v>
      </c>
      <c r="I108" s="20" t="s">
        <v>220</v>
      </c>
      <c r="J108" s="20">
        <v>455</v>
      </c>
      <c r="K108" s="20" t="s">
        <v>361</v>
      </c>
      <c r="L108" s="66">
        <v>9.4293999999999989E-2</v>
      </c>
      <c r="M108" s="67">
        <v>0.15476999999999999</v>
      </c>
      <c r="N108" s="68">
        <v>0.10702540489728563</v>
      </c>
      <c r="O108" s="67">
        <v>4118</v>
      </c>
      <c r="P108" s="68">
        <v>3942</v>
      </c>
    </row>
    <row r="109" spans="1:16" ht="51" x14ac:dyDescent="0.25">
      <c r="A109" s="18"/>
      <c r="B109" s="20">
        <v>5004428</v>
      </c>
      <c r="C109" s="20" t="s">
        <v>373</v>
      </c>
      <c r="D109" s="20">
        <v>3000609</v>
      </c>
      <c r="E109" s="20" t="s">
        <v>277</v>
      </c>
      <c r="F109" s="20">
        <v>223</v>
      </c>
      <c r="G109" s="20" t="s">
        <v>295</v>
      </c>
      <c r="H109" s="20">
        <v>456</v>
      </c>
      <c r="I109" s="20" t="s">
        <v>221</v>
      </c>
      <c r="J109" s="20">
        <v>456</v>
      </c>
      <c r="K109" s="20" t="s">
        <v>362</v>
      </c>
      <c r="L109" s="66">
        <v>0.27576200000000001</v>
      </c>
      <c r="M109" s="67">
        <v>0.49682199999999999</v>
      </c>
      <c r="N109" s="68">
        <v>0.31767445470904931</v>
      </c>
      <c r="O109" s="67">
        <v>4521</v>
      </c>
      <c r="P109" s="68">
        <v>3045</v>
      </c>
    </row>
    <row r="110" spans="1:16" ht="51" x14ac:dyDescent="0.25">
      <c r="A110" s="18"/>
      <c r="B110" s="20">
        <v>5004428</v>
      </c>
      <c r="C110" s="20" t="s">
        <v>373</v>
      </c>
      <c r="D110" s="20">
        <v>3000609</v>
      </c>
      <c r="E110" s="20" t="s">
        <v>277</v>
      </c>
      <c r="F110" s="20">
        <v>223</v>
      </c>
      <c r="G110" s="20" t="s">
        <v>295</v>
      </c>
      <c r="H110" s="20">
        <v>457</v>
      </c>
      <c r="I110" s="20" t="s">
        <v>222</v>
      </c>
      <c r="J110" s="20">
        <v>457</v>
      </c>
      <c r="K110" s="20" t="s">
        <v>363</v>
      </c>
      <c r="L110" s="66">
        <v>0.96419800000000011</v>
      </c>
      <c r="M110" s="67">
        <v>1.0299369999999999</v>
      </c>
      <c r="N110" s="68">
        <v>1.0279384375025984</v>
      </c>
      <c r="O110" s="67">
        <v>10724</v>
      </c>
      <c r="P110" s="68">
        <v>7277</v>
      </c>
    </row>
    <row r="111" spans="1:16" ht="51" x14ac:dyDescent="0.25">
      <c r="A111" s="18"/>
      <c r="B111" s="20">
        <v>5004428</v>
      </c>
      <c r="C111" s="20" t="s">
        <v>373</v>
      </c>
      <c r="D111" s="20">
        <v>3000609</v>
      </c>
      <c r="E111" s="20" t="s">
        <v>277</v>
      </c>
      <c r="F111" s="20">
        <v>223</v>
      </c>
      <c r="G111" s="20" t="s">
        <v>295</v>
      </c>
      <c r="H111" s="20">
        <v>458</v>
      </c>
      <c r="I111" s="20" t="s">
        <v>223</v>
      </c>
      <c r="J111" s="20">
        <v>458</v>
      </c>
      <c r="K111" s="20" t="s">
        <v>364</v>
      </c>
      <c r="L111" s="66">
        <v>1.0894149999999991</v>
      </c>
      <c r="M111" s="67">
        <v>1.2456829999999994</v>
      </c>
      <c r="N111" s="68">
        <v>1.1404013287777843</v>
      </c>
      <c r="O111" s="67">
        <v>9213</v>
      </c>
      <c r="P111" s="68">
        <v>7318</v>
      </c>
    </row>
    <row r="112" spans="1:16" ht="51" x14ac:dyDescent="0.25">
      <c r="A112" s="18"/>
      <c r="B112" s="20">
        <v>5004428</v>
      </c>
      <c r="C112" s="20" t="s">
        <v>373</v>
      </c>
      <c r="D112" s="20">
        <v>3000609</v>
      </c>
      <c r="E112" s="20" t="s">
        <v>277</v>
      </c>
      <c r="F112" s="20">
        <v>223</v>
      </c>
      <c r="G112" s="20" t="s">
        <v>295</v>
      </c>
      <c r="H112" s="20">
        <v>459</v>
      </c>
      <c r="I112" s="20" t="s">
        <v>224</v>
      </c>
      <c r="J112" s="20">
        <v>459</v>
      </c>
      <c r="K112" s="20" t="s">
        <v>365</v>
      </c>
      <c r="L112" s="66">
        <v>1.1893779999999998</v>
      </c>
      <c r="M112" s="67">
        <v>1.1885239999999997</v>
      </c>
      <c r="N112" s="68">
        <v>1.1734345170734741</v>
      </c>
      <c r="O112" s="67">
        <v>12522</v>
      </c>
      <c r="P112" s="68">
        <v>12254</v>
      </c>
    </row>
    <row r="113" spans="1:16" ht="51" x14ac:dyDescent="0.25">
      <c r="A113" s="18"/>
      <c r="B113" s="20">
        <v>5004428</v>
      </c>
      <c r="C113" s="20" t="s">
        <v>373</v>
      </c>
      <c r="D113" s="20">
        <v>3000609</v>
      </c>
      <c r="E113" s="20" t="s">
        <v>277</v>
      </c>
      <c r="F113" s="20">
        <v>223</v>
      </c>
      <c r="G113" s="20" t="s">
        <v>295</v>
      </c>
      <c r="H113" s="20">
        <v>460</v>
      </c>
      <c r="I113" s="20" t="s">
        <v>225</v>
      </c>
      <c r="J113" s="20">
        <v>460</v>
      </c>
      <c r="K113" s="20" t="s">
        <v>366</v>
      </c>
      <c r="L113" s="66">
        <v>1.2215099999999999</v>
      </c>
      <c r="M113" s="67">
        <v>1.4173589999999998</v>
      </c>
      <c r="N113" s="68">
        <v>1.2287201389699476</v>
      </c>
      <c r="O113" s="67">
        <v>5777</v>
      </c>
      <c r="P113" s="68">
        <v>5724</v>
      </c>
    </row>
    <row r="114" spans="1:16" ht="51" x14ac:dyDescent="0.25">
      <c r="A114" s="18"/>
      <c r="B114" s="20">
        <v>5004428</v>
      </c>
      <c r="C114" s="20" t="s">
        <v>373</v>
      </c>
      <c r="D114" s="20">
        <v>3000609</v>
      </c>
      <c r="E114" s="20" t="s">
        <v>277</v>
      </c>
      <c r="F114" s="20">
        <v>223</v>
      </c>
      <c r="G114" s="20" t="s">
        <v>295</v>
      </c>
      <c r="H114" s="20">
        <v>461</v>
      </c>
      <c r="I114" s="20" t="s">
        <v>226</v>
      </c>
      <c r="J114" s="20">
        <v>461</v>
      </c>
      <c r="K114" s="20" t="s">
        <v>367</v>
      </c>
      <c r="L114" s="66">
        <v>0.21940000000000001</v>
      </c>
      <c r="M114" s="67">
        <v>0.27715000000000001</v>
      </c>
      <c r="N114" s="68">
        <v>0.27237832635000814</v>
      </c>
      <c r="O114" s="67">
        <v>5016</v>
      </c>
      <c r="P114" s="68">
        <v>3686</v>
      </c>
    </row>
    <row r="115" spans="1:16" ht="51" x14ac:dyDescent="0.25">
      <c r="A115" s="18"/>
      <c r="B115" s="20">
        <v>5004428</v>
      </c>
      <c r="C115" s="20" t="s">
        <v>373</v>
      </c>
      <c r="D115" s="20">
        <v>3000609</v>
      </c>
      <c r="E115" s="20" t="s">
        <v>277</v>
      </c>
      <c r="F115" s="20">
        <v>223</v>
      </c>
      <c r="G115" s="20" t="s">
        <v>295</v>
      </c>
      <c r="H115" s="20">
        <v>462</v>
      </c>
      <c r="I115" s="20" t="s">
        <v>227</v>
      </c>
      <c r="J115" s="20">
        <v>462</v>
      </c>
      <c r="K115" s="20" t="s">
        <v>368</v>
      </c>
      <c r="L115" s="66">
        <v>4.6699999999999998E-2</v>
      </c>
      <c r="M115" s="67">
        <v>9.8533000000000023E-2</v>
      </c>
      <c r="N115" s="68">
        <v>6.4720540722191799E-2</v>
      </c>
      <c r="O115" s="67">
        <v>700</v>
      </c>
      <c r="P115" s="68">
        <v>324</v>
      </c>
    </row>
    <row r="116" spans="1:16" ht="51" x14ac:dyDescent="0.25">
      <c r="A116" s="18"/>
      <c r="B116" s="20">
        <v>5004428</v>
      </c>
      <c r="C116" s="20" t="s">
        <v>373</v>
      </c>
      <c r="D116" s="20">
        <v>3000609</v>
      </c>
      <c r="E116" s="20" t="s">
        <v>277</v>
      </c>
      <c r="F116" s="20">
        <v>223</v>
      </c>
      <c r="G116" s="20" t="s">
        <v>295</v>
      </c>
      <c r="H116" s="20">
        <v>463</v>
      </c>
      <c r="I116" s="20" t="s">
        <v>228</v>
      </c>
      <c r="J116" s="20">
        <v>463</v>
      </c>
      <c r="K116" s="20" t="s">
        <v>369</v>
      </c>
      <c r="L116" s="66">
        <v>0.97879299999999958</v>
      </c>
      <c r="M116" s="67">
        <v>1.2690719999999995</v>
      </c>
      <c r="N116" s="68">
        <v>1.2524057239788817</v>
      </c>
      <c r="O116" s="67">
        <v>5216</v>
      </c>
      <c r="P116" s="68">
        <v>5002</v>
      </c>
    </row>
    <row r="117" spans="1:16" ht="51" x14ac:dyDescent="0.25">
      <c r="A117" s="18"/>
      <c r="B117" s="20">
        <v>5004428</v>
      </c>
      <c r="C117" s="20" t="s">
        <v>373</v>
      </c>
      <c r="D117" s="20">
        <v>3000609</v>
      </c>
      <c r="E117" s="20" t="s">
        <v>277</v>
      </c>
      <c r="F117" s="20">
        <v>223</v>
      </c>
      <c r="G117" s="20" t="s">
        <v>295</v>
      </c>
      <c r="H117" s="20">
        <v>464</v>
      </c>
      <c r="I117" s="20" t="s">
        <v>229</v>
      </c>
      <c r="J117" s="20">
        <v>464</v>
      </c>
      <c r="K117" s="20" t="s">
        <v>370</v>
      </c>
      <c r="L117" s="66">
        <v>0.20770499999999997</v>
      </c>
      <c r="M117" s="67">
        <v>0.22717499999999996</v>
      </c>
      <c r="N117" s="68">
        <v>0.20469232986215502</v>
      </c>
      <c r="O117" s="67">
        <v>775</v>
      </c>
      <c r="P117" s="68">
        <v>650</v>
      </c>
    </row>
    <row r="118" spans="1:16" ht="90" thickBot="1" x14ac:dyDescent="0.3">
      <c r="A118" s="25"/>
      <c r="B118" s="27">
        <v>5005827</v>
      </c>
      <c r="C118" s="27" t="s">
        <v>317</v>
      </c>
      <c r="D118" s="27">
        <v>3033254</v>
      </c>
      <c r="E118" s="27" t="s">
        <v>283</v>
      </c>
      <c r="F118" s="27">
        <v>218</v>
      </c>
      <c r="G118" s="27" t="s">
        <v>301</v>
      </c>
      <c r="H118" s="27">
        <v>11</v>
      </c>
      <c r="I118" s="27" t="s">
        <v>109</v>
      </c>
      <c r="J118" s="27">
        <v>124</v>
      </c>
      <c r="K118" s="27" t="s">
        <v>342</v>
      </c>
      <c r="L118" s="69">
        <v>0</v>
      </c>
      <c r="M118" s="70">
        <v>17.938617999999998</v>
      </c>
      <c r="N118" s="71">
        <v>17.488749250769615</v>
      </c>
      <c r="O118" s="70">
        <v>3</v>
      </c>
      <c r="P118" s="71">
        <v>3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A18" sqref="A18:J1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47</v>
      </c>
      <c r="B1" s="53" t="s">
        <v>232</v>
      </c>
      <c r="C1" s="47" t="s">
        <v>28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926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107.95273800000001</v>
      </c>
      <c r="E6" s="15">
        <v>763.29670100000078</v>
      </c>
      <c r="F6" s="15">
        <v>746.59964601802085</v>
      </c>
      <c r="G6" s="15">
        <v>259.91471078950684</v>
      </c>
      <c r="H6" s="15">
        <v>486.68493522851406</v>
      </c>
      <c r="I6" s="16">
        <v>0.34051596246779348</v>
      </c>
      <c r="J6" s="17">
        <v>0.97812507906806756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85.850836000000143</v>
      </c>
      <c r="E7" s="36">
        <f ca="1">SUM(E8:OFFSET(E6,MATCH("GOBIERNOS REGIONALES",$A$8:$A$50,0),0))</f>
        <v>737.27985999999703</v>
      </c>
      <c r="F7" s="36">
        <f ca="1">SUM(F8:OFFSET(F6,MATCH("GOBIERNOS REGIONALES",$A$8:$A$50,0),0))</f>
        <v>726.59863404489033</v>
      </c>
      <c r="G7" s="36">
        <f ca="1">SUM(G8:OFFSET(G6,MATCH("GOBIERNOS REGIONALES",$A$8:$A$50,0),0))</f>
        <v>247.82161215221907</v>
      </c>
      <c r="H7" s="36">
        <f ca="1">SUM(H8:OFFSET(H6,MATCH("GOBIERNOS REGIONALES",$A$8:$A$50,0),0))</f>
        <v>478.77702189267131</v>
      </c>
      <c r="I7" s="37">
        <f ca="1">IFERROR(G7/E7,0)</f>
        <v>0.33612963760086989</v>
      </c>
      <c r="J7" s="38">
        <f ca="1">IFERROR(SUM(G7,H7)/E7,0)</f>
        <v>0.98551265735767324</v>
      </c>
      <c r="K7" s="5"/>
    </row>
    <row r="8" spans="1:11" ht="25.5" x14ac:dyDescent="0.25">
      <c r="A8" s="18"/>
      <c r="B8" s="19">
        <v>36</v>
      </c>
      <c r="C8" s="20" t="s">
        <v>121</v>
      </c>
      <c r="D8" s="21">
        <v>85.850836000000143</v>
      </c>
      <c r="E8" s="22">
        <v>737.27985999999703</v>
      </c>
      <c r="F8" s="22">
        <f t="shared" ref="F8:F19" si="0">SUM(G8,H8)</f>
        <v>726.59863404489033</v>
      </c>
      <c r="G8" s="22">
        <v>247.82161215221907</v>
      </c>
      <c r="H8" s="22">
        <v>478.77702189267131</v>
      </c>
      <c r="I8" s="23">
        <f t="shared" ref="I8:I19" si="1">IFERROR(G8/E8,0)</f>
        <v>0.33612963760086989</v>
      </c>
      <c r="J8" s="24">
        <f t="shared" ref="J8:J19" si="2">IFERROR(SUM(G8,H8)/E8,0)</f>
        <v>0.98551265735767324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0.64937200000000006</v>
      </c>
      <c r="E9" s="36">
        <f ca="1">SUM(E10:OFFSET(E8,(MATCH("GOBIERNOS LOCALES",$A$8:$A$50,0)-MATCH("GOBIERNOS REGIONALES",$A$8:$A$50,0)),0))</f>
        <v>5.3423800000000004</v>
      </c>
      <c r="F9" s="36">
        <f ca="1">SUM(F10:OFFSET(F8,(MATCH("GOBIERNOS LOCALES",$A$8:$A$50,0)-MATCH("GOBIERNOS REGIONALES",$A$8:$A$50,0)),0))</f>
        <v>4.0794044023568858</v>
      </c>
      <c r="G9" s="36">
        <f ca="1">SUM(G10:OFFSET(G8,(MATCH("GOBIERNOS LOCALES",$A$8:$A$50,0)-MATCH("GOBIERNOS REGIONALES",$A$8:$A$50,0)),0))</f>
        <v>2.3666615183356043</v>
      </c>
      <c r="H9" s="36">
        <f ca="1">SUM(H10:OFFSET(H8,(MATCH("GOBIERNOS LOCALES",$A$8:$A$50,0)-MATCH("GOBIERNOS REGIONALES",$A$8:$A$50,0)),0))</f>
        <v>1.7127428840212815</v>
      </c>
      <c r="I9" s="37">
        <f t="shared" ca="1" si="1"/>
        <v>0.4429976000089107</v>
      </c>
      <c r="J9" s="38">
        <f t="shared" ca="1" si="2"/>
        <v>0.7635930806788146</v>
      </c>
      <c r="K9" s="5"/>
    </row>
    <row r="10" spans="1:11" x14ac:dyDescent="0.25">
      <c r="A10" s="18"/>
      <c r="B10" s="19">
        <v>442</v>
      </c>
      <c r="C10" s="20" t="s">
        <v>207</v>
      </c>
      <c r="D10" s="21">
        <v>0.06</v>
      </c>
      <c r="E10" s="22">
        <v>6.9999999999999993E-2</v>
      </c>
      <c r="F10" s="22">
        <f t="shared" si="0"/>
        <v>6.0000004945322871E-2</v>
      </c>
      <c r="G10" s="22">
        <v>3.8550000172108412E-3</v>
      </c>
      <c r="H10" s="22">
        <v>5.614500492811203E-2</v>
      </c>
      <c r="I10" s="23">
        <f t="shared" si="1"/>
        <v>5.5071428817297735E-2</v>
      </c>
      <c r="J10" s="24">
        <f t="shared" si="2"/>
        <v>0.85714292779032686</v>
      </c>
      <c r="K10" s="5"/>
    </row>
    <row r="11" spans="1:11" x14ac:dyDescent="0.25">
      <c r="A11" s="18"/>
      <c r="B11" s="19">
        <v>443</v>
      </c>
      <c r="C11" s="20" t="s">
        <v>208</v>
      </c>
      <c r="D11" s="21">
        <v>0.120924</v>
      </c>
      <c r="E11" s="22">
        <v>0.79800899999999997</v>
      </c>
      <c r="F11" s="22">
        <f t="shared" si="0"/>
        <v>0.58500200031630811</v>
      </c>
      <c r="G11" s="22">
        <v>0.1137799204516341</v>
      </c>
      <c r="H11" s="22">
        <v>0.47122207986467401</v>
      </c>
      <c r="I11" s="23">
        <f t="shared" si="1"/>
        <v>0.1425797459071691</v>
      </c>
      <c r="J11" s="24">
        <f t="shared" si="2"/>
        <v>0.73307694564385628</v>
      </c>
      <c r="K11" s="5"/>
    </row>
    <row r="12" spans="1:11" x14ac:dyDescent="0.25">
      <c r="A12" s="18"/>
      <c r="B12" s="19">
        <v>447</v>
      </c>
      <c r="C12" s="20" t="s">
        <v>212</v>
      </c>
      <c r="D12" s="21">
        <v>0</v>
      </c>
      <c r="E12" s="22">
        <v>2.902962</v>
      </c>
      <c r="F12" s="22">
        <f t="shared" si="0"/>
        <v>2.9029490491375327</v>
      </c>
      <c r="G12" s="22">
        <v>2.0413304399698973</v>
      </c>
      <c r="H12" s="22">
        <v>0.86161860916763544</v>
      </c>
      <c r="I12" s="23">
        <f t="shared" si="1"/>
        <v>0.70318882574759756</v>
      </c>
      <c r="J12" s="24">
        <f t="shared" si="2"/>
        <v>0.99999553874199276</v>
      </c>
      <c r="K12" s="5"/>
    </row>
    <row r="13" spans="1:11" x14ac:dyDescent="0.25">
      <c r="A13" s="18"/>
      <c r="B13" s="19">
        <v>448</v>
      </c>
      <c r="C13" s="20" t="s">
        <v>213</v>
      </c>
      <c r="D13" s="21">
        <v>0</v>
      </c>
      <c r="E13" s="22">
        <v>7.6581999999999997E-2</v>
      </c>
      <c r="F13" s="22">
        <f t="shared" si="0"/>
        <v>0</v>
      </c>
      <c r="G13" s="22">
        <v>0</v>
      </c>
      <c r="H13" s="22">
        <v>0</v>
      </c>
      <c r="I13" s="23">
        <f t="shared" si="1"/>
        <v>0</v>
      </c>
      <c r="J13" s="24">
        <f t="shared" si="2"/>
        <v>0</v>
      </c>
      <c r="K13" s="5"/>
    </row>
    <row r="14" spans="1:11" x14ac:dyDescent="0.25">
      <c r="A14" s="18"/>
      <c r="B14" s="19">
        <v>450</v>
      </c>
      <c r="C14" s="20" t="s">
        <v>215</v>
      </c>
      <c r="D14" s="21">
        <v>0.36104399999999998</v>
      </c>
      <c r="E14" s="22">
        <v>1.3435999999999999</v>
      </c>
      <c r="F14" s="22">
        <f t="shared" si="0"/>
        <v>0.39347791633554152</v>
      </c>
      <c r="G14" s="22">
        <v>0.17544396684024832</v>
      </c>
      <c r="H14" s="22">
        <v>0.2180339494952932</v>
      </c>
      <c r="I14" s="23">
        <f t="shared" si="1"/>
        <v>0.13057752816332863</v>
      </c>
      <c r="J14" s="24">
        <f t="shared" si="2"/>
        <v>0.29285346556679187</v>
      </c>
      <c r="K14" s="5"/>
    </row>
    <row r="15" spans="1:11" x14ac:dyDescent="0.25">
      <c r="A15" s="18"/>
      <c r="B15" s="19">
        <v>451</v>
      </c>
      <c r="C15" s="20" t="s">
        <v>216</v>
      </c>
      <c r="D15" s="21">
        <v>2.0389999999999998E-2</v>
      </c>
      <c r="E15" s="22">
        <v>6.4160000000000009E-2</v>
      </c>
      <c r="F15" s="22">
        <f t="shared" si="0"/>
        <v>5.5157220442197286E-2</v>
      </c>
      <c r="G15" s="22">
        <v>3.3530000509927049E-3</v>
      </c>
      <c r="H15" s="22">
        <v>5.1804220391204581E-2</v>
      </c>
      <c r="I15" s="23">
        <f t="shared" si="1"/>
        <v>5.225997585711821E-2</v>
      </c>
      <c r="J15" s="24">
        <f t="shared" si="2"/>
        <v>0.85968236350058103</v>
      </c>
      <c r="K15" s="5"/>
    </row>
    <row r="16" spans="1:11" x14ac:dyDescent="0.25">
      <c r="A16" s="18"/>
      <c r="B16" s="19">
        <v>452</v>
      </c>
      <c r="C16" s="20" t="s">
        <v>217</v>
      </c>
      <c r="D16" s="21">
        <v>0.03</v>
      </c>
      <c r="E16" s="22">
        <v>0.03</v>
      </c>
      <c r="F16" s="22">
        <f t="shared" si="0"/>
        <v>2.9785440194245894E-2</v>
      </c>
      <c r="G16" s="22">
        <v>5.8699998771771789E-3</v>
      </c>
      <c r="H16" s="22">
        <v>2.3915440317068715E-2</v>
      </c>
      <c r="I16" s="23">
        <f t="shared" si="1"/>
        <v>0.19566666257257265</v>
      </c>
      <c r="J16" s="24">
        <f t="shared" si="2"/>
        <v>0.99284800647486315</v>
      </c>
      <c r="K16" s="5"/>
    </row>
    <row r="17" spans="1:11" x14ac:dyDescent="0.25">
      <c r="A17" s="18"/>
      <c r="B17" s="19">
        <v>456</v>
      </c>
      <c r="C17" s="20" t="s">
        <v>221</v>
      </c>
      <c r="D17" s="21">
        <v>5.3013999999999999E-2</v>
      </c>
      <c r="E17" s="22">
        <v>5.3067000000000003E-2</v>
      </c>
      <c r="F17" s="22">
        <f t="shared" si="0"/>
        <v>5.3032770985737443E-2</v>
      </c>
      <c r="G17" s="22">
        <v>2.3029191128443927E-2</v>
      </c>
      <c r="H17" s="22">
        <v>3.0003579857293516E-2</v>
      </c>
      <c r="I17" s="23">
        <f t="shared" si="1"/>
        <v>0.4339644435985438</v>
      </c>
      <c r="J17" s="24">
        <f t="shared" si="2"/>
        <v>0.99935498493861419</v>
      </c>
      <c r="K17" s="5"/>
    </row>
    <row r="18" spans="1:11" x14ac:dyDescent="0.25">
      <c r="A18" s="18"/>
      <c r="B18" s="19">
        <v>462</v>
      </c>
      <c r="C18" s="20" t="s">
        <v>227</v>
      </c>
      <c r="D18" s="21">
        <v>4.0000000000000001E-3</v>
      </c>
      <c r="E18" s="22">
        <v>4.0000000000000001E-3</v>
      </c>
      <c r="F18" s="22">
        <f t="shared" si="0"/>
        <v>0</v>
      </c>
      <c r="G18" s="22">
        <v>0</v>
      </c>
      <c r="H18" s="22">
        <v>0</v>
      </c>
      <c r="I18" s="23">
        <f t="shared" si="1"/>
        <v>0</v>
      </c>
      <c r="J18" s="24">
        <f t="shared" si="2"/>
        <v>0</v>
      </c>
      <c r="K18" s="5"/>
    </row>
    <row r="19" spans="1:11" ht="15.75" thickBot="1" x14ac:dyDescent="0.3">
      <c r="A19" s="39" t="s">
        <v>231</v>
      </c>
      <c r="B19" s="40"/>
      <c r="C19" s="41"/>
      <c r="D19" s="42">
        <v>21.452529999999985</v>
      </c>
      <c r="E19" s="43">
        <v>20.674460999999983</v>
      </c>
      <c r="F19" s="43">
        <f t="shared" si="0"/>
        <v>15.921607570773631</v>
      </c>
      <c r="G19" s="43">
        <v>9.7264371189521626</v>
      </c>
      <c r="H19" s="43">
        <v>6.1951704518214683</v>
      </c>
      <c r="I19" s="44">
        <f t="shared" si="1"/>
        <v>0.47045662370362018</v>
      </c>
      <c r="J19" s="45">
        <f t="shared" si="2"/>
        <v>0.77010992309659942</v>
      </c>
      <c r="K19" s="5"/>
    </row>
    <row r="20" spans="1:11" x14ac:dyDescent="0.25">
      <c r="D20" s="6"/>
      <c r="E20" s="6"/>
      <c r="F20" s="6"/>
      <c r="G20" s="6"/>
      <c r="H20" s="6"/>
      <c r="I20" s="5"/>
      <c r="J20" s="5"/>
      <c r="K2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A10" workbookViewId="0">
      <selection activeCell="A15" sqref="A15:F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47</v>
      </c>
      <c r="B1" s="47" t="s">
        <v>232</v>
      </c>
      <c r="C1" s="47" t="s">
        <v>28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927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107.95273800000001</v>
      </c>
      <c r="G6" s="15">
        <v>763.29670100000078</v>
      </c>
      <c r="H6" s="15">
        <v>746.59964601802085</v>
      </c>
      <c r="I6" s="15">
        <v>259.91471078950684</v>
      </c>
      <c r="J6" s="15">
        <v>486.68493522851406</v>
      </c>
      <c r="K6" s="16">
        <v>0.34051596246779348</v>
      </c>
      <c r="L6" s="17">
        <v>0.97812507906806756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67.276958000000008</v>
      </c>
      <c r="G7" s="36">
        <f ca="1">SUM(G8:OFFSET(G6,MATCH("PROYECTOS",$A$8:$A$50,0),0))</f>
        <v>77.509421999999986</v>
      </c>
      <c r="H7" s="36">
        <f ca="1">SUM(H8:OFFSET(H6,MATCH("PROYECTOS",$A$8:$A$50,0),0))</f>
        <v>65.641812181183496</v>
      </c>
      <c r="I7" s="36">
        <f ca="1">SUM(I8:OFFSET(I6,MATCH("PROYECTOS",$A$8:$A$50,0),0))</f>
        <v>26.981179001212624</v>
      </c>
      <c r="J7" s="36">
        <f ca="1">SUM(J8:OFFSET(J6,MATCH("PROYECTOS",$A$8:$A$50,0),0))</f>
        <v>38.66063317997088</v>
      </c>
      <c r="K7" s="37">
        <f ca="1">IFERROR(I7/G7,0)</f>
        <v>0.34810192496613673</v>
      </c>
      <c r="L7" s="38">
        <f ca="1">IFERROR(SUM(I7,J7)/G7,0)</f>
        <v>0.84688816517279031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22.445729000000004</v>
      </c>
      <c r="G8" s="22">
        <v>26.737465000000007</v>
      </c>
      <c r="H8" s="22">
        <f t="shared" ref="H8:H12" si="0">SUM(I8,J8)</f>
        <v>20.375878836632182</v>
      </c>
      <c r="I8" s="22">
        <v>8.5156099753221497</v>
      </c>
      <c r="J8" s="22">
        <v>11.860268861310033</v>
      </c>
      <c r="K8" s="23">
        <f t="shared" ref="K8:K13" si="1">IFERROR(I8/G8,0)</f>
        <v>0.31848980355176332</v>
      </c>
      <c r="L8" s="24">
        <f t="shared" ref="L8:L13" si="2">IFERROR(SUM(I8,J8)/G8,0)</f>
        <v>0.76207220230609662</v>
      </c>
      <c r="M8" s="61"/>
      <c r="N8" s="22"/>
      <c r="O8" s="24" t="str">
        <f>IFERROR(N8/M8,".")</f>
        <v>.</v>
      </c>
    </row>
    <row r="9" spans="1:15" ht="63.75" x14ac:dyDescent="0.25">
      <c r="A9" s="18"/>
      <c r="B9" s="20">
        <v>3000085</v>
      </c>
      <c r="C9" s="20" t="s">
        <v>928</v>
      </c>
      <c r="D9" s="60">
        <v>157</v>
      </c>
      <c r="E9" s="20" t="s">
        <v>932</v>
      </c>
      <c r="F9" s="21">
        <v>40.787911000000001</v>
      </c>
      <c r="G9" s="22">
        <v>42.20202399999998</v>
      </c>
      <c r="H9" s="22">
        <f t="shared" si="0"/>
        <v>37.93977441863376</v>
      </c>
      <c r="I9" s="22">
        <v>16.809287106667625</v>
      </c>
      <c r="J9" s="22">
        <v>21.130487311966135</v>
      </c>
      <c r="K9" s="23">
        <f t="shared" si="1"/>
        <v>0.39830523547087771</v>
      </c>
      <c r="L9" s="24">
        <f t="shared" si="2"/>
        <v>0.8990036690807478</v>
      </c>
      <c r="M9" s="61"/>
      <c r="N9" s="22"/>
      <c r="O9" s="24" t="str">
        <f t="shared" ref="O9:O12" si="3">IFERROR(N9/M9,".")</f>
        <v>.</v>
      </c>
    </row>
    <row r="10" spans="1:15" ht="38.25" x14ac:dyDescent="0.25">
      <c r="A10" s="18"/>
      <c r="B10" s="20">
        <v>3000494</v>
      </c>
      <c r="C10" s="20" t="s">
        <v>929</v>
      </c>
      <c r="D10" s="60">
        <v>45</v>
      </c>
      <c r="E10" s="20" t="s">
        <v>933</v>
      </c>
      <c r="F10" s="21">
        <v>0.35560600000000003</v>
      </c>
      <c r="G10" s="22">
        <v>0.71054799999999996</v>
      </c>
      <c r="H10" s="22">
        <f t="shared" si="0"/>
        <v>0.5243943471723469</v>
      </c>
      <c r="I10" s="22">
        <v>0.16089387879037531</v>
      </c>
      <c r="J10" s="22">
        <v>0.36350046838197159</v>
      </c>
      <c r="K10" s="23">
        <f t="shared" si="1"/>
        <v>0.22643632631486588</v>
      </c>
      <c r="L10" s="24">
        <f t="shared" si="2"/>
        <v>0.73801396552005905</v>
      </c>
      <c r="M10" s="61"/>
      <c r="N10" s="22"/>
      <c r="O10" s="24" t="str">
        <f t="shared" si="3"/>
        <v>.</v>
      </c>
    </row>
    <row r="11" spans="1:15" ht="51" x14ac:dyDescent="0.25">
      <c r="A11" s="18"/>
      <c r="B11" s="20">
        <v>3000495</v>
      </c>
      <c r="C11" s="20" t="s">
        <v>930</v>
      </c>
      <c r="D11" s="60">
        <v>117</v>
      </c>
      <c r="E11" s="20" t="s">
        <v>813</v>
      </c>
      <c r="F11" s="21">
        <v>0.94002400000000019</v>
      </c>
      <c r="G11" s="22">
        <v>1.0028469999999998</v>
      </c>
      <c r="H11" s="22">
        <f t="shared" si="0"/>
        <v>0.69215501965583837</v>
      </c>
      <c r="I11" s="22">
        <v>0.22704438457731158</v>
      </c>
      <c r="J11" s="22">
        <v>0.46511063507852679</v>
      </c>
      <c r="K11" s="23">
        <f t="shared" si="1"/>
        <v>0.22639982427759331</v>
      </c>
      <c r="L11" s="24">
        <f t="shared" si="2"/>
        <v>0.69019004858750987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3000496</v>
      </c>
      <c r="C12" s="20" t="s">
        <v>931</v>
      </c>
      <c r="D12" s="60">
        <v>554</v>
      </c>
      <c r="E12" s="20" t="s">
        <v>934</v>
      </c>
      <c r="F12" s="21">
        <v>2.7476880000000001</v>
      </c>
      <c r="G12" s="22">
        <v>6.8565379999999987</v>
      </c>
      <c r="H12" s="22">
        <f t="shared" si="0"/>
        <v>6.1096095590893782</v>
      </c>
      <c r="I12" s="22">
        <v>1.268343655855162</v>
      </c>
      <c r="J12" s="22">
        <v>4.8412659032342162</v>
      </c>
      <c r="K12" s="23">
        <f t="shared" si="1"/>
        <v>0.18498310019650765</v>
      </c>
      <c r="L12" s="24">
        <f t="shared" si="2"/>
        <v>0.89106332657813303</v>
      </c>
      <c r="M12" s="61"/>
      <c r="N12" s="22"/>
      <c r="O12" s="24" t="str">
        <f t="shared" si="3"/>
        <v>.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40.675780000000003</v>
      </c>
      <c r="G13" s="43">
        <f t="shared" ref="G13:J13" ca="1" si="4">OFFSET(G13,-MATCH("PROYECTOS",$A$8:$A$50,0)-1,0)-(OFFSET(G13,-MATCH("PROYECTOS",$A$8:$A$50,0),0))</f>
        <v>685.78727900000081</v>
      </c>
      <c r="H13" s="43">
        <f t="shared" ca="1" si="4"/>
        <v>680.95783383683738</v>
      </c>
      <c r="I13" s="43">
        <f t="shared" ca="1" si="4"/>
        <v>232.9335317882942</v>
      </c>
      <c r="J13" s="43">
        <f t="shared" ca="1" si="4"/>
        <v>448.02430204854318</v>
      </c>
      <c r="K13" s="44">
        <f t="shared" ca="1" si="1"/>
        <v>0.33965857769766816</v>
      </c>
      <c r="L13" s="45">
        <f t="shared" ca="1" si="2"/>
        <v>0.99295780876804007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958</v>
      </c>
    </row>
    <row r="17" spans="1:6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</row>
    <row r="18" spans="1:6" ht="15.75" thickBot="1" x14ac:dyDescent="0.3">
      <c r="A18" s="101"/>
      <c r="B18" s="102"/>
      <c r="C18" s="102"/>
      <c r="D18" s="102"/>
      <c r="E18" s="102"/>
      <c r="F18" s="104"/>
    </row>
    <row r="19" spans="1:6" ht="38.25" customHeight="1" x14ac:dyDescent="0.25">
      <c r="A19" s="18"/>
      <c r="B19" s="20">
        <v>3000494</v>
      </c>
      <c r="C19" s="97" t="s">
        <v>929</v>
      </c>
      <c r="D19" s="97"/>
      <c r="E19" s="98"/>
      <c r="F19" s="24">
        <v>0.73801396552005905</v>
      </c>
    </row>
    <row r="20" spans="1:6" ht="51.75" customHeight="1" thickBot="1" x14ac:dyDescent="0.3">
      <c r="A20" s="25"/>
      <c r="B20" s="27">
        <v>3000495</v>
      </c>
      <c r="C20" s="99" t="s">
        <v>930</v>
      </c>
      <c r="D20" s="99"/>
      <c r="E20" s="100"/>
      <c r="F20" s="31">
        <v>0.69019004858750987</v>
      </c>
    </row>
  </sheetData>
  <mergeCells count="18"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  <mergeCell ref="C19:E19"/>
    <mergeCell ref="C20:E20"/>
    <mergeCell ref="A17:E18"/>
    <mergeCell ref="F17:F18"/>
    <mergeCell ref="A3:E3"/>
    <mergeCell ref="F3:L3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47</v>
      </c>
      <c r="B1" s="47" t="s">
        <v>232</v>
      </c>
      <c r="C1" s="47" t="s">
        <v>28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935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107.95273800000001</v>
      </c>
      <c r="I6" s="15">
        <v>763.29670100000078</v>
      </c>
      <c r="J6" s="15">
        <v>746.59964601802085</v>
      </c>
      <c r="K6" s="15">
        <v>259.91471078950684</v>
      </c>
      <c r="L6" s="15">
        <v>486.68493522851406</v>
      </c>
      <c r="M6" s="16">
        <v>0.34051596246779348</v>
      </c>
      <c r="N6" s="17">
        <v>0.97812507906806756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SUM(H8:OFFSET(H6,MATCH("PROYECTOS",$A$8:$A$45,0),0))</f>
        <v>67.276958000000008</v>
      </c>
      <c r="I7" s="36">
        <f ca="1">SUM(I8:OFFSET(I6,MATCH("PROYECTOS",$A$8:$A$45,0),0))</f>
        <v>77.509422000000001</v>
      </c>
      <c r="J7" s="36">
        <f ca="1">SUM(J8:OFFSET(J6,MATCH("PROYECTOS",$A$8:$A$45,0),0))</f>
        <v>65.641812181183496</v>
      </c>
      <c r="K7" s="36">
        <f ca="1">SUM(K8:OFFSET(K6,MATCH("PROYECTOS",$A$8:$A$45,0),0))</f>
        <v>26.981179001212624</v>
      </c>
      <c r="L7" s="36">
        <f ca="1">SUM(L8:OFFSET(L6,MATCH("PROYECTOS",$A$8:$A$45,0),0))</f>
        <v>38.66063317997088</v>
      </c>
      <c r="M7" s="37">
        <f ca="1">IFERROR(K7/I7,0)</f>
        <v>0.34810192496613668</v>
      </c>
      <c r="N7" s="38">
        <f ca="1">IFERROR(SUM(K7,L7)/I7,0)</f>
        <v>0.8468881651727902</v>
      </c>
      <c r="O7" s="57"/>
      <c r="P7" s="36"/>
      <c r="Q7" s="38"/>
    </row>
    <row r="8" spans="1:17" ht="25.5" x14ac:dyDescent="0.25">
      <c r="A8" s="18"/>
      <c r="B8" s="65">
        <v>5000243</v>
      </c>
      <c r="C8" s="20" t="s">
        <v>936</v>
      </c>
      <c r="D8" s="20">
        <v>3000001</v>
      </c>
      <c r="E8" s="20" t="s">
        <v>275</v>
      </c>
      <c r="F8" s="60">
        <v>36</v>
      </c>
      <c r="G8" s="20" t="s">
        <v>650</v>
      </c>
      <c r="H8" s="21">
        <v>6.6395999999999997E-2</v>
      </c>
      <c r="I8" s="22">
        <v>6.6395999999999997E-2</v>
      </c>
      <c r="J8" s="22">
        <f t="shared" ref="J8:J25" si="0">SUM(K8,L8)</f>
        <v>5.9968482804833911E-2</v>
      </c>
      <c r="K8" s="22">
        <v>2.7834830179926939E-2</v>
      </c>
      <c r="L8" s="22">
        <v>3.2133652624906972E-2</v>
      </c>
      <c r="M8" s="23">
        <f t="shared" ref="M8:M26" si="1">IFERROR(K8/I8,0)</f>
        <v>0.41922450418589885</v>
      </c>
      <c r="N8" s="24">
        <f t="shared" ref="N8:N26" si="2">IFERROR(SUM(K8,L8)/I8,0)</f>
        <v>0.90319421056741245</v>
      </c>
      <c r="O8" s="61">
        <v>20</v>
      </c>
      <c r="P8" s="22">
        <v>5</v>
      </c>
      <c r="Q8" s="24">
        <f>IFERROR(P8/O8,".")</f>
        <v>0.25</v>
      </c>
    </row>
    <row r="9" spans="1:17" ht="38.25" x14ac:dyDescent="0.25">
      <c r="A9" s="18"/>
      <c r="B9" s="65">
        <v>5000254</v>
      </c>
      <c r="C9" s="20" t="s">
        <v>937</v>
      </c>
      <c r="D9" s="20">
        <v>3000001</v>
      </c>
      <c r="E9" s="20" t="s">
        <v>275</v>
      </c>
      <c r="F9" s="60">
        <v>304</v>
      </c>
      <c r="G9" s="20" t="s">
        <v>953</v>
      </c>
      <c r="H9" s="21">
        <v>7.7150850000000002</v>
      </c>
      <c r="I9" s="22">
        <v>3.1062350000000003</v>
      </c>
      <c r="J9" s="22">
        <f t="shared" si="0"/>
        <v>2.126727424794808</v>
      </c>
      <c r="K9" s="22">
        <v>0.58100083495082799</v>
      </c>
      <c r="L9" s="22">
        <v>1.54572658984398</v>
      </c>
      <c r="M9" s="23">
        <f t="shared" si="1"/>
        <v>0.18704342554598347</v>
      </c>
      <c r="N9" s="24">
        <f t="shared" si="2"/>
        <v>0.68466404660137037</v>
      </c>
      <c r="O9" s="61">
        <v>35</v>
      </c>
      <c r="P9" s="22">
        <v>0</v>
      </c>
      <c r="Q9" s="24">
        <f t="shared" ref="Q9:Q25" si="3">IFERROR(P9/O9,".")</f>
        <v>0</v>
      </c>
    </row>
    <row r="10" spans="1:17" x14ac:dyDescent="0.25">
      <c r="A10" s="18"/>
      <c r="B10" s="65">
        <v>5000276</v>
      </c>
      <c r="C10" s="20" t="s">
        <v>630</v>
      </c>
      <c r="D10" s="20">
        <v>3000001</v>
      </c>
      <c r="E10" s="20" t="s">
        <v>275</v>
      </c>
      <c r="F10" s="60">
        <v>1</v>
      </c>
      <c r="G10" s="20" t="s">
        <v>649</v>
      </c>
      <c r="H10" s="21">
        <v>14.024948000000006</v>
      </c>
      <c r="I10" s="22">
        <v>22.954551000000006</v>
      </c>
      <c r="J10" s="22">
        <f t="shared" si="0"/>
        <v>17.773108657180273</v>
      </c>
      <c r="K10" s="22">
        <v>7.7056719941356278</v>
      </c>
      <c r="L10" s="22">
        <v>10.067436663044646</v>
      </c>
      <c r="M10" s="23">
        <f t="shared" si="1"/>
        <v>0.33569256023067606</v>
      </c>
      <c r="N10" s="24">
        <f t="shared" si="2"/>
        <v>0.77427385345852628</v>
      </c>
      <c r="O10" s="61">
        <v>461</v>
      </c>
      <c r="P10" s="22">
        <v>481</v>
      </c>
      <c r="Q10" s="24">
        <f t="shared" si="3"/>
        <v>1.0433839479392624</v>
      </c>
    </row>
    <row r="11" spans="1:17" ht="25.5" x14ac:dyDescent="0.25">
      <c r="A11" s="18"/>
      <c r="B11" s="65">
        <v>5005031</v>
      </c>
      <c r="C11" s="20" t="s">
        <v>938</v>
      </c>
      <c r="D11" s="20">
        <v>3000001</v>
      </c>
      <c r="E11" s="20" t="s">
        <v>275</v>
      </c>
      <c r="F11" s="60">
        <v>476</v>
      </c>
      <c r="G11" s="20" t="s">
        <v>954</v>
      </c>
      <c r="H11" s="21">
        <v>0.63929999999999998</v>
      </c>
      <c r="I11" s="22">
        <v>0.61028300000000002</v>
      </c>
      <c r="J11" s="22">
        <f t="shared" si="0"/>
        <v>0.41607427185226697</v>
      </c>
      <c r="K11" s="22">
        <v>0.20110231605576701</v>
      </c>
      <c r="L11" s="22">
        <v>0.21497195579649997</v>
      </c>
      <c r="M11" s="23">
        <f t="shared" si="1"/>
        <v>0.32952305087273775</v>
      </c>
      <c r="N11" s="24">
        <f t="shared" si="2"/>
        <v>0.68177267243601236</v>
      </c>
      <c r="O11" s="61">
        <v>55577</v>
      </c>
      <c r="P11" s="22">
        <v>47450</v>
      </c>
      <c r="Q11" s="24">
        <f t="shared" si="3"/>
        <v>0.85377044460838114</v>
      </c>
    </row>
    <row r="12" spans="1:17" ht="63.75" x14ac:dyDescent="0.25">
      <c r="A12" s="18"/>
      <c r="B12" s="65">
        <v>5000299</v>
      </c>
      <c r="C12" s="20" t="s">
        <v>939</v>
      </c>
      <c r="D12" s="20">
        <v>3000085</v>
      </c>
      <c r="E12" s="20" t="s">
        <v>928</v>
      </c>
      <c r="F12" s="60">
        <v>157</v>
      </c>
      <c r="G12" s="20" t="s">
        <v>932</v>
      </c>
      <c r="H12" s="21">
        <v>9.0941350000000014</v>
      </c>
      <c r="I12" s="22">
        <v>10.926805999999999</v>
      </c>
      <c r="J12" s="22">
        <f t="shared" si="0"/>
        <v>10.441247672773898</v>
      </c>
      <c r="K12" s="22">
        <v>5.9201597787905484</v>
      </c>
      <c r="L12" s="22">
        <v>4.5210878939833492</v>
      </c>
      <c r="M12" s="23">
        <f t="shared" si="1"/>
        <v>0.54180149064516647</v>
      </c>
      <c r="N12" s="24">
        <f t="shared" si="2"/>
        <v>0.95556264774664235</v>
      </c>
      <c r="O12" s="61">
        <v>382</v>
      </c>
      <c r="P12" s="22">
        <v>378</v>
      </c>
      <c r="Q12" s="24">
        <f t="shared" si="3"/>
        <v>0.98952879581151831</v>
      </c>
    </row>
    <row r="13" spans="1:17" ht="63.75" x14ac:dyDescent="0.25">
      <c r="A13" s="18"/>
      <c r="B13" s="65">
        <v>5000300</v>
      </c>
      <c r="C13" s="20" t="s">
        <v>940</v>
      </c>
      <c r="D13" s="20">
        <v>3000085</v>
      </c>
      <c r="E13" s="20" t="s">
        <v>928</v>
      </c>
      <c r="F13" s="60">
        <v>157</v>
      </c>
      <c r="G13" s="20" t="s">
        <v>932</v>
      </c>
      <c r="H13" s="21">
        <v>2.4580239999999982</v>
      </c>
      <c r="I13" s="22">
        <v>2.062523999999998</v>
      </c>
      <c r="J13" s="22">
        <f t="shared" si="0"/>
        <v>2.0470212993677706</v>
      </c>
      <c r="K13" s="22">
        <v>0.8830264275893569</v>
      </c>
      <c r="L13" s="22">
        <v>1.1639948717784137</v>
      </c>
      <c r="M13" s="23">
        <f t="shared" si="1"/>
        <v>0.42812904363263543</v>
      </c>
      <c r="N13" s="24">
        <f t="shared" si="2"/>
        <v>0.99248362655065958</v>
      </c>
      <c r="O13" s="61">
        <v>441</v>
      </c>
      <c r="P13" s="22">
        <v>438</v>
      </c>
      <c r="Q13" s="24">
        <f t="shared" si="3"/>
        <v>0.99319727891156462</v>
      </c>
    </row>
    <row r="14" spans="1:17" ht="63.75" x14ac:dyDescent="0.25">
      <c r="A14" s="18"/>
      <c r="B14" s="65">
        <v>5000301</v>
      </c>
      <c r="C14" s="20" t="s">
        <v>941</v>
      </c>
      <c r="D14" s="20">
        <v>3000085</v>
      </c>
      <c r="E14" s="20" t="s">
        <v>928</v>
      </c>
      <c r="F14" s="60">
        <v>157</v>
      </c>
      <c r="G14" s="20" t="s">
        <v>932</v>
      </c>
      <c r="H14" s="21">
        <v>5.493456000000001</v>
      </c>
      <c r="I14" s="22">
        <v>6.1773570000000007</v>
      </c>
      <c r="J14" s="22">
        <f t="shared" si="0"/>
        <v>6.0403629264328629</v>
      </c>
      <c r="K14" s="22">
        <v>2.856423586490564</v>
      </c>
      <c r="L14" s="22">
        <v>3.1839393399422988</v>
      </c>
      <c r="M14" s="23">
        <f t="shared" si="1"/>
        <v>0.46240221934567871</v>
      </c>
      <c r="N14" s="24">
        <f t="shared" si="2"/>
        <v>0.97782318982582073</v>
      </c>
      <c r="O14" s="61">
        <v>1065</v>
      </c>
      <c r="P14" s="22">
        <v>1065</v>
      </c>
      <c r="Q14" s="24">
        <f t="shared" si="3"/>
        <v>1</v>
      </c>
    </row>
    <row r="15" spans="1:17" ht="63.75" x14ac:dyDescent="0.25">
      <c r="A15" s="18"/>
      <c r="B15" s="65">
        <v>5000302</v>
      </c>
      <c r="C15" s="20" t="s">
        <v>942</v>
      </c>
      <c r="D15" s="20">
        <v>3000085</v>
      </c>
      <c r="E15" s="20" t="s">
        <v>928</v>
      </c>
      <c r="F15" s="60">
        <v>157</v>
      </c>
      <c r="G15" s="20" t="s">
        <v>932</v>
      </c>
      <c r="H15" s="21">
        <v>8.0765759999999993</v>
      </c>
      <c r="I15" s="22">
        <v>7.6359709999999996</v>
      </c>
      <c r="J15" s="22">
        <f t="shared" si="0"/>
        <v>6.7424944099038839</v>
      </c>
      <c r="K15" s="22">
        <v>2.3776749732205644</v>
      </c>
      <c r="L15" s="22">
        <v>4.3648194366833195</v>
      </c>
      <c r="M15" s="23">
        <f t="shared" si="1"/>
        <v>0.311378208903696</v>
      </c>
      <c r="N15" s="24">
        <f t="shared" si="2"/>
        <v>0.88299109699393619</v>
      </c>
      <c r="O15" s="61">
        <v>1466.5</v>
      </c>
      <c r="P15" s="22">
        <v>1128.5</v>
      </c>
      <c r="Q15" s="24">
        <f t="shared" si="3"/>
        <v>0.76951926355267641</v>
      </c>
    </row>
    <row r="16" spans="1:17" ht="63.75" x14ac:dyDescent="0.25">
      <c r="A16" s="18"/>
      <c r="B16" s="65">
        <v>5001304</v>
      </c>
      <c r="C16" s="20" t="s">
        <v>943</v>
      </c>
      <c r="D16" s="20">
        <v>3000085</v>
      </c>
      <c r="E16" s="20" t="s">
        <v>928</v>
      </c>
      <c r="F16" s="60">
        <v>96</v>
      </c>
      <c r="G16" s="20" t="s">
        <v>955</v>
      </c>
      <c r="H16" s="21">
        <v>11.641299999999999</v>
      </c>
      <c r="I16" s="22">
        <v>13.986913000000001</v>
      </c>
      <c r="J16" s="22">
        <f t="shared" si="0"/>
        <v>11.960912172100507</v>
      </c>
      <c r="K16" s="22">
        <v>4.530531361233443</v>
      </c>
      <c r="L16" s="22">
        <v>7.4303808108670637</v>
      </c>
      <c r="M16" s="23">
        <f t="shared" si="1"/>
        <v>0.32391217141576861</v>
      </c>
      <c r="N16" s="24">
        <f t="shared" si="2"/>
        <v>0.85515025167458358</v>
      </c>
      <c r="O16" s="61">
        <v>3519</v>
      </c>
      <c r="P16" s="22">
        <v>2100</v>
      </c>
      <c r="Q16" s="24">
        <f t="shared" si="3"/>
        <v>0.5967604433077579</v>
      </c>
    </row>
    <row r="17" spans="1:17" ht="63.75" x14ac:dyDescent="0.25">
      <c r="A17" s="18"/>
      <c r="B17" s="65">
        <v>5004091</v>
      </c>
      <c r="C17" s="20" t="s">
        <v>944</v>
      </c>
      <c r="D17" s="20">
        <v>3000085</v>
      </c>
      <c r="E17" s="20" t="s">
        <v>928</v>
      </c>
      <c r="F17" s="60">
        <v>88</v>
      </c>
      <c r="G17" s="20" t="s">
        <v>471</v>
      </c>
      <c r="H17" s="21">
        <v>2.190045</v>
      </c>
      <c r="I17" s="22">
        <v>0.43454899999999996</v>
      </c>
      <c r="J17" s="22">
        <f t="shared" si="0"/>
        <v>0.20333005487918854</v>
      </c>
      <c r="K17" s="22">
        <v>0</v>
      </c>
      <c r="L17" s="22">
        <v>0.20333005487918854</v>
      </c>
      <c r="M17" s="23">
        <f t="shared" si="1"/>
        <v>0</v>
      </c>
      <c r="N17" s="24">
        <f t="shared" si="2"/>
        <v>0.46791053455234866</v>
      </c>
      <c r="O17" s="61">
        <v>792</v>
      </c>
      <c r="P17" s="22">
        <v>52</v>
      </c>
      <c r="Q17" s="24">
        <f t="shared" si="3"/>
        <v>6.5656565656565663E-2</v>
      </c>
    </row>
    <row r="18" spans="1:17" ht="63.75" x14ac:dyDescent="0.25">
      <c r="A18" s="18"/>
      <c r="B18" s="65">
        <v>5004092</v>
      </c>
      <c r="C18" s="20" t="s">
        <v>945</v>
      </c>
      <c r="D18" s="20">
        <v>3000085</v>
      </c>
      <c r="E18" s="20" t="s">
        <v>928</v>
      </c>
      <c r="F18" s="60">
        <v>259</v>
      </c>
      <c r="G18" s="20" t="s">
        <v>296</v>
      </c>
      <c r="H18" s="21">
        <v>1.274475</v>
      </c>
      <c r="I18" s="22">
        <v>0.32900400000000002</v>
      </c>
      <c r="J18" s="22">
        <f t="shared" si="0"/>
        <v>0</v>
      </c>
      <c r="K18" s="22">
        <v>0</v>
      </c>
      <c r="L18" s="22">
        <v>0</v>
      </c>
      <c r="M18" s="23">
        <f t="shared" si="1"/>
        <v>0</v>
      </c>
      <c r="N18" s="24">
        <f t="shared" si="2"/>
        <v>0</v>
      </c>
      <c r="O18" s="61">
        <v>10849</v>
      </c>
      <c r="P18" s="22">
        <v>0</v>
      </c>
      <c r="Q18" s="24">
        <f t="shared" si="3"/>
        <v>0</v>
      </c>
    </row>
    <row r="19" spans="1:17" ht="63.75" x14ac:dyDescent="0.25">
      <c r="A19" s="18"/>
      <c r="B19" s="65">
        <v>5005030</v>
      </c>
      <c r="C19" s="20" t="s">
        <v>946</v>
      </c>
      <c r="D19" s="20">
        <v>3000085</v>
      </c>
      <c r="E19" s="20" t="s">
        <v>928</v>
      </c>
      <c r="F19" s="60">
        <v>117</v>
      </c>
      <c r="G19" s="20" t="s">
        <v>813</v>
      </c>
      <c r="H19" s="21">
        <v>0.55989999999999984</v>
      </c>
      <c r="I19" s="22">
        <v>0.64889999999999992</v>
      </c>
      <c r="J19" s="22">
        <f t="shared" si="0"/>
        <v>0.50440588317565016</v>
      </c>
      <c r="K19" s="22">
        <v>0.24147097934314843</v>
      </c>
      <c r="L19" s="22">
        <v>0.26293490383250173</v>
      </c>
      <c r="M19" s="23">
        <f t="shared" si="1"/>
        <v>0.37212356194043528</v>
      </c>
      <c r="N19" s="24">
        <f t="shared" si="2"/>
        <v>0.77732452330967827</v>
      </c>
      <c r="O19" s="61">
        <v>36</v>
      </c>
      <c r="P19" s="22">
        <v>36</v>
      </c>
      <c r="Q19" s="24">
        <f t="shared" si="3"/>
        <v>1</v>
      </c>
    </row>
    <row r="20" spans="1:17" ht="38.25" x14ac:dyDescent="0.25">
      <c r="A20" s="18"/>
      <c r="B20" s="65">
        <v>5000298</v>
      </c>
      <c r="C20" s="20" t="s">
        <v>947</v>
      </c>
      <c r="D20" s="20">
        <v>3000494</v>
      </c>
      <c r="E20" s="20" t="s">
        <v>929</v>
      </c>
      <c r="F20" s="60">
        <v>554</v>
      </c>
      <c r="G20" s="20" t="s">
        <v>934</v>
      </c>
      <c r="H20" s="21">
        <v>0.35560600000000003</v>
      </c>
      <c r="I20" s="22">
        <v>0.71054799999999996</v>
      </c>
      <c r="J20" s="22">
        <f t="shared" si="0"/>
        <v>0.5243943471723469</v>
      </c>
      <c r="K20" s="22">
        <v>0.16089387879037531</v>
      </c>
      <c r="L20" s="22">
        <v>0.36350046838197159</v>
      </c>
      <c r="M20" s="23">
        <f t="shared" si="1"/>
        <v>0.22643632631486588</v>
      </c>
      <c r="N20" s="24">
        <f t="shared" si="2"/>
        <v>0.73801396552005905</v>
      </c>
      <c r="O20" s="61">
        <v>391</v>
      </c>
      <c r="P20" s="22">
        <v>407</v>
      </c>
      <c r="Q20" s="24">
        <f t="shared" si="3"/>
        <v>1.040920716112532</v>
      </c>
    </row>
    <row r="21" spans="1:17" ht="51" x14ac:dyDescent="0.25">
      <c r="A21" s="18"/>
      <c r="B21" s="65">
        <v>5004094</v>
      </c>
      <c r="C21" s="20" t="s">
        <v>948</v>
      </c>
      <c r="D21" s="20">
        <v>3000495</v>
      </c>
      <c r="E21" s="20" t="s">
        <v>930</v>
      </c>
      <c r="F21" s="60">
        <v>117</v>
      </c>
      <c r="G21" s="20" t="s">
        <v>813</v>
      </c>
      <c r="H21" s="21">
        <v>0.26740399999999998</v>
      </c>
      <c r="I21" s="22">
        <v>0.31122700000000003</v>
      </c>
      <c r="J21" s="22">
        <f t="shared" si="0"/>
        <v>0.28353043784591137</v>
      </c>
      <c r="K21" s="22">
        <v>3.8483091120724566E-2</v>
      </c>
      <c r="L21" s="22">
        <v>0.2450473467251868</v>
      </c>
      <c r="M21" s="23">
        <f t="shared" si="1"/>
        <v>0.12364959055841737</v>
      </c>
      <c r="N21" s="24">
        <f t="shared" si="2"/>
        <v>0.91100848527252243</v>
      </c>
      <c r="O21" s="61">
        <v>127</v>
      </c>
      <c r="P21" s="22">
        <v>119.97</v>
      </c>
      <c r="Q21" s="24">
        <f t="shared" si="3"/>
        <v>0.94464566929133853</v>
      </c>
    </row>
    <row r="22" spans="1:17" ht="51" x14ac:dyDescent="0.25">
      <c r="A22" s="18"/>
      <c r="B22" s="65">
        <v>5004095</v>
      </c>
      <c r="C22" s="20" t="s">
        <v>949</v>
      </c>
      <c r="D22" s="20">
        <v>3000495</v>
      </c>
      <c r="E22" s="20" t="s">
        <v>930</v>
      </c>
      <c r="F22" s="60">
        <v>60</v>
      </c>
      <c r="G22" s="20" t="s">
        <v>323</v>
      </c>
      <c r="H22" s="21">
        <v>0.67262000000000011</v>
      </c>
      <c r="I22" s="22">
        <v>0.6916199999999999</v>
      </c>
      <c r="J22" s="22">
        <f t="shared" si="0"/>
        <v>0.408624581809927</v>
      </c>
      <c r="K22" s="22">
        <v>0.18856129345658701</v>
      </c>
      <c r="L22" s="22">
        <v>0.22006328835334002</v>
      </c>
      <c r="M22" s="23">
        <f t="shared" si="1"/>
        <v>0.27263713232206566</v>
      </c>
      <c r="N22" s="24">
        <f t="shared" si="2"/>
        <v>0.59082239063347941</v>
      </c>
      <c r="O22" s="61">
        <v>3</v>
      </c>
      <c r="P22" s="22">
        <v>3</v>
      </c>
      <c r="Q22" s="24">
        <f t="shared" si="3"/>
        <v>1</v>
      </c>
    </row>
    <row r="23" spans="1:17" ht="38.25" x14ac:dyDescent="0.25">
      <c r="A23" s="18"/>
      <c r="B23" s="65">
        <v>5000271</v>
      </c>
      <c r="C23" s="20" t="s">
        <v>950</v>
      </c>
      <c r="D23" s="20">
        <v>3000496</v>
      </c>
      <c r="E23" s="20" t="s">
        <v>931</v>
      </c>
      <c r="F23" s="60">
        <v>60</v>
      </c>
      <c r="G23" s="20" t="s">
        <v>323</v>
      </c>
      <c r="H23" s="21">
        <v>2.0386630000000001</v>
      </c>
      <c r="I23" s="22">
        <v>6.0545129999999991</v>
      </c>
      <c r="J23" s="22">
        <f t="shared" si="0"/>
        <v>5.4481134115059575</v>
      </c>
      <c r="K23" s="22">
        <v>0.98980893811373971</v>
      </c>
      <c r="L23" s="22">
        <v>4.4583044733922179</v>
      </c>
      <c r="M23" s="23">
        <f t="shared" si="1"/>
        <v>0.1634828330724106</v>
      </c>
      <c r="N23" s="24">
        <f t="shared" si="2"/>
        <v>0.89984337493469058</v>
      </c>
      <c r="O23" s="61">
        <v>63</v>
      </c>
      <c r="P23" s="22">
        <v>53</v>
      </c>
      <c r="Q23" s="24">
        <f t="shared" si="3"/>
        <v>0.84126984126984128</v>
      </c>
    </row>
    <row r="24" spans="1:17" ht="38.25" x14ac:dyDescent="0.25">
      <c r="A24" s="18"/>
      <c r="B24" s="65">
        <v>5000275</v>
      </c>
      <c r="C24" s="20" t="s">
        <v>951</v>
      </c>
      <c r="D24" s="20">
        <v>3000496</v>
      </c>
      <c r="E24" s="20" t="s">
        <v>931</v>
      </c>
      <c r="F24" s="60">
        <v>60</v>
      </c>
      <c r="G24" s="20" t="s">
        <v>323</v>
      </c>
      <c r="H24" s="21">
        <v>0.21564100000000003</v>
      </c>
      <c r="I24" s="22">
        <v>0.254025</v>
      </c>
      <c r="J24" s="22">
        <f t="shared" si="0"/>
        <v>0.21363982198545273</v>
      </c>
      <c r="K24" s="22">
        <v>0.10951578331878409</v>
      </c>
      <c r="L24" s="22">
        <v>0.10412403866666864</v>
      </c>
      <c r="M24" s="23">
        <f t="shared" si="1"/>
        <v>0.43112206798064789</v>
      </c>
      <c r="N24" s="24">
        <f t="shared" si="2"/>
        <v>0.84101888391084623</v>
      </c>
      <c r="O24" s="61">
        <v>63</v>
      </c>
      <c r="P24" s="22">
        <v>4</v>
      </c>
      <c r="Q24" s="24">
        <f t="shared" si="3"/>
        <v>6.3492063492063489E-2</v>
      </c>
    </row>
    <row r="25" spans="1:17" ht="38.25" x14ac:dyDescent="0.25">
      <c r="A25" s="18"/>
      <c r="B25" s="65">
        <v>5000334</v>
      </c>
      <c r="C25" s="20" t="s">
        <v>952</v>
      </c>
      <c r="D25" s="20">
        <v>3000496</v>
      </c>
      <c r="E25" s="20" t="s">
        <v>931</v>
      </c>
      <c r="F25" s="60">
        <v>8</v>
      </c>
      <c r="G25" s="20" t="s">
        <v>956</v>
      </c>
      <c r="H25" s="21">
        <v>0.49338399999999999</v>
      </c>
      <c r="I25" s="22">
        <v>0.54800000000000004</v>
      </c>
      <c r="J25" s="22">
        <f t="shared" si="0"/>
        <v>0.44785632559796795</v>
      </c>
      <c r="K25" s="22">
        <v>0.16901893442263827</v>
      </c>
      <c r="L25" s="22">
        <v>0.27883739117532969</v>
      </c>
      <c r="M25" s="23">
        <f t="shared" si="1"/>
        <v>0.30842871245006981</v>
      </c>
      <c r="N25" s="24">
        <f t="shared" si="2"/>
        <v>0.81725606860943045</v>
      </c>
      <c r="O25" s="61">
        <v>2368</v>
      </c>
      <c r="P25" s="22">
        <v>7446</v>
      </c>
      <c r="Q25" s="24">
        <f t="shared" si="3"/>
        <v>3.1444256756756759</v>
      </c>
    </row>
    <row r="26" spans="1:17" ht="15.75" thickBot="1" x14ac:dyDescent="0.3">
      <c r="A26" s="39" t="s">
        <v>306</v>
      </c>
      <c r="B26" s="41"/>
      <c r="C26" s="41"/>
      <c r="D26" s="64"/>
      <c r="E26" s="41"/>
      <c r="F26" s="58"/>
      <c r="G26" s="41"/>
      <c r="H26" s="42">
        <f ca="1">OFFSET(H26,-MATCH("PROYECTOS",$A$8:$A$45,0)-1,0)-(OFFSET(H26,-MATCH("PROYECTOS",$A$8:$A$45,0),0))</f>
        <v>40.675780000000003</v>
      </c>
      <c r="I26" s="43">
        <f ca="1">OFFSET(I26,-MATCH("PROYECTOS",$A$8:$A$45,0)-1,0)-(OFFSET(I26,-MATCH("PROYECTOS",$A$8:$A$45,0),0))</f>
        <v>685.78727900000081</v>
      </c>
      <c r="J26" s="43">
        <f ca="1">OFFSET(J26,-MATCH("PROYECTOS",$A$8:$A$45,0)-1,0)-(OFFSET(J26,-MATCH("PROYECTOS",$A$8:$A$45,0),0))</f>
        <v>680.95783383683738</v>
      </c>
      <c r="K26" s="43">
        <f ca="1">OFFSET(K26,-MATCH("PROYECTOS",$A$8:$A$45,0)-1,0)-(OFFSET(K26,-MATCH("PROYECTOS",$A$8:$A$45,0),0))</f>
        <v>232.9335317882942</v>
      </c>
      <c r="L26" s="43">
        <f ca="1">OFFSET(L26,-MATCH("PROYECTOS",$A$8:$A$45,0)-1,0)-(OFFSET(L26,-MATCH("PROYECTOS",$A$8:$A$45,0),0))</f>
        <v>448.02430204854318</v>
      </c>
      <c r="M26" s="44">
        <f t="shared" ca="1" si="1"/>
        <v>0.33965857769766816</v>
      </c>
      <c r="N26" s="45">
        <f t="shared" ca="1" si="2"/>
        <v>0.99295780876804007</v>
      </c>
      <c r="O26" s="59"/>
      <c r="P26" s="43"/>
      <c r="Q2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48</v>
      </c>
      <c r="B1" s="48" t="s">
        <v>232</v>
      </c>
      <c r="C1" s="47" t="s">
        <v>29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959</v>
      </c>
      <c r="L2" s="1" t="s">
        <v>977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51.121884999999999</v>
      </c>
      <c r="E6" s="15">
        <f ca="1">SUM(E7:OFFSET(E7,50,0))</f>
        <v>65.137978000000004</v>
      </c>
      <c r="F6" s="15">
        <f ca="1">SUM(F7:OFFSET(F7,50,0))</f>
        <v>59.252914207201684</v>
      </c>
      <c r="G6" s="15">
        <f ca="1">SUM(G7:OFFSET(G7,50,0))</f>
        <v>14.904950757161714</v>
      </c>
      <c r="H6" s="15">
        <f ca="1">SUM(H7:OFFSET(H7,50,0))</f>
        <v>44.34796345003997</v>
      </c>
      <c r="I6" s="16">
        <f ca="1">IFERROR(G6/E6,0)</f>
        <v>0.2288212071483354</v>
      </c>
      <c r="J6" s="17">
        <f ca="1">IFERROR(SUM(G6,H6)/E6,0)</f>
        <v>0.90965234148351493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6</v>
      </c>
      <c r="C7" s="20" t="s">
        <v>249</v>
      </c>
      <c r="D7" s="21">
        <v>0</v>
      </c>
      <c r="E7" s="22">
        <v>2.4E-2</v>
      </c>
      <c r="F7" s="22">
        <f t="shared" ref="F7:F13" si="0">SUM(G7,H7)</f>
        <v>2.4000000208616257E-2</v>
      </c>
      <c r="G7" s="22">
        <v>0</v>
      </c>
      <c r="H7" s="22">
        <v>2.4000000208616257E-2</v>
      </c>
      <c r="I7" s="23">
        <f t="shared" ref="I7:I13" si="1">IFERROR(G7/E7,0)</f>
        <v>0</v>
      </c>
      <c r="J7" s="24">
        <f t="shared" ref="J7:J13" si="2">IFERROR(SUM(G7,H7)/E7,0)</f>
        <v>1.000000008692344</v>
      </c>
      <c r="K7" s="5"/>
      <c r="L7" t="s">
        <v>249</v>
      </c>
      <c r="M7" s="6">
        <v>2.4000000208616257E-2</v>
      </c>
      <c r="N7" s="72">
        <v>1.000000008692344</v>
      </c>
    </row>
    <row r="8" spans="1:14" x14ac:dyDescent="0.25">
      <c r="A8" s="18"/>
      <c r="B8" s="51">
        <v>11</v>
      </c>
      <c r="C8" s="20" t="s">
        <v>254</v>
      </c>
      <c r="D8" s="21">
        <v>0</v>
      </c>
      <c r="E8" s="22">
        <v>1.946958</v>
      </c>
      <c r="F8" s="22">
        <f t="shared" si="0"/>
        <v>2.044999971985817E-2</v>
      </c>
      <c r="G8" s="22">
        <v>0</v>
      </c>
      <c r="H8" s="22">
        <v>2.044999971985817E-2</v>
      </c>
      <c r="I8" s="23">
        <f t="shared" si="1"/>
        <v>0</v>
      </c>
      <c r="J8" s="24">
        <f t="shared" si="2"/>
        <v>1.0503564904768449E-2</v>
      </c>
      <c r="K8" s="5"/>
      <c r="L8" t="s">
        <v>256</v>
      </c>
      <c r="M8" s="6">
        <v>3.5474998950958252</v>
      </c>
      <c r="N8" s="72">
        <v>0.99999997042870337</v>
      </c>
    </row>
    <row r="9" spans="1:14" x14ac:dyDescent="0.25">
      <c r="A9" s="18"/>
      <c r="B9" s="51">
        <v>13</v>
      </c>
      <c r="C9" s="20" t="s">
        <v>256</v>
      </c>
      <c r="D9" s="21">
        <v>0</v>
      </c>
      <c r="E9" s="22">
        <v>3.5474999999999999</v>
      </c>
      <c r="F9" s="22">
        <f t="shared" si="0"/>
        <v>3.5474998950958252</v>
      </c>
      <c r="G9" s="22">
        <v>3.5474998950958252</v>
      </c>
      <c r="H9" s="22">
        <v>0</v>
      </c>
      <c r="I9" s="23">
        <f t="shared" si="1"/>
        <v>0.99999997042870337</v>
      </c>
      <c r="J9" s="24">
        <f t="shared" si="2"/>
        <v>0.99999997042870337</v>
      </c>
      <c r="K9" s="5"/>
      <c r="L9" t="s">
        <v>257</v>
      </c>
      <c r="M9" s="6">
        <v>0.11682921065948904</v>
      </c>
      <c r="N9" s="72">
        <v>0.99997612520104973</v>
      </c>
    </row>
    <row r="10" spans="1:14" x14ac:dyDescent="0.25">
      <c r="A10" s="18"/>
      <c r="B10" s="51">
        <v>14</v>
      </c>
      <c r="C10" s="20" t="s">
        <v>257</v>
      </c>
      <c r="D10" s="21">
        <v>0</v>
      </c>
      <c r="E10" s="22">
        <v>0.11683199999999999</v>
      </c>
      <c r="F10" s="22">
        <f t="shared" si="0"/>
        <v>0.11682921065948904</v>
      </c>
      <c r="G10" s="22">
        <v>0.11682921065948904</v>
      </c>
      <c r="H10" s="22">
        <v>0</v>
      </c>
      <c r="I10" s="23">
        <f t="shared" si="1"/>
        <v>0.99997612520104973</v>
      </c>
      <c r="J10" s="24">
        <f t="shared" si="2"/>
        <v>0.99997612520104973</v>
      </c>
      <c r="K10" s="5"/>
      <c r="L10" t="s">
        <v>264</v>
      </c>
      <c r="M10" s="6">
        <v>3.5034177577472292</v>
      </c>
      <c r="N10" s="72">
        <v>0.99928656587537512</v>
      </c>
    </row>
    <row r="11" spans="1:14" x14ac:dyDescent="0.25">
      <c r="A11" s="18"/>
      <c r="B11" s="51">
        <v>15</v>
      </c>
      <c r="C11" s="20" t="s">
        <v>258</v>
      </c>
      <c r="D11" s="21">
        <v>47.725332999999999</v>
      </c>
      <c r="E11" s="22">
        <v>55.953943000000002</v>
      </c>
      <c r="F11" s="22">
        <f t="shared" si="0"/>
        <v>51.997982744447654</v>
      </c>
      <c r="G11" s="22">
        <v>11.146709041320719</v>
      </c>
      <c r="H11" s="22">
        <v>40.851273703126935</v>
      </c>
      <c r="I11" s="23">
        <f t="shared" si="1"/>
        <v>0.19921221711436349</v>
      </c>
      <c r="J11" s="24">
        <f t="shared" si="2"/>
        <v>0.92929970537460871</v>
      </c>
      <c r="K11" s="5"/>
      <c r="L11" t="s">
        <v>260</v>
      </c>
      <c r="M11" s="6">
        <v>4.2734599323011935E-2</v>
      </c>
      <c r="N11" s="72">
        <v>0.99786576666071858</v>
      </c>
    </row>
    <row r="12" spans="1:14" x14ac:dyDescent="0.25">
      <c r="A12" s="18"/>
      <c r="B12" s="51">
        <v>17</v>
      </c>
      <c r="C12" s="20" t="s">
        <v>260</v>
      </c>
      <c r="D12" s="21">
        <v>0</v>
      </c>
      <c r="E12" s="22">
        <v>4.2826000000000003E-2</v>
      </c>
      <c r="F12" s="22">
        <f t="shared" si="0"/>
        <v>4.2734599323011935E-2</v>
      </c>
      <c r="G12" s="22">
        <v>4.1589599335566163E-2</v>
      </c>
      <c r="H12" s="22">
        <v>1.1449999874457717E-3</v>
      </c>
      <c r="I12" s="23">
        <f t="shared" si="1"/>
        <v>0.97112967205823941</v>
      </c>
      <c r="J12" s="24">
        <f t="shared" si="2"/>
        <v>0.99786576666071858</v>
      </c>
      <c r="K12" s="5"/>
      <c r="L12" t="s">
        <v>258</v>
      </c>
      <c r="M12" s="6">
        <v>51.997982744447654</v>
      </c>
      <c r="N12" s="72">
        <v>0.92929970537460871</v>
      </c>
    </row>
    <row r="13" spans="1:14" ht="15.75" thickBot="1" x14ac:dyDescent="0.3">
      <c r="A13" s="25"/>
      <c r="B13" s="52">
        <v>21</v>
      </c>
      <c r="C13" s="27" t="s">
        <v>264</v>
      </c>
      <c r="D13" s="28">
        <v>3.3965519999999998</v>
      </c>
      <c r="E13" s="29">
        <v>3.505919</v>
      </c>
      <c r="F13" s="29">
        <f t="shared" si="0"/>
        <v>3.5034177577472292</v>
      </c>
      <c r="G13" s="29">
        <v>5.2323010750114918E-2</v>
      </c>
      <c r="H13" s="29">
        <v>3.4510947469971143</v>
      </c>
      <c r="I13" s="30">
        <f t="shared" si="1"/>
        <v>1.4924192701005048E-2</v>
      </c>
      <c r="J13" s="31">
        <f t="shared" si="2"/>
        <v>0.99928656587537512</v>
      </c>
      <c r="K13" s="5"/>
      <c r="L13" t="s">
        <v>254</v>
      </c>
      <c r="M13" s="6">
        <v>2.044999971985817E-2</v>
      </c>
      <c r="N13" s="72">
        <v>1.0503564904768449E-2</v>
      </c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A14" sqref="A14:J1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48</v>
      </c>
      <c r="B1" s="53" t="s">
        <v>232</v>
      </c>
      <c r="C1" s="47" t="s">
        <v>29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960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51.121884999999999</v>
      </c>
      <c r="E6" s="15">
        <v>65.137978000000004</v>
      </c>
      <c r="F6" s="15">
        <v>59.252914207201684</v>
      </c>
      <c r="G6" s="15">
        <v>14.904950757161714</v>
      </c>
      <c r="H6" s="15">
        <v>44.34796345003997</v>
      </c>
      <c r="I6" s="16">
        <v>0.2288212071483354</v>
      </c>
      <c r="J6" s="17">
        <v>0.90965234148351493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47.725332999999992</v>
      </c>
      <c r="E7" s="36">
        <f ca="1">SUM(E8:OFFSET(E6,MATCH("GOBIERNOS REGIONALES",$A$8:$A$50,0),0))</f>
        <v>55.977942999999996</v>
      </c>
      <c r="F7" s="36">
        <f ca="1">SUM(F8:OFFSET(F6,MATCH("GOBIERNOS REGIONALES",$A$8:$A$50,0),0))</f>
        <v>52.02198274465627</v>
      </c>
      <c r="G7" s="36">
        <f ca="1">SUM(G8:OFFSET(G6,MATCH("GOBIERNOS REGIONALES",$A$8:$A$50,0),0))</f>
        <v>11.146709041320719</v>
      </c>
      <c r="H7" s="36">
        <f ca="1">SUM(H8:OFFSET(H6,MATCH("GOBIERNOS REGIONALES",$A$8:$A$50,0),0))</f>
        <v>40.875273703335552</v>
      </c>
      <c r="I7" s="37">
        <f ca="1">IFERROR(G7/E7,0)</f>
        <v>0.19912680680890185</v>
      </c>
      <c r="J7" s="38">
        <f ca="1">IFERROR(SUM(G7,H7)/E7,0)</f>
        <v>0.92933001744376842</v>
      </c>
      <c r="K7" s="5"/>
    </row>
    <row r="8" spans="1:11" ht="25.5" x14ac:dyDescent="0.25">
      <c r="A8" s="18"/>
      <c r="B8" s="19">
        <v>70</v>
      </c>
      <c r="C8" s="20" t="s">
        <v>135</v>
      </c>
      <c r="D8" s="21">
        <v>47.725332999999992</v>
      </c>
      <c r="E8" s="22">
        <v>55.977942999999996</v>
      </c>
      <c r="F8" s="22">
        <f t="shared" ref="F8:F15" si="0">SUM(G8,H8)</f>
        <v>52.02198274465627</v>
      </c>
      <c r="G8" s="22">
        <v>11.146709041320719</v>
      </c>
      <c r="H8" s="22">
        <v>40.875273703335552</v>
      </c>
      <c r="I8" s="23">
        <f t="shared" ref="I8:I15" si="1">IFERROR(G8/E8,0)</f>
        <v>0.19912680680890185</v>
      </c>
      <c r="J8" s="24">
        <f t="shared" ref="J8:J15" si="2">IFERROR(SUM(G8,H8)/E8,0)</f>
        <v>0.92933001744376842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3.3965519999999998</v>
      </c>
      <c r="E9" s="36">
        <f ca="1">SUM(E10:OFFSET(E8,(MATCH("GOBIERNOS LOCALES",$A$8:$A$50,0)-MATCH("GOBIERNOS REGIONALES",$A$8:$A$50,0)),0))</f>
        <v>9.1600349999999988</v>
      </c>
      <c r="F9" s="36">
        <f ca="1">SUM(F10:OFFSET(F8,(MATCH("GOBIERNOS LOCALES",$A$8:$A$50,0)-MATCH("GOBIERNOS REGIONALES",$A$8:$A$50,0)),0))</f>
        <v>7.2309314625454135</v>
      </c>
      <c r="G9" s="36">
        <f ca="1">SUM(G10:OFFSET(G8,(MATCH("GOBIERNOS LOCALES",$A$8:$A$50,0)-MATCH("GOBIERNOS REGIONALES",$A$8:$A$50,0)),0))</f>
        <v>3.7582417158409953</v>
      </c>
      <c r="H9" s="36">
        <f ca="1">SUM(H10:OFFSET(H8,(MATCH("GOBIERNOS LOCALES",$A$8:$A$50,0)-MATCH("GOBIERNOS REGIONALES",$A$8:$A$50,0)),0))</f>
        <v>3.4726897467044182</v>
      </c>
      <c r="I9" s="37">
        <f t="shared" ca="1" si="1"/>
        <v>0.41028682923602322</v>
      </c>
      <c r="J9" s="38">
        <f t="shared" ca="1" si="2"/>
        <v>0.7893999818281715</v>
      </c>
      <c r="K9" s="5"/>
    </row>
    <row r="10" spans="1:11" x14ac:dyDescent="0.25">
      <c r="A10" s="18"/>
      <c r="B10" s="19">
        <v>449</v>
      </c>
      <c r="C10" s="20" t="s">
        <v>214</v>
      </c>
      <c r="D10" s="21">
        <v>0</v>
      </c>
      <c r="E10" s="22">
        <v>1.946958</v>
      </c>
      <c r="F10" s="22">
        <f t="shared" si="0"/>
        <v>2.044999971985817E-2</v>
      </c>
      <c r="G10" s="22">
        <v>0</v>
      </c>
      <c r="H10" s="22">
        <v>2.044999971985817E-2</v>
      </c>
      <c r="I10" s="23">
        <f t="shared" si="1"/>
        <v>0</v>
      </c>
      <c r="J10" s="24">
        <f t="shared" si="2"/>
        <v>1.0503564904768449E-2</v>
      </c>
      <c r="K10" s="5"/>
    </row>
    <row r="11" spans="1:11" x14ac:dyDescent="0.25">
      <c r="A11" s="18"/>
      <c r="B11" s="19">
        <v>451</v>
      </c>
      <c r="C11" s="20" t="s">
        <v>216</v>
      </c>
      <c r="D11" s="21">
        <v>0</v>
      </c>
      <c r="E11" s="22">
        <v>3.5474999999999999</v>
      </c>
      <c r="F11" s="22">
        <f t="shared" si="0"/>
        <v>3.5474998950958252</v>
      </c>
      <c r="G11" s="22">
        <v>3.5474998950958252</v>
      </c>
      <c r="H11" s="22">
        <v>0</v>
      </c>
      <c r="I11" s="23">
        <f t="shared" si="1"/>
        <v>0.99999997042870337</v>
      </c>
      <c r="J11" s="24">
        <f t="shared" si="2"/>
        <v>0.99999997042870337</v>
      </c>
      <c r="K11" s="5"/>
    </row>
    <row r="12" spans="1:11" x14ac:dyDescent="0.25">
      <c r="A12" s="18"/>
      <c r="B12" s="19">
        <v>452</v>
      </c>
      <c r="C12" s="20" t="s">
        <v>217</v>
      </c>
      <c r="D12" s="21">
        <v>0</v>
      </c>
      <c r="E12" s="22">
        <v>0.11683199999999999</v>
      </c>
      <c r="F12" s="22">
        <f t="shared" si="0"/>
        <v>0.11682921065948904</v>
      </c>
      <c r="G12" s="22">
        <v>0.11682921065948904</v>
      </c>
      <c r="H12" s="22">
        <v>0</v>
      </c>
      <c r="I12" s="23">
        <f t="shared" si="1"/>
        <v>0.99997612520104973</v>
      </c>
      <c r="J12" s="24">
        <f t="shared" si="2"/>
        <v>0.99997612520104973</v>
      </c>
      <c r="K12" s="5"/>
    </row>
    <row r="13" spans="1:11" x14ac:dyDescent="0.25">
      <c r="A13" s="18"/>
      <c r="B13" s="19">
        <v>454</v>
      </c>
      <c r="C13" s="20" t="s">
        <v>219</v>
      </c>
      <c r="D13" s="21">
        <v>0</v>
      </c>
      <c r="E13" s="22">
        <v>4.2826000000000003E-2</v>
      </c>
      <c r="F13" s="22">
        <f t="shared" si="0"/>
        <v>4.2734599323011935E-2</v>
      </c>
      <c r="G13" s="22">
        <v>4.1589599335566163E-2</v>
      </c>
      <c r="H13" s="22">
        <v>1.1449999874457717E-3</v>
      </c>
      <c r="I13" s="23">
        <f t="shared" si="1"/>
        <v>0.97112967205823941</v>
      </c>
      <c r="J13" s="24">
        <f t="shared" si="2"/>
        <v>0.99786576666071858</v>
      </c>
      <c r="K13" s="5"/>
    </row>
    <row r="14" spans="1:11" ht="15.75" thickBot="1" x14ac:dyDescent="0.3">
      <c r="A14" s="25"/>
      <c r="B14" s="26">
        <v>458</v>
      </c>
      <c r="C14" s="27" t="s">
        <v>223</v>
      </c>
      <c r="D14" s="28">
        <v>3.3965519999999998</v>
      </c>
      <c r="E14" s="29">
        <v>3.505919</v>
      </c>
      <c r="F14" s="29">
        <f t="shared" si="0"/>
        <v>3.5034177577472292</v>
      </c>
      <c r="G14" s="29">
        <v>5.2323010750114918E-2</v>
      </c>
      <c r="H14" s="29">
        <v>3.4510947469971143</v>
      </c>
      <c r="I14" s="30">
        <f t="shared" si="1"/>
        <v>1.4924192701005048E-2</v>
      </c>
      <c r="J14" s="31">
        <f t="shared" si="2"/>
        <v>0.99928656587537512</v>
      </c>
      <c r="K14" s="5"/>
    </row>
    <row r="15" spans="1:11" x14ac:dyDescent="0.25">
      <c r="A15" t="s">
        <v>231</v>
      </c>
      <c r="D15" s="6"/>
      <c r="E15" s="6"/>
      <c r="F15" s="6">
        <f t="shared" si="0"/>
        <v>0</v>
      </c>
      <c r="G15" s="6"/>
      <c r="H15" s="6"/>
      <c r="I15" s="5">
        <f t="shared" si="1"/>
        <v>0</v>
      </c>
      <c r="J15" s="5">
        <f t="shared" si="2"/>
        <v>0</v>
      </c>
      <c r="K15" s="5"/>
    </row>
    <row r="16" spans="1:11" x14ac:dyDescent="0.25">
      <c r="D16" s="6"/>
      <c r="E16" s="6"/>
      <c r="F16" s="6"/>
      <c r="G16" s="6"/>
      <c r="H16" s="6"/>
      <c r="I16" s="5"/>
      <c r="J16" s="5"/>
      <c r="K16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48</v>
      </c>
      <c r="B1" s="47" t="s">
        <v>232</v>
      </c>
      <c r="C1" s="47" t="s">
        <v>29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961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51.121884999999999</v>
      </c>
      <c r="G6" s="15">
        <v>65.137978000000004</v>
      </c>
      <c r="H6" s="15">
        <v>59.252914207201684</v>
      </c>
      <c r="I6" s="15">
        <v>14.904950757161714</v>
      </c>
      <c r="J6" s="15">
        <v>44.34796345003997</v>
      </c>
      <c r="K6" s="16">
        <v>0.2288212071483354</v>
      </c>
      <c r="L6" s="17">
        <v>0.90965234148351493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47.419332999999995</v>
      </c>
      <c r="G7" s="36">
        <f ca="1">SUM(G8:OFFSET(G6,MATCH("PROYECTOS",$A$8:$A$50,0),0))</f>
        <v>55.726436999999997</v>
      </c>
      <c r="H7" s="36">
        <f ca="1">SUM(H8:OFFSET(H6,MATCH("PROYECTOS",$A$8:$A$50,0),0))</f>
        <v>51.771089542977279</v>
      </c>
      <c r="I7" s="36">
        <f ca="1">SUM(I8:OFFSET(I6,MATCH("PROYECTOS",$A$8:$A$50,0),0))</f>
        <v>11.146709041320719</v>
      </c>
      <c r="J7" s="36">
        <f ca="1">SUM(J8:OFFSET(J6,MATCH("PROYECTOS",$A$8:$A$50,0),0))</f>
        <v>40.62438050165656</v>
      </c>
      <c r="K7" s="37">
        <f ca="1">IFERROR(I7/G7,0)</f>
        <v>0.20002551107512434</v>
      </c>
      <c r="L7" s="38">
        <f ca="1">IFERROR(SUM(I7,J7)/G7,0)</f>
        <v>0.92902206439247648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10.564303000000001</v>
      </c>
      <c r="G8" s="22">
        <v>14.224146999999997</v>
      </c>
      <c r="H8" s="22">
        <f t="shared" ref="H8:H11" si="0">SUM(I8,J8)</f>
        <v>14.048125747605809</v>
      </c>
      <c r="I8" s="22">
        <v>6.9519306874717586</v>
      </c>
      <c r="J8" s="22">
        <v>7.0961950601340504</v>
      </c>
      <c r="K8" s="23">
        <f t="shared" ref="K8:K12" si="1">IFERROR(I8/G8,0)</f>
        <v>0.48874148217617269</v>
      </c>
      <c r="L8" s="24">
        <f t="shared" ref="L8:L12" si="2">IFERROR(SUM(I8,J8)/G8,0)</f>
        <v>0.98762518044883907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3000090</v>
      </c>
      <c r="C9" s="20" t="s">
        <v>962</v>
      </c>
      <c r="D9" s="60">
        <v>580</v>
      </c>
      <c r="E9" s="20" t="s">
        <v>965</v>
      </c>
      <c r="F9" s="21">
        <v>35.420829999999995</v>
      </c>
      <c r="G9" s="22">
        <v>40.534818000000001</v>
      </c>
      <c r="H9" s="22">
        <f t="shared" si="0"/>
        <v>36.765046828149934</v>
      </c>
      <c r="I9" s="22">
        <v>3.9763855585479178</v>
      </c>
      <c r="J9" s="22">
        <v>32.788661269602017</v>
      </c>
      <c r="K9" s="23">
        <f t="shared" si="1"/>
        <v>9.8098024235557635E-2</v>
      </c>
      <c r="L9" s="24">
        <f t="shared" si="2"/>
        <v>0.90699918347110708</v>
      </c>
      <c r="M9" s="61"/>
      <c r="N9" s="22"/>
      <c r="O9" s="24" t="str">
        <f t="shared" ref="O9:O11" si="3">IFERROR(N9/M9,".")</f>
        <v>.</v>
      </c>
    </row>
    <row r="10" spans="1:15" ht="63.75" x14ac:dyDescent="0.25">
      <c r="A10" s="18"/>
      <c r="B10" s="20">
        <v>3000376</v>
      </c>
      <c r="C10" s="20" t="s">
        <v>963</v>
      </c>
      <c r="D10" s="60">
        <v>88</v>
      </c>
      <c r="E10" s="20" t="s">
        <v>471</v>
      </c>
      <c r="F10" s="21">
        <v>0.9486</v>
      </c>
      <c r="G10" s="22">
        <v>0.69561000000000006</v>
      </c>
      <c r="H10" s="22">
        <f t="shared" si="0"/>
        <v>0.68627675680909306</v>
      </c>
      <c r="I10" s="22">
        <v>0.15974100260064006</v>
      </c>
      <c r="J10" s="22">
        <v>0.526535754208453</v>
      </c>
      <c r="K10" s="23">
        <f t="shared" si="1"/>
        <v>0.22964161326122404</v>
      </c>
      <c r="L10" s="24">
        <f t="shared" si="2"/>
        <v>0.98658264948619634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3000377</v>
      </c>
      <c r="C11" s="20" t="s">
        <v>964</v>
      </c>
      <c r="D11" s="60">
        <v>88</v>
      </c>
      <c r="E11" s="20" t="s">
        <v>471</v>
      </c>
      <c r="F11" s="21">
        <v>0.48559999999999998</v>
      </c>
      <c r="G11" s="22">
        <v>0.27186199999999999</v>
      </c>
      <c r="H11" s="22">
        <f t="shared" si="0"/>
        <v>0.27164021041244268</v>
      </c>
      <c r="I11" s="22">
        <v>5.8651792700402439E-2</v>
      </c>
      <c r="J11" s="22">
        <v>0.21298841771204025</v>
      </c>
      <c r="K11" s="23">
        <f t="shared" si="1"/>
        <v>0.21574104766536861</v>
      </c>
      <c r="L11" s="24">
        <f t="shared" si="2"/>
        <v>0.99918418319751456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3.7025520000000043</v>
      </c>
      <c r="G12" s="43">
        <f t="shared" ref="G12:J12" ca="1" si="4">OFFSET(G12,-MATCH("PROYECTOS",$A$8:$A$50,0)-1,0)-(OFFSET(G12,-MATCH("PROYECTOS",$A$8:$A$50,0),0))</f>
        <v>9.4115410000000068</v>
      </c>
      <c r="H12" s="43">
        <f t="shared" ca="1" si="4"/>
        <v>7.4818246642244048</v>
      </c>
      <c r="I12" s="43">
        <f t="shared" ca="1" si="4"/>
        <v>3.7582417158409953</v>
      </c>
      <c r="J12" s="43">
        <f t="shared" ca="1" si="4"/>
        <v>3.7235829483834095</v>
      </c>
      <c r="K12" s="44">
        <f t="shared" ca="1" si="1"/>
        <v>0.39932267370890617</v>
      </c>
      <c r="L12" s="45">
        <f t="shared" ca="1" si="2"/>
        <v>0.79496276584508307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978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A7" sqref="A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48</v>
      </c>
      <c r="B1" s="47" t="s">
        <v>232</v>
      </c>
      <c r="C1" s="47" t="s">
        <v>29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966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51.121884999999999</v>
      </c>
      <c r="I6" s="15">
        <v>65.137978000000004</v>
      </c>
      <c r="J6" s="15">
        <v>59.252914207201684</v>
      </c>
      <c r="K6" s="15">
        <v>14.904950757161714</v>
      </c>
      <c r="L6" s="15">
        <v>44.34796345003997</v>
      </c>
      <c r="M6" s="16">
        <v>0.2288212071483354</v>
      </c>
      <c r="N6" s="17">
        <v>0.90965234148351493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SUM(H8:OFFSET(H6,MATCH("PROYECTOS",$A$8:$A$38,0),0))</f>
        <v>47.419332999999995</v>
      </c>
      <c r="I7" s="36">
        <f ca="1">SUM(I8:OFFSET(I6,MATCH("PROYECTOS",$A$8:$A$38,0),0))</f>
        <v>55.726437000000004</v>
      </c>
      <c r="J7" s="36">
        <f ca="1">SUM(J8:OFFSET(J6,MATCH("PROYECTOS",$A$8:$A$38,0),0))</f>
        <v>51.771089542977279</v>
      </c>
      <c r="K7" s="36">
        <f ca="1">SUM(K8:OFFSET(K6,MATCH("PROYECTOS",$A$8:$A$38,0),0))</f>
        <v>11.146709041320719</v>
      </c>
      <c r="L7" s="36">
        <f ca="1">SUM(L8:OFFSET(L6,MATCH("PROYECTOS",$A$8:$A$38,0),0))</f>
        <v>40.62438050165656</v>
      </c>
      <c r="M7" s="37">
        <f ca="1">IFERROR(K7/I7,0)</f>
        <v>0.20002551107512431</v>
      </c>
      <c r="N7" s="38">
        <f ca="1">IFERROR(SUM(K7,L7)/I7,0)</f>
        <v>0.92902206439247637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10.564303000000001</v>
      </c>
      <c r="I8" s="22">
        <v>14.224146999999997</v>
      </c>
      <c r="J8" s="22">
        <f t="shared" ref="J8:J18" si="0">SUM(K8,L8)</f>
        <v>14.048125747605809</v>
      </c>
      <c r="K8" s="22">
        <v>6.9519306874717586</v>
      </c>
      <c r="L8" s="22">
        <v>7.0961950601340504</v>
      </c>
      <c r="M8" s="23">
        <f t="shared" ref="M8:M19" si="1">IFERROR(K8/I8,0)</f>
        <v>0.48874148217617269</v>
      </c>
      <c r="N8" s="24">
        <f t="shared" ref="N8:N19" si="2">IFERROR(SUM(K8,L8)/I8,0)</f>
        <v>0.98762518044883907</v>
      </c>
      <c r="O8" s="61">
        <v>12</v>
      </c>
      <c r="P8" s="22">
        <v>12</v>
      </c>
      <c r="Q8" s="24">
        <f>IFERROR(P8/O8,".")</f>
        <v>1</v>
      </c>
    </row>
    <row r="9" spans="1:17" ht="38.25" x14ac:dyDescent="0.25">
      <c r="A9" s="18"/>
      <c r="B9" s="65">
        <v>5003082</v>
      </c>
      <c r="C9" s="20" t="s">
        <v>967</v>
      </c>
      <c r="D9" s="20">
        <v>3000090</v>
      </c>
      <c r="E9" s="20" t="s">
        <v>962</v>
      </c>
      <c r="F9" s="60">
        <v>421</v>
      </c>
      <c r="G9" s="20" t="s">
        <v>651</v>
      </c>
      <c r="H9" s="21">
        <v>14.736499999999999</v>
      </c>
      <c r="I9" s="22">
        <v>15.291093999999999</v>
      </c>
      <c r="J9" s="22">
        <f t="shared" si="0"/>
        <v>15.290432936279103</v>
      </c>
      <c r="K9" s="22">
        <v>0.13896817597560585</v>
      </c>
      <c r="L9" s="22">
        <v>15.151464760303497</v>
      </c>
      <c r="M9" s="23">
        <f t="shared" si="1"/>
        <v>9.0881774695522662E-3</v>
      </c>
      <c r="N9" s="24">
        <f t="shared" si="2"/>
        <v>0.99995676805590916</v>
      </c>
      <c r="O9" s="61">
        <v>14</v>
      </c>
      <c r="P9" s="22">
        <v>48</v>
      </c>
      <c r="Q9" s="24">
        <f t="shared" ref="Q9:Q18" si="3">IFERROR(P9/O9,".")</f>
        <v>3.4285714285714284</v>
      </c>
    </row>
    <row r="10" spans="1:17" ht="38.25" x14ac:dyDescent="0.25">
      <c r="A10" s="18"/>
      <c r="B10" s="65">
        <v>5003083</v>
      </c>
      <c r="C10" s="20" t="s">
        <v>968</v>
      </c>
      <c r="D10" s="20">
        <v>3000090</v>
      </c>
      <c r="E10" s="20" t="s">
        <v>962</v>
      </c>
      <c r="F10" s="60">
        <v>42</v>
      </c>
      <c r="G10" s="20" t="s">
        <v>653</v>
      </c>
      <c r="H10" s="21">
        <v>11.14433</v>
      </c>
      <c r="I10" s="22">
        <v>10.847298</v>
      </c>
      <c r="J10" s="22">
        <f t="shared" si="0"/>
        <v>10.813318330634502</v>
      </c>
      <c r="K10" s="22">
        <v>0.65737366105895489</v>
      </c>
      <c r="L10" s="22">
        <v>10.155944669575547</v>
      </c>
      <c r="M10" s="23">
        <f t="shared" si="1"/>
        <v>6.0602526182921765E-2</v>
      </c>
      <c r="N10" s="24">
        <f t="shared" si="2"/>
        <v>0.99686745313298308</v>
      </c>
      <c r="O10" s="61">
        <v>800</v>
      </c>
      <c r="P10" s="22">
        <v>500</v>
      </c>
      <c r="Q10" s="24">
        <f t="shared" si="3"/>
        <v>0.625</v>
      </c>
    </row>
    <row r="11" spans="1:17" ht="38.25" x14ac:dyDescent="0.25">
      <c r="A11" s="18"/>
      <c r="B11" s="65">
        <v>5004096</v>
      </c>
      <c r="C11" s="20" t="s">
        <v>969</v>
      </c>
      <c r="D11" s="20">
        <v>3000090</v>
      </c>
      <c r="E11" s="20" t="s">
        <v>962</v>
      </c>
      <c r="F11" s="60">
        <v>521</v>
      </c>
      <c r="G11" s="20" t="s">
        <v>976</v>
      </c>
      <c r="H11" s="21">
        <v>0.11</v>
      </c>
      <c r="I11" s="22">
        <v>0.11004799999999999</v>
      </c>
      <c r="J11" s="22">
        <f t="shared" si="0"/>
        <v>0.1100433535175398</v>
      </c>
      <c r="K11" s="22">
        <v>9.29660833789967E-2</v>
      </c>
      <c r="L11" s="22">
        <v>1.7077270138543099E-2</v>
      </c>
      <c r="M11" s="23">
        <f t="shared" si="1"/>
        <v>0.84477758231859468</v>
      </c>
      <c r="N11" s="24">
        <f t="shared" si="2"/>
        <v>0.99995777767464933</v>
      </c>
      <c r="O11" s="61">
        <v>12</v>
      </c>
      <c r="P11" s="22">
        <v>12</v>
      </c>
      <c r="Q11" s="24">
        <f t="shared" si="3"/>
        <v>1</v>
      </c>
    </row>
    <row r="12" spans="1:17" ht="38.25" x14ac:dyDescent="0.25">
      <c r="A12" s="18"/>
      <c r="B12" s="65">
        <v>5004097</v>
      </c>
      <c r="C12" s="20" t="s">
        <v>970</v>
      </c>
      <c r="D12" s="20">
        <v>3000090</v>
      </c>
      <c r="E12" s="20" t="s">
        <v>962</v>
      </c>
      <c r="F12" s="60">
        <v>42</v>
      </c>
      <c r="G12" s="20" t="s">
        <v>653</v>
      </c>
      <c r="H12" s="21">
        <v>6.43</v>
      </c>
      <c r="I12" s="22">
        <v>6.4038940000000002</v>
      </c>
      <c r="J12" s="22">
        <f t="shared" si="0"/>
        <v>6.2721029538661242</v>
      </c>
      <c r="K12" s="22">
        <v>1.9924020897597075</v>
      </c>
      <c r="L12" s="22">
        <v>4.2797008641064167</v>
      </c>
      <c r="M12" s="23">
        <f t="shared" si="1"/>
        <v>0.31112352730381038</v>
      </c>
      <c r="N12" s="24">
        <f t="shared" si="2"/>
        <v>0.97942017058154363</v>
      </c>
      <c r="O12" s="61">
        <v>1000</v>
      </c>
      <c r="P12" s="22">
        <v>1784</v>
      </c>
      <c r="Q12" s="24">
        <f t="shared" si="3"/>
        <v>1.784</v>
      </c>
    </row>
    <row r="13" spans="1:17" ht="38.25" x14ac:dyDescent="0.25">
      <c r="A13" s="18"/>
      <c r="B13" s="65">
        <v>5004098</v>
      </c>
      <c r="C13" s="20" t="s">
        <v>971</v>
      </c>
      <c r="D13" s="20">
        <v>3000090</v>
      </c>
      <c r="E13" s="20" t="s">
        <v>962</v>
      </c>
      <c r="F13" s="60">
        <v>112</v>
      </c>
      <c r="G13" s="20" t="s">
        <v>845</v>
      </c>
      <c r="H13" s="21">
        <v>3</v>
      </c>
      <c r="I13" s="22">
        <v>2.624574</v>
      </c>
      <c r="J13" s="22">
        <f t="shared" si="0"/>
        <v>2.6142965573817492</v>
      </c>
      <c r="K13" s="22">
        <v>1.0946755483746529</v>
      </c>
      <c r="L13" s="22">
        <v>1.5196210090070963</v>
      </c>
      <c r="M13" s="23">
        <f t="shared" si="1"/>
        <v>0.41708694377626726</v>
      </c>
      <c r="N13" s="24">
        <f t="shared" si="2"/>
        <v>0.9960841482776821</v>
      </c>
      <c r="O13" s="61">
        <v>197</v>
      </c>
      <c r="P13" s="22">
        <v>120</v>
      </c>
      <c r="Q13" s="24">
        <f t="shared" si="3"/>
        <v>0.6091370558375635</v>
      </c>
    </row>
    <row r="14" spans="1:17" ht="38.25" x14ac:dyDescent="0.25">
      <c r="A14" s="18"/>
      <c r="B14" s="65">
        <v>5005827</v>
      </c>
      <c r="C14" s="20" t="s">
        <v>317</v>
      </c>
      <c r="D14" s="20">
        <v>3000090</v>
      </c>
      <c r="E14" s="20" t="s">
        <v>962</v>
      </c>
      <c r="F14" s="60">
        <v>182</v>
      </c>
      <c r="G14" s="20" t="s">
        <v>696</v>
      </c>
      <c r="H14" s="21">
        <v>0</v>
      </c>
      <c r="I14" s="22">
        <v>5.2579100000000016</v>
      </c>
      <c r="J14" s="22">
        <f t="shared" si="0"/>
        <v>1.6648526964709163</v>
      </c>
      <c r="K14" s="22">
        <v>0</v>
      </c>
      <c r="L14" s="22">
        <v>1.6648526964709163</v>
      </c>
      <c r="M14" s="23">
        <f t="shared" si="1"/>
        <v>0</v>
      </c>
      <c r="N14" s="24">
        <f t="shared" si="2"/>
        <v>0.31663773181186361</v>
      </c>
      <c r="O14" s="61">
        <v>10</v>
      </c>
      <c r="P14" s="22">
        <v>3</v>
      </c>
      <c r="Q14" s="24">
        <f t="shared" si="3"/>
        <v>0.3</v>
      </c>
    </row>
    <row r="15" spans="1:17" ht="63.75" x14ac:dyDescent="0.25">
      <c r="A15" s="18"/>
      <c r="B15" s="65">
        <v>5003080</v>
      </c>
      <c r="C15" s="20" t="s">
        <v>972</v>
      </c>
      <c r="D15" s="20">
        <v>3000376</v>
      </c>
      <c r="E15" s="20" t="s">
        <v>963</v>
      </c>
      <c r="F15" s="60">
        <v>88</v>
      </c>
      <c r="G15" s="20" t="s">
        <v>471</v>
      </c>
      <c r="H15" s="21">
        <v>0.9486</v>
      </c>
      <c r="I15" s="22">
        <v>0.69561000000000006</v>
      </c>
      <c r="J15" s="22">
        <f t="shared" si="0"/>
        <v>0.68627675680909306</v>
      </c>
      <c r="K15" s="22">
        <v>0.15974100260064006</v>
      </c>
      <c r="L15" s="22">
        <v>0.526535754208453</v>
      </c>
      <c r="M15" s="23">
        <f t="shared" si="1"/>
        <v>0.22964161326122404</v>
      </c>
      <c r="N15" s="24">
        <f t="shared" si="2"/>
        <v>0.98658264948619634</v>
      </c>
      <c r="O15" s="61">
        <v>2400</v>
      </c>
      <c r="P15" s="22">
        <v>3787</v>
      </c>
      <c r="Q15" s="24">
        <f t="shared" si="3"/>
        <v>1.5779166666666666</v>
      </c>
    </row>
    <row r="16" spans="1:17" ht="38.25" x14ac:dyDescent="0.25">
      <c r="A16" s="18"/>
      <c r="B16" s="65">
        <v>5001321</v>
      </c>
      <c r="C16" s="20" t="s">
        <v>973</v>
      </c>
      <c r="D16" s="20">
        <v>3000377</v>
      </c>
      <c r="E16" s="20" t="s">
        <v>964</v>
      </c>
      <c r="F16" s="60">
        <v>227</v>
      </c>
      <c r="G16" s="20" t="s">
        <v>903</v>
      </c>
      <c r="H16" s="21">
        <v>0.23259999999999997</v>
      </c>
      <c r="I16" s="22">
        <v>2.5576999999999999E-2</v>
      </c>
      <c r="J16" s="22">
        <f t="shared" si="0"/>
        <v>2.5576180429197848E-2</v>
      </c>
      <c r="K16" s="22">
        <v>2.0087698940187693E-3</v>
      </c>
      <c r="L16" s="22">
        <v>2.3567410535179079E-2</v>
      </c>
      <c r="M16" s="23">
        <f t="shared" si="1"/>
        <v>7.8538135591303487E-2</v>
      </c>
      <c r="N16" s="24">
        <f t="shared" si="2"/>
        <v>0.99996795672666261</v>
      </c>
      <c r="O16" s="61">
        <v>15</v>
      </c>
      <c r="P16" s="22">
        <v>24</v>
      </c>
      <c r="Q16" s="24">
        <f t="shared" si="3"/>
        <v>1.6</v>
      </c>
    </row>
    <row r="17" spans="1:17" ht="38.25" x14ac:dyDescent="0.25">
      <c r="A17" s="18"/>
      <c r="B17" s="65">
        <v>5001322</v>
      </c>
      <c r="C17" s="20" t="s">
        <v>974</v>
      </c>
      <c r="D17" s="20">
        <v>3000377</v>
      </c>
      <c r="E17" s="20" t="s">
        <v>964</v>
      </c>
      <c r="F17" s="60">
        <v>14</v>
      </c>
      <c r="G17" s="20" t="s">
        <v>815</v>
      </c>
      <c r="H17" s="21">
        <v>0.14300000000000002</v>
      </c>
      <c r="I17" s="22">
        <v>0.19274499999999997</v>
      </c>
      <c r="J17" s="22">
        <f t="shared" si="0"/>
        <v>0.19252402993151918</v>
      </c>
      <c r="K17" s="22">
        <v>5.5703022808302194E-2</v>
      </c>
      <c r="L17" s="22">
        <v>0.13682100712321699</v>
      </c>
      <c r="M17" s="23">
        <f t="shared" si="1"/>
        <v>0.28899853593246105</v>
      </c>
      <c r="N17" s="24">
        <f t="shared" si="2"/>
        <v>0.99885356264245095</v>
      </c>
      <c r="O17" s="61">
        <v>60</v>
      </c>
      <c r="P17" s="22">
        <v>165</v>
      </c>
      <c r="Q17" s="24">
        <f t="shared" si="3"/>
        <v>2.75</v>
      </c>
    </row>
    <row r="18" spans="1:17" ht="38.25" x14ac:dyDescent="0.25">
      <c r="A18" s="18"/>
      <c r="B18" s="65">
        <v>5003086</v>
      </c>
      <c r="C18" s="20" t="s">
        <v>975</v>
      </c>
      <c r="D18" s="20">
        <v>3000377</v>
      </c>
      <c r="E18" s="20" t="s">
        <v>964</v>
      </c>
      <c r="F18" s="60">
        <v>63</v>
      </c>
      <c r="G18" s="20" t="s">
        <v>868</v>
      </c>
      <c r="H18" s="21">
        <v>0.11</v>
      </c>
      <c r="I18" s="22">
        <v>5.3540000000000004E-2</v>
      </c>
      <c r="J18" s="22">
        <f t="shared" si="0"/>
        <v>5.3540000051725656E-2</v>
      </c>
      <c r="K18" s="22">
        <v>9.399999980814755E-4</v>
      </c>
      <c r="L18" s="22">
        <v>5.260000005364418E-2</v>
      </c>
      <c r="M18" s="23">
        <f t="shared" si="1"/>
        <v>1.7556966717995431E-2</v>
      </c>
      <c r="N18" s="24">
        <f t="shared" si="2"/>
        <v>1.0000000009661123</v>
      </c>
      <c r="O18" s="61">
        <v>2400</v>
      </c>
      <c r="P18" s="22">
        <v>68</v>
      </c>
      <c r="Q18" s="24">
        <f t="shared" si="3"/>
        <v>2.8333333333333332E-2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OFFSET(H19,-MATCH("PROYECTOS",$A$8:$A$38,0)-1,0)-(OFFSET(H19,-MATCH("PROYECTOS",$A$8:$A$38,0),0))</f>
        <v>3.7025520000000043</v>
      </c>
      <c r="I19" s="43">
        <f ca="1">OFFSET(I19,-MATCH("PROYECTOS",$A$8:$A$38,0)-1,0)-(OFFSET(I19,-MATCH("PROYECTOS",$A$8:$A$38,0),0))</f>
        <v>9.4115409999999997</v>
      </c>
      <c r="J19" s="43">
        <f ca="1">OFFSET(J19,-MATCH("PROYECTOS",$A$8:$A$38,0)-1,0)-(OFFSET(J19,-MATCH("PROYECTOS",$A$8:$A$38,0),0))</f>
        <v>7.4818246642244048</v>
      </c>
      <c r="K19" s="43">
        <f ca="1">OFFSET(K19,-MATCH("PROYECTOS",$A$8:$A$38,0)-1,0)-(OFFSET(K19,-MATCH("PROYECTOS",$A$8:$A$38,0),0))</f>
        <v>3.7582417158409953</v>
      </c>
      <c r="L19" s="43">
        <f ca="1">OFFSET(L19,-MATCH("PROYECTOS",$A$8:$A$38,0)-1,0)-(OFFSET(L19,-MATCH("PROYECTOS",$A$8:$A$38,0),0))</f>
        <v>3.7235829483834095</v>
      </c>
      <c r="M19" s="44">
        <f t="shared" ca="1" si="1"/>
        <v>0.39932267370890651</v>
      </c>
      <c r="N19" s="45">
        <f t="shared" ca="1" si="2"/>
        <v>0.79496276584508374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49</v>
      </c>
      <c r="B1" s="48" t="s">
        <v>232</v>
      </c>
      <c r="C1" s="47" t="s">
        <v>30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979</v>
      </c>
      <c r="L2" s="1" t="s">
        <v>990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1113.0443510000002</v>
      </c>
      <c r="E6" s="15">
        <f ca="1">SUM(E7:OFFSET(E7,50,0))</f>
        <v>1082.0767159999998</v>
      </c>
      <c r="F6" s="15">
        <f ca="1">SUM(F7:OFFSET(F7,50,0))</f>
        <v>1066.8987471407004</v>
      </c>
      <c r="G6" s="15">
        <f ca="1">SUM(G7:OFFSET(G7,50,0))</f>
        <v>535.25361663561478</v>
      </c>
      <c r="H6" s="15">
        <f ca="1">SUM(H7:OFFSET(H7,50,0))</f>
        <v>531.64513050508549</v>
      </c>
      <c r="I6" s="16">
        <f ca="1">IFERROR(G6/E6,0)</f>
        <v>0.49465403766770899</v>
      </c>
      <c r="J6" s="17">
        <f ca="1">IFERROR(SUM(G6,H6)/E6,0)</f>
        <v>0.98597329686992408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50.325600000000001</v>
      </c>
      <c r="E7" s="22">
        <v>48.909907000000004</v>
      </c>
      <c r="F7" s="22">
        <f t="shared" ref="F7:F26" si="0">SUM(G7,H7)</f>
        <v>47.922215188633345</v>
      </c>
      <c r="G7" s="22">
        <v>23.582978171285504</v>
      </c>
      <c r="H7" s="22">
        <v>24.339237017347841</v>
      </c>
      <c r="I7" s="23">
        <f t="shared" ref="I7:I26" si="1">IFERROR(G7/E7,0)</f>
        <v>0.48217180562795797</v>
      </c>
      <c r="J7" s="24">
        <f t="shared" ref="J7:J26" si="2">IFERROR(SUM(G7,H7)/E7,0)</f>
        <v>0.97980589471644963</v>
      </c>
      <c r="K7" s="5"/>
      <c r="L7" t="s">
        <v>263</v>
      </c>
      <c r="M7" s="6">
        <v>105.5923473266248</v>
      </c>
      <c r="N7" s="72">
        <v>0.99680090875772831</v>
      </c>
    </row>
    <row r="8" spans="1:14" x14ac:dyDescent="0.25">
      <c r="A8" s="18"/>
      <c r="B8" s="51">
        <v>2</v>
      </c>
      <c r="C8" s="20" t="s">
        <v>245</v>
      </c>
      <c r="D8" s="21">
        <v>54.254027999999998</v>
      </c>
      <c r="E8" s="22">
        <v>56.541517999999996</v>
      </c>
      <c r="F8" s="22">
        <f t="shared" si="0"/>
        <v>56.189753091992621</v>
      </c>
      <c r="G8" s="22">
        <v>28.730754630796888</v>
      </c>
      <c r="H8" s="22">
        <v>27.458998461195733</v>
      </c>
      <c r="I8" s="23">
        <f t="shared" si="1"/>
        <v>0.50813553733730477</v>
      </c>
      <c r="J8" s="24">
        <f t="shared" si="2"/>
        <v>0.99377864407518424</v>
      </c>
      <c r="K8" s="5"/>
      <c r="L8" t="s">
        <v>249</v>
      </c>
      <c r="M8" s="6">
        <v>147.17704702915074</v>
      </c>
      <c r="N8" s="72">
        <v>0.99513441334889174</v>
      </c>
    </row>
    <row r="9" spans="1:14" x14ac:dyDescent="0.25">
      <c r="A9" s="18"/>
      <c r="B9" s="51">
        <v>3</v>
      </c>
      <c r="C9" s="20" t="s">
        <v>246</v>
      </c>
      <c r="D9" s="21">
        <v>62.414216000000003</v>
      </c>
      <c r="E9" s="22">
        <v>57.617688999999999</v>
      </c>
      <c r="F9" s="22">
        <f t="shared" si="0"/>
        <v>57.202759384151761</v>
      </c>
      <c r="G9" s="22">
        <v>28.676735922813858</v>
      </c>
      <c r="H9" s="22">
        <v>28.5260234613379</v>
      </c>
      <c r="I9" s="23">
        <f t="shared" si="1"/>
        <v>0.49770715244781616</v>
      </c>
      <c r="J9" s="24">
        <f t="shared" si="2"/>
        <v>0.99279857239938529</v>
      </c>
      <c r="K9" s="5"/>
      <c r="L9" t="s">
        <v>248</v>
      </c>
      <c r="M9" s="6">
        <v>63.421853707529408</v>
      </c>
      <c r="N9" s="72">
        <v>0.99506822870652167</v>
      </c>
    </row>
    <row r="10" spans="1:14" x14ac:dyDescent="0.25">
      <c r="A10" s="18"/>
      <c r="B10" s="51">
        <v>4</v>
      </c>
      <c r="C10" s="20" t="s">
        <v>247</v>
      </c>
      <c r="D10" s="21">
        <v>0.41597200000000001</v>
      </c>
      <c r="E10" s="22">
        <v>0.47501199999999993</v>
      </c>
      <c r="F10" s="22">
        <f t="shared" si="0"/>
        <v>0.44920625587110408</v>
      </c>
      <c r="G10" s="22">
        <v>0.14841403346508741</v>
      </c>
      <c r="H10" s="22">
        <v>0.30079222240601666</v>
      </c>
      <c r="I10" s="23">
        <f t="shared" si="1"/>
        <v>0.31244270347925407</v>
      </c>
      <c r="J10" s="24">
        <f t="shared" si="2"/>
        <v>0.94567349008257506</v>
      </c>
      <c r="K10" s="5"/>
      <c r="L10" t="s">
        <v>251</v>
      </c>
      <c r="M10" s="6">
        <v>82.698305563073518</v>
      </c>
      <c r="N10" s="72">
        <v>0.99446841240944428</v>
      </c>
    </row>
    <row r="11" spans="1:14" x14ac:dyDescent="0.25">
      <c r="A11" s="18"/>
      <c r="B11" s="51">
        <v>5</v>
      </c>
      <c r="C11" s="20" t="s">
        <v>248</v>
      </c>
      <c r="D11" s="21">
        <v>84.63658300000003</v>
      </c>
      <c r="E11" s="22">
        <v>63.736186000000004</v>
      </c>
      <c r="F11" s="22">
        <f t="shared" si="0"/>
        <v>63.421853707529408</v>
      </c>
      <c r="G11" s="22">
        <v>32.545345924572757</v>
      </c>
      <c r="H11" s="22">
        <v>30.876507782956651</v>
      </c>
      <c r="I11" s="23">
        <f t="shared" si="1"/>
        <v>0.51062587781096214</v>
      </c>
      <c r="J11" s="24">
        <f t="shared" si="2"/>
        <v>0.99506822870652167</v>
      </c>
      <c r="K11" s="5"/>
      <c r="L11" t="s">
        <v>245</v>
      </c>
      <c r="M11" s="6">
        <v>56.189753091992621</v>
      </c>
      <c r="N11" s="72">
        <v>0.99377864407518424</v>
      </c>
    </row>
    <row r="12" spans="1:14" x14ac:dyDescent="0.25">
      <c r="A12" s="18"/>
      <c r="B12" s="51">
        <v>6</v>
      </c>
      <c r="C12" s="20" t="s">
        <v>249</v>
      </c>
      <c r="D12" s="21">
        <v>156.93673000000001</v>
      </c>
      <c r="E12" s="22">
        <v>147.89665099999996</v>
      </c>
      <c r="F12" s="22">
        <f t="shared" si="0"/>
        <v>147.17704702915074</v>
      </c>
      <c r="G12" s="22">
        <v>73.649306251129019</v>
      </c>
      <c r="H12" s="22">
        <v>73.527740778021723</v>
      </c>
      <c r="I12" s="23">
        <f t="shared" si="1"/>
        <v>0.49797818783015607</v>
      </c>
      <c r="J12" s="24">
        <f t="shared" si="2"/>
        <v>0.99513441334889174</v>
      </c>
      <c r="K12" s="5"/>
      <c r="L12" t="s">
        <v>256</v>
      </c>
      <c r="M12" s="6">
        <v>88.138566543471825</v>
      </c>
      <c r="N12" s="72">
        <v>0.99354653797927583</v>
      </c>
    </row>
    <row r="13" spans="1:14" x14ac:dyDescent="0.25">
      <c r="A13" s="18"/>
      <c r="B13" s="51">
        <v>8</v>
      </c>
      <c r="C13" s="20" t="s">
        <v>251</v>
      </c>
      <c r="D13" s="21">
        <v>79.707307999999998</v>
      </c>
      <c r="E13" s="22">
        <v>83.158302999999989</v>
      </c>
      <c r="F13" s="22">
        <f t="shared" si="0"/>
        <v>82.698305563073518</v>
      </c>
      <c r="G13" s="22">
        <v>41.646865662743949</v>
      </c>
      <c r="H13" s="22">
        <v>41.051439900329569</v>
      </c>
      <c r="I13" s="23">
        <f t="shared" si="1"/>
        <v>0.50081428023782493</v>
      </c>
      <c r="J13" s="24">
        <f t="shared" si="2"/>
        <v>0.99446841240944428</v>
      </c>
      <c r="K13" s="5"/>
      <c r="L13" t="s">
        <v>255</v>
      </c>
      <c r="M13" s="6">
        <v>40.117265440389019</v>
      </c>
      <c r="N13" s="72">
        <v>0.99344047952047054</v>
      </c>
    </row>
    <row r="14" spans="1:14" x14ac:dyDescent="0.25">
      <c r="A14" s="18"/>
      <c r="B14" s="51">
        <v>9</v>
      </c>
      <c r="C14" s="20" t="s">
        <v>252</v>
      </c>
      <c r="D14" s="21">
        <v>77.239238999999998</v>
      </c>
      <c r="E14" s="22">
        <v>58.653121000000006</v>
      </c>
      <c r="F14" s="22">
        <f t="shared" si="0"/>
        <v>58.18014421163025</v>
      </c>
      <c r="G14" s="22">
        <v>30.075080192251335</v>
      </c>
      <c r="H14" s="22">
        <v>28.105064019378915</v>
      </c>
      <c r="I14" s="23">
        <f t="shared" si="1"/>
        <v>0.51276180498990553</v>
      </c>
      <c r="J14" s="24">
        <f t="shared" si="2"/>
        <v>0.99193603374712569</v>
      </c>
      <c r="K14" s="5"/>
      <c r="L14" t="s">
        <v>246</v>
      </c>
      <c r="M14" s="6">
        <v>57.202759384151761</v>
      </c>
      <c r="N14" s="72">
        <v>0.99279857239938529</v>
      </c>
    </row>
    <row r="15" spans="1:14" x14ac:dyDescent="0.25">
      <c r="A15" s="18"/>
      <c r="B15" s="51">
        <v>10</v>
      </c>
      <c r="C15" s="20" t="s">
        <v>253</v>
      </c>
      <c r="D15" s="21">
        <v>81.426575999999997</v>
      </c>
      <c r="E15" s="22">
        <v>76.24531300000001</v>
      </c>
      <c r="F15" s="22">
        <f t="shared" si="0"/>
        <v>75.365595021683475</v>
      </c>
      <c r="G15" s="22">
        <v>38.127284603142471</v>
      </c>
      <c r="H15" s="22">
        <v>37.238310418541005</v>
      </c>
      <c r="I15" s="23">
        <f t="shared" si="1"/>
        <v>0.50006070016582482</v>
      </c>
      <c r="J15" s="24">
        <f t="shared" si="2"/>
        <v>0.98846200581120924</v>
      </c>
      <c r="K15" s="5"/>
      <c r="L15" t="s">
        <v>252</v>
      </c>
      <c r="M15" s="6">
        <v>58.18014421163025</v>
      </c>
      <c r="N15" s="72">
        <v>0.99193603374712569</v>
      </c>
    </row>
    <row r="16" spans="1:14" x14ac:dyDescent="0.25">
      <c r="A16" s="18"/>
      <c r="B16" s="51">
        <v>11</v>
      </c>
      <c r="C16" s="20" t="s">
        <v>254</v>
      </c>
      <c r="D16" s="21">
        <v>9.3601999999999991E-2</v>
      </c>
      <c r="E16" s="22">
        <v>6.7492999999999997E-2</v>
      </c>
      <c r="F16" s="22">
        <f t="shared" si="0"/>
        <v>6.1351418902631849E-2</v>
      </c>
      <c r="G16" s="22">
        <v>3.2353979768231511E-2</v>
      </c>
      <c r="H16" s="22">
        <v>2.8997439134400338E-2</v>
      </c>
      <c r="I16" s="23">
        <f t="shared" si="1"/>
        <v>0.47936793101849839</v>
      </c>
      <c r="J16" s="24">
        <f t="shared" si="2"/>
        <v>0.90900417676843304</v>
      </c>
      <c r="K16" s="5"/>
      <c r="L16" t="s">
        <v>264</v>
      </c>
      <c r="M16" s="6">
        <v>77.424432888725278</v>
      </c>
      <c r="N16" s="72">
        <v>0.99090898674869221</v>
      </c>
    </row>
    <row r="17" spans="1:14" x14ac:dyDescent="0.25">
      <c r="A17" s="18"/>
      <c r="B17" s="51">
        <v>12</v>
      </c>
      <c r="C17" s="20" t="s">
        <v>255</v>
      </c>
      <c r="D17" s="21">
        <v>40.283985000000001</v>
      </c>
      <c r="E17" s="22">
        <v>40.38215300000001</v>
      </c>
      <c r="F17" s="22">
        <f t="shared" si="0"/>
        <v>40.117265440389019</v>
      </c>
      <c r="G17" s="22">
        <v>20.400593279071472</v>
      </c>
      <c r="H17" s="22">
        <v>19.716672161317547</v>
      </c>
      <c r="I17" s="23">
        <f t="shared" si="1"/>
        <v>0.50518835088043645</v>
      </c>
      <c r="J17" s="24">
        <f t="shared" si="2"/>
        <v>0.99344047952047054</v>
      </c>
      <c r="K17" s="5"/>
      <c r="L17" t="s">
        <v>259</v>
      </c>
      <c r="M17" s="6">
        <v>84.420071735952661</v>
      </c>
      <c r="N17" s="72">
        <v>0.98963370402972672</v>
      </c>
    </row>
    <row r="18" spans="1:14" x14ac:dyDescent="0.25">
      <c r="A18" s="18"/>
      <c r="B18" s="51">
        <v>13</v>
      </c>
      <c r="C18" s="20" t="s">
        <v>256</v>
      </c>
      <c r="D18" s="21">
        <v>84.873191000000006</v>
      </c>
      <c r="E18" s="22">
        <v>88.711060000000003</v>
      </c>
      <c r="F18" s="22">
        <f t="shared" si="0"/>
        <v>88.138566543471825</v>
      </c>
      <c r="G18" s="22">
        <v>44.285497897340974</v>
      </c>
      <c r="H18" s="22">
        <v>43.853068646130851</v>
      </c>
      <c r="I18" s="23">
        <f t="shared" si="1"/>
        <v>0.49921055951017801</v>
      </c>
      <c r="J18" s="24">
        <f t="shared" si="2"/>
        <v>0.99354653797927583</v>
      </c>
      <c r="K18" s="5"/>
      <c r="L18" t="s">
        <v>253</v>
      </c>
      <c r="M18" s="6">
        <v>75.365595021683475</v>
      </c>
      <c r="N18" s="72">
        <v>0.98846200581120924</v>
      </c>
    </row>
    <row r="19" spans="1:14" x14ac:dyDescent="0.25">
      <c r="A19" s="18"/>
      <c r="B19" s="51">
        <v>14</v>
      </c>
      <c r="C19" s="20" t="s">
        <v>257</v>
      </c>
      <c r="D19" s="21">
        <v>0.83272800000000002</v>
      </c>
      <c r="E19" s="22">
        <v>1.4715259999999999</v>
      </c>
      <c r="F19" s="22">
        <f t="shared" si="0"/>
        <v>1.2427146597183309</v>
      </c>
      <c r="G19" s="22">
        <v>0.50730707636103034</v>
      </c>
      <c r="H19" s="22">
        <v>0.73540758335730061</v>
      </c>
      <c r="I19" s="23">
        <f t="shared" si="1"/>
        <v>0.34474897240078012</v>
      </c>
      <c r="J19" s="24">
        <f t="shared" si="2"/>
        <v>0.84450744310214776</v>
      </c>
      <c r="K19" s="5"/>
      <c r="L19" t="s">
        <v>244</v>
      </c>
      <c r="M19" s="6">
        <v>47.922215188633345</v>
      </c>
      <c r="N19" s="72">
        <v>0.97980589471644963</v>
      </c>
    </row>
    <row r="20" spans="1:14" x14ac:dyDescent="0.25">
      <c r="A20" s="18"/>
      <c r="B20" s="51">
        <v>15</v>
      </c>
      <c r="C20" s="20" t="s">
        <v>258</v>
      </c>
      <c r="D20" s="21">
        <v>21.788464000000001</v>
      </c>
      <c r="E20" s="22">
        <v>32.831955999999998</v>
      </c>
      <c r="F20" s="22">
        <f t="shared" si="0"/>
        <v>27.169435423420509</v>
      </c>
      <c r="G20" s="22">
        <v>14.205529134633252</v>
      </c>
      <c r="H20" s="22">
        <v>12.963906288787257</v>
      </c>
      <c r="I20" s="23">
        <f t="shared" si="1"/>
        <v>0.43267386002324237</v>
      </c>
      <c r="J20" s="24">
        <f t="shared" si="2"/>
        <v>0.8275302093917436</v>
      </c>
      <c r="K20" s="5"/>
      <c r="L20" t="s">
        <v>265</v>
      </c>
      <c r="M20" s="6">
        <v>35.658643098759057</v>
      </c>
      <c r="N20" s="72">
        <v>0.97746930034106505</v>
      </c>
    </row>
    <row r="21" spans="1:14" x14ac:dyDescent="0.25">
      <c r="A21" s="18"/>
      <c r="B21" s="51">
        <v>16</v>
      </c>
      <c r="C21" s="20" t="s">
        <v>259</v>
      </c>
      <c r="D21" s="21">
        <v>77.716161999999997</v>
      </c>
      <c r="E21" s="22">
        <v>85.304361999999998</v>
      </c>
      <c r="F21" s="22">
        <f t="shared" si="0"/>
        <v>84.420071735952661</v>
      </c>
      <c r="G21" s="22">
        <v>41.464036029647104</v>
      </c>
      <c r="H21" s="22">
        <v>42.956035706305556</v>
      </c>
      <c r="I21" s="23">
        <f t="shared" si="1"/>
        <v>0.48607169736111627</v>
      </c>
      <c r="J21" s="24">
        <f t="shared" si="2"/>
        <v>0.98963370402972672</v>
      </c>
      <c r="K21" s="5"/>
      <c r="L21" t="s">
        <v>262</v>
      </c>
      <c r="M21" s="6">
        <v>15.841670096463531</v>
      </c>
      <c r="N21" s="72">
        <v>0.97515182950427737</v>
      </c>
    </row>
    <row r="22" spans="1:14" x14ac:dyDescent="0.25">
      <c r="A22" s="18"/>
      <c r="B22" s="51">
        <v>19</v>
      </c>
      <c r="C22" s="20" t="s">
        <v>262</v>
      </c>
      <c r="D22" s="21">
        <v>31.409482000000001</v>
      </c>
      <c r="E22" s="22">
        <v>16.245337000000003</v>
      </c>
      <c r="F22" s="22">
        <f t="shared" si="0"/>
        <v>15.841670096463531</v>
      </c>
      <c r="G22" s="22">
        <v>7.7790322654764168</v>
      </c>
      <c r="H22" s="22">
        <v>8.0626378309871143</v>
      </c>
      <c r="I22" s="23">
        <f t="shared" si="1"/>
        <v>0.47884708488819994</v>
      </c>
      <c r="J22" s="24">
        <f t="shared" si="2"/>
        <v>0.97515182950427737</v>
      </c>
      <c r="K22" s="5"/>
      <c r="L22" t="s">
        <v>247</v>
      </c>
      <c r="M22" s="6">
        <v>0.44920625587110408</v>
      </c>
      <c r="N22" s="72">
        <v>0.94567349008257506</v>
      </c>
    </row>
    <row r="23" spans="1:14" x14ac:dyDescent="0.25">
      <c r="A23" s="18"/>
      <c r="B23" s="51">
        <v>20</v>
      </c>
      <c r="C23" s="20" t="s">
        <v>263</v>
      </c>
      <c r="D23" s="21">
        <v>98.105181999999999</v>
      </c>
      <c r="E23" s="22">
        <v>105.93123099999997</v>
      </c>
      <c r="F23" s="22">
        <f t="shared" si="0"/>
        <v>105.5923473266248</v>
      </c>
      <c r="G23" s="22">
        <v>52.682711509805813</v>
      </c>
      <c r="H23" s="22">
        <v>52.909635816818991</v>
      </c>
      <c r="I23" s="23">
        <f t="shared" si="1"/>
        <v>0.49732936181781773</v>
      </c>
      <c r="J23" s="24">
        <f t="shared" si="2"/>
        <v>0.99680090875772831</v>
      </c>
      <c r="K23" s="5"/>
      <c r="L23" t="s">
        <v>254</v>
      </c>
      <c r="M23" s="6">
        <v>6.1351418902631849E-2</v>
      </c>
      <c r="N23" s="72">
        <v>0.90900417676843304</v>
      </c>
    </row>
    <row r="24" spans="1:14" x14ac:dyDescent="0.25">
      <c r="A24" s="18"/>
      <c r="B24" s="51">
        <v>21</v>
      </c>
      <c r="C24" s="20" t="s">
        <v>264</v>
      </c>
      <c r="D24" s="21">
        <v>74.769658000000035</v>
      </c>
      <c r="E24" s="22">
        <v>78.134756999999993</v>
      </c>
      <c r="F24" s="22">
        <f t="shared" si="0"/>
        <v>77.424432888725278</v>
      </c>
      <c r="G24" s="22">
        <v>38.491836216431693</v>
      </c>
      <c r="H24" s="22">
        <v>38.932596672293585</v>
      </c>
      <c r="I24" s="23">
        <f t="shared" si="1"/>
        <v>0.49263397870977826</v>
      </c>
      <c r="J24" s="24">
        <f t="shared" si="2"/>
        <v>0.99090898674869221</v>
      </c>
      <c r="K24" s="5"/>
      <c r="L24" t="s">
        <v>257</v>
      </c>
      <c r="M24" s="6">
        <v>1.2427146597183309</v>
      </c>
      <c r="N24" s="72">
        <v>0.84450744310214776</v>
      </c>
    </row>
    <row r="25" spans="1:14" x14ac:dyDescent="0.25">
      <c r="A25" s="18"/>
      <c r="B25" s="51">
        <v>22</v>
      </c>
      <c r="C25" s="20" t="s">
        <v>265</v>
      </c>
      <c r="D25" s="21">
        <v>33.262239999999998</v>
      </c>
      <c r="E25" s="22">
        <v>36.480576000000006</v>
      </c>
      <c r="F25" s="22">
        <f t="shared" si="0"/>
        <v>35.658643098759057</v>
      </c>
      <c r="G25" s="22">
        <v>17.191751273796399</v>
      </c>
      <c r="H25" s="22">
        <v>18.466891824962659</v>
      </c>
      <c r="I25" s="23">
        <f t="shared" si="1"/>
        <v>0.47125767076145936</v>
      </c>
      <c r="J25" s="24">
        <f t="shared" si="2"/>
        <v>0.97746930034106505</v>
      </c>
      <c r="K25" s="5"/>
      <c r="L25" t="s">
        <v>258</v>
      </c>
      <c r="M25" s="6">
        <v>27.169435423420509</v>
      </c>
      <c r="N25" s="72">
        <v>0.8275302093917436</v>
      </c>
    </row>
    <row r="26" spans="1:14" ht="15.75" thickBot="1" x14ac:dyDescent="0.3">
      <c r="A26" s="25"/>
      <c r="B26" s="52">
        <v>25</v>
      </c>
      <c r="C26" s="27" t="s">
        <v>268</v>
      </c>
      <c r="D26" s="28">
        <v>2.5534050000000001</v>
      </c>
      <c r="E26" s="29">
        <v>3.2825650000000008</v>
      </c>
      <c r="F26" s="29">
        <f t="shared" si="0"/>
        <v>2.6253690545563586</v>
      </c>
      <c r="G26" s="29">
        <v>1.0302025810815394</v>
      </c>
      <c r="H26" s="29">
        <v>1.5951664734748192</v>
      </c>
      <c r="I26" s="30">
        <f t="shared" si="1"/>
        <v>0.31384072549409964</v>
      </c>
      <c r="J26" s="31">
        <f t="shared" si="2"/>
        <v>0.79979194762521322</v>
      </c>
      <c r="K26" s="5"/>
      <c r="L26" t="s">
        <v>268</v>
      </c>
      <c r="M26" s="6">
        <v>2.6253690545563586</v>
      </c>
      <c r="N26" s="72">
        <v>0.79979194762521322</v>
      </c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49</v>
      </c>
      <c r="B1" s="53" t="s">
        <v>232</v>
      </c>
      <c r="C1" s="47" t="s">
        <v>30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980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1113.0443510000002</v>
      </c>
      <c r="E6" s="15">
        <v>1082.0767159999998</v>
      </c>
      <c r="F6" s="15">
        <v>1066.8987471407004</v>
      </c>
      <c r="G6" s="15">
        <v>535.25361663561478</v>
      </c>
      <c r="H6" s="15">
        <v>531.64513050508549</v>
      </c>
      <c r="I6" s="16">
        <v>0.49465403766770899</v>
      </c>
      <c r="J6" s="17">
        <v>0.98597329686992408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1113.0443509999998</v>
      </c>
      <c r="E7" s="36">
        <f ca="1">SUM(E8:OFFSET(E6,MATCH("GOBIERNOS REGIONALES",$A$8:$A$50,0),0))</f>
        <v>1082.0767159999998</v>
      </c>
      <c r="F7" s="36">
        <f ca="1">SUM(F8:OFFSET(F6,MATCH("GOBIERNOS REGIONALES",$A$8:$A$50,0),0))</f>
        <v>1066.8987471407004</v>
      </c>
      <c r="G7" s="36">
        <f ca="1">SUM(G8:OFFSET(G6,MATCH("GOBIERNOS REGIONALES",$A$8:$A$50,0),0))</f>
        <v>535.25361663561489</v>
      </c>
      <c r="H7" s="36">
        <f ca="1">SUM(H8:OFFSET(H6,MATCH("GOBIERNOS REGIONALES",$A$8:$A$50,0),0))</f>
        <v>531.64513050508549</v>
      </c>
      <c r="I7" s="37">
        <f ca="1">IFERROR(G7/E7,0)</f>
        <v>0.4946540376677091</v>
      </c>
      <c r="J7" s="38">
        <f ca="1">IFERROR(SUM(G7,H7)/E7,0)</f>
        <v>0.98597329686992408</v>
      </c>
      <c r="K7" s="5"/>
    </row>
    <row r="8" spans="1:11" ht="25.5" x14ac:dyDescent="0.25">
      <c r="A8" s="18"/>
      <c r="B8" s="19">
        <v>40</v>
      </c>
      <c r="C8" s="20" t="s">
        <v>125</v>
      </c>
      <c r="D8" s="21">
        <v>1113.0443509999998</v>
      </c>
      <c r="E8" s="22">
        <v>1082.0767159999998</v>
      </c>
      <c r="F8" s="22">
        <f t="shared" ref="F8:F10" si="0">SUM(G8,H8)</f>
        <v>1066.8987471407004</v>
      </c>
      <c r="G8" s="22">
        <v>535.25361663561489</v>
      </c>
      <c r="H8" s="22">
        <v>531.64513050508549</v>
      </c>
      <c r="I8" s="23">
        <f t="shared" ref="I8:I10" si="1">IFERROR(G8/E8,0)</f>
        <v>0.4946540376677091</v>
      </c>
      <c r="J8" s="24">
        <f t="shared" ref="J8:J10" si="2">IFERROR(SUM(G8,H8)/E8,0)</f>
        <v>0.98597329686992408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workbookViewId="0">
      <selection activeCell="F14" sqref="F14:K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49</v>
      </c>
      <c r="B1" s="47" t="s">
        <v>232</v>
      </c>
      <c r="C1" s="47" t="s">
        <v>30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981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1113.0443510000002</v>
      </c>
      <c r="G6" s="15">
        <v>1082.0767159999998</v>
      </c>
      <c r="H6" s="15">
        <v>1066.8987471407004</v>
      </c>
      <c r="I6" s="15">
        <v>535.25361663561478</v>
      </c>
      <c r="J6" s="15">
        <v>531.64513050508549</v>
      </c>
      <c r="K6" s="16">
        <v>0.49465403766770899</v>
      </c>
      <c r="L6" s="17">
        <v>0.98597329686992408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1113.0443510000002</v>
      </c>
      <c r="G7" s="36">
        <f ca="1">SUM(G8:OFFSET(G6,MATCH("PROYECTOS",$A$8:$A$50,0),0))</f>
        <v>1082.076716</v>
      </c>
      <c r="H7" s="36">
        <f ca="1">SUM(H8:OFFSET(H6,MATCH("PROYECTOS",$A$8:$A$50,0),0))</f>
        <v>1066.8987471407002</v>
      </c>
      <c r="I7" s="36">
        <f ca="1">SUM(I8:OFFSET(I6,MATCH("PROYECTOS",$A$8:$A$50,0),0))</f>
        <v>535.25361663561466</v>
      </c>
      <c r="J7" s="36">
        <f ca="1">SUM(J8:OFFSET(J6,MATCH("PROYECTOS",$A$8:$A$50,0),0))</f>
        <v>531.64513050508549</v>
      </c>
      <c r="K7" s="37">
        <f ca="1">IFERROR(I7/G7,0)</f>
        <v>0.49465403766770882</v>
      </c>
      <c r="L7" s="38">
        <f ca="1">IFERROR(SUM(I7,J7)/G7,0)</f>
        <v>0.98597329686992374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48.046827000000015</v>
      </c>
      <c r="G8" s="22">
        <v>48.853511999999995</v>
      </c>
      <c r="H8" s="22">
        <f t="shared" ref="H8:H9" si="0">SUM(I8,J8)</f>
        <v>41.678784020043167</v>
      </c>
      <c r="I8" s="22">
        <v>20.455283145139727</v>
      </c>
      <c r="J8" s="22">
        <v>21.223500874903444</v>
      </c>
      <c r="K8" s="23">
        <f t="shared" ref="K8:K10" si="1">IFERROR(I8/G8,0)</f>
        <v>0.41870650251592412</v>
      </c>
      <c r="L8" s="24">
        <f t="shared" ref="L8:L10" si="2">IFERROR(SUM(I8,J8)/G8,0)</f>
        <v>0.8531379283447047</v>
      </c>
      <c r="M8" s="61"/>
      <c r="N8" s="22"/>
      <c r="O8" s="24" t="str">
        <f>IFERROR(N8/M8,".")</f>
        <v>.</v>
      </c>
    </row>
    <row r="9" spans="1:15" ht="76.5" x14ac:dyDescent="0.25">
      <c r="A9" s="18"/>
      <c r="B9" s="20">
        <v>3000530</v>
      </c>
      <c r="C9" s="20" t="s">
        <v>982</v>
      </c>
      <c r="D9" s="60">
        <v>217</v>
      </c>
      <c r="E9" s="20" t="s">
        <v>912</v>
      </c>
      <c r="F9" s="21">
        <v>1064.9975240000001</v>
      </c>
      <c r="G9" s="22">
        <v>1033.2232040000001</v>
      </c>
      <c r="H9" s="22">
        <f t="shared" si="0"/>
        <v>1025.219963120657</v>
      </c>
      <c r="I9" s="22">
        <v>514.79833349047499</v>
      </c>
      <c r="J9" s="22">
        <v>510.421629630182</v>
      </c>
      <c r="K9" s="23">
        <f t="shared" si="1"/>
        <v>0.49824503698474326</v>
      </c>
      <c r="L9" s="24">
        <f t="shared" si="2"/>
        <v>0.99225410264852787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0</v>
      </c>
      <c r="G10" s="43">
        <f t="shared" ref="G10:J10" ca="1" si="3">OFFSET(G10,-MATCH("PROYECTOS",$A$8:$A$50,0)-1,0)-(OFFSET(G10,-MATCH("PROYECTOS",$A$8:$A$50,0),0))</f>
        <v>0</v>
      </c>
      <c r="H10" s="43">
        <f t="shared" ca="1" si="3"/>
        <v>0</v>
      </c>
      <c r="I10" s="43">
        <f t="shared" ca="1" si="3"/>
        <v>0</v>
      </c>
      <c r="J10" s="43">
        <f t="shared" ca="1" si="3"/>
        <v>0</v>
      </c>
      <c r="K10" s="44">
        <f t="shared" ca="1" si="1"/>
        <v>0</v>
      </c>
      <c r="L10" s="45">
        <f t="shared" ca="1" si="2"/>
        <v>0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991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  <c r="G14" s="7"/>
      <c r="H14" s="7"/>
      <c r="I14" s="7"/>
      <c r="J14" s="7"/>
      <c r="K14" s="7"/>
    </row>
    <row r="15" spans="1:15" ht="15.75" thickBot="1" x14ac:dyDescent="0.3">
      <c r="A15" s="101"/>
      <c r="B15" s="102"/>
      <c r="C15" s="102"/>
      <c r="D15" s="102"/>
      <c r="E15" s="102"/>
      <c r="F15" s="104"/>
      <c r="G15" s="8"/>
      <c r="H15" s="8"/>
      <c r="I15" s="8"/>
      <c r="J15" s="8"/>
      <c r="K15" s="8"/>
    </row>
  </sheetData>
  <mergeCells count="16"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2</v>
      </c>
      <c r="B1" s="48" t="s">
        <v>232</v>
      </c>
      <c r="C1" s="47" t="s">
        <v>12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381</v>
      </c>
      <c r="L2" s="1" t="s">
        <v>436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1439.3825640000002</v>
      </c>
      <c r="E6" s="15">
        <f ca="1">SUM(E7:OFFSET(E7,50,0))</f>
        <v>2075.2328319999997</v>
      </c>
      <c r="F6" s="15">
        <f ca="1">SUM(F7:OFFSET(F7,50,0))</f>
        <v>1953.2029437041085</v>
      </c>
      <c r="G6" s="15">
        <f ca="1">SUM(G7:OFFSET(G7,50,0))</f>
        <v>932.25291500201104</v>
      </c>
      <c r="H6" s="15">
        <f ca="1">SUM(H7:OFFSET(H7,50,0))</f>
        <v>1020.9500287020974</v>
      </c>
      <c r="I6" s="16">
        <f ca="1">IFERROR(G6/E6,0)</f>
        <v>0.44922810618004483</v>
      </c>
      <c r="J6" s="17">
        <f ca="1">IFERROR(SUM(G6,H6)/E6,0)</f>
        <v>0.94119701345593809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36.680231000000006</v>
      </c>
      <c r="E7" s="22">
        <v>57.657505000000015</v>
      </c>
      <c r="F7" s="22">
        <f t="shared" ref="F7:F31" si="0">SUM(G7,H7)</f>
        <v>54.675937081463459</v>
      </c>
      <c r="G7" s="22">
        <v>25.323816052464281</v>
      </c>
      <c r="H7" s="22">
        <v>29.352121028999182</v>
      </c>
      <c r="I7" s="23">
        <f t="shared" ref="I7:I31" si="1">IFERROR(G7/E7,0)</f>
        <v>0.4392110975399347</v>
      </c>
      <c r="J7" s="24">
        <f t="shared" ref="J7:J31" si="2">IFERROR(SUM(G7,H7)/E7,0)</f>
        <v>0.9482882944980614</v>
      </c>
      <c r="K7" s="5"/>
      <c r="L7" t="s">
        <v>267</v>
      </c>
      <c r="M7" s="6">
        <v>25.723242087286003</v>
      </c>
      <c r="N7" s="72">
        <v>0.99251502194701957</v>
      </c>
    </row>
    <row r="8" spans="1:14" x14ac:dyDescent="0.25">
      <c r="A8" s="18"/>
      <c r="B8" s="51">
        <v>2</v>
      </c>
      <c r="C8" s="20" t="s">
        <v>245</v>
      </c>
      <c r="D8" s="21">
        <v>37.202326000000014</v>
      </c>
      <c r="E8" s="22">
        <v>62.872734000000001</v>
      </c>
      <c r="F8" s="22">
        <f t="shared" si="0"/>
        <v>57.865769786627801</v>
      </c>
      <c r="G8" s="22">
        <v>30.343454217596559</v>
      </c>
      <c r="H8" s="22">
        <v>27.522315569031242</v>
      </c>
      <c r="I8" s="23">
        <f t="shared" si="1"/>
        <v>0.48261706286856493</v>
      </c>
      <c r="J8" s="24">
        <f t="shared" si="2"/>
        <v>0.92036350425969704</v>
      </c>
      <c r="K8" s="5"/>
      <c r="L8" t="s">
        <v>250</v>
      </c>
      <c r="M8" s="6">
        <v>82.003566368978639</v>
      </c>
      <c r="N8" s="72">
        <v>0.98898771919994</v>
      </c>
    </row>
    <row r="9" spans="1:14" x14ac:dyDescent="0.25">
      <c r="A9" s="18"/>
      <c r="B9" s="51">
        <v>3</v>
      </c>
      <c r="C9" s="20" t="s">
        <v>246</v>
      </c>
      <c r="D9" s="21">
        <v>41.541893000000037</v>
      </c>
      <c r="E9" s="22">
        <v>68.998834000000002</v>
      </c>
      <c r="F9" s="22">
        <f t="shared" si="0"/>
        <v>64.242001558878229</v>
      </c>
      <c r="G9" s="22">
        <v>35.494015269171364</v>
      </c>
      <c r="H9" s="22">
        <v>28.747986289706873</v>
      </c>
      <c r="I9" s="23">
        <f t="shared" si="1"/>
        <v>0.51441471125687954</v>
      </c>
      <c r="J9" s="24">
        <f t="shared" si="2"/>
        <v>0.93105923440500793</v>
      </c>
      <c r="K9" s="5"/>
      <c r="L9" t="s">
        <v>259</v>
      </c>
      <c r="M9" s="6">
        <v>80.077514035806573</v>
      </c>
      <c r="N9" s="72">
        <v>0.98025428982052354</v>
      </c>
    </row>
    <row r="10" spans="1:14" x14ac:dyDescent="0.25">
      <c r="A10" s="18"/>
      <c r="B10" s="51">
        <v>4</v>
      </c>
      <c r="C10" s="20" t="s">
        <v>247</v>
      </c>
      <c r="D10" s="21">
        <v>40.224470999999987</v>
      </c>
      <c r="E10" s="22">
        <v>72.973098000000022</v>
      </c>
      <c r="F10" s="22">
        <f t="shared" si="0"/>
        <v>67.766045295907588</v>
      </c>
      <c r="G10" s="22">
        <v>31.901379143231679</v>
      </c>
      <c r="H10" s="22">
        <v>35.864666152675909</v>
      </c>
      <c r="I10" s="23">
        <f t="shared" si="1"/>
        <v>0.43716629850676847</v>
      </c>
      <c r="J10" s="24">
        <f t="shared" si="2"/>
        <v>0.92864421482979342</v>
      </c>
      <c r="K10" s="5"/>
      <c r="L10" t="s">
        <v>265</v>
      </c>
      <c r="M10" s="6">
        <v>64.46098278235425</v>
      </c>
      <c r="N10" s="72">
        <v>0.9763695332751281</v>
      </c>
    </row>
    <row r="11" spans="1:14" x14ac:dyDescent="0.25">
      <c r="A11" s="18"/>
      <c r="B11" s="51">
        <v>5</v>
      </c>
      <c r="C11" s="20" t="s">
        <v>248</v>
      </c>
      <c r="D11" s="21">
        <v>54.54093199999997</v>
      </c>
      <c r="E11" s="22">
        <v>93.668481000000057</v>
      </c>
      <c r="F11" s="22">
        <f t="shared" si="0"/>
        <v>91.260416363925188</v>
      </c>
      <c r="G11" s="22">
        <v>42.098532194752252</v>
      </c>
      <c r="H11" s="22">
        <v>49.161884169172936</v>
      </c>
      <c r="I11" s="23">
        <f t="shared" si="1"/>
        <v>0.44944181591620158</v>
      </c>
      <c r="J11" s="24">
        <f t="shared" si="2"/>
        <v>0.97429162285577298</v>
      </c>
      <c r="K11" s="5"/>
      <c r="L11" t="s">
        <v>248</v>
      </c>
      <c r="M11" s="6">
        <v>91.260416363925188</v>
      </c>
      <c r="N11" s="72">
        <v>0.97429162285577298</v>
      </c>
    </row>
    <row r="12" spans="1:14" x14ac:dyDescent="0.25">
      <c r="A12" s="18"/>
      <c r="B12" s="51">
        <v>6</v>
      </c>
      <c r="C12" s="20" t="s">
        <v>249</v>
      </c>
      <c r="D12" s="21">
        <v>78.287947000000003</v>
      </c>
      <c r="E12" s="22">
        <v>157.5481519999999</v>
      </c>
      <c r="F12" s="22">
        <f t="shared" si="0"/>
        <v>144.07729164026287</v>
      </c>
      <c r="G12" s="22">
        <v>60.082067556430957</v>
      </c>
      <c r="H12" s="22">
        <v>83.995224083831914</v>
      </c>
      <c r="I12" s="23">
        <f t="shared" si="1"/>
        <v>0.38135685372197192</v>
      </c>
      <c r="J12" s="24">
        <f t="shared" si="2"/>
        <v>0.91449686848921563</v>
      </c>
      <c r="K12" s="5"/>
      <c r="L12" t="s">
        <v>258</v>
      </c>
      <c r="M12" s="6">
        <v>504.0226002552667</v>
      </c>
      <c r="N12" s="72">
        <v>0.9668516097748161</v>
      </c>
    </row>
    <row r="13" spans="1:14" x14ac:dyDescent="0.25">
      <c r="A13" s="18"/>
      <c r="B13" s="51">
        <v>7</v>
      </c>
      <c r="C13" s="20" t="s">
        <v>250</v>
      </c>
      <c r="D13" s="21">
        <v>55.679009000000001</v>
      </c>
      <c r="E13" s="22">
        <v>82.916667999999987</v>
      </c>
      <c r="F13" s="22">
        <f t="shared" si="0"/>
        <v>82.003566368978639</v>
      </c>
      <c r="G13" s="22">
        <v>42.102224432385867</v>
      </c>
      <c r="H13" s="22">
        <v>39.901341936592772</v>
      </c>
      <c r="I13" s="23">
        <f t="shared" si="1"/>
        <v>0.5077655126275199</v>
      </c>
      <c r="J13" s="24">
        <f t="shared" si="2"/>
        <v>0.98898771919994</v>
      </c>
      <c r="K13" s="5"/>
      <c r="L13" t="s">
        <v>266</v>
      </c>
      <c r="M13" s="6">
        <v>18.006649049515541</v>
      </c>
      <c r="N13" s="72">
        <v>0.96563315304195063</v>
      </c>
    </row>
    <row r="14" spans="1:14" x14ac:dyDescent="0.25">
      <c r="A14" s="18"/>
      <c r="B14" s="51">
        <v>8</v>
      </c>
      <c r="C14" s="20" t="s">
        <v>251</v>
      </c>
      <c r="D14" s="21">
        <v>57.108796999999996</v>
      </c>
      <c r="E14" s="22">
        <v>83.292219000000017</v>
      </c>
      <c r="F14" s="22">
        <f t="shared" si="0"/>
        <v>74.765645559535869</v>
      </c>
      <c r="G14" s="22">
        <v>33.557163632047569</v>
      </c>
      <c r="H14" s="22">
        <v>41.208481927488293</v>
      </c>
      <c r="I14" s="23">
        <f t="shared" si="1"/>
        <v>0.40288473563235916</v>
      </c>
      <c r="J14" s="24">
        <f t="shared" si="2"/>
        <v>0.89763061252499288</v>
      </c>
      <c r="K14" s="5"/>
      <c r="L14" t="s">
        <v>268</v>
      </c>
      <c r="M14" s="6">
        <v>39.479951812780911</v>
      </c>
      <c r="N14" s="72">
        <v>0.96262651191201565</v>
      </c>
    </row>
    <row r="15" spans="1:14" x14ac:dyDescent="0.25">
      <c r="A15" s="18"/>
      <c r="B15" s="51">
        <v>9</v>
      </c>
      <c r="C15" s="20" t="s">
        <v>252</v>
      </c>
      <c r="D15" s="21">
        <v>44.750899999999987</v>
      </c>
      <c r="E15" s="22">
        <v>67.892894999999967</v>
      </c>
      <c r="F15" s="22">
        <f t="shared" si="0"/>
        <v>65.326795101675089</v>
      </c>
      <c r="G15" s="22">
        <v>27.82934958840633</v>
      </c>
      <c r="H15" s="22">
        <v>37.497445513268758</v>
      </c>
      <c r="I15" s="23">
        <f t="shared" si="1"/>
        <v>0.40990076485037713</v>
      </c>
      <c r="J15" s="24">
        <f t="shared" si="2"/>
        <v>0.96220370484533202</v>
      </c>
      <c r="K15" s="5"/>
      <c r="L15" t="s">
        <v>252</v>
      </c>
      <c r="M15" s="6">
        <v>65.326795101675089</v>
      </c>
      <c r="N15" s="72">
        <v>0.96220370484533202</v>
      </c>
    </row>
    <row r="16" spans="1:14" x14ac:dyDescent="0.25">
      <c r="A16" s="18"/>
      <c r="B16" s="51">
        <v>10</v>
      </c>
      <c r="C16" s="20" t="s">
        <v>253</v>
      </c>
      <c r="D16" s="21">
        <v>46.670144999999991</v>
      </c>
      <c r="E16" s="22">
        <v>69.564440999999974</v>
      </c>
      <c r="F16" s="22">
        <f t="shared" si="0"/>
        <v>63.360027041322383</v>
      </c>
      <c r="G16" s="22">
        <v>27.106191211518308</v>
      </c>
      <c r="H16" s="22">
        <v>36.253835829804075</v>
      </c>
      <c r="I16" s="23">
        <f t="shared" si="1"/>
        <v>0.38965584746836845</v>
      </c>
      <c r="J16" s="24">
        <f t="shared" si="2"/>
        <v>0.91081055393404808</v>
      </c>
      <c r="K16" s="5"/>
      <c r="L16" t="s">
        <v>254</v>
      </c>
      <c r="M16" s="6">
        <v>33.685901542286885</v>
      </c>
      <c r="N16" s="72">
        <v>0.96217994355058034</v>
      </c>
    </row>
    <row r="17" spans="1:14" x14ac:dyDescent="0.25">
      <c r="A17" s="18"/>
      <c r="B17" s="51">
        <v>11</v>
      </c>
      <c r="C17" s="20" t="s">
        <v>254</v>
      </c>
      <c r="D17" s="21">
        <v>26.502880999999999</v>
      </c>
      <c r="E17" s="22">
        <v>35.009980999999996</v>
      </c>
      <c r="F17" s="22">
        <f t="shared" si="0"/>
        <v>33.685901542286885</v>
      </c>
      <c r="G17" s="22">
        <v>15.576340251988469</v>
      </c>
      <c r="H17" s="22">
        <v>18.109561290298419</v>
      </c>
      <c r="I17" s="23">
        <f t="shared" si="1"/>
        <v>0.44491141688961416</v>
      </c>
      <c r="J17" s="24">
        <f t="shared" si="2"/>
        <v>0.96217994355058034</v>
      </c>
      <c r="K17" s="5"/>
      <c r="L17" t="s">
        <v>263</v>
      </c>
      <c r="M17" s="6">
        <v>91.267011489367192</v>
      </c>
      <c r="N17" s="72">
        <v>0.96157793003418823</v>
      </c>
    </row>
    <row r="18" spans="1:14" x14ac:dyDescent="0.25">
      <c r="A18" s="18"/>
      <c r="B18" s="51">
        <v>12</v>
      </c>
      <c r="C18" s="20" t="s">
        <v>255</v>
      </c>
      <c r="D18" s="21">
        <v>59.589308000000045</v>
      </c>
      <c r="E18" s="22">
        <v>86.148659000000052</v>
      </c>
      <c r="F18" s="22">
        <f t="shared" si="0"/>
        <v>82.472090281170154</v>
      </c>
      <c r="G18" s="22">
        <v>34.624048069868337</v>
      </c>
      <c r="H18" s="22">
        <v>47.848042211301816</v>
      </c>
      <c r="I18" s="23">
        <f t="shared" si="1"/>
        <v>0.40191047047950351</v>
      </c>
      <c r="J18" s="24">
        <f t="shared" si="2"/>
        <v>0.95732297215642215</v>
      </c>
      <c r="K18" s="5"/>
      <c r="L18" t="s">
        <v>255</v>
      </c>
      <c r="M18" s="6">
        <v>82.472090281170154</v>
      </c>
      <c r="N18" s="72">
        <v>0.95732297215642215</v>
      </c>
    </row>
    <row r="19" spans="1:14" x14ac:dyDescent="0.25">
      <c r="A19" s="18"/>
      <c r="B19" s="51">
        <v>13</v>
      </c>
      <c r="C19" s="20" t="s">
        <v>256</v>
      </c>
      <c r="D19" s="21">
        <v>67.883603000000022</v>
      </c>
      <c r="E19" s="22">
        <v>86.874086999999975</v>
      </c>
      <c r="F19" s="22">
        <f t="shared" si="0"/>
        <v>78.220224642203306</v>
      </c>
      <c r="G19" s="22">
        <v>36.769348802390255</v>
      </c>
      <c r="H19" s="22">
        <v>41.450875839813058</v>
      </c>
      <c r="I19" s="23">
        <f t="shared" si="1"/>
        <v>0.42324875083165209</v>
      </c>
      <c r="J19" s="24">
        <f t="shared" si="2"/>
        <v>0.90038614900440139</v>
      </c>
      <c r="K19" s="5"/>
      <c r="L19" t="s">
        <v>257</v>
      </c>
      <c r="M19" s="6">
        <v>54.896388428231617</v>
      </c>
      <c r="N19" s="72">
        <v>0.95531272397782541</v>
      </c>
    </row>
    <row r="20" spans="1:14" x14ac:dyDescent="0.25">
      <c r="A20" s="18"/>
      <c r="B20" s="51">
        <v>14</v>
      </c>
      <c r="C20" s="20" t="s">
        <v>257</v>
      </c>
      <c r="D20" s="21">
        <v>44.473064999999998</v>
      </c>
      <c r="E20" s="22">
        <v>57.464311999999978</v>
      </c>
      <c r="F20" s="22">
        <f t="shared" si="0"/>
        <v>54.896388428231617</v>
      </c>
      <c r="G20" s="22">
        <v>24.971104158535127</v>
      </c>
      <c r="H20" s="22">
        <v>29.92528426969649</v>
      </c>
      <c r="I20" s="23">
        <f t="shared" si="1"/>
        <v>0.43454978036690212</v>
      </c>
      <c r="J20" s="24">
        <f t="shared" si="2"/>
        <v>0.95531272397782541</v>
      </c>
      <c r="K20" s="5"/>
      <c r="L20" t="s">
        <v>244</v>
      </c>
      <c r="M20" s="6">
        <v>54.675937081463459</v>
      </c>
      <c r="N20" s="72">
        <v>0.9482882944980614</v>
      </c>
    </row>
    <row r="21" spans="1:14" x14ac:dyDescent="0.25">
      <c r="A21" s="18"/>
      <c r="B21" s="51">
        <v>15</v>
      </c>
      <c r="C21" s="20" t="s">
        <v>258</v>
      </c>
      <c r="D21" s="21">
        <v>403.47154900000021</v>
      </c>
      <c r="E21" s="22">
        <v>521.30295399999977</v>
      </c>
      <c r="F21" s="22">
        <f t="shared" si="0"/>
        <v>504.0226002552667</v>
      </c>
      <c r="G21" s="22">
        <v>251.32166021346995</v>
      </c>
      <c r="H21" s="22">
        <v>252.70094004179674</v>
      </c>
      <c r="I21" s="23">
        <f t="shared" si="1"/>
        <v>0.48210288908792576</v>
      </c>
      <c r="J21" s="24">
        <f t="shared" si="2"/>
        <v>0.9668516097748161</v>
      </c>
      <c r="K21" s="5"/>
      <c r="L21" t="s">
        <v>261</v>
      </c>
      <c r="M21" s="6">
        <v>11.82049583628708</v>
      </c>
      <c r="N21" s="72">
        <v>0.9339538126501723</v>
      </c>
    </row>
    <row r="22" spans="1:14" x14ac:dyDescent="0.25">
      <c r="A22" s="18"/>
      <c r="B22" s="51">
        <v>16</v>
      </c>
      <c r="C22" s="20" t="s">
        <v>259</v>
      </c>
      <c r="D22" s="21">
        <v>42.860184000000032</v>
      </c>
      <c r="E22" s="22">
        <v>81.690552000000025</v>
      </c>
      <c r="F22" s="22">
        <f t="shared" si="0"/>
        <v>80.077514035806573</v>
      </c>
      <c r="G22" s="22">
        <v>38.205810107374418</v>
      </c>
      <c r="H22" s="22">
        <v>41.871703928432154</v>
      </c>
      <c r="I22" s="23">
        <f t="shared" si="1"/>
        <v>0.46768945945394524</v>
      </c>
      <c r="J22" s="24">
        <f t="shared" si="2"/>
        <v>0.98025428982052354</v>
      </c>
      <c r="K22" s="5"/>
      <c r="L22" t="s">
        <v>246</v>
      </c>
      <c r="M22" s="6">
        <v>64.242001558878229</v>
      </c>
      <c r="N22" s="72">
        <v>0.93105923440500793</v>
      </c>
    </row>
    <row r="23" spans="1:14" x14ac:dyDescent="0.25">
      <c r="A23" s="18"/>
      <c r="B23" s="51">
        <v>17</v>
      </c>
      <c r="C23" s="20" t="s">
        <v>260</v>
      </c>
      <c r="D23" s="21">
        <v>6.3474529999999989</v>
      </c>
      <c r="E23" s="22">
        <v>11.823370000000004</v>
      </c>
      <c r="F23" s="22">
        <f t="shared" si="0"/>
        <v>10.041550720572708</v>
      </c>
      <c r="G23" s="22">
        <v>5.5526147931245271</v>
      </c>
      <c r="H23" s="22">
        <v>4.4889359274481802</v>
      </c>
      <c r="I23" s="23">
        <f t="shared" si="1"/>
        <v>0.4696304685656057</v>
      </c>
      <c r="J23" s="24">
        <f t="shared" si="2"/>
        <v>0.84929683504556697</v>
      </c>
      <c r="K23" s="5"/>
      <c r="L23" t="s">
        <v>247</v>
      </c>
      <c r="M23" s="6">
        <v>67.766045295907588</v>
      </c>
      <c r="N23" s="72">
        <v>0.92864421482979342</v>
      </c>
    </row>
    <row r="24" spans="1:14" x14ac:dyDescent="0.25">
      <c r="A24" s="18"/>
      <c r="B24" s="51">
        <v>18</v>
      </c>
      <c r="C24" s="20" t="s">
        <v>261</v>
      </c>
      <c r="D24" s="21">
        <v>10.535840000000004</v>
      </c>
      <c r="E24" s="22">
        <v>12.656403000000001</v>
      </c>
      <c r="F24" s="22">
        <f t="shared" si="0"/>
        <v>11.82049583628708</v>
      </c>
      <c r="G24" s="22">
        <v>5.0776973497686413</v>
      </c>
      <c r="H24" s="22">
        <v>6.7427984865184385</v>
      </c>
      <c r="I24" s="23">
        <f t="shared" si="1"/>
        <v>0.40119592824032552</v>
      </c>
      <c r="J24" s="24">
        <f t="shared" si="2"/>
        <v>0.9339538126501723</v>
      </c>
      <c r="K24" s="5"/>
      <c r="L24" t="s">
        <v>245</v>
      </c>
      <c r="M24" s="6">
        <v>57.865769786627801</v>
      </c>
      <c r="N24" s="72">
        <v>0.92036350425969704</v>
      </c>
    </row>
    <row r="25" spans="1:14" x14ac:dyDescent="0.25">
      <c r="A25" s="18"/>
      <c r="B25" s="51">
        <v>19</v>
      </c>
      <c r="C25" s="20" t="s">
        <v>262</v>
      </c>
      <c r="D25" s="21">
        <v>15.641691999999995</v>
      </c>
      <c r="E25" s="22">
        <v>18.986072</v>
      </c>
      <c r="F25" s="22">
        <f t="shared" si="0"/>
        <v>17.461991044356047</v>
      </c>
      <c r="G25" s="22">
        <v>7.7599387371810735</v>
      </c>
      <c r="H25" s="22">
        <v>9.7020523071749736</v>
      </c>
      <c r="I25" s="23">
        <f t="shared" si="1"/>
        <v>0.40871743966740848</v>
      </c>
      <c r="J25" s="24">
        <f t="shared" si="2"/>
        <v>0.91972636806370733</v>
      </c>
      <c r="K25" s="5"/>
      <c r="L25" t="s">
        <v>262</v>
      </c>
      <c r="M25" s="6">
        <v>17.461991044356047</v>
      </c>
      <c r="N25" s="72">
        <v>0.91972636806370733</v>
      </c>
    </row>
    <row r="26" spans="1:14" x14ac:dyDescent="0.25">
      <c r="A26" s="18"/>
      <c r="B26" s="51">
        <v>20</v>
      </c>
      <c r="C26" s="20" t="s">
        <v>263</v>
      </c>
      <c r="D26" s="21">
        <v>101.45839199999999</v>
      </c>
      <c r="E26" s="22">
        <v>94.913795999999977</v>
      </c>
      <c r="F26" s="22">
        <f t="shared" si="0"/>
        <v>91.267011489367192</v>
      </c>
      <c r="G26" s="22">
        <v>41.369273673693442</v>
      </c>
      <c r="H26" s="22">
        <v>49.89773781567375</v>
      </c>
      <c r="I26" s="23">
        <f t="shared" si="1"/>
        <v>0.43586154402352056</v>
      </c>
      <c r="J26" s="24">
        <f t="shared" si="2"/>
        <v>0.96157793003418823</v>
      </c>
      <c r="K26" s="5"/>
      <c r="L26" t="s">
        <v>249</v>
      </c>
      <c r="M26" s="6">
        <v>144.07729164026287</v>
      </c>
      <c r="N26" s="72">
        <v>0.91449686848921563</v>
      </c>
    </row>
    <row r="27" spans="1:14" x14ac:dyDescent="0.25">
      <c r="A27" s="18"/>
      <c r="B27" s="51">
        <v>21</v>
      </c>
      <c r="C27" s="20" t="s">
        <v>264</v>
      </c>
      <c r="D27" s="21">
        <v>75.101193000000009</v>
      </c>
      <c r="E27" s="22">
        <v>99.379048999999995</v>
      </c>
      <c r="F27" s="22">
        <f t="shared" si="0"/>
        <v>76.22285389804631</v>
      </c>
      <c r="G27" s="22">
        <v>40.063812062312877</v>
      </c>
      <c r="H27" s="22">
        <v>36.159041835733433</v>
      </c>
      <c r="I27" s="23">
        <f t="shared" si="1"/>
        <v>0.40314143137265157</v>
      </c>
      <c r="J27" s="24">
        <f t="shared" si="2"/>
        <v>0.76699117837247888</v>
      </c>
      <c r="K27" s="5"/>
      <c r="L27" t="s">
        <v>253</v>
      </c>
      <c r="M27" s="6">
        <v>63.360027041322383</v>
      </c>
      <c r="N27" s="72">
        <v>0.91081055393404808</v>
      </c>
    </row>
    <row r="28" spans="1:14" x14ac:dyDescent="0.25">
      <c r="A28" s="18"/>
      <c r="B28" s="51">
        <v>22</v>
      </c>
      <c r="C28" s="20" t="s">
        <v>265</v>
      </c>
      <c r="D28" s="21">
        <v>36.721404000000014</v>
      </c>
      <c r="E28" s="22">
        <v>66.021091999999953</v>
      </c>
      <c r="F28" s="22">
        <f t="shared" si="0"/>
        <v>64.46098278235425</v>
      </c>
      <c r="G28" s="22">
        <v>33.038920653478044</v>
      </c>
      <c r="H28" s="22">
        <v>31.422062128876206</v>
      </c>
      <c r="I28" s="23">
        <f t="shared" si="1"/>
        <v>0.50042978164429741</v>
      </c>
      <c r="J28" s="24">
        <f t="shared" si="2"/>
        <v>0.9763695332751281</v>
      </c>
      <c r="K28" s="5"/>
      <c r="L28" t="s">
        <v>256</v>
      </c>
      <c r="M28" s="6">
        <v>78.220224642203306</v>
      </c>
      <c r="N28" s="72">
        <v>0.90038614900440139</v>
      </c>
    </row>
    <row r="29" spans="1:14" x14ac:dyDescent="0.25">
      <c r="A29" s="18"/>
      <c r="B29" s="51">
        <v>23</v>
      </c>
      <c r="C29" s="20" t="s">
        <v>266</v>
      </c>
      <c r="D29" s="21">
        <v>14.013076000000002</v>
      </c>
      <c r="E29" s="22">
        <v>18.647505000000002</v>
      </c>
      <c r="F29" s="22">
        <f t="shared" si="0"/>
        <v>18.006649049515541</v>
      </c>
      <c r="G29" s="22">
        <v>8.4553772550589201</v>
      </c>
      <c r="H29" s="22">
        <v>9.5512717944566212</v>
      </c>
      <c r="I29" s="23">
        <f t="shared" si="1"/>
        <v>0.4534320948061909</v>
      </c>
      <c r="J29" s="24">
        <f t="shared" si="2"/>
        <v>0.96563315304195063</v>
      </c>
      <c r="K29" s="5"/>
      <c r="L29" t="s">
        <v>251</v>
      </c>
      <c r="M29" s="6">
        <v>74.765645559535869</v>
      </c>
      <c r="N29" s="72">
        <v>0.89763061252499288</v>
      </c>
    </row>
    <row r="30" spans="1:14" x14ac:dyDescent="0.25">
      <c r="A30" s="18"/>
      <c r="B30" s="51">
        <v>24</v>
      </c>
      <c r="C30" s="20" t="s">
        <v>267</v>
      </c>
      <c r="D30" s="21">
        <v>19.801990000000004</v>
      </c>
      <c r="E30" s="22">
        <v>25.917232000000006</v>
      </c>
      <c r="F30" s="22">
        <f t="shared" si="0"/>
        <v>25.723242087286003</v>
      </c>
      <c r="G30" s="22">
        <v>14.037316531015676</v>
      </c>
      <c r="H30" s="22">
        <v>11.685925556270327</v>
      </c>
      <c r="I30" s="23">
        <f t="shared" si="1"/>
        <v>0.54162097754172489</v>
      </c>
      <c r="J30" s="24">
        <f t="shared" si="2"/>
        <v>0.99251502194701957</v>
      </c>
      <c r="K30" s="5"/>
      <c r="L30" t="s">
        <v>260</v>
      </c>
      <c r="M30" s="6">
        <v>10.041550720572708</v>
      </c>
      <c r="N30" s="72">
        <v>0.84929683504556697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22.294283000000007</v>
      </c>
      <c r="E31" s="29">
        <v>41.012740999999998</v>
      </c>
      <c r="F31" s="29">
        <f t="shared" si="0"/>
        <v>39.479951812780911</v>
      </c>
      <c r="G31" s="29">
        <v>19.591459044746145</v>
      </c>
      <c r="H31" s="29">
        <v>19.888492768034762</v>
      </c>
      <c r="I31" s="30">
        <f t="shared" si="1"/>
        <v>0.47769201879840573</v>
      </c>
      <c r="J31" s="31">
        <f t="shared" si="2"/>
        <v>0.96262651191201565</v>
      </c>
      <c r="K31" s="5"/>
      <c r="L31" t="s">
        <v>264</v>
      </c>
      <c r="M31" s="6">
        <v>76.22285389804631</v>
      </c>
      <c r="N31" s="72">
        <v>0.76699117837247888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B6" sqref="B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49</v>
      </c>
      <c r="B1" s="47" t="s">
        <v>232</v>
      </c>
      <c r="C1" s="47" t="s">
        <v>30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983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1113.0443510000002</v>
      </c>
      <c r="I6" s="15">
        <v>1082.0767159999998</v>
      </c>
      <c r="J6" s="15">
        <v>1066.8987471407004</v>
      </c>
      <c r="K6" s="15">
        <v>535.25361663561478</v>
      </c>
      <c r="L6" s="15">
        <v>531.64513050508549</v>
      </c>
      <c r="M6" s="16">
        <v>0.49465403766770899</v>
      </c>
      <c r="N6" s="17">
        <v>0.98597329686992408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SUM(H8:OFFSET(H6,MATCH("PROYECTOS",$A$8:$A$33,0),0))</f>
        <v>1113.044351</v>
      </c>
      <c r="I7" s="36">
        <f ca="1">SUM(I8:OFFSET(I6,MATCH("PROYECTOS",$A$8:$A$33,0),0))</f>
        <v>1082.076716</v>
      </c>
      <c r="J7" s="36">
        <f ca="1">SUM(J8:OFFSET(J6,MATCH("PROYECTOS",$A$8:$A$33,0),0))</f>
        <v>1066.8987471407002</v>
      </c>
      <c r="K7" s="36">
        <f ca="1">SUM(K8:OFFSET(K6,MATCH("PROYECTOS",$A$8:$A$33,0),0))</f>
        <v>535.25361663561478</v>
      </c>
      <c r="L7" s="36">
        <f ca="1">SUM(L8:OFFSET(L6,MATCH("PROYECTOS",$A$8:$A$33,0),0))</f>
        <v>531.64513050508549</v>
      </c>
      <c r="M7" s="37">
        <f ca="1">IFERROR(K7/I7,0)</f>
        <v>0.49465403766770893</v>
      </c>
      <c r="N7" s="38">
        <f ca="1">IFERROR(SUM(K7,L7)/I7,0)</f>
        <v>0.98597329686992397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48.046827000000008</v>
      </c>
      <c r="I8" s="22">
        <v>48.853512000000009</v>
      </c>
      <c r="J8" s="22">
        <f t="shared" ref="J8:J13" si="0">SUM(K8,L8)</f>
        <v>41.678784020043167</v>
      </c>
      <c r="K8" s="22">
        <v>20.455283145139727</v>
      </c>
      <c r="L8" s="22">
        <v>21.223500874903444</v>
      </c>
      <c r="M8" s="23">
        <f t="shared" ref="M8:M14" si="1">IFERROR(K8/I8,0)</f>
        <v>0.41870650251592401</v>
      </c>
      <c r="N8" s="24">
        <f t="shared" ref="N8:N14" si="2">IFERROR(SUM(K8,L8)/I8,0)</f>
        <v>0.85313792834470448</v>
      </c>
      <c r="O8" s="61">
        <v>390</v>
      </c>
      <c r="P8" s="22">
        <v>362</v>
      </c>
      <c r="Q8" s="24">
        <f>IFERROR(P8/O8,".")</f>
        <v>0.92820512820512824</v>
      </c>
    </row>
    <row r="9" spans="1:17" ht="76.5" x14ac:dyDescent="0.25">
      <c r="A9" s="18"/>
      <c r="B9" s="65">
        <v>5001325</v>
      </c>
      <c r="C9" s="20" t="s">
        <v>984</v>
      </c>
      <c r="D9" s="20">
        <v>3000530</v>
      </c>
      <c r="E9" s="20" t="s">
        <v>982</v>
      </c>
      <c r="F9" s="60">
        <v>217</v>
      </c>
      <c r="G9" s="20" t="s">
        <v>912</v>
      </c>
      <c r="H9" s="21">
        <v>54.199931999999997</v>
      </c>
      <c r="I9" s="22">
        <v>58.030418999999995</v>
      </c>
      <c r="J9" s="22">
        <f t="shared" si="0"/>
        <v>55.683584919810528</v>
      </c>
      <c r="K9" s="22">
        <v>26.118556347762933</v>
      </c>
      <c r="L9" s="22">
        <v>29.565028572047595</v>
      </c>
      <c r="M9" s="23">
        <f t="shared" si="1"/>
        <v>0.45008388355360551</v>
      </c>
      <c r="N9" s="24">
        <f t="shared" si="2"/>
        <v>0.95955855358911901</v>
      </c>
      <c r="O9" s="61">
        <v>830094</v>
      </c>
      <c r="P9" s="22">
        <v>833133</v>
      </c>
      <c r="Q9" s="24">
        <f t="shared" ref="Q9:Q13" si="3">IFERROR(P9/O9,".")</f>
        <v>1.0036610311603265</v>
      </c>
    </row>
    <row r="10" spans="1:17" ht="76.5" x14ac:dyDescent="0.25">
      <c r="A10" s="18"/>
      <c r="B10" s="65">
        <v>5004176</v>
      </c>
      <c r="C10" s="20" t="s">
        <v>985</v>
      </c>
      <c r="D10" s="20">
        <v>3000530</v>
      </c>
      <c r="E10" s="20" t="s">
        <v>982</v>
      </c>
      <c r="F10" s="60">
        <v>217</v>
      </c>
      <c r="G10" s="20" t="s">
        <v>912</v>
      </c>
      <c r="H10" s="21">
        <v>2.2628130000000004</v>
      </c>
      <c r="I10" s="22">
        <v>2.3957379999999997</v>
      </c>
      <c r="J10" s="22">
        <f t="shared" si="0"/>
        <v>1.7829963947297074</v>
      </c>
      <c r="K10" s="22">
        <v>0.88399431807920337</v>
      </c>
      <c r="L10" s="22">
        <v>0.89900207665050402</v>
      </c>
      <c r="M10" s="23">
        <f t="shared" si="1"/>
        <v>0.36898622390228125</v>
      </c>
      <c r="N10" s="24">
        <f t="shared" si="2"/>
        <v>0.74423680499691858</v>
      </c>
      <c r="O10" s="61">
        <v>850145</v>
      </c>
      <c r="P10" s="22">
        <v>828683</v>
      </c>
      <c r="Q10" s="24">
        <f t="shared" si="3"/>
        <v>0.97475489475324795</v>
      </c>
    </row>
    <row r="11" spans="1:17" ht="76.5" x14ac:dyDescent="0.25">
      <c r="A11" s="18"/>
      <c r="B11" s="65">
        <v>5004180</v>
      </c>
      <c r="C11" s="20" t="s">
        <v>986</v>
      </c>
      <c r="D11" s="20">
        <v>3000530</v>
      </c>
      <c r="E11" s="20" t="s">
        <v>982</v>
      </c>
      <c r="F11" s="60">
        <v>217</v>
      </c>
      <c r="G11" s="20" t="s">
        <v>912</v>
      </c>
      <c r="H11" s="21">
        <v>2.2289879999999997</v>
      </c>
      <c r="I11" s="22">
        <v>2.0141980000000004</v>
      </c>
      <c r="J11" s="22">
        <f t="shared" si="0"/>
        <v>1.5026546905501164</v>
      </c>
      <c r="K11" s="22">
        <v>6.8142100426484831E-2</v>
      </c>
      <c r="L11" s="22">
        <v>1.4345125901236315</v>
      </c>
      <c r="M11" s="23">
        <f t="shared" si="1"/>
        <v>3.3830884762314738E-2</v>
      </c>
      <c r="N11" s="24">
        <f t="shared" si="2"/>
        <v>0.7460312692943375</v>
      </c>
      <c r="O11" s="61">
        <v>63446</v>
      </c>
      <c r="P11" s="22">
        <v>103886</v>
      </c>
      <c r="Q11" s="24">
        <f t="shared" si="3"/>
        <v>1.6373924282066639</v>
      </c>
    </row>
    <row r="12" spans="1:17" ht="76.5" x14ac:dyDescent="0.25">
      <c r="A12" s="18"/>
      <c r="B12" s="65">
        <v>5004902</v>
      </c>
      <c r="C12" s="20" t="s">
        <v>987</v>
      </c>
      <c r="D12" s="20">
        <v>3000530</v>
      </c>
      <c r="E12" s="20" t="s">
        <v>982</v>
      </c>
      <c r="F12" s="60">
        <v>217</v>
      </c>
      <c r="G12" s="20" t="s">
        <v>912</v>
      </c>
      <c r="H12" s="21">
        <v>1002.279888</v>
      </c>
      <c r="I12" s="22">
        <v>964.308899</v>
      </c>
      <c r="J12" s="22">
        <f t="shared" si="0"/>
        <v>959.78078026733806</v>
      </c>
      <c r="K12" s="22">
        <v>481.43241134884403</v>
      </c>
      <c r="L12" s="22">
        <v>478.34836891849409</v>
      </c>
      <c r="M12" s="23">
        <f t="shared" si="1"/>
        <v>0.49925123769789459</v>
      </c>
      <c r="N12" s="24">
        <f t="shared" si="2"/>
        <v>0.99530428606709154</v>
      </c>
      <c r="O12" s="61">
        <v>798295</v>
      </c>
      <c r="P12" s="22">
        <v>771903</v>
      </c>
      <c r="Q12" s="24">
        <f t="shared" si="3"/>
        <v>0.96693953989439996</v>
      </c>
    </row>
    <row r="13" spans="1:17" ht="76.5" x14ac:dyDescent="0.25">
      <c r="A13" s="18"/>
      <c r="B13" s="65">
        <v>5004948</v>
      </c>
      <c r="C13" s="20" t="s">
        <v>988</v>
      </c>
      <c r="D13" s="20">
        <v>3000530</v>
      </c>
      <c r="E13" s="20" t="s">
        <v>982</v>
      </c>
      <c r="F13" s="60">
        <v>408</v>
      </c>
      <c r="G13" s="20" t="s">
        <v>989</v>
      </c>
      <c r="H13" s="21">
        <v>4.0259029999999996</v>
      </c>
      <c r="I13" s="22">
        <v>6.4739499999999994</v>
      </c>
      <c r="J13" s="22">
        <f t="shared" si="0"/>
        <v>6.4699468482285738</v>
      </c>
      <c r="K13" s="22">
        <v>6.2952293753623962</v>
      </c>
      <c r="L13" s="22">
        <v>0.17471747286617756</v>
      </c>
      <c r="M13" s="23">
        <f t="shared" si="1"/>
        <v>0.97239388246161873</v>
      </c>
      <c r="N13" s="24">
        <f t="shared" si="2"/>
        <v>0.99938165234958165</v>
      </c>
      <c r="O13" s="61">
        <v>18637</v>
      </c>
      <c r="P13" s="22">
        <v>18637</v>
      </c>
      <c r="Q13" s="24">
        <f t="shared" si="3"/>
        <v>1</v>
      </c>
    </row>
    <row r="14" spans="1:17" ht="15.75" thickBot="1" x14ac:dyDescent="0.3">
      <c r="A14" s="39" t="s">
        <v>306</v>
      </c>
      <c r="B14" s="41"/>
      <c r="C14" s="41"/>
      <c r="D14" s="64"/>
      <c r="E14" s="41"/>
      <c r="F14" s="58"/>
      <c r="G14" s="41"/>
      <c r="H14" s="42">
        <f ca="1">OFFSET(H14,-MATCH("PROYECTOS",$A$8:$A$33,0)-1,0)-(OFFSET(H14,-MATCH("PROYECTOS",$A$8:$A$33,0),0))</f>
        <v>0</v>
      </c>
      <c r="I14" s="43">
        <f ca="1">OFFSET(I14,-MATCH("PROYECTOS",$A$8:$A$33,0)-1,0)-(OFFSET(I14,-MATCH("PROYECTOS",$A$8:$A$33,0),0))</f>
        <v>0</v>
      </c>
      <c r="J14" s="43">
        <f ca="1">OFFSET(J14,-MATCH("PROYECTOS",$A$8:$A$33,0)-1,0)-(OFFSET(J14,-MATCH("PROYECTOS",$A$8:$A$33,0),0))</f>
        <v>0</v>
      </c>
      <c r="K14" s="43">
        <f ca="1">OFFSET(K14,-MATCH("PROYECTOS",$A$8:$A$33,0)-1,0)-(OFFSET(K14,-MATCH("PROYECTOS",$A$8:$A$33,0),0))</f>
        <v>0</v>
      </c>
      <c r="L14" s="43">
        <f ca="1">OFFSET(L14,-MATCH("PROYECTOS",$A$8:$A$33,0)-1,0)-(OFFSET(L14,-MATCH("PROYECTOS",$A$8:$A$33,0),0))</f>
        <v>0</v>
      </c>
      <c r="M14" s="44">
        <f t="shared" ca="1" si="1"/>
        <v>0</v>
      </c>
      <c r="N14" s="45">
        <f t="shared" ca="1" si="2"/>
        <v>0</v>
      </c>
      <c r="O14" s="59"/>
      <c r="P14" s="43"/>
      <c r="Q1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51</v>
      </c>
      <c r="B1" s="48" t="s">
        <v>232</v>
      </c>
      <c r="C1" s="47" t="s">
        <v>31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992</v>
      </c>
      <c r="L2" s="1" t="s">
        <v>1017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33.741000999999997</v>
      </c>
      <c r="E6" s="15">
        <f ca="1">SUM(E7:OFFSET(E7,50,0))</f>
        <v>41.249361000000015</v>
      </c>
      <c r="F6" s="15">
        <f ca="1">SUM(F7:OFFSET(F7,50,0))</f>
        <v>35.357821824897826</v>
      </c>
      <c r="G6" s="15">
        <f ca="1">SUM(G7:OFFSET(G7,50,0))</f>
        <v>9.0737481771110637</v>
      </c>
      <c r="H6" s="15">
        <f ca="1">SUM(H7:OFFSET(H7,50,0))</f>
        <v>26.284073647786766</v>
      </c>
      <c r="I6" s="16">
        <f ca="1">IFERROR(G6/E6,0)</f>
        <v>0.21997306036113046</v>
      </c>
      <c r="J6" s="17">
        <f ca="1">IFERROR(SUM(G6,H6)/E6,0)</f>
        <v>0.85717259534996948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0.57546600000000003</v>
      </c>
      <c r="E7" s="22">
        <v>0.57546600000000003</v>
      </c>
      <c r="F7" s="22">
        <f t="shared" ref="F7:F29" si="0">SUM(G7,H7)</f>
        <v>0.57496883936255472</v>
      </c>
      <c r="G7" s="22">
        <v>0.2669061343985959</v>
      </c>
      <c r="H7" s="22">
        <v>0.30806270496395882</v>
      </c>
      <c r="I7" s="23">
        <f t="shared" ref="I7:I29" si="1">IFERROR(G7/E7,0)</f>
        <v>0.46380869486398135</v>
      </c>
      <c r="J7" s="24">
        <f t="shared" ref="J7:J29" si="2">IFERROR(SUM(G7,H7)/E7,0)</f>
        <v>0.99913607296096496</v>
      </c>
      <c r="K7" s="5"/>
      <c r="L7" t="s">
        <v>262</v>
      </c>
      <c r="M7" s="6">
        <v>0.11935099959373474</v>
      </c>
      <c r="N7" s="72">
        <v>0.99999999659604644</v>
      </c>
    </row>
    <row r="8" spans="1:14" x14ac:dyDescent="0.25">
      <c r="A8" s="18"/>
      <c r="B8" s="51">
        <v>2</v>
      </c>
      <c r="C8" s="20" t="s">
        <v>245</v>
      </c>
      <c r="D8" s="21">
        <v>0.67330500000000004</v>
      </c>
      <c r="E8" s="22">
        <v>1.3227220000000002</v>
      </c>
      <c r="F8" s="22">
        <f t="shared" si="0"/>
        <v>1.0156059891623954</v>
      </c>
      <c r="G8" s="22">
        <v>0.14613929734332487</v>
      </c>
      <c r="H8" s="22">
        <v>0.86946669181907055</v>
      </c>
      <c r="I8" s="23">
        <f t="shared" si="1"/>
        <v>0.11048375799550084</v>
      </c>
      <c r="J8" s="24">
        <f t="shared" si="2"/>
        <v>0.76781514873298795</v>
      </c>
      <c r="K8" s="5"/>
      <c r="L8" t="s">
        <v>260</v>
      </c>
      <c r="M8" s="6">
        <v>0.10964392253663391</v>
      </c>
      <c r="N8" s="72">
        <v>0.99999017316461203</v>
      </c>
    </row>
    <row r="9" spans="1:14" x14ac:dyDescent="0.25">
      <c r="A9" s="18"/>
      <c r="B9" s="51">
        <v>3</v>
      </c>
      <c r="C9" s="20" t="s">
        <v>246</v>
      </c>
      <c r="D9" s="21">
        <v>0.61226499999999995</v>
      </c>
      <c r="E9" s="22">
        <v>0.61226500000000006</v>
      </c>
      <c r="F9" s="22">
        <f t="shared" si="0"/>
        <v>0.60886627027502982</v>
      </c>
      <c r="G9" s="22">
        <v>0.20569341132068075</v>
      </c>
      <c r="H9" s="22">
        <v>0.40317285895434907</v>
      </c>
      <c r="I9" s="23">
        <f t="shared" si="1"/>
        <v>0.33595487463872792</v>
      </c>
      <c r="J9" s="24">
        <f t="shared" si="2"/>
        <v>0.99444892370955351</v>
      </c>
      <c r="K9" s="5"/>
      <c r="L9" t="s">
        <v>244</v>
      </c>
      <c r="M9" s="6">
        <v>0.57496883936255472</v>
      </c>
      <c r="N9" s="72">
        <v>0.99913607296096496</v>
      </c>
    </row>
    <row r="10" spans="1:14" x14ac:dyDescent="0.25">
      <c r="A10" s="18"/>
      <c r="B10" s="51">
        <v>4</v>
      </c>
      <c r="C10" s="20" t="s">
        <v>247</v>
      </c>
      <c r="D10" s="21">
        <v>1.2895340000000002</v>
      </c>
      <c r="E10" s="22">
        <v>1.395618</v>
      </c>
      <c r="F10" s="22">
        <f t="shared" si="0"/>
        <v>1.1841577739251079</v>
      </c>
      <c r="G10" s="22">
        <v>0.27788453394896351</v>
      </c>
      <c r="H10" s="22">
        <v>0.9062732399761444</v>
      </c>
      <c r="I10" s="23">
        <f t="shared" si="1"/>
        <v>0.19911217392507369</v>
      </c>
      <c r="J10" s="24">
        <f t="shared" si="2"/>
        <v>0.84848273232726135</v>
      </c>
      <c r="K10" s="5"/>
      <c r="L10" t="s">
        <v>246</v>
      </c>
      <c r="M10" s="6">
        <v>0.60886627027502982</v>
      </c>
      <c r="N10" s="72">
        <v>0.99444892370955351</v>
      </c>
    </row>
    <row r="11" spans="1:14" x14ac:dyDescent="0.25">
      <c r="A11" s="18"/>
      <c r="B11" s="51">
        <v>5</v>
      </c>
      <c r="C11" s="20" t="s">
        <v>248</v>
      </c>
      <c r="D11" s="21">
        <v>0.73124999999999996</v>
      </c>
      <c r="E11" s="22">
        <v>1.2545659999999998</v>
      </c>
      <c r="F11" s="22">
        <f t="shared" si="0"/>
        <v>1.1337995818139461</v>
      </c>
      <c r="G11" s="22">
        <v>0.33472614676793455</v>
      </c>
      <c r="H11" s="22">
        <v>0.79907343504601158</v>
      </c>
      <c r="I11" s="23">
        <f t="shared" si="1"/>
        <v>0.26680632726212461</v>
      </c>
      <c r="J11" s="24">
        <f t="shared" si="2"/>
        <v>0.90373848949672342</v>
      </c>
      <c r="K11" s="5"/>
      <c r="L11" t="s">
        <v>257</v>
      </c>
      <c r="M11" s="6">
        <v>0.51106570690478748</v>
      </c>
      <c r="N11" s="72">
        <v>0.9741134646815619</v>
      </c>
    </row>
    <row r="12" spans="1:14" x14ac:dyDescent="0.25">
      <c r="A12" s="18"/>
      <c r="B12" s="51">
        <v>7</v>
      </c>
      <c r="C12" s="20" t="s">
        <v>250</v>
      </c>
      <c r="D12" s="21">
        <v>1.748292</v>
      </c>
      <c r="E12" s="22">
        <v>2.170814</v>
      </c>
      <c r="F12" s="22">
        <f t="shared" si="0"/>
        <v>1.7511350232744007</v>
      </c>
      <c r="G12" s="22">
        <v>0.45720551147678634</v>
      </c>
      <c r="H12" s="22">
        <v>1.2939295117976144</v>
      </c>
      <c r="I12" s="23">
        <f t="shared" si="1"/>
        <v>0.21061477928407793</v>
      </c>
      <c r="J12" s="24">
        <f t="shared" si="2"/>
        <v>0.80667207014253672</v>
      </c>
      <c r="K12" s="5"/>
      <c r="L12" t="s">
        <v>255</v>
      </c>
      <c r="M12" s="6">
        <v>0.69505638811097015</v>
      </c>
      <c r="N12" s="72">
        <v>0.96651860169449655</v>
      </c>
    </row>
    <row r="13" spans="1:14" x14ac:dyDescent="0.25">
      <c r="A13" s="18"/>
      <c r="B13" s="51">
        <v>8</v>
      </c>
      <c r="C13" s="20" t="s">
        <v>251</v>
      </c>
      <c r="D13" s="21">
        <v>0.92439800000000005</v>
      </c>
      <c r="E13" s="22">
        <v>0.99139800000000022</v>
      </c>
      <c r="F13" s="22">
        <f t="shared" si="0"/>
        <v>0.67156863957643509</v>
      </c>
      <c r="G13" s="22">
        <v>8.5195182589814067E-2</v>
      </c>
      <c r="H13" s="22">
        <v>0.58637345698662102</v>
      </c>
      <c r="I13" s="23">
        <f t="shared" si="1"/>
        <v>8.5934390214438647E-2</v>
      </c>
      <c r="J13" s="24">
        <f t="shared" si="2"/>
        <v>0.67739559649750647</v>
      </c>
      <c r="K13" s="5"/>
      <c r="L13" t="s">
        <v>256</v>
      </c>
      <c r="M13" s="6">
        <v>1.659913276322186</v>
      </c>
      <c r="N13" s="72">
        <v>0.95995132695463592</v>
      </c>
    </row>
    <row r="14" spans="1:14" x14ac:dyDescent="0.25">
      <c r="A14" s="18"/>
      <c r="B14" s="51">
        <v>9</v>
      </c>
      <c r="C14" s="20" t="s">
        <v>252</v>
      </c>
      <c r="D14" s="21">
        <v>0</v>
      </c>
      <c r="E14" s="22">
        <v>4</v>
      </c>
      <c r="F14" s="22">
        <f t="shared" si="0"/>
        <v>3.2855430319905281</v>
      </c>
      <c r="G14" s="22">
        <v>0.24377300590276718</v>
      </c>
      <c r="H14" s="22">
        <v>3.0417700260877609</v>
      </c>
      <c r="I14" s="23">
        <f t="shared" si="1"/>
        <v>6.0943251475691795E-2</v>
      </c>
      <c r="J14" s="24">
        <f t="shared" si="2"/>
        <v>0.82138575799763203</v>
      </c>
      <c r="K14" s="5"/>
      <c r="L14" t="s">
        <v>268</v>
      </c>
      <c r="M14" s="6">
        <v>0.93350990391081723</v>
      </c>
      <c r="N14" s="72">
        <v>0.95725460437227139</v>
      </c>
    </row>
    <row r="15" spans="1:14" x14ac:dyDescent="0.25">
      <c r="A15" s="18"/>
      <c r="B15" s="51">
        <v>10</v>
      </c>
      <c r="C15" s="20" t="s">
        <v>253</v>
      </c>
      <c r="D15" s="21">
        <v>0.76745900000000011</v>
      </c>
      <c r="E15" s="22">
        <v>0.78021199999999991</v>
      </c>
      <c r="F15" s="22">
        <f t="shared" si="0"/>
        <v>0.7005452243538457</v>
      </c>
      <c r="G15" s="22">
        <v>0.24070710473461077</v>
      </c>
      <c r="H15" s="22">
        <v>0.45983811961923493</v>
      </c>
      <c r="I15" s="23">
        <f t="shared" si="1"/>
        <v>0.30851499942914334</v>
      </c>
      <c r="J15" s="24">
        <f t="shared" si="2"/>
        <v>0.89789086088633063</v>
      </c>
      <c r="K15" s="5"/>
      <c r="L15" t="s">
        <v>261</v>
      </c>
      <c r="M15" s="6">
        <v>4.0576805345954199</v>
      </c>
      <c r="N15" s="72">
        <v>0.94886783638888772</v>
      </c>
    </row>
    <row r="16" spans="1:14" x14ac:dyDescent="0.25">
      <c r="A16" s="18"/>
      <c r="B16" s="51">
        <v>12</v>
      </c>
      <c r="C16" s="20" t="s">
        <v>255</v>
      </c>
      <c r="D16" s="21">
        <v>0.7501270000000001</v>
      </c>
      <c r="E16" s="22">
        <v>0.71913400000000005</v>
      </c>
      <c r="F16" s="22">
        <f t="shared" si="0"/>
        <v>0.69505638811097015</v>
      </c>
      <c r="G16" s="22">
        <v>0.17836986546171829</v>
      </c>
      <c r="H16" s="22">
        <v>0.51668652264925186</v>
      </c>
      <c r="I16" s="23">
        <f t="shared" si="1"/>
        <v>0.24803425434163631</v>
      </c>
      <c r="J16" s="24">
        <f t="shared" si="2"/>
        <v>0.96651860169449655</v>
      </c>
      <c r="K16" s="5"/>
      <c r="L16" t="s">
        <v>266</v>
      </c>
      <c r="M16" s="6">
        <v>0.88298284588199749</v>
      </c>
      <c r="N16" s="72">
        <v>0.92633242434402485</v>
      </c>
    </row>
    <row r="17" spans="1:14" x14ac:dyDescent="0.25">
      <c r="A17" s="18"/>
      <c r="B17" s="51">
        <v>13</v>
      </c>
      <c r="C17" s="20" t="s">
        <v>256</v>
      </c>
      <c r="D17" s="21">
        <v>1.3047899999999999</v>
      </c>
      <c r="E17" s="22">
        <v>1.7291639999999999</v>
      </c>
      <c r="F17" s="22">
        <f t="shared" si="0"/>
        <v>1.659913276322186</v>
      </c>
      <c r="G17" s="22">
        <v>0.23762247047852725</v>
      </c>
      <c r="H17" s="22">
        <v>1.4222908058436587</v>
      </c>
      <c r="I17" s="23">
        <f t="shared" si="1"/>
        <v>0.13742043581668786</v>
      </c>
      <c r="J17" s="24">
        <f t="shared" si="2"/>
        <v>0.95995132695463592</v>
      </c>
      <c r="K17" s="5"/>
      <c r="L17" t="s">
        <v>265</v>
      </c>
      <c r="M17" s="6">
        <v>1.8889889967285853</v>
      </c>
      <c r="N17" s="72">
        <v>0.92618111909639977</v>
      </c>
    </row>
    <row r="18" spans="1:14" x14ac:dyDescent="0.25">
      <c r="A18" s="18"/>
      <c r="B18" s="51">
        <v>14</v>
      </c>
      <c r="C18" s="20" t="s">
        <v>257</v>
      </c>
      <c r="D18" s="21">
        <v>0.51564700000000008</v>
      </c>
      <c r="E18" s="22">
        <v>0.52464700000000009</v>
      </c>
      <c r="F18" s="22">
        <f t="shared" si="0"/>
        <v>0.51106570690478748</v>
      </c>
      <c r="G18" s="22">
        <v>7.7484520967118442E-2</v>
      </c>
      <c r="H18" s="22">
        <v>0.43358118593766903</v>
      </c>
      <c r="I18" s="23">
        <f t="shared" si="1"/>
        <v>0.14768886692789329</v>
      </c>
      <c r="J18" s="24">
        <f t="shared" si="2"/>
        <v>0.9741134646815619</v>
      </c>
      <c r="K18" s="5"/>
      <c r="L18" t="s">
        <v>263</v>
      </c>
      <c r="M18" s="6">
        <v>0.6496178584638983</v>
      </c>
      <c r="N18" s="72">
        <v>0.92347016568825235</v>
      </c>
    </row>
    <row r="19" spans="1:14" x14ac:dyDescent="0.25">
      <c r="A19" s="18"/>
      <c r="B19" s="51">
        <v>15</v>
      </c>
      <c r="C19" s="20" t="s">
        <v>258</v>
      </c>
      <c r="D19" s="21">
        <v>16.388130999999994</v>
      </c>
      <c r="E19" s="22">
        <v>15.192570999999999</v>
      </c>
      <c r="F19" s="22">
        <f t="shared" si="0"/>
        <v>12.437320068381101</v>
      </c>
      <c r="G19" s="22">
        <v>3.6420930985122135</v>
      </c>
      <c r="H19" s="22">
        <v>8.7952269698688887</v>
      </c>
      <c r="I19" s="23">
        <f t="shared" si="1"/>
        <v>0.23972855539146165</v>
      </c>
      <c r="J19" s="24">
        <f t="shared" si="2"/>
        <v>0.81864485401326093</v>
      </c>
      <c r="K19" s="5"/>
      <c r="L19" t="s">
        <v>248</v>
      </c>
      <c r="M19" s="6">
        <v>1.1337995818139461</v>
      </c>
      <c r="N19" s="72">
        <v>0.90373848949672342</v>
      </c>
    </row>
    <row r="20" spans="1:14" x14ac:dyDescent="0.25">
      <c r="A20" s="18"/>
      <c r="B20" s="51">
        <v>16</v>
      </c>
      <c r="C20" s="20" t="s">
        <v>259</v>
      </c>
      <c r="D20" s="21">
        <v>0.46818199999999999</v>
      </c>
      <c r="E20" s="22">
        <v>0.7177619999999999</v>
      </c>
      <c r="F20" s="22">
        <f t="shared" si="0"/>
        <v>0.48650094973345404</v>
      </c>
      <c r="G20" s="22">
        <v>2.4280000012367964E-2</v>
      </c>
      <c r="H20" s="22">
        <v>0.46222094972108607</v>
      </c>
      <c r="I20" s="23">
        <f t="shared" si="1"/>
        <v>3.3827368977973157E-2</v>
      </c>
      <c r="J20" s="24">
        <f t="shared" si="2"/>
        <v>0.67780259993347947</v>
      </c>
      <c r="K20" s="5"/>
      <c r="L20" t="s">
        <v>253</v>
      </c>
      <c r="M20" s="6">
        <v>0.7005452243538457</v>
      </c>
      <c r="N20" s="72">
        <v>0.89789086088633063</v>
      </c>
    </row>
    <row r="21" spans="1:14" x14ac:dyDescent="0.25">
      <c r="A21" s="18"/>
      <c r="B21" s="51">
        <v>17</v>
      </c>
      <c r="C21" s="20" t="s">
        <v>260</v>
      </c>
      <c r="D21" s="21">
        <v>0.10964500000000002</v>
      </c>
      <c r="E21" s="22">
        <v>0.10964500000000002</v>
      </c>
      <c r="F21" s="22">
        <f t="shared" si="0"/>
        <v>0.10964392253663391</v>
      </c>
      <c r="G21" s="22">
        <v>2.3683000064920634E-2</v>
      </c>
      <c r="H21" s="22">
        <v>8.5960922471713275E-2</v>
      </c>
      <c r="I21" s="23">
        <f t="shared" si="1"/>
        <v>0.21599708208236243</v>
      </c>
      <c r="J21" s="24">
        <f t="shared" si="2"/>
        <v>0.99999017316461203</v>
      </c>
      <c r="K21" s="5"/>
      <c r="L21" t="s">
        <v>247</v>
      </c>
      <c r="M21" s="6">
        <v>1.1841577739251079</v>
      </c>
      <c r="N21" s="72">
        <v>0.84848273232726135</v>
      </c>
    </row>
    <row r="22" spans="1:14" x14ac:dyDescent="0.25">
      <c r="A22" s="18"/>
      <c r="B22" s="51">
        <v>18</v>
      </c>
      <c r="C22" s="20" t="s">
        <v>261</v>
      </c>
      <c r="D22" s="21">
        <v>2.5189000000000004</v>
      </c>
      <c r="E22" s="22">
        <v>4.2763390000000001</v>
      </c>
      <c r="F22" s="22">
        <f t="shared" si="0"/>
        <v>4.0576805345954199</v>
      </c>
      <c r="G22" s="22">
        <v>1.4266871330401045</v>
      </c>
      <c r="H22" s="22">
        <v>2.6309934015553154</v>
      </c>
      <c r="I22" s="23">
        <f t="shared" si="1"/>
        <v>0.33362348799758496</v>
      </c>
      <c r="J22" s="24">
        <f t="shared" si="2"/>
        <v>0.94886783638888772</v>
      </c>
      <c r="K22" s="5"/>
      <c r="L22" t="s">
        <v>252</v>
      </c>
      <c r="M22" s="6">
        <v>3.2855430319905281</v>
      </c>
      <c r="N22" s="72">
        <v>0.82138575799763203</v>
      </c>
    </row>
    <row r="23" spans="1:14" x14ac:dyDescent="0.25">
      <c r="A23" s="18"/>
      <c r="B23" s="51">
        <v>19</v>
      </c>
      <c r="C23" s="20" t="s">
        <v>262</v>
      </c>
      <c r="D23" s="21">
        <v>0</v>
      </c>
      <c r="E23" s="22">
        <v>0.119351</v>
      </c>
      <c r="F23" s="22">
        <f t="shared" si="0"/>
        <v>0.11935099959373474</v>
      </c>
      <c r="G23" s="22">
        <v>0</v>
      </c>
      <c r="H23" s="22">
        <v>0.11935099959373474</v>
      </c>
      <c r="I23" s="23">
        <f t="shared" si="1"/>
        <v>0</v>
      </c>
      <c r="J23" s="24">
        <f t="shared" si="2"/>
        <v>0.99999999659604644</v>
      </c>
      <c r="K23" s="5"/>
      <c r="L23" t="s">
        <v>258</v>
      </c>
      <c r="M23" s="6">
        <v>12.437320068381101</v>
      </c>
      <c r="N23" s="72">
        <v>0.81864485401326093</v>
      </c>
    </row>
    <row r="24" spans="1:14" x14ac:dyDescent="0.25">
      <c r="A24" s="18"/>
      <c r="B24" s="51">
        <v>20</v>
      </c>
      <c r="C24" s="20" t="s">
        <v>263</v>
      </c>
      <c r="D24" s="21">
        <v>0.70337300000000003</v>
      </c>
      <c r="E24" s="22">
        <v>0.70345300000000011</v>
      </c>
      <c r="F24" s="22">
        <f t="shared" si="0"/>
        <v>0.6496178584638983</v>
      </c>
      <c r="G24" s="22">
        <v>0.16994806670118123</v>
      </c>
      <c r="H24" s="22">
        <v>0.47966979176271707</v>
      </c>
      <c r="I24" s="23">
        <f t="shared" si="1"/>
        <v>0.24159121746752266</v>
      </c>
      <c r="J24" s="24">
        <f t="shared" si="2"/>
        <v>0.92347016568825235</v>
      </c>
      <c r="K24" s="5"/>
      <c r="L24" t="s">
        <v>250</v>
      </c>
      <c r="M24" s="6">
        <v>1.7511350232744007</v>
      </c>
      <c r="N24" s="72">
        <v>0.80667207014253672</v>
      </c>
    </row>
    <row r="25" spans="1:14" x14ac:dyDescent="0.25">
      <c r="A25" s="18"/>
      <c r="B25" s="51">
        <v>21</v>
      </c>
      <c r="C25" s="20" t="s">
        <v>264</v>
      </c>
      <c r="D25" s="21">
        <v>0.8</v>
      </c>
      <c r="E25" s="22">
        <v>7.4634000000000006E-2</v>
      </c>
      <c r="F25" s="22">
        <f t="shared" si="0"/>
        <v>0</v>
      </c>
      <c r="G25" s="22">
        <v>0</v>
      </c>
      <c r="H25" s="22">
        <v>0</v>
      </c>
      <c r="I25" s="23">
        <f t="shared" si="1"/>
        <v>0</v>
      </c>
      <c r="J25" s="24">
        <f t="shared" si="2"/>
        <v>0</v>
      </c>
      <c r="K25" s="5"/>
      <c r="L25" t="s">
        <v>245</v>
      </c>
      <c r="M25" s="6">
        <v>1.0156059891623954</v>
      </c>
      <c r="N25" s="72">
        <v>0.76781514873298795</v>
      </c>
    </row>
    <row r="26" spans="1:14" x14ac:dyDescent="0.25">
      <c r="A26" s="18"/>
      <c r="B26" s="51">
        <v>22</v>
      </c>
      <c r="C26" s="20" t="s">
        <v>265</v>
      </c>
      <c r="D26" s="21">
        <v>1.1728559999999999</v>
      </c>
      <c r="E26" s="22">
        <v>2.0395459999999996</v>
      </c>
      <c r="F26" s="22">
        <f t="shared" si="0"/>
        <v>1.8889889967285853</v>
      </c>
      <c r="G26" s="22">
        <v>0.43494143957650522</v>
      </c>
      <c r="H26" s="22">
        <v>1.4540475571520801</v>
      </c>
      <c r="I26" s="23">
        <f t="shared" si="1"/>
        <v>0.21325404750689875</v>
      </c>
      <c r="J26" s="24">
        <f t="shared" si="2"/>
        <v>0.92618111909639977</v>
      </c>
      <c r="K26" s="5"/>
      <c r="L26" t="s">
        <v>259</v>
      </c>
      <c r="M26" s="6">
        <v>0.48650094973345404</v>
      </c>
      <c r="N26" s="72">
        <v>0.67780259993347947</v>
      </c>
    </row>
    <row r="27" spans="1:14" x14ac:dyDescent="0.25">
      <c r="A27" s="18"/>
      <c r="B27" s="51">
        <v>23</v>
      </c>
      <c r="C27" s="20" t="s">
        <v>266</v>
      </c>
      <c r="D27" s="21">
        <v>0.84064800000000006</v>
      </c>
      <c r="E27" s="22">
        <v>0.95320300000000002</v>
      </c>
      <c r="F27" s="22">
        <f t="shared" si="0"/>
        <v>0.88298284588199749</v>
      </c>
      <c r="G27" s="22">
        <v>0.1852662144228816</v>
      </c>
      <c r="H27" s="22">
        <v>0.69771663145911589</v>
      </c>
      <c r="I27" s="23">
        <f t="shared" si="1"/>
        <v>0.1943617617893372</v>
      </c>
      <c r="J27" s="24">
        <f t="shared" si="2"/>
        <v>0.92633242434402485</v>
      </c>
      <c r="K27" s="5"/>
      <c r="L27" t="s">
        <v>251</v>
      </c>
      <c r="M27" s="6">
        <v>0.67156863957643509</v>
      </c>
      <c r="N27" s="72">
        <v>0.67739559649750647</v>
      </c>
    </row>
    <row r="28" spans="1:14" x14ac:dyDescent="0.25">
      <c r="A28" s="18"/>
      <c r="B28" s="51">
        <v>24</v>
      </c>
      <c r="C28" s="20" t="s">
        <v>267</v>
      </c>
      <c r="D28" s="21">
        <v>0</v>
      </c>
      <c r="E28" s="22">
        <v>1.1656E-2</v>
      </c>
      <c r="F28" s="22">
        <f t="shared" si="0"/>
        <v>0</v>
      </c>
      <c r="G28" s="22">
        <v>0</v>
      </c>
      <c r="H28" s="22">
        <v>0</v>
      </c>
      <c r="I28" s="23">
        <f t="shared" si="1"/>
        <v>0</v>
      </c>
      <c r="J28" s="24">
        <f t="shared" si="2"/>
        <v>0</v>
      </c>
      <c r="K28" s="5"/>
      <c r="L28" t="s">
        <v>264</v>
      </c>
      <c r="M28" s="6">
        <v>0</v>
      </c>
      <c r="N28" s="72">
        <v>0</v>
      </c>
    </row>
    <row r="29" spans="1:14" ht="15.75" thickBot="1" x14ac:dyDescent="0.3">
      <c r="A29" s="25"/>
      <c r="B29" s="52">
        <v>25</v>
      </c>
      <c r="C29" s="27" t="s">
        <v>268</v>
      </c>
      <c r="D29" s="28">
        <v>0.84673300000000007</v>
      </c>
      <c r="E29" s="29">
        <v>0.97519500000000003</v>
      </c>
      <c r="F29" s="29">
        <f t="shared" si="0"/>
        <v>0.93350990391081723</v>
      </c>
      <c r="G29" s="29">
        <v>0.41514203939004801</v>
      </c>
      <c r="H29" s="29">
        <v>0.51836786452076922</v>
      </c>
      <c r="I29" s="30">
        <f t="shared" si="1"/>
        <v>0.42570156675336523</v>
      </c>
      <c r="J29" s="31">
        <f t="shared" si="2"/>
        <v>0.95725460437227139</v>
      </c>
      <c r="K29" s="5"/>
      <c r="L29" t="s">
        <v>267</v>
      </c>
      <c r="M29" s="6">
        <v>0</v>
      </c>
      <c r="N29" s="72">
        <v>0</v>
      </c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topLeftCell="A10"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51</v>
      </c>
      <c r="B1" s="53" t="s">
        <v>232</v>
      </c>
      <c r="C1" s="47" t="s">
        <v>31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993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33.741000999999997</v>
      </c>
      <c r="E6" s="15">
        <v>41.249361000000015</v>
      </c>
      <c r="F6" s="15">
        <v>35.357821824897826</v>
      </c>
      <c r="G6" s="15">
        <v>9.0737481771110637</v>
      </c>
      <c r="H6" s="15">
        <v>26.284073647786766</v>
      </c>
      <c r="I6" s="16">
        <v>0.21997306036113046</v>
      </c>
      <c r="J6" s="17">
        <v>0.85717259534996948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14.862521999999998</v>
      </c>
      <c r="E7" s="36">
        <f ca="1">SUM(E8:OFFSET(E6,MATCH("GOBIERNOS REGIONALES",$A$8:$A$50,0),0))</f>
        <v>13.711501999999998</v>
      </c>
      <c r="F7" s="36">
        <f ca="1">SUM(F8:OFFSET(F6,MATCH("GOBIERNOS REGIONALES",$A$8:$A$50,0),0))</f>
        <v>11.409519241460583</v>
      </c>
      <c r="G7" s="36">
        <f ca="1">SUM(G8:OFFSET(G6,MATCH("GOBIERNOS REGIONALES",$A$8:$A$50,0),0))</f>
        <v>3.3080751679626701</v>
      </c>
      <c r="H7" s="36">
        <f ca="1">SUM(H8:OFFSET(H6,MATCH("GOBIERNOS REGIONALES",$A$8:$A$50,0),0))</f>
        <v>8.1014440734979125</v>
      </c>
      <c r="I7" s="37">
        <f ca="1">IFERROR(G7/E7,0)</f>
        <v>0.24126278564979028</v>
      </c>
      <c r="J7" s="38">
        <f ca="1">IFERROR(SUM(G7,H7)/E7,0)</f>
        <v>0.83211301296244455</v>
      </c>
      <c r="K7" s="5"/>
    </row>
    <row r="8" spans="1:11" x14ac:dyDescent="0.25">
      <c r="A8" s="18"/>
      <c r="B8" s="19">
        <v>4</v>
      </c>
      <c r="C8" s="20" t="s">
        <v>101</v>
      </c>
      <c r="D8" s="21">
        <v>0.75353999999999999</v>
      </c>
      <c r="E8" s="22">
        <v>0.27330999999999994</v>
      </c>
      <c r="F8" s="22">
        <f t="shared" ref="F8:F34" si="0">SUM(G8,H8)</f>
        <v>0.26740386334131472</v>
      </c>
      <c r="G8" s="22">
        <v>5.5261739296838641E-2</v>
      </c>
      <c r="H8" s="22">
        <v>0.21214212404447608</v>
      </c>
      <c r="I8" s="23">
        <f t="shared" ref="I8:I34" si="1">IFERROR(G8/E8,0)</f>
        <v>0.20219435548219478</v>
      </c>
      <c r="J8" s="24">
        <f t="shared" ref="J8:J34" si="2">IFERROR(SUM(G8,H8)/E8,0)</f>
        <v>0.97839033822880528</v>
      </c>
      <c r="K8" s="5"/>
    </row>
    <row r="9" spans="1:11" x14ac:dyDescent="0.25">
      <c r="A9" s="18"/>
      <c r="B9" s="19">
        <v>10</v>
      </c>
      <c r="C9" s="20" t="s">
        <v>108</v>
      </c>
      <c r="D9" s="21">
        <v>2.3620159999999997</v>
      </c>
      <c r="E9" s="22">
        <v>2.3620159999999997</v>
      </c>
      <c r="F9" s="22">
        <f t="shared" si="0"/>
        <v>2.0658545003243489</v>
      </c>
      <c r="G9" s="22">
        <v>0.17122201010352001</v>
      </c>
      <c r="H9" s="22">
        <v>1.8946324902208289</v>
      </c>
      <c r="I9" s="23">
        <f t="shared" si="1"/>
        <v>7.2489775726972225E-2</v>
      </c>
      <c r="J9" s="24">
        <f t="shared" si="2"/>
        <v>0.87461494770753001</v>
      </c>
      <c r="K9" s="5"/>
    </row>
    <row r="10" spans="1:11" ht="25.5" x14ac:dyDescent="0.25">
      <c r="A10" s="18"/>
      <c r="B10" s="19">
        <v>12</v>
      </c>
      <c r="C10" s="20" t="s">
        <v>111</v>
      </c>
      <c r="D10" s="21">
        <v>9.5261689999999994</v>
      </c>
      <c r="E10" s="22">
        <v>8.4654429999999987</v>
      </c>
      <c r="F10" s="22">
        <f t="shared" si="0"/>
        <v>7.3867609562729895</v>
      </c>
      <c r="G10" s="22">
        <v>2.8755730950251746</v>
      </c>
      <c r="H10" s="22">
        <v>4.5111878612478149</v>
      </c>
      <c r="I10" s="23">
        <f t="shared" si="1"/>
        <v>0.33968371118028612</v>
      </c>
      <c r="J10" s="24">
        <f t="shared" si="2"/>
        <v>0.87257819304589146</v>
      </c>
      <c r="K10" s="5"/>
    </row>
    <row r="11" spans="1:11" ht="25.5" x14ac:dyDescent="0.25">
      <c r="A11" s="18"/>
      <c r="B11" s="19">
        <v>39</v>
      </c>
      <c r="C11" s="20" t="s">
        <v>124</v>
      </c>
      <c r="D11" s="21">
        <v>0.19999999999999998</v>
      </c>
      <c r="E11" s="22">
        <v>0.2</v>
      </c>
      <c r="F11" s="22">
        <f t="shared" si="0"/>
        <v>0.18519722070777789</v>
      </c>
      <c r="G11" s="22">
        <v>1.6190039663342759E-2</v>
      </c>
      <c r="H11" s="22">
        <v>0.16900718104443513</v>
      </c>
      <c r="I11" s="23">
        <f t="shared" si="1"/>
        <v>8.0950198316713795E-2</v>
      </c>
      <c r="J11" s="24">
        <f t="shared" si="2"/>
        <v>0.92598610353888944</v>
      </c>
      <c r="K11" s="5"/>
    </row>
    <row r="12" spans="1:11" x14ac:dyDescent="0.25">
      <c r="A12" s="18"/>
      <c r="B12" s="19">
        <v>61</v>
      </c>
      <c r="C12" s="20" t="s">
        <v>133</v>
      </c>
      <c r="D12" s="21">
        <v>0.4</v>
      </c>
      <c r="E12" s="22">
        <v>0.62521599999999999</v>
      </c>
      <c r="F12" s="22">
        <f t="shared" si="0"/>
        <v>0.61699380973732332</v>
      </c>
      <c r="G12" s="22">
        <v>0.14567983333108714</v>
      </c>
      <c r="H12" s="22">
        <v>0.47131397640623618</v>
      </c>
      <c r="I12" s="23">
        <f t="shared" si="1"/>
        <v>0.23300720603933223</v>
      </c>
      <c r="J12" s="24">
        <f t="shared" si="2"/>
        <v>0.98684904055130274</v>
      </c>
      <c r="K12" s="5"/>
    </row>
    <row r="13" spans="1:11" ht="25.5" x14ac:dyDescent="0.25">
      <c r="A13" s="18"/>
      <c r="B13" s="19">
        <v>137</v>
      </c>
      <c r="C13" s="20" t="s">
        <v>144</v>
      </c>
      <c r="D13" s="21">
        <v>1.6207970000000003</v>
      </c>
      <c r="E13" s="22">
        <v>1.7855170000000005</v>
      </c>
      <c r="F13" s="22">
        <f t="shared" si="0"/>
        <v>0.88730889107682742</v>
      </c>
      <c r="G13" s="22">
        <v>4.4148450542706996E-2</v>
      </c>
      <c r="H13" s="22">
        <v>0.84316044053412043</v>
      </c>
      <c r="I13" s="23">
        <f t="shared" si="1"/>
        <v>2.4725864017372551E-2</v>
      </c>
      <c r="J13" s="24">
        <f t="shared" si="2"/>
        <v>0.49694788180500504</v>
      </c>
      <c r="K13" s="5"/>
    </row>
    <row r="14" spans="1:11" x14ac:dyDescent="0.25">
      <c r="A14" s="32" t="s">
        <v>204</v>
      </c>
      <c r="B14" s="33"/>
      <c r="C14" s="34"/>
      <c r="D14" s="35">
        <f ca="1">SUM(D15:OFFSET(D13,(MATCH("GOBIERNOS LOCALES",$A$8:$A$50,0)-MATCH("GOBIERNOS REGIONALES",$A$8:$A$50,0)),0))</f>
        <v>17.898073</v>
      </c>
      <c r="E14" s="36">
        <f ca="1">SUM(E15:OFFSET(E13,(MATCH("GOBIERNOS LOCALES",$A$8:$A$50,0)-MATCH("GOBIERNOS REGIONALES",$A$8:$A$50,0)),0))</f>
        <v>19.849152</v>
      </c>
      <c r="F14" s="36">
        <f ca="1">SUM(F15:OFFSET(F13,(MATCH("GOBIERNOS LOCALES",$A$8:$A$50,0)-MATCH("GOBIERNOS REGIONALES",$A$8:$A$50,0)),0))</f>
        <v>18.197558167820056</v>
      </c>
      <c r="G14" s="36">
        <f ca="1">SUM(G15:OFFSET(G13,(MATCH("GOBIERNOS LOCALES",$A$8:$A$50,0)-MATCH("GOBIERNOS REGIONALES",$A$8:$A$50,0)),0))</f>
        <v>5.1072947143137748</v>
      </c>
      <c r="H14" s="36">
        <f ca="1">SUM(H15:OFFSET(H13,(MATCH("GOBIERNOS LOCALES",$A$8:$A$50,0)-MATCH("GOBIERNOS REGIONALES",$A$8:$A$50,0)),0))</f>
        <v>13.090263453506282</v>
      </c>
      <c r="I14" s="37">
        <f t="shared" ca="1" si="1"/>
        <v>0.25730543623796998</v>
      </c>
      <c r="J14" s="38">
        <f t="shared" ca="1" si="2"/>
        <v>0.9167927258464269</v>
      </c>
      <c r="K14" s="5"/>
    </row>
    <row r="15" spans="1:11" x14ac:dyDescent="0.25">
      <c r="A15" s="18"/>
      <c r="B15" s="19">
        <v>440</v>
      </c>
      <c r="C15" s="20" t="s">
        <v>205</v>
      </c>
      <c r="D15" s="21">
        <v>0.57546600000000003</v>
      </c>
      <c r="E15" s="22">
        <v>0.57546600000000003</v>
      </c>
      <c r="F15" s="22">
        <f t="shared" si="0"/>
        <v>0.57496883936255472</v>
      </c>
      <c r="G15" s="22">
        <v>0.2669061343985959</v>
      </c>
      <c r="H15" s="22">
        <v>0.30806270496395882</v>
      </c>
      <c r="I15" s="23">
        <f t="shared" si="1"/>
        <v>0.46380869486398135</v>
      </c>
      <c r="J15" s="24">
        <f t="shared" si="2"/>
        <v>0.99913607296096496</v>
      </c>
      <c r="K15" s="5"/>
    </row>
    <row r="16" spans="1:11" x14ac:dyDescent="0.25">
      <c r="A16" s="18"/>
      <c r="B16" s="19">
        <v>441</v>
      </c>
      <c r="C16" s="20" t="s">
        <v>206</v>
      </c>
      <c r="D16" s="21">
        <v>0.67330500000000004</v>
      </c>
      <c r="E16" s="22">
        <v>0.69772900000000004</v>
      </c>
      <c r="F16" s="22">
        <f t="shared" si="0"/>
        <v>0.55968668905552477</v>
      </c>
      <c r="G16" s="22">
        <v>0.13999708741903305</v>
      </c>
      <c r="H16" s="22">
        <v>0.41968960163649172</v>
      </c>
      <c r="I16" s="23">
        <f t="shared" si="1"/>
        <v>0.2006467946997087</v>
      </c>
      <c r="J16" s="24">
        <f t="shared" si="2"/>
        <v>0.80215483239986407</v>
      </c>
      <c r="K16" s="5"/>
    </row>
    <row r="17" spans="1:11" x14ac:dyDescent="0.25">
      <c r="A17" s="18"/>
      <c r="B17" s="19">
        <v>442</v>
      </c>
      <c r="C17" s="20" t="s">
        <v>207</v>
      </c>
      <c r="D17" s="21">
        <v>0.61226499999999995</v>
      </c>
      <c r="E17" s="22">
        <v>0.61226500000000006</v>
      </c>
      <c r="F17" s="22">
        <f t="shared" si="0"/>
        <v>0.60886627027502982</v>
      </c>
      <c r="G17" s="22">
        <v>0.20569341132068075</v>
      </c>
      <c r="H17" s="22">
        <v>0.40317285895434907</v>
      </c>
      <c r="I17" s="23">
        <f t="shared" si="1"/>
        <v>0.33595487463872792</v>
      </c>
      <c r="J17" s="24">
        <f t="shared" si="2"/>
        <v>0.99444892370955351</v>
      </c>
      <c r="K17" s="5"/>
    </row>
    <row r="18" spans="1:11" x14ac:dyDescent="0.25">
      <c r="A18" s="18"/>
      <c r="B18" s="19">
        <v>443</v>
      </c>
      <c r="C18" s="20" t="s">
        <v>208</v>
      </c>
      <c r="D18" s="21">
        <v>1.2895340000000002</v>
      </c>
      <c r="E18" s="22">
        <v>1.2895340000000002</v>
      </c>
      <c r="F18" s="22">
        <f t="shared" si="0"/>
        <v>1.1266578939394094</v>
      </c>
      <c r="G18" s="22">
        <v>0.27788453394896351</v>
      </c>
      <c r="H18" s="22">
        <v>0.8487733599904459</v>
      </c>
      <c r="I18" s="23">
        <f t="shared" si="1"/>
        <v>0.21549221187573456</v>
      </c>
      <c r="J18" s="24">
        <f t="shared" si="2"/>
        <v>0.87369382578467047</v>
      </c>
      <c r="K18" s="5"/>
    </row>
    <row r="19" spans="1:11" x14ac:dyDescent="0.25">
      <c r="A19" s="18"/>
      <c r="B19" s="19">
        <v>444</v>
      </c>
      <c r="C19" s="20" t="s">
        <v>209</v>
      </c>
      <c r="D19" s="21">
        <v>0.73124999999999996</v>
      </c>
      <c r="E19" s="22">
        <v>0.73124999999999996</v>
      </c>
      <c r="F19" s="22">
        <f t="shared" si="0"/>
        <v>0.66423255816334859</v>
      </c>
      <c r="G19" s="22">
        <v>0.21162933736923151</v>
      </c>
      <c r="H19" s="22">
        <v>0.45260322079411708</v>
      </c>
      <c r="I19" s="23">
        <f t="shared" si="1"/>
        <v>0.28940764084681231</v>
      </c>
      <c r="J19" s="24">
        <f t="shared" si="2"/>
        <v>0.90835221629175877</v>
      </c>
      <c r="K19" s="5"/>
    </row>
    <row r="20" spans="1:11" x14ac:dyDescent="0.25">
      <c r="A20" s="18"/>
      <c r="B20" s="19">
        <v>446</v>
      </c>
      <c r="C20" s="20" t="s">
        <v>211</v>
      </c>
      <c r="D20" s="21">
        <v>0.92439800000000005</v>
      </c>
      <c r="E20" s="22">
        <v>0.99139800000000011</v>
      </c>
      <c r="F20" s="22">
        <f t="shared" si="0"/>
        <v>0.67156863957643509</v>
      </c>
      <c r="G20" s="22">
        <v>8.5195182589814067E-2</v>
      </c>
      <c r="H20" s="22">
        <v>0.58637345698662102</v>
      </c>
      <c r="I20" s="23">
        <f t="shared" si="1"/>
        <v>8.5934390214438661E-2</v>
      </c>
      <c r="J20" s="24">
        <f t="shared" si="2"/>
        <v>0.67739559649750658</v>
      </c>
      <c r="K20" s="5"/>
    </row>
    <row r="21" spans="1:11" x14ac:dyDescent="0.25">
      <c r="A21" s="18"/>
      <c r="B21" s="19">
        <v>448</v>
      </c>
      <c r="C21" s="20" t="s">
        <v>213</v>
      </c>
      <c r="D21" s="21">
        <v>0.76745900000000011</v>
      </c>
      <c r="E21" s="22">
        <v>0.767459</v>
      </c>
      <c r="F21" s="22">
        <f t="shared" si="0"/>
        <v>0.7005452243538457</v>
      </c>
      <c r="G21" s="22">
        <v>0.24070710473461077</v>
      </c>
      <c r="H21" s="22">
        <v>0.45983811961923493</v>
      </c>
      <c r="I21" s="23">
        <f t="shared" si="1"/>
        <v>0.31364164696043795</v>
      </c>
      <c r="J21" s="24">
        <f t="shared" si="2"/>
        <v>0.91281126985786298</v>
      </c>
      <c r="K21" s="5"/>
    </row>
    <row r="22" spans="1:11" x14ac:dyDescent="0.25">
      <c r="A22" s="18"/>
      <c r="B22" s="19">
        <v>450</v>
      </c>
      <c r="C22" s="20" t="s">
        <v>215</v>
      </c>
      <c r="D22" s="21">
        <v>0.73512700000000009</v>
      </c>
      <c r="E22" s="22">
        <v>0.71913400000000005</v>
      </c>
      <c r="F22" s="22">
        <f t="shared" si="0"/>
        <v>0.69505638811097015</v>
      </c>
      <c r="G22" s="22">
        <v>0.17836986546171829</v>
      </c>
      <c r="H22" s="22">
        <v>0.51668652264925186</v>
      </c>
      <c r="I22" s="23">
        <f t="shared" si="1"/>
        <v>0.24803425434163631</v>
      </c>
      <c r="J22" s="24">
        <f t="shared" si="2"/>
        <v>0.96651860169449655</v>
      </c>
      <c r="K22" s="5"/>
    </row>
    <row r="23" spans="1:11" x14ac:dyDescent="0.25">
      <c r="A23" s="18"/>
      <c r="B23" s="19">
        <v>451</v>
      </c>
      <c r="C23" s="20" t="s">
        <v>216</v>
      </c>
      <c r="D23" s="21">
        <v>1.3047899999999999</v>
      </c>
      <c r="E23" s="22">
        <v>1.3047899999999999</v>
      </c>
      <c r="F23" s="22">
        <f t="shared" si="0"/>
        <v>1.2466460755094886</v>
      </c>
      <c r="G23" s="22">
        <v>0.23762247047852725</v>
      </c>
      <c r="H23" s="22">
        <v>1.0090236050309613</v>
      </c>
      <c r="I23" s="23">
        <f t="shared" si="1"/>
        <v>0.18211549021568779</v>
      </c>
      <c r="J23" s="24">
        <f t="shared" si="2"/>
        <v>0.95543809770881805</v>
      </c>
      <c r="K23" s="5"/>
    </row>
    <row r="24" spans="1:11" x14ac:dyDescent="0.25">
      <c r="A24" s="18"/>
      <c r="B24" s="19">
        <v>452</v>
      </c>
      <c r="C24" s="20" t="s">
        <v>217</v>
      </c>
      <c r="D24" s="21">
        <v>0.51564699999999997</v>
      </c>
      <c r="E24" s="22">
        <v>0.52464699999999997</v>
      </c>
      <c r="F24" s="22">
        <f t="shared" si="0"/>
        <v>0.51106570690478748</v>
      </c>
      <c r="G24" s="22">
        <v>7.7484520967118442E-2</v>
      </c>
      <c r="H24" s="22">
        <v>0.43358118593766903</v>
      </c>
      <c r="I24" s="23">
        <f t="shared" si="1"/>
        <v>0.14768886692789332</v>
      </c>
      <c r="J24" s="24">
        <f t="shared" si="2"/>
        <v>0.97411346468156212</v>
      </c>
      <c r="K24" s="5"/>
    </row>
    <row r="25" spans="1:11" x14ac:dyDescent="0.25">
      <c r="A25" s="18"/>
      <c r="B25" s="19">
        <v>453</v>
      </c>
      <c r="C25" s="20" t="s">
        <v>218</v>
      </c>
      <c r="D25" s="21">
        <v>0.46818199999999999</v>
      </c>
      <c r="E25" s="22">
        <v>0.4677619999999999</v>
      </c>
      <c r="F25" s="22">
        <f t="shared" si="0"/>
        <v>0.45431795037075062</v>
      </c>
      <c r="G25" s="22">
        <v>2.4280000012367964E-2</v>
      </c>
      <c r="H25" s="22">
        <v>0.43003795035838266</v>
      </c>
      <c r="I25" s="23">
        <f t="shared" si="1"/>
        <v>5.1906738923572178E-2</v>
      </c>
      <c r="J25" s="24">
        <f t="shared" si="2"/>
        <v>0.97125878196764748</v>
      </c>
      <c r="K25" s="5"/>
    </row>
    <row r="26" spans="1:11" x14ac:dyDescent="0.25">
      <c r="A26" s="18"/>
      <c r="B26" s="19">
        <v>454</v>
      </c>
      <c r="C26" s="20" t="s">
        <v>219</v>
      </c>
      <c r="D26" s="21">
        <v>0.10964500000000002</v>
      </c>
      <c r="E26" s="22">
        <v>0.10964500000000002</v>
      </c>
      <c r="F26" s="22">
        <f t="shared" si="0"/>
        <v>0.10964392253663391</v>
      </c>
      <c r="G26" s="22">
        <v>2.3683000064920634E-2</v>
      </c>
      <c r="H26" s="22">
        <v>8.5960922471713275E-2</v>
      </c>
      <c r="I26" s="23">
        <f t="shared" si="1"/>
        <v>0.21599708208236243</v>
      </c>
      <c r="J26" s="24">
        <f t="shared" si="2"/>
        <v>0.99999017316461203</v>
      </c>
      <c r="K26" s="5"/>
    </row>
    <row r="27" spans="1:11" x14ac:dyDescent="0.25">
      <c r="A27" s="18"/>
      <c r="B27" s="19">
        <v>455</v>
      </c>
      <c r="C27" s="20" t="s">
        <v>220</v>
      </c>
      <c r="D27" s="21">
        <v>2.5189000000000004</v>
      </c>
      <c r="E27" s="22">
        <v>4.2763390000000001</v>
      </c>
      <c r="F27" s="22">
        <f t="shared" si="0"/>
        <v>4.0576805345954199</v>
      </c>
      <c r="G27" s="22">
        <v>1.4266871330401045</v>
      </c>
      <c r="H27" s="22">
        <v>2.6309934015553154</v>
      </c>
      <c r="I27" s="23">
        <f t="shared" si="1"/>
        <v>0.33362348799758496</v>
      </c>
      <c r="J27" s="24">
        <f t="shared" si="2"/>
        <v>0.94886783638888772</v>
      </c>
      <c r="K27" s="5"/>
    </row>
    <row r="28" spans="1:11" x14ac:dyDescent="0.25">
      <c r="A28" s="18"/>
      <c r="B28" s="19">
        <v>457</v>
      </c>
      <c r="C28" s="20" t="s">
        <v>222</v>
      </c>
      <c r="D28" s="21">
        <v>0.70337300000000003</v>
      </c>
      <c r="E28" s="22">
        <v>0.70345299999999999</v>
      </c>
      <c r="F28" s="22">
        <f t="shared" si="0"/>
        <v>0.6496178584638983</v>
      </c>
      <c r="G28" s="22">
        <v>0.16994806670118123</v>
      </c>
      <c r="H28" s="22">
        <v>0.47966979176271707</v>
      </c>
      <c r="I28" s="23">
        <f t="shared" si="1"/>
        <v>0.24159121746752268</v>
      </c>
      <c r="J28" s="24">
        <f t="shared" si="2"/>
        <v>0.92347016568825258</v>
      </c>
      <c r="K28" s="5"/>
    </row>
    <row r="29" spans="1:11" x14ac:dyDescent="0.25">
      <c r="A29" s="18"/>
      <c r="B29" s="19">
        <v>459</v>
      </c>
      <c r="C29" s="20" t="s">
        <v>224</v>
      </c>
      <c r="D29" s="21">
        <v>1.1566830000000001</v>
      </c>
      <c r="E29" s="22">
        <v>1.1566829999999999</v>
      </c>
      <c r="F29" s="22">
        <f t="shared" si="0"/>
        <v>1.1156217898787872</v>
      </c>
      <c r="G29" s="22">
        <v>0.35334443828469375</v>
      </c>
      <c r="H29" s="22">
        <v>0.76227735159409349</v>
      </c>
      <c r="I29" s="23">
        <f t="shared" si="1"/>
        <v>0.30548079143956797</v>
      </c>
      <c r="J29" s="24">
        <f t="shared" si="2"/>
        <v>0.9645008959920629</v>
      </c>
      <c r="K29" s="5"/>
    </row>
    <row r="30" spans="1:11" x14ac:dyDescent="0.25">
      <c r="A30" s="18"/>
      <c r="B30" s="19">
        <v>460</v>
      </c>
      <c r="C30" s="20" t="s">
        <v>225</v>
      </c>
      <c r="D30" s="21">
        <v>0.83564799999999995</v>
      </c>
      <c r="E30" s="22">
        <v>0.83564800000000006</v>
      </c>
      <c r="F30" s="22">
        <f t="shared" si="0"/>
        <v>0.79835782479312911</v>
      </c>
      <c r="G30" s="22">
        <v>0.17633197404211387</v>
      </c>
      <c r="H30" s="22">
        <v>0.62202585075101524</v>
      </c>
      <c r="I30" s="23">
        <f t="shared" si="1"/>
        <v>0.21101226119384461</v>
      </c>
      <c r="J30" s="24">
        <f t="shared" si="2"/>
        <v>0.95537573810160381</v>
      </c>
      <c r="K30" s="5"/>
    </row>
    <row r="31" spans="1:11" x14ac:dyDescent="0.25">
      <c r="A31" s="18"/>
      <c r="B31" s="19">
        <v>462</v>
      </c>
      <c r="C31" s="20" t="s">
        <v>227</v>
      </c>
      <c r="D31" s="21">
        <v>0.75249999999999995</v>
      </c>
      <c r="E31" s="22">
        <v>0.75256999999999996</v>
      </c>
      <c r="F31" s="22">
        <f t="shared" si="0"/>
        <v>0.73256996476266067</v>
      </c>
      <c r="G31" s="22">
        <v>0.33362278029380832</v>
      </c>
      <c r="H31" s="22">
        <v>0.39894718446885236</v>
      </c>
      <c r="I31" s="23">
        <f t="shared" si="1"/>
        <v>0.44331129369202643</v>
      </c>
      <c r="J31" s="24">
        <f t="shared" si="2"/>
        <v>0.97342435223655033</v>
      </c>
      <c r="K31" s="5"/>
    </row>
    <row r="32" spans="1:11" x14ac:dyDescent="0.25">
      <c r="A32" s="18"/>
      <c r="B32" s="19">
        <v>463</v>
      </c>
      <c r="C32" s="20" t="s">
        <v>228</v>
      </c>
      <c r="D32" s="21">
        <v>1.4756089999999999</v>
      </c>
      <c r="E32" s="22">
        <v>1.475088</v>
      </c>
      <c r="F32" s="22">
        <f t="shared" si="0"/>
        <v>1.2957314928888986</v>
      </c>
      <c r="G32" s="22">
        <v>0.25667803182559457</v>
      </c>
      <c r="H32" s="22">
        <v>1.039053461063304</v>
      </c>
      <c r="I32" s="23">
        <f t="shared" si="1"/>
        <v>0.1740086230961099</v>
      </c>
      <c r="J32" s="24">
        <f t="shared" si="2"/>
        <v>0.87840962226585706</v>
      </c>
      <c r="K32" s="5"/>
    </row>
    <row r="33" spans="1:11" x14ac:dyDescent="0.25">
      <c r="A33" s="18"/>
      <c r="B33" s="19">
        <v>464</v>
      </c>
      <c r="C33" s="20" t="s">
        <v>229</v>
      </c>
      <c r="D33" s="21">
        <v>1.748292</v>
      </c>
      <c r="E33" s="22">
        <v>1.8582920000000001</v>
      </c>
      <c r="F33" s="22">
        <f t="shared" si="0"/>
        <v>1.6247225442784838</v>
      </c>
      <c r="G33" s="22">
        <v>0.42122964136069641</v>
      </c>
      <c r="H33" s="22">
        <v>1.2034929029177874</v>
      </c>
      <c r="I33" s="23">
        <f t="shared" si="1"/>
        <v>0.22667570078367469</v>
      </c>
      <c r="J33" s="24">
        <f t="shared" si="2"/>
        <v>0.87430960488366938</v>
      </c>
      <c r="K33" s="5"/>
    </row>
    <row r="34" spans="1:11" ht="15.75" thickBot="1" x14ac:dyDescent="0.3">
      <c r="A34" s="39" t="s">
        <v>231</v>
      </c>
      <c r="B34" s="40"/>
      <c r="C34" s="41"/>
      <c r="D34" s="42">
        <v>0.98040600000000011</v>
      </c>
      <c r="E34" s="43">
        <v>7.6887070000000008</v>
      </c>
      <c r="F34" s="43">
        <f t="shared" si="0"/>
        <v>5.7507444156171914</v>
      </c>
      <c r="G34" s="43">
        <v>0.65837829483461974</v>
      </c>
      <c r="H34" s="43">
        <v>5.0923661207825717</v>
      </c>
      <c r="I34" s="44">
        <f t="shared" si="1"/>
        <v>8.5629260529061599E-2</v>
      </c>
      <c r="J34" s="45">
        <f t="shared" si="2"/>
        <v>0.74794688048552127</v>
      </c>
      <c r="K34" s="5"/>
    </row>
    <row r="35" spans="1:11" x14ac:dyDescent="0.25">
      <c r="D35" s="6"/>
      <c r="E35" s="6"/>
      <c r="F35" s="6"/>
      <c r="G35" s="6"/>
      <c r="H35" s="6"/>
      <c r="I35" s="5"/>
      <c r="J35" s="5"/>
      <c r="K35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opLeftCell="A9" workbookViewId="0">
      <selection activeCell="C17" sqref="C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51</v>
      </c>
      <c r="B1" s="47" t="s">
        <v>232</v>
      </c>
      <c r="C1" s="47" t="s">
        <v>31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994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33.741000999999997</v>
      </c>
      <c r="G6" s="15">
        <v>41.249361000000015</v>
      </c>
      <c r="H6" s="15">
        <v>35.357821824897826</v>
      </c>
      <c r="I6" s="15">
        <v>9.0737481771110637</v>
      </c>
      <c r="J6" s="15">
        <v>26.284073647786766</v>
      </c>
      <c r="K6" s="16">
        <v>0.21997306036113046</v>
      </c>
      <c r="L6" s="17">
        <v>0.85717259534996948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31.091001000000006</v>
      </c>
      <c r="G7" s="36">
        <f ca="1">SUM(G8:OFFSET(G6,MATCH("PROYECTOS",$A$8:$A$50,0),0))</f>
        <v>32.138374000000006</v>
      </c>
      <c r="H7" s="36">
        <f ca="1">SUM(H8:OFFSET(H6,MATCH("PROYECTOS",$A$8:$A$50,0),0))</f>
        <v>27.266685023404708</v>
      </c>
      <c r="I7" s="36">
        <f ca="1">SUM(I8:OFFSET(I6,MATCH("PROYECTOS",$A$8:$A$50,0),0))</f>
        <v>7.3657692558671437</v>
      </c>
      <c r="J7" s="36">
        <f ca="1">SUM(J8:OFFSET(J6,MATCH("PROYECTOS",$A$8:$A$50,0),0))</f>
        <v>19.900915767537565</v>
      </c>
      <c r="K7" s="37">
        <f ca="1">IFERROR(I7/G7,0)</f>
        <v>0.2291892320335541</v>
      </c>
      <c r="L7" s="38">
        <f ca="1">IFERROR(SUM(I7,J7)/G7,0)</f>
        <v>0.84841520057625519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6.0961689999999997</v>
      </c>
      <c r="G8" s="22">
        <v>7.0876319999999984</v>
      </c>
      <c r="H8" s="22">
        <f t="shared" ref="H8:H13" si="0">SUM(I8,J8)</f>
        <v>6.0532446330688954</v>
      </c>
      <c r="I8" s="22">
        <v>2.5402948459122854</v>
      </c>
      <c r="J8" s="22">
        <v>3.51294978715661</v>
      </c>
      <c r="K8" s="23">
        <f t="shared" ref="K8:K14" si="1">IFERROR(I8/G8,0)</f>
        <v>0.35841235068529037</v>
      </c>
      <c r="L8" s="24">
        <f t="shared" ref="L8:L14" si="2">IFERROR(SUM(I8,J8)/G8,0)</f>
        <v>0.8540574105806984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3000095</v>
      </c>
      <c r="C9" s="20" t="s">
        <v>995</v>
      </c>
      <c r="D9" s="60">
        <v>87</v>
      </c>
      <c r="E9" s="20" t="s">
        <v>466</v>
      </c>
      <c r="F9" s="21">
        <v>0</v>
      </c>
      <c r="G9" s="22">
        <v>2.16E-3</v>
      </c>
      <c r="H9" s="22">
        <f t="shared" si="0"/>
        <v>2.1299999207258224E-3</v>
      </c>
      <c r="I9" s="22">
        <v>0</v>
      </c>
      <c r="J9" s="22">
        <v>2.1299999207258224E-3</v>
      </c>
      <c r="K9" s="23">
        <f t="shared" si="1"/>
        <v>0</v>
      </c>
      <c r="L9" s="24">
        <f t="shared" si="2"/>
        <v>0.98611107441010293</v>
      </c>
      <c r="M9" s="61"/>
      <c r="N9" s="22"/>
      <c r="O9" s="24" t="str">
        <f t="shared" ref="O9:O13" si="3">IFERROR(N9/M9,".")</f>
        <v>.</v>
      </c>
    </row>
    <row r="10" spans="1:15" ht="25.5" x14ac:dyDescent="0.25">
      <c r="A10" s="18"/>
      <c r="B10" s="20">
        <v>3000098</v>
      </c>
      <c r="C10" s="20" t="s">
        <v>996</v>
      </c>
      <c r="D10" s="60">
        <v>87</v>
      </c>
      <c r="E10" s="20" t="s">
        <v>466</v>
      </c>
      <c r="F10" s="21">
        <v>0.39205500000000004</v>
      </c>
      <c r="G10" s="22">
        <v>4.1590000000000004E-3</v>
      </c>
      <c r="H10" s="22">
        <f t="shared" si="0"/>
        <v>1.5881999570410699E-4</v>
      </c>
      <c r="I10" s="22">
        <v>0</v>
      </c>
      <c r="J10" s="22">
        <v>1.5881999570410699E-4</v>
      </c>
      <c r="K10" s="23">
        <f t="shared" si="1"/>
        <v>0</v>
      </c>
      <c r="L10" s="24">
        <f t="shared" si="2"/>
        <v>3.8187063165209659E-2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3000501</v>
      </c>
      <c r="C11" s="20" t="s">
        <v>997</v>
      </c>
      <c r="D11" s="60">
        <v>19</v>
      </c>
      <c r="E11" s="20" t="s">
        <v>298</v>
      </c>
      <c r="F11" s="21">
        <v>0.18040600000000001</v>
      </c>
      <c r="G11" s="22">
        <v>0.156724</v>
      </c>
      <c r="H11" s="22">
        <f t="shared" si="0"/>
        <v>3.9215998258441687E-3</v>
      </c>
      <c r="I11" s="22">
        <v>4.4999998062849045E-3</v>
      </c>
      <c r="J11" s="22">
        <v>-5.7839998044073582E-4</v>
      </c>
      <c r="K11" s="23">
        <f t="shared" si="1"/>
        <v>2.871289532097767E-2</v>
      </c>
      <c r="L11" s="24">
        <f t="shared" si="2"/>
        <v>2.5022331141651366E-2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3000712</v>
      </c>
      <c r="C12" s="20" t="s">
        <v>998</v>
      </c>
      <c r="D12" s="60">
        <v>87</v>
      </c>
      <c r="E12" s="20" t="s">
        <v>466</v>
      </c>
      <c r="F12" s="21">
        <v>16.303831000000002</v>
      </c>
      <c r="G12" s="22">
        <v>16.379584000000005</v>
      </c>
      <c r="H12" s="22">
        <f t="shared" si="0"/>
        <v>14.300632169600249</v>
      </c>
      <c r="I12" s="22">
        <v>3.5808919175160554</v>
      </c>
      <c r="J12" s="22">
        <v>10.719740252084193</v>
      </c>
      <c r="K12" s="23">
        <f t="shared" si="1"/>
        <v>0.2186192224122453</v>
      </c>
      <c r="L12" s="24">
        <f t="shared" si="2"/>
        <v>0.87307664038355581</v>
      </c>
      <c r="M12" s="61">
        <v>60982</v>
      </c>
      <c r="N12" s="22">
        <v>58600</v>
      </c>
      <c r="O12" s="24">
        <f t="shared" si="3"/>
        <v>0.96093929356203467</v>
      </c>
    </row>
    <row r="13" spans="1:15" ht="25.5" x14ac:dyDescent="0.25">
      <c r="A13" s="18"/>
      <c r="B13" s="20">
        <v>3000713</v>
      </c>
      <c r="C13" s="20" t="s">
        <v>999</v>
      </c>
      <c r="D13" s="60">
        <v>87</v>
      </c>
      <c r="E13" s="20" t="s">
        <v>466</v>
      </c>
      <c r="F13" s="21">
        <v>8.118540000000003</v>
      </c>
      <c r="G13" s="22">
        <v>8.5081150000000019</v>
      </c>
      <c r="H13" s="22">
        <f t="shared" si="0"/>
        <v>6.90659780099329</v>
      </c>
      <c r="I13" s="22">
        <v>1.240082492632518</v>
      </c>
      <c r="J13" s="22">
        <v>5.666515308360772</v>
      </c>
      <c r="K13" s="23">
        <f t="shared" si="1"/>
        <v>0.14575290679927549</v>
      </c>
      <c r="L13" s="24">
        <f t="shared" si="2"/>
        <v>0.81176592006493664</v>
      </c>
      <c r="M13" s="61">
        <v>1385</v>
      </c>
      <c r="N13" s="22">
        <v>1343</v>
      </c>
      <c r="O13" s="24">
        <f t="shared" si="3"/>
        <v>0.96967509025270759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2.6499999999999915</v>
      </c>
      <c r="G14" s="43">
        <f t="shared" ref="G14:J14" ca="1" si="4">OFFSET(G14,-MATCH("PROYECTOS",$A$8:$A$50,0)-1,0)-(OFFSET(G14,-MATCH("PROYECTOS",$A$8:$A$50,0),0))</f>
        <v>9.1109870000000086</v>
      </c>
      <c r="H14" s="43">
        <f t="shared" ca="1" si="4"/>
        <v>8.0911368014931178</v>
      </c>
      <c r="I14" s="43">
        <f t="shared" ca="1" si="4"/>
        <v>1.70797892124392</v>
      </c>
      <c r="J14" s="43">
        <f t="shared" ca="1" si="4"/>
        <v>6.3831578802492004</v>
      </c>
      <c r="K14" s="44">
        <f t="shared" ca="1" si="1"/>
        <v>0.18746365473289758</v>
      </c>
      <c r="L14" s="45">
        <f t="shared" ca="1" si="2"/>
        <v>0.88806369732424306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6" ht="15.75" thickBot="1" x14ac:dyDescent="0.3">
      <c r="A17" s="2" t="s">
        <v>1018</v>
      </c>
    </row>
    <row r="18" spans="1:6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</row>
    <row r="19" spans="1:6" ht="15.75" thickBot="1" x14ac:dyDescent="0.3">
      <c r="A19" s="101"/>
      <c r="B19" s="102"/>
      <c r="C19" s="102"/>
      <c r="D19" s="102"/>
      <c r="E19" s="102"/>
      <c r="F19" s="104"/>
    </row>
    <row r="20" spans="1:6" ht="25.5" customHeight="1" x14ac:dyDescent="0.25">
      <c r="A20" s="18"/>
      <c r="B20" s="20">
        <v>3000098</v>
      </c>
      <c r="C20" s="97" t="s">
        <v>996</v>
      </c>
      <c r="D20" s="97"/>
      <c r="E20" s="98"/>
      <c r="F20" s="24">
        <v>3.8187063165209659E-2</v>
      </c>
    </row>
    <row r="21" spans="1:6" ht="39" customHeight="1" thickBot="1" x14ac:dyDescent="0.3">
      <c r="A21" s="25"/>
      <c r="B21" s="27">
        <v>3000501</v>
      </c>
      <c r="C21" s="99" t="s">
        <v>997</v>
      </c>
      <c r="D21" s="99"/>
      <c r="E21" s="100"/>
      <c r="F21" s="31">
        <v>2.5022331141651366E-2</v>
      </c>
    </row>
  </sheetData>
  <mergeCells count="18"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  <mergeCell ref="C20:E20"/>
    <mergeCell ref="C21:E21"/>
    <mergeCell ref="A18:E19"/>
    <mergeCell ref="F18:F19"/>
    <mergeCell ref="A3:E3"/>
    <mergeCell ref="F3:L3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51</v>
      </c>
      <c r="B1" s="47" t="s">
        <v>232</v>
      </c>
      <c r="C1" s="47" t="s">
        <v>31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1000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33.741000999999997</v>
      </c>
      <c r="I6" s="15">
        <v>41.249361000000015</v>
      </c>
      <c r="J6" s="15">
        <v>35.357821824897826</v>
      </c>
      <c r="K6" s="15">
        <v>9.0737481771110637</v>
      </c>
      <c r="L6" s="15">
        <v>26.284073647786766</v>
      </c>
      <c r="M6" s="16">
        <v>0.21997306036113046</v>
      </c>
      <c r="N6" s="17">
        <v>0.85717259534996948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SUM(H8:OFFSET(H6,MATCH("PROYECTOS",$A$8:$A$42,0),0))</f>
        <v>31.091001000000002</v>
      </c>
      <c r="I7" s="36">
        <f ca="1">SUM(I8:OFFSET(I6,MATCH("PROYECTOS",$A$8:$A$42,0),0))</f>
        <v>32.138373999999999</v>
      </c>
      <c r="J7" s="36">
        <f ca="1">SUM(J8:OFFSET(J6,MATCH("PROYECTOS",$A$8:$A$42,0),0))</f>
        <v>27.266685023404708</v>
      </c>
      <c r="K7" s="36">
        <f ca="1">SUM(K8:OFFSET(K6,MATCH("PROYECTOS",$A$8:$A$42,0),0))</f>
        <v>7.3657692558671437</v>
      </c>
      <c r="L7" s="36">
        <f ca="1">SUM(L8:OFFSET(L6,MATCH("PROYECTOS",$A$8:$A$42,0),0))</f>
        <v>19.900915767537565</v>
      </c>
      <c r="M7" s="37">
        <f ca="1">IFERROR(K7/I7,0)</f>
        <v>0.22918923203355415</v>
      </c>
      <c r="N7" s="38">
        <f ca="1">IFERROR(SUM(K7,L7)/I7,0)</f>
        <v>0.8484152005762553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3.7181159999999993</v>
      </c>
      <c r="I8" s="22">
        <v>4.838798999999999</v>
      </c>
      <c r="J8" s="22">
        <f t="shared" ref="J8:J22" si="0">SUM(K8,L8)</f>
        <v>3.9044116438053607</v>
      </c>
      <c r="K8" s="22">
        <v>1.0936918457482534</v>
      </c>
      <c r="L8" s="22">
        <v>2.8107197980571073</v>
      </c>
      <c r="M8" s="23">
        <f t="shared" ref="M8:M23" si="1">IFERROR(K8/I8,0)</f>
        <v>0.22602547569102449</v>
      </c>
      <c r="N8" s="24">
        <f t="shared" ref="N8:N23" si="2">IFERROR(SUM(K8,L8)/I8,0)</f>
        <v>0.80689684440402698</v>
      </c>
      <c r="O8" s="61">
        <v>4</v>
      </c>
      <c r="P8" s="22">
        <v>4</v>
      </c>
      <c r="Q8" s="24">
        <f>IFERROR(P8/O8,".")</f>
        <v>1</v>
      </c>
    </row>
    <row r="9" spans="1:17" ht="25.5" x14ac:dyDescent="0.25">
      <c r="A9" s="18"/>
      <c r="B9" s="65">
        <v>5001253</v>
      </c>
      <c r="C9" s="20" t="s">
        <v>1001</v>
      </c>
      <c r="D9" s="20">
        <v>3000001</v>
      </c>
      <c r="E9" s="20" t="s">
        <v>275</v>
      </c>
      <c r="F9" s="60">
        <v>177</v>
      </c>
      <c r="G9" s="20" t="s">
        <v>1013</v>
      </c>
      <c r="H9" s="21">
        <v>0.81704299999999996</v>
      </c>
      <c r="I9" s="22">
        <v>0.81704299999999996</v>
      </c>
      <c r="J9" s="22">
        <f t="shared" si="0"/>
        <v>0.8170430064201355</v>
      </c>
      <c r="K9" s="22">
        <v>0.8170430064201355</v>
      </c>
      <c r="L9" s="22">
        <v>0</v>
      </c>
      <c r="M9" s="23">
        <f t="shared" si="1"/>
        <v>1.0000000078577695</v>
      </c>
      <c r="N9" s="24">
        <f t="shared" si="2"/>
        <v>1.0000000078577695</v>
      </c>
      <c r="O9" s="61">
        <v>2</v>
      </c>
      <c r="P9" s="22">
        <v>2</v>
      </c>
      <c r="Q9" s="24">
        <f t="shared" ref="Q9:Q22" si="3">IFERROR(P9/O9,".")</f>
        <v>1</v>
      </c>
    </row>
    <row r="10" spans="1:17" ht="25.5" x14ac:dyDescent="0.25">
      <c r="A10" s="18"/>
      <c r="B10" s="65">
        <v>5001254</v>
      </c>
      <c r="C10" s="20" t="s">
        <v>1002</v>
      </c>
      <c r="D10" s="20">
        <v>3000001</v>
      </c>
      <c r="E10" s="20" t="s">
        <v>275</v>
      </c>
      <c r="F10" s="60">
        <v>177</v>
      </c>
      <c r="G10" s="20" t="s">
        <v>1013</v>
      </c>
      <c r="H10" s="21">
        <v>1.56101</v>
      </c>
      <c r="I10" s="22">
        <v>1.4317899999999999</v>
      </c>
      <c r="J10" s="22">
        <f t="shared" si="0"/>
        <v>1.331789982843399</v>
      </c>
      <c r="K10" s="22">
        <v>0.62955999374389648</v>
      </c>
      <c r="L10" s="22">
        <v>0.70222998909950252</v>
      </c>
      <c r="M10" s="23">
        <f t="shared" si="1"/>
        <v>0.43970134848259629</v>
      </c>
      <c r="N10" s="24">
        <f t="shared" si="2"/>
        <v>0.93015734349548407</v>
      </c>
      <c r="O10" s="61">
        <v>13</v>
      </c>
      <c r="P10" s="22">
        <v>12</v>
      </c>
      <c r="Q10" s="24">
        <f t="shared" si="3"/>
        <v>0.92307692307692313</v>
      </c>
    </row>
    <row r="11" spans="1:17" ht="38.25" x14ac:dyDescent="0.25">
      <c r="A11" s="18"/>
      <c r="B11" s="65">
        <v>5005064</v>
      </c>
      <c r="C11" s="20" t="s">
        <v>1003</v>
      </c>
      <c r="D11" s="20">
        <v>3000095</v>
      </c>
      <c r="E11" s="20" t="s">
        <v>995</v>
      </c>
      <c r="F11" s="60">
        <v>14</v>
      </c>
      <c r="G11" s="20" t="s">
        <v>815</v>
      </c>
      <c r="H11" s="21">
        <v>0</v>
      </c>
      <c r="I11" s="22">
        <v>2.16E-3</v>
      </c>
      <c r="J11" s="22">
        <f t="shared" si="0"/>
        <v>2.1299999207258224E-3</v>
      </c>
      <c r="K11" s="22">
        <v>0</v>
      </c>
      <c r="L11" s="22">
        <v>2.1299999207258224E-3</v>
      </c>
      <c r="M11" s="23">
        <f t="shared" si="1"/>
        <v>0</v>
      </c>
      <c r="N11" s="24">
        <f t="shared" si="2"/>
        <v>0.98611107441010293</v>
      </c>
      <c r="O11" s="61">
        <v>1</v>
      </c>
      <c r="P11" s="22">
        <v>0</v>
      </c>
      <c r="Q11" s="24">
        <f t="shared" si="3"/>
        <v>0</v>
      </c>
    </row>
    <row r="12" spans="1:17" ht="51" x14ac:dyDescent="0.25">
      <c r="A12" s="18"/>
      <c r="B12" s="65">
        <v>5004102</v>
      </c>
      <c r="C12" s="20" t="s">
        <v>1004</v>
      </c>
      <c r="D12" s="20">
        <v>3000098</v>
      </c>
      <c r="E12" s="20" t="s">
        <v>996</v>
      </c>
      <c r="F12" s="60">
        <v>87</v>
      </c>
      <c r="G12" s="20" t="s">
        <v>466</v>
      </c>
      <c r="H12" s="21">
        <v>0.39205500000000004</v>
      </c>
      <c r="I12" s="22">
        <v>4.1590000000000004E-3</v>
      </c>
      <c r="J12" s="22">
        <f t="shared" si="0"/>
        <v>1.5881999570410699E-4</v>
      </c>
      <c r="K12" s="22">
        <v>0</v>
      </c>
      <c r="L12" s="22">
        <v>1.5881999570410699E-4</v>
      </c>
      <c r="M12" s="23">
        <f t="shared" si="1"/>
        <v>0</v>
      </c>
      <c r="N12" s="24">
        <f t="shared" si="2"/>
        <v>3.8187063165209659E-2</v>
      </c>
      <c r="O12" s="61">
        <v>1063</v>
      </c>
      <c r="P12" s="22">
        <v>201</v>
      </c>
      <c r="Q12" s="24">
        <f t="shared" si="3"/>
        <v>0.18908748824082786</v>
      </c>
    </row>
    <row r="13" spans="1:17" ht="38.25" x14ac:dyDescent="0.25">
      <c r="A13" s="18"/>
      <c r="B13" s="65">
        <v>5004107</v>
      </c>
      <c r="C13" s="20" t="s">
        <v>1005</v>
      </c>
      <c r="D13" s="20">
        <v>3000501</v>
      </c>
      <c r="E13" s="20" t="s">
        <v>997</v>
      </c>
      <c r="F13" s="60">
        <v>19</v>
      </c>
      <c r="G13" s="20" t="s">
        <v>298</v>
      </c>
      <c r="H13" s="21">
        <v>0.18040600000000001</v>
      </c>
      <c r="I13" s="22">
        <v>0.156724</v>
      </c>
      <c r="J13" s="22">
        <f t="shared" si="0"/>
        <v>3.9215998258441687E-3</v>
      </c>
      <c r="K13" s="22">
        <v>4.4999998062849045E-3</v>
      </c>
      <c r="L13" s="22">
        <v>-5.7839998044073582E-4</v>
      </c>
      <c r="M13" s="23">
        <f t="shared" si="1"/>
        <v>2.871289532097767E-2</v>
      </c>
      <c r="N13" s="24">
        <f t="shared" si="2"/>
        <v>2.5022331141651366E-2</v>
      </c>
      <c r="O13" s="61">
        <v>2756</v>
      </c>
      <c r="P13" s="22">
        <v>0</v>
      </c>
      <c r="Q13" s="24">
        <f t="shared" si="3"/>
        <v>0</v>
      </c>
    </row>
    <row r="14" spans="1:17" ht="38.25" x14ac:dyDescent="0.25">
      <c r="A14" s="18"/>
      <c r="B14" s="65">
        <v>5004099</v>
      </c>
      <c r="C14" s="20" t="s">
        <v>1006</v>
      </c>
      <c r="D14" s="20">
        <v>3000712</v>
      </c>
      <c r="E14" s="20" t="s">
        <v>998</v>
      </c>
      <c r="F14" s="60">
        <v>87</v>
      </c>
      <c r="G14" s="20" t="s">
        <v>466</v>
      </c>
      <c r="H14" s="21">
        <v>2</v>
      </c>
      <c r="I14" s="22">
        <v>0.90992099999999998</v>
      </c>
      <c r="J14" s="22">
        <f t="shared" si="0"/>
        <v>0.79466999551368644</v>
      </c>
      <c r="K14" s="22">
        <v>0.22736625233665109</v>
      </c>
      <c r="L14" s="22">
        <v>0.56730374317703536</v>
      </c>
      <c r="M14" s="23">
        <f t="shared" si="1"/>
        <v>0.24987471696625432</v>
      </c>
      <c r="N14" s="24">
        <f t="shared" si="2"/>
        <v>0.87333954872311603</v>
      </c>
      <c r="O14" s="61">
        <v>27271</v>
      </c>
      <c r="P14" s="22">
        <v>27271</v>
      </c>
      <c r="Q14" s="24">
        <f t="shared" si="3"/>
        <v>1</v>
      </c>
    </row>
    <row r="15" spans="1:17" ht="38.25" x14ac:dyDescent="0.25">
      <c r="A15" s="18"/>
      <c r="B15" s="65">
        <v>5005064</v>
      </c>
      <c r="C15" s="20" t="s">
        <v>1003</v>
      </c>
      <c r="D15" s="20">
        <v>3000712</v>
      </c>
      <c r="E15" s="20" t="s">
        <v>998</v>
      </c>
      <c r="F15" s="60">
        <v>14</v>
      </c>
      <c r="G15" s="20" t="s">
        <v>815</v>
      </c>
      <c r="H15" s="21">
        <v>1</v>
      </c>
      <c r="I15" s="22">
        <v>0.14939999999999998</v>
      </c>
      <c r="J15" s="22">
        <f t="shared" si="0"/>
        <v>0.1435701958835125</v>
      </c>
      <c r="K15" s="22">
        <v>7.1999996900558472E-2</v>
      </c>
      <c r="L15" s="22">
        <v>7.1570198982954025E-2</v>
      </c>
      <c r="M15" s="23">
        <f t="shared" si="1"/>
        <v>0.48192769009744635</v>
      </c>
      <c r="N15" s="24">
        <f t="shared" si="2"/>
        <v>0.96097855343716543</v>
      </c>
      <c r="O15" s="61">
        <v>1</v>
      </c>
      <c r="P15" s="22">
        <v>0</v>
      </c>
      <c r="Q15" s="24">
        <f t="shared" si="3"/>
        <v>0</v>
      </c>
    </row>
    <row r="16" spans="1:17" ht="38.25" x14ac:dyDescent="0.25">
      <c r="A16" s="18"/>
      <c r="B16" s="65">
        <v>5005229</v>
      </c>
      <c r="C16" s="20" t="s">
        <v>1007</v>
      </c>
      <c r="D16" s="20">
        <v>3000712</v>
      </c>
      <c r="E16" s="20" t="s">
        <v>998</v>
      </c>
      <c r="F16" s="60">
        <v>87</v>
      </c>
      <c r="G16" s="20" t="s">
        <v>466</v>
      </c>
      <c r="H16" s="21">
        <v>4.1837369999999998</v>
      </c>
      <c r="I16" s="22">
        <v>4.172566999999999</v>
      </c>
      <c r="J16" s="22">
        <f t="shared" si="0"/>
        <v>3.8657209135344601</v>
      </c>
      <c r="K16" s="22">
        <v>0.9123748256242834</v>
      </c>
      <c r="L16" s="22">
        <v>2.9533460879101767</v>
      </c>
      <c r="M16" s="23">
        <f t="shared" si="1"/>
        <v>0.21866031764721419</v>
      </c>
      <c r="N16" s="24">
        <f t="shared" si="2"/>
        <v>0.92646107624741825</v>
      </c>
      <c r="O16" s="61">
        <v>63347</v>
      </c>
      <c r="P16" s="22">
        <v>40946</v>
      </c>
      <c r="Q16" s="24">
        <f t="shared" si="3"/>
        <v>0.64637630827032067</v>
      </c>
    </row>
    <row r="17" spans="1:17" ht="38.25" x14ac:dyDescent="0.25">
      <c r="A17" s="18"/>
      <c r="B17" s="65">
        <v>5005230</v>
      </c>
      <c r="C17" s="20" t="s">
        <v>1008</v>
      </c>
      <c r="D17" s="20">
        <v>3000712</v>
      </c>
      <c r="E17" s="20" t="s">
        <v>998</v>
      </c>
      <c r="F17" s="60">
        <v>87</v>
      </c>
      <c r="G17" s="20" t="s">
        <v>466</v>
      </c>
      <c r="H17" s="21">
        <v>9.1200939999999999</v>
      </c>
      <c r="I17" s="22">
        <v>9.1128470000000004</v>
      </c>
      <c r="J17" s="22">
        <f t="shared" si="0"/>
        <v>8.4101273956221121</v>
      </c>
      <c r="K17" s="22">
        <v>2.197554923077405</v>
      </c>
      <c r="L17" s="22">
        <v>6.2125724725447071</v>
      </c>
      <c r="M17" s="23">
        <f t="shared" si="1"/>
        <v>0.24114910774617471</v>
      </c>
      <c r="N17" s="24">
        <f t="shared" si="2"/>
        <v>0.92288693046444337</v>
      </c>
      <c r="O17" s="61">
        <v>330600</v>
      </c>
      <c r="P17" s="22">
        <v>310229</v>
      </c>
      <c r="Q17" s="24">
        <f t="shared" si="3"/>
        <v>0.93838173018753779</v>
      </c>
    </row>
    <row r="18" spans="1:17" ht="38.25" x14ac:dyDescent="0.25">
      <c r="A18" s="18"/>
      <c r="B18" s="65">
        <v>5005231</v>
      </c>
      <c r="C18" s="20" t="s">
        <v>1009</v>
      </c>
      <c r="D18" s="20">
        <v>3000712</v>
      </c>
      <c r="E18" s="20" t="s">
        <v>998</v>
      </c>
      <c r="F18" s="60">
        <v>87</v>
      </c>
      <c r="G18" s="20" t="s">
        <v>466</v>
      </c>
      <c r="H18" s="21">
        <v>0</v>
      </c>
      <c r="I18" s="22">
        <v>2.0348489999999999</v>
      </c>
      <c r="J18" s="22">
        <f t="shared" si="0"/>
        <v>1.0865436690464776</v>
      </c>
      <c r="K18" s="22">
        <v>0.17159591957715747</v>
      </c>
      <c r="L18" s="22">
        <v>0.91494774946932012</v>
      </c>
      <c r="M18" s="23">
        <f t="shared" si="1"/>
        <v>8.4328576507228539E-2</v>
      </c>
      <c r="N18" s="24">
        <f t="shared" si="2"/>
        <v>0.53396771408909338</v>
      </c>
      <c r="O18" s="61">
        <v>15682</v>
      </c>
      <c r="P18" s="22">
        <v>0</v>
      </c>
      <c r="Q18" s="24">
        <f t="shared" si="3"/>
        <v>0</v>
      </c>
    </row>
    <row r="19" spans="1:17" ht="51" x14ac:dyDescent="0.25">
      <c r="A19" s="18"/>
      <c r="B19" s="65">
        <v>5004102</v>
      </c>
      <c r="C19" s="20" t="s">
        <v>1004</v>
      </c>
      <c r="D19" s="20">
        <v>3000713</v>
      </c>
      <c r="E19" s="20" t="s">
        <v>999</v>
      </c>
      <c r="F19" s="60">
        <v>87</v>
      </c>
      <c r="G19" s="20" t="s">
        <v>466</v>
      </c>
      <c r="H19" s="21">
        <v>6.7650000000000006</v>
      </c>
      <c r="I19" s="22">
        <v>7.4095890000000004</v>
      </c>
      <c r="J19" s="22">
        <f t="shared" si="0"/>
        <v>5.8370029072068741</v>
      </c>
      <c r="K19" s="22">
        <v>1.0229508803412495</v>
      </c>
      <c r="L19" s="22">
        <v>4.8140520268656246</v>
      </c>
      <c r="M19" s="23">
        <f t="shared" si="1"/>
        <v>0.13805770877996734</v>
      </c>
      <c r="N19" s="24">
        <f t="shared" si="2"/>
        <v>0.7877633843397891</v>
      </c>
      <c r="O19" s="61">
        <v>22145</v>
      </c>
      <c r="P19" s="22">
        <v>15962</v>
      </c>
      <c r="Q19" s="24">
        <f t="shared" si="3"/>
        <v>0.72079476179724544</v>
      </c>
    </row>
    <row r="20" spans="1:17" ht="38.25" x14ac:dyDescent="0.25">
      <c r="A20" s="18"/>
      <c r="B20" s="65">
        <v>5004103</v>
      </c>
      <c r="C20" s="20" t="s">
        <v>1010</v>
      </c>
      <c r="D20" s="20">
        <v>3000713</v>
      </c>
      <c r="E20" s="20" t="s">
        <v>999</v>
      </c>
      <c r="F20" s="60">
        <v>87</v>
      </c>
      <c r="G20" s="20" t="s">
        <v>466</v>
      </c>
      <c r="H20" s="21">
        <v>0.4</v>
      </c>
      <c r="I20" s="22">
        <v>0.62521599999999999</v>
      </c>
      <c r="J20" s="22">
        <f t="shared" si="0"/>
        <v>0.61699380973732332</v>
      </c>
      <c r="K20" s="22">
        <v>0.14567983333108714</v>
      </c>
      <c r="L20" s="22">
        <v>0.47131397640623618</v>
      </c>
      <c r="M20" s="23">
        <f t="shared" si="1"/>
        <v>0.23300720603933223</v>
      </c>
      <c r="N20" s="24">
        <f t="shared" si="2"/>
        <v>0.98684904055130274</v>
      </c>
      <c r="O20" s="61">
        <v>805</v>
      </c>
      <c r="P20" s="22">
        <v>318</v>
      </c>
      <c r="Q20" s="24">
        <f t="shared" si="3"/>
        <v>0.3950310559006211</v>
      </c>
    </row>
    <row r="21" spans="1:17" ht="51" x14ac:dyDescent="0.25">
      <c r="A21" s="18"/>
      <c r="B21" s="65">
        <v>5005232</v>
      </c>
      <c r="C21" s="20" t="s">
        <v>1011</v>
      </c>
      <c r="D21" s="20">
        <v>3000713</v>
      </c>
      <c r="E21" s="20" t="s">
        <v>999</v>
      </c>
      <c r="F21" s="60">
        <v>87</v>
      </c>
      <c r="G21" s="20" t="s">
        <v>466</v>
      </c>
      <c r="H21" s="21">
        <v>0.75353999999999999</v>
      </c>
      <c r="I21" s="22">
        <v>0.27330999999999994</v>
      </c>
      <c r="J21" s="22">
        <f t="shared" si="0"/>
        <v>0.26740386334131472</v>
      </c>
      <c r="K21" s="22">
        <v>5.5261739296838641E-2</v>
      </c>
      <c r="L21" s="22">
        <v>0.21214212404447608</v>
      </c>
      <c r="M21" s="23">
        <f t="shared" si="1"/>
        <v>0.20219435548219478</v>
      </c>
      <c r="N21" s="24">
        <f t="shared" si="2"/>
        <v>0.97839033822880528</v>
      </c>
      <c r="O21" s="61">
        <v>180</v>
      </c>
      <c r="P21" s="22">
        <v>180</v>
      </c>
      <c r="Q21" s="24">
        <f t="shared" si="3"/>
        <v>1</v>
      </c>
    </row>
    <row r="22" spans="1:17" ht="38.25" x14ac:dyDescent="0.25">
      <c r="A22" s="18"/>
      <c r="B22" s="65">
        <v>5005233</v>
      </c>
      <c r="C22" s="20" t="s">
        <v>1012</v>
      </c>
      <c r="D22" s="20">
        <v>3000713</v>
      </c>
      <c r="E22" s="20" t="s">
        <v>999</v>
      </c>
      <c r="F22" s="60">
        <v>87</v>
      </c>
      <c r="G22" s="20" t="s">
        <v>466</v>
      </c>
      <c r="H22" s="21">
        <v>0.19999999999999998</v>
      </c>
      <c r="I22" s="22">
        <v>0.2</v>
      </c>
      <c r="J22" s="22">
        <f t="shared" si="0"/>
        <v>0.18519722070777789</v>
      </c>
      <c r="K22" s="22">
        <v>1.6190039663342759E-2</v>
      </c>
      <c r="L22" s="22">
        <v>0.16900718104443513</v>
      </c>
      <c r="M22" s="23">
        <f t="shared" si="1"/>
        <v>8.0950198316713795E-2</v>
      </c>
      <c r="N22" s="24">
        <f t="shared" si="2"/>
        <v>0.92598610353888944</v>
      </c>
      <c r="O22" s="61">
        <v>4581</v>
      </c>
      <c r="P22" s="22">
        <v>4560</v>
      </c>
      <c r="Q22" s="24">
        <f t="shared" si="3"/>
        <v>0.99541584806810735</v>
      </c>
    </row>
    <row r="23" spans="1:17" ht="15.75" thickBot="1" x14ac:dyDescent="0.3">
      <c r="A23" s="39" t="s">
        <v>306</v>
      </c>
      <c r="B23" s="41"/>
      <c r="C23" s="41"/>
      <c r="D23" s="64"/>
      <c r="E23" s="41"/>
      <c r="F23" s="58"/>
      <c r="G23" s="41"/>
      <c r="H23" s="42">
        <f ca="1">OFFSET(H23,-MATCH("PROYECTOS",$A$8:$A$42,0)-1,0)-(OFFSET(H23,-MATCH("PROYECTOS",$A$8:$A$42,0),0))</f>
        <v>2.649999999999995</v>
      </c>
      <c r="I23" s="43">
        <f ca="1">OFFSET(I23,-MATCH("PROYECTOS",$A$8:$A$42,0)-1,0)-(OFFSET(I23,-MATCH("PROYECTOS",$A$8:$A$42,0),0))</f>
        <v>9.1109870000000157</v>
      </c>
      <c r="J23" s="43">
        <f ca="1">OFFSET(J23,-MATCH("PROYECTOS",$A$8:$A$42,0)-1,0)-(OFFSET(J23,-MATCH("PROYECTOS",$A$8:$A$42,0),0))</f>
        <v>8.0911368014931178</v>
      </c>
      <c r="K23" s="43">
        <f ca="1">OFFSET(K23,-MATCH("PROYECTOS",$A$8:$A$42,0)-1,0)-(OFFSET(K23,-MATCH("PROYECTOS",$A$8:$A$42,0),0))</f>
        <v>1.70797892124392</v>
      </c>
      <c r="L23" s="43">
        <f ca="1">OFFSET(L23,-MATCH("PROYECTOS",$A$8:$A$42,0)-1,0)-(OFFSET(L23,-MATCH("PROYECTOS",$A$8:$A$42,0),0))</f>
        <v>6.3831578802492004</v>
      </c>
      <c r="M23" s="44">
        <f t="shared" ca="1" si="1"/>
        <v>0.18746365473289744</v>
      </c>
      <c r="N23" s="45">
        <f t="shared" ca="1" si="2"/>
        <v>0.8880636973242424</v>
      </c>
      <c r="O23" s="59"/>
      <c r="P23" s="43"/>
      <c r="Q2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51</v>
      </c>
      <c r="B1" s="47" t="s">
        <v>232</v>
      </c>
      <c r="C1" s="47" t="s">
        <v>31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1014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76.5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12</v>
      </c>
      <c r="G6" s="20" t="s">
        <v>111</v>
      </c>
      <c r="H6" s="20">
        <v>1</v>
      </c>
      <c r="I6" s="20" t="s">
        <v>1015</v>
      </c>
      <c r="J6" s="20">
        <v>2</v>
      </c>
      <c r="K6" s="20" t="s">
        <v>331</v>
      </c>
      <c r="L6" s="66">
        <v>0</v>
      </c>
      <c r="M6" s="67">
        <v>0.21935100000000002</v>
      </c>
      <c r="N6" s="68">
        <v>0.21935100108385086</v>
      </c>
      <c r="O6" s="67"/>
      <c r="P6" s="68"/>
    </row>
    <row r="7" spans="1:16" ht="77.25" thickBot="1" x14ac:dyDescent="0.3">
      <c r="A7" s="25"/>
      <c r="B7" s="27">
        <v>3000001</v>
      </c>
      <c r="C7" s="27" t="s">
        <v>275</v>
      </c>
      <c r="D7" s="27"/>
      <c r="E7" s="27" t="s">
        <v>339</v>
      </c>
      <c r="F7" s="27">
        <v>12</v>
      </c>
      <c r="G7" s="27" t="s">
        <v>111</v>
      </c>
      <c r="H7" s="27">
        <v>1</v>
      </c>
      <c r="I7" s="27" t="s">
        <v>1015</v>
      </c>
      <c r="J7" s="27">
        <v>3</v>
      </c>
      <c r="K7" s="27" t="s">
        <v>657</v>
      </c>
      <c r="L7" s="69">
        <v>2.378053</v>
      </c>
      <c r="M7" s="70">
        <v>1.9294820000000001</v>
      </c>
      <c r="N7" s="71">
        <v>1.9294819906353951</v>
      </c>
      <c r="O7" s="70"/>
      <c r="P7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workbookViewId="0">
      <selection activeCell="N6" sqref="N6:R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51</v>
      </c>
      <c r="B1" s="47" t="s">
        <v>232</v>
      </c>
      <c r="C1" s="47" t="s">
        <v>31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1016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76.5" x14ac:dyDescent="0.25">
      <c r="A6" s="18"/>
      <c r="B6" s="20">
        <v>5001253</v>
      </c>
      <c r="C6" s="20" t="s">
        <v>1001</v>
      </c>
      <c r="D6" s="20">
        <v>3000001</v>
      </c>
      <c r="E6" s="20" t="s">
        <v>275</v>
      </c>
      <c r="F6" s="20">
        <v>177</v>
      </c>
      <c r="G6" s="20" t="s">
        <v>1013</v>
      </c>
      <c r="H6" s="20">
        <v>12</v>
      </c>
      <c r="I6" s="20" t="s">
        <v>111</v>
      </c>
      <c r="J6" s="20">
        <v>1</v>
      </c>
      <c r="K6" s="20" t="s">
        <v>1015</v>
      </c>
      <c r="L6" s="20">
        <v>3</v>
      </c>
      <c r="M6" s="20" t="s">
        <v>657</v>
      </c>
      <c r="N6" s="66">
        <v>0.81704299999999996</v>
      </c>
      <c r="O6" s="67">
        <v>0.81704299999999996</v>
      </c>
      <c r="P6" s="68">
        <v>0.8170430064201355</v>
      </c>
      <c r="Q6" s="67">
        <v>2</v>
      </c>
      <c r="R6" s="68">
        <v>2</v>
      </c>
    </row>
    <row r="7" spans="1:18" ht="76.5" x14ac:dyDescent="0.25">
      <c r="A7" s="18"/>
      <c r="B7" s="20">
        <v>5001254</v>
      </c>
      <c r="C7" s="20" t="s">
        <v>1002</v>
      </c>
      <c r="D7" s="20">
        <v>3000001</v>
      </c>
      <c r="E7" s="20" t="s">
        <v>275</v>
      </c>
      <c r="F7" s="20">
        <v>177</v>
      </c>
      <c r="G7" s="20" t="s">
        <v>1013</v>
      </c>
      <c r="H7" s="20">
        <v>12</v>
      </c>
      <c r="I7" s="20" t="s">
        <v>111</v>
      </c>
      <c r="J7" s="20">
        <v>1</v>
      </c>
      <c r="K7" s="20" t="s">
        <v>1015</v>
      </c>
      <c r="L7" s="20">
        <v>2</v>
      </c>
      <c r="M7" s="20" t="s">
        <v>331</v>
      </c>
      <c r="N7" s="66">
        <v>0</v>
      </c>
      <c r="O7" s="67">
        <v>0.21935100000000002</v>
      </c>
      <c r="P7" s="68">
        <v>0.21935100108385086</v>
      </c>
      <c r="Q7" s="67">
        <v>8</v>
      </c>
      <c r="R7" s="68">
        <v>8</v>
      </c>
    </row>
    <row r="8" spans="1:18" ht="77.25" thickBot="1" x14ac:dyDescent="0.3">
      <c r="A8" s="25"/>
      <c r="B8" s="27">
        <v>5001254</v>
      </c>
      <c r="C8" s="27" t="s">
        <v>1002</v>
      </c>
      <c r="D8" s="27">
        <v>3000001</v>
      </c>
      <c r="E8" s="27" t="s">
        <v>275</v>
      </c>
      <c r="F8" s="27">
        <v>177</v>
      </c>
      <c r="G8" s="27" t="s">
        <v>1013</v>
      </c>
      <c r="H8" s="27">
        <v>12</v>
      </c>
      <c r="I8" s="27" t="s">
        <v>111</v>
      </c>
      <c r="J8" s="27">
        <v>1</v>
      </c>
      <c r="K8" s="27" t="s">
        <v>1015</v>
      </c>
      <c r="L8" s="27">
        <v>3</v>
      </c>
      <c r="M8" s="27" t="s">
        <v>657</v>
      </c>
      <c r="N8" s="69">
        <v>1.56101</v>
      </c>
      <c r="O8" s="70">
        <v>1.1124390000000002</v>
      </c>
      <c r="P8" s="71">
        <v>1.1124389842152596</v>
      </c>
      <c r="Q8" s="70">
        <v>11</v>
      </c>
      <c r="R8" s="71">
        <v>11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57</v>
      </c>
      <c r="B1" s="48" t="s">
        <v>232</v>
      </c>
      <c r="C1" s="47" t="s">
        <v>32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1019</v>
      </c>
      <c r="L2" s="1" t="s">
        <v>1045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65.552451000000005</v>
      </c>
      <c r="E6" s="15">
        <f ca="1">SUM(E7:OFFSET(E7,50,0))</f>
        <v>61.066445000000009</v>
      </c>
      <c r="F6" s="15">
        <f ca="1">SUM(F7:OFFSET(F7,50,0))</f>
        <v>54.200787277379838</v>
      </c>
      <c r="G6" s="15">
        <f ca="1">SUM(G7:OFFSET(G7,50,0))</f>
        <v>21.663250323378161</v>
      </c>
      <c r="H6" s="15">
        <f ca="1">SUM(H7:OFFSET(H7,50,0))</f>
        <v>32.537536954001681</v>
      </c>
      <c r="I6" s="16">
        <f ca="1">IFERROR(G6/E6,0)</f>
        <v>0.35474883667091084</v>
      </c>
      <c r="J6" s="17">
        <f ca="1">IFERROR(SUM(G6,H6)/E6,0)</f>
        <v>0.88757069905379027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1.5009340000000002</v>
      </c>
      <c r="E7" s="22">
        <v>1.4863439999999999</v>
      </c>
      <c r="F7" s="22">
        <f t="shared" ref="F7:F28" si="0">SUM(G7,H7)</f>
        <v>1.4726024805310987</v>
      </c>
      <c r="G7" s="22">
        <v>0.69443389719526749</v>
      </c>
      <c r="H7" s="22">
        <v>0.77816858333583105</v>
      </c>
      <c r="I7" s="23">
        <f t="shared" ref="I7:I28" si="1">IFERROR(G7/E7,0)</f>
        <v>0.46720940589477777</v>
      </c>
      <c r="J7" s="24">
        <f t="shared" ref="J7:J28" si="2">IFERROR(SUM(G7,H7)/E7,0)</f>
        <v>0.99075481889192463</v>
      </c>
      <c r="K7" s="5"/>
      <c r="L7" t="s">
        <v>252</v>
      </c>
      <c r="M7" s="6">
        <v>1.4388826807844453</v>
      </c>
      <c r="N7" s="72">
        <v>0.99992889486995717</v>
      </c>
    </row>
    <row r="8" spans="1:14" x14ac:dyDescent="0.25">
      <c r="A8" s="18"/>
      <c r="B8" s="51">
        <v>2</v>
      </c>
      <c r="C8" s="20" t="s">
        <v>245</v>
      </c>
      <c r="D8" s="21">
        <v>1.6781470000000003</v>
      </c>
      <c r="E8" s="22">
        <v>2.018319</v>
      </c>
      <c r="F8" s="22">
        <f t="shared" si="0"/>
        <v>1.9363030384211015</v>
      </c>
      <c r="G8" s="22">
        <v>0.8361436703507934</v>
      </c>
      <c r="H8" s="22">
        <v>1.1001593680703081</v>
      </c>
      <c r="I8" s="23">
        <f t="shared" si="1"/>
        <v>0.41427726258871539</v>
      </c>
      <c r="J8" s="24">
        <f t="shared" si="2"/>
        <v>0.95936422261352217</v>
      </c>
      <c r="K8" s="5"/>
      <c r="L8" t="s">
        <v>256</v>
      </c>
      <c r="M8" s="6">
        <v>0.54280283465050161</v>
      </c>
      <c r="N8" s="72">
        <v>0.99829113359247135</v>
      </c>
    </row>
    <row r="9" spans="1:14" x14ac:dyDescent="0.25">
      <c r="A9" s="18"/>
      <c r="B9" s="51">
        <v>3</v>
      </c>
      <c r="C9" s="20" t="s">
        <v>246</v>
      </c>
      <c r="D9" s="21">
        <v>0.41818300000000008</v>
      </c>
      <c r="E9" s="22">
        <v>0.41416500000000006</v>
      </c>
      <c r="F9" s="22">
        <f t="shared" si="0"/>
        <v>0.40997471367973048</v>
      </c>
      <c r="G9" s="22">
        <v>0.18523688228742685</v>
      </c>
      <c r="H9" s="22">
        <v>0.22473783139230363</v>
      </c>
      <c r="I9" s="23">
        <f t="shared" si="1"/>
        <v>0.44725382948203452</v>
      </c>
      <c r="J9" s="24">
        <f t="shared" si="2"/>
        <v>0.98988256776823347</v>
      </c>
      <c r="K9" s="5"/>
      <c r="L9" t="s">
        <v>255</v>
      </c>
      <c r="M9" s="6">
        <v>2.0312231309082356</v>
      </c>
      <c r="N9" s="72">
        <v>0.99741962884363855</v>
      </c>
    </row>
    <row r="10" spans="1:14" x14ac:dyDescent="0.25">
      <c r="A10" s="18"/>
      <c r="B10" s="51">
        <v>4</v>
      </c>
      <c r="C10" s="20" t="s">
        <v>247</v>
      </c>
      <c r="D10" s="21">
        <v>0.79777700000000007</v>
      </c>
      <c r="E10" s="22">
        <v>0.79464100000000004</v>
      </c>
      <c r="F10" s="22">
        <f t="shared" si="0"/>
        <v>0.78788424492780895</v>
      </c>
      <c r="G10" s="22">
        <v>0.37357922200246596</v>
      </c>
      <c r="H10" s="22">
        <v>0.41430502292534299</v>
      </c>
      <c r="I10" s="23">
        <f t="shared" si="1"/>
        <v>0.47012326572938717</v>
      </c>
      <c r="J10" s="24">
        <f t="shared" si="2"/>
        <v>0.99149709734057134</v>
      </c>
      <c r="K10" s="5"/>
      <c r="L10" t="s">
        <v>262</v>
      </c>
      <c r="M10" s="6">
        <v>1.7703371400726335</v>
      </c>
      <c r="N10" s="72">
        <v>0.99703657192453576</v>
      </c>
    </row>
    <row r="11" spans="1:14" x14ac:dyDescent="0.25">
      <c r="A11" s="18"/>
      <c r="B11" s="51">
        <v>5</v>
      </c>
      <c r="C11" s="20" t="s">
        <v>248</v>
      </c>
      <c r="D11" s="21">
        <v>0.25918300000000005</v>
      </c>
      <c r="E11" s="22">
        <v>0.28676799999999997</v>
      </c>
      <c r="F11" s="22">
        <f t="shared" si="0"/>
        <v>0.28369693441022537</v>
      </c>
      <c r="G11" s="22">
        <v>0.14265840427106014</v>
      </c>
      <c r="H11" s="22">
        <v>0.14103853013916523</v>
      </c>
      <c r="I11" s="23">
        <f t="shared" si="1"/>
        <v>0.49746974652353176</v>
      </c>
      <c r="J11" s="24">
        <f t="shared" si="2"/>
        <v>0.9892907660904473</v>
      </c>
      <c r="K11" s="5"/>
      <c r="L11" t="s">
        <v>257</v>
      </c>
      <c r="M11" s="6">
        <v>0.87204471186123556</v>
      </c>
      <c r="N11" s="72">
        <v>0.99650294748771351</v>
      </c>
    </row>
    <row r="12" spans="1:14" x14ac:dyDescent="0.25">
      <c r="A12" s="18"/>
      <c r="B12" s="51">
        <v>6</v>
      </c>
      <c r="C12" s="20" t="s">
        <v>249</v>
      </c>
      <c r="D12" s="21">
        <v>2.1787489999999998</v>
      </c>
      <c r="E12" s="22">
        <v>1.9195440000000001</v>
      </c>
      <c r="F12" s="22">
        <f t="shared" si="0"/>
        <v>1.7898007844391468</v>
      </c>
      <c r="G12" s="22">
        <v>0.56438950547858258</v>
      </c>
      <c r="H12" s="22">
        <v>1.2254112789605642</v>
      </c>
      <c r="I12" s="23">
        <f t="shared" si="1"/>
        <v>0.29402269782749579</v>
      </c>
      <c r="J12" s="24">
        <f t="shared" si="2"/>
        <v>0.93240935578405426</v>
      </c>
      <c r="K12" s="5"/>
      <c r="L12" t="s">
        <v>247</v>
      </c>
      <c r="M12" s="6">
        <v>0.78788424492780895</v>
      </c>
      <c r="N12" s="72">
        <v>0.99149709734057134</v>
      </c>
    </row>
    <row r="13" spans="1:14" x14ac:dyDescent="0.25">
      <c r="A13" s="18"/>
      <c r="B13" s="51">
        <v>8</v>
      </c>
      <c r="C13" s="20" t="s">
        <v>251</v>
      </c>
      <c r="D13" s="21">
        <v>8.3091360000000005</v>
      </c>
      <c r="E13" s="22">
        <v>4.6017159999999997</v>
      </c>
      <c r="F13" s="22">
        <f t="shared" si="0"/>
        <v>4.0649105389847078</v>
      </c>
      <c r="G13" s="22">
        <v>1.9342119863904896</v>
      </c>
      <c r="H13" s="22">
        <v>2.1306985525942181</v>
      </c>
      <c r="I13" s="23">
        <f t="shared" si="1"/>
        <v>0.42032406745450823</v>
      </c>
      <c r="J13" s="24">
        <f t="shared" si="2"/>
        <v>0.88334667741005923</v>
      </c>
      <c r="K13" s="5"/>
      <c r="L13" t="s">
        <v>244</v>
      </c>
      <c r="M13" s="6">
        <v>1.4726024805310987</v>
      </c>
      <c r="N13" s="72">
        <v>0.99075481889192463</v>
      </c>
    </row>
    <row r="14" spans="1:14" x14ac:dyDescent="0.25">
      <c r="A14" s="18"/>
      <c r="B14" s="51">
        <v>9</v>
      </c>
      <c r="C14" s="20" t="s">
        <v>252</v>
      </c>
      <c r="D14" s="21">
        <v>1.389985</v>
      </c>
      <c r="E14" s="22">
        <v>1.438985</v>
      </c>
      <c r="F14" s="22">
        <f t="shared" si="0"/>
        <v>1.4388826807844453</v>
      </c>
      <c r="G14" s="22">
        <v>0.61060722375987098</v>
      </c>
      <c r="H14" s="22">
        <v>0.82827545702457428</v>
      </c>
      <c r="I14" s="23">
        <f t="shared" si="1"/>
        <v>0.42433188932467747</v>
      </c>
      <c r="J14" s="24">
        <f t="shared" si="2"/>
        <v>0.99992889486995717</v>
      </c>
      <c r="K14" s="5"/>
      <c r="L14" t="s">
        <v>246</v>
      </c>
      <c r="M14" s="6">
        <v>0.40997471367973048</v>
      </c>
      <c r="N14" s="72">
        <v>0.98988256776823347</v>
      </c>
    </row>
    <row r="15" spans="1:14" x14ac:dyDescent="0.25">
      <c r="A15" s="18"/>
      <c r="B15" s="51">
        <v>10</v>
      </c>
      <c r="C15" s="20" t="s">
        <v>253</v>
      </c>
      <c r="D15" s="21">
        <v>1.2006730000000001</v>
      </c>
      <c r="E15" s="22">
        <v>1.4307370000000001</v>
      </c>
      <c r="F15" s="22">
        <f t="shared" si="0"/>
        <v>1.361768942741846</v>
      </c>
      <c r="G15" s="22">
        <v>0.56554188957670704</v>
      </c>
      <c r="H15" s="22">
        <v>0.79622705316513898</v>
      </c>
      <c r="I15" s="23">
        <f t="shared" si="1"/>
        <v>0.39528011757346526</v>
      </c>
      <c r="J15" s="24">
        <f t="shared" si="2"/>
        <v>0.95179543322207072</v>
      </c>
      <c r="K15" s="5"/>
      <c r="L15" t="s">
        <v>248</v>
      </c>
      <c r="M15" s="6">
        <v>0.28369693441022537</v>
      </c>
      <c r="N15" s="72">
        <v>0.9892907660904473</v>
      </c>
    </row>
    <row r="16" spans="1:14" x14ac:dyDescent="0.25">
      <c r="A16" s="18"/>
      <c r="B16" s="51">
        <v>11</v>
      </c>
      <c r="C16" s="20" t="s">
        <v>254</v>
      </c>
      <c r="D16" s="21">
        <v>2.8980159999999997</v>
      </c>
      <c r="E16" s="22">
        <v>2.363858</v>
      </c>
      <c r="F16" s="22">
        <f t="shared" si="0"/>
        <v>1.837391567534302</v>
      </c>
      <c r="G16" s="22">
        <v>0.68277484229614538</v>
      </c>
      <c r="H16" s="22">
        <v>1.1546167252381565</v>
      </c>
      <c r="I16" s="23">
        <f t="shared" si="1"/>
        <v>0.28883919520383433</v>
      </c>
      <c r="J16" s="24">
        <f t="shared" si="2"/>
        <v>0.77728508545534547</v>
      </c>
      <c r="K16" s="5"/>
      <c r="L16" t="s">
        <v>265</v>
      </c>
      <c r="M16" s="6">
        <v>2.2315550245911462</v>
      </c>
      <c r="N16" s="72">
        <v>0.98129409980024829</v>
      </c>
    </row>
    <row r="17" spans="1:14" x14ac:dyDescent="0.25">
      <c r="A17" s="18"/>
      <c r="B17" s="51">
        <v>12</v>
      </c>
      <c r="C17" s="20" t="s">
        <v>255</v>
      </c>
      <c r="D17" s="21">
        <v>1.8761939999999999</v>
      </c>
      <c r="E17" s="22">
        <v>2.0364780000000002</v>
      </c>
      <c r="F17" s="22">
        <f t="shared" si="0"/>
        <v>2.0312231309082356</v>
      </c>
      <c r="G17" s="22">
        <v>0.89686444014509215</v>
      </c>
      <c r="H17" s="22">
        <v>1.1343586907631433</v>
      </c>
      <c r="I17" s="23">
        <f t="shared" si="1"/>
        <v>0.44039976869138386</v>
      </c>
      <c r="J17" s="24">
        <f t="shared" si="2"/>
        <v>0.99741962884363855</v>
      </c>
      <c r="K17" s="5"/>
      <c r="L17" t="s">
        <v>264</v>
      </c>
      <c r="M17" s="6">
        <v>1.1519482835869432</v>
      </c>
      <c r="N17" s="72">
        <v>0.97563701589626528</v>
      </c>
    </row>
    <row r="18" spans="1:14" x14ac:dyDescent="0.25">
      <c r="A18" s="18"/>
      <c r="B18" s="51">
        <v>13</v>
      </c>
      <c r="C18" s="20" t="s">
        <v>256</v>
      </c>
      <c r="D18" s="21">
        <v>0.51266899999999993</v>
      </c>
      <c r="E18" s="22">
        <v>0.54373199999999999</v>
      </c>
      <c r="F18" s="22">
        <f t="shared" si="0"/>
        <v>0.54280283465050161</v>
      </c>
      <c r="G18" s="22">
        <v>0.26735270946664969</v>
      </c>
      <c r="H18" s="22">
        <v>0.27545012518385192</v>
      </c>
      <c r="I18" s="23">
        <f t="shared" si="1"/>
        <v>0.49169942079305556</v>
      </c>
      <c r="J18" s="24">
        <f t="shared" si="2"/>
        <v>0.99829113359247135</v>
      </c>
      <c r="K18" s="5"/>
      <c r="L18" t="s">
        <v>267</v>
      </c>
      <c r="M18" s="6">
        <v>1.3444972674352</v>
      </c>
      <c r="N18" s="72">
        <v>0.97331628784970137</v>
      </c>
    </row>
    <row r="19" spans="1:14" x14ac:dyDescent="0.25">
      <c r="A19" s="18"/>
      <c r="B19" s="51">
        <v>14</v>
      </c>
      <c r="C19" s="20" t="s">
        <v>257</v>
      </c>
      <c r="D19" s="21">
        <v>0.84311800000000003</v>
      </c>
      <c r="E19" s="22">
        <v>0.87510500000000002</v>
      </c>
      <c r="F19" s="22">
        <f t="shared" si="0"/>
        <v>0.87204471186123556</v>
      </c>
      <c r="G19" s="22">
        <v>0.42499228150700219</v>
      </c>
      <c r="H19" s="22">
        <v>0.44705243035423337</v>
      </c>
      <c r="I19" s="23">
        <f t="shared" si="1"/>
        <v>0.48564718691700104</v>
      </c>
      <c r="J19" s="24">
        <f t="shared" si="2"/>
        <v>0.99650294748771351</v>
      </c>
      <c r="K19" s="5"/>
      <c r="L19" t="s">
        <v>245</v>
      </c>
      <c r="M19" s="6">
        <v>1.9363030384211015</v>
      </c>
      <c r="N19" s="72">
        <v>0.95936422261352217</v>
      </c>
    </row>
    <row r="20" spans="1:14" x14ac:dyDescent="0.25">
      <c r="A20" s="18"/>
      <c r="B20" s="51">
        <v>15</v>
      </c>
      <c r="C20" s="20" t="s">
        <v>258</v>
      </c>
      <c r="D20" s="21">
        <v>12.066891</v>
      </c>
      <c r="E20" s="22">
        <v>16.339498000000006</v>
      </c>
      <c r="F20" s="22">
        <f t="shared" si="0"/>
        <v>14.259603820917656</v>
      </c>
      <c r="G20" s="22">
        <v>4.5345564918112462</v>
      </c>
      <c r="H20" s="22">
        <v>9.7250473291064097</v>
      </c>
      <c r="I20" s="23">
        <f t="shared" si="1"/>
        <v>0.2775211632457279</v>
      </c>
      <c r="J20" s="24">
        <f t="shared" si="2"/>
        <v>0.87270758385096348</v>
      </c>
      <c r="K20" s="5"/>
      <c r="L20" t="s">
        <v>253</v>
      </c>
      <c r="M20" s="6">
        <v>1.361768942741846</v>
      </c>
      <c r="N20" s="72">
        <v>0.95179543322207072</v>
      </c>
    </row>
    <row r="21" spans="1:14" x14ac:dyDescent="0.25">
      <c r="A21" s="18"/>
      <c r="B21" s="51">
        <v>16</v>
      </c>
      <c r="C21" s="20" t="s">
        <v>259</v>
      </c>
      <c r="D21" s="21">
        <v>4.9240900000000005</v>
      </c>
      <c r="E21" s="22">
        <v>6.5525600000000006</v>
      </c>
      <c r="F21" s="22">
        <f t="shared" si="0"/>
        <v>5.402610045979463</v>
      </c>
      <c r="G21" s="22">
        <v>2.4637459067106189</v>
      </c>
      <c r="H21" s="22">
        <v>2.9388641392688442</v>
      </c>
      <c r="I21" s="23">
        <f t="shared" si="1"/>
        <v>0.37599745850638816</v>
      </c>
      <c r="J21" s="24">
        <f t="shared" si="2"/>
        <v>0.82450371243902576</v>
      </c>
      <c r="K21" s="5"/>
      <c r="L21" t="s">
        <v>260</v>
      </c>
      <c r="M21" s="6">
        <v>4.1281385680725506</v>
      </c>
      <c r="N21" s="72">
        <v>0.93533460609926244</v>
      </c>
    </row>
    <row r="22" spans="1:14" x14ac:dyDescent="0.25">
      <c r="A22" s="18"/>
      <c r="B22" s="51">
        <v>17</v>
      </c>
      <c r="C22" s="20" t="s">
        <v>260</v>
      </c>
      <c r="D22" s="21">
        <v>3.3421629999999989</v>
      </c>
      <c r="E22" s="22">
        <v>4.4135419999999996</v>
      </c>
      <c r="F22" s="22">
        <f t="shared" si="0"/>
        <v>4.1281385680725506</v>
      </c>
      <c r="G22" s="22">
        <v>1.9032604637679178</v>
      </c>
      <c r="H22" s="22">
        <v>2.2248781043046328</v>
      </c>
      <c r="I22" s="23">
        <f t="shared" si="1"/>
        <v>0.43123198187938799</v>
      </c>
      <c r="J22" s="24">
        <f t="shared" si="2"/>
        <v>0.93533460609926244</v>
      </c>
      <c r="K22" s="5"/>
      <c r="L22" t="s">
        <v>249</v>
      </c>
      <c r="M22" s="6">
        <v>1.7898007844391468</v>
      </c>
      <c r="N22" s="72">
        <v>0.93240935578405426</v>
      </c>
    </row>
    <row r="23" spans="1:14" x14ac:dyDescent="0.25">
      <c r="A23" s="18"/>
      <c r="B23" s="51">
        <v>19</v>
      </c>
      <c r="C23" s="20" t="s">
        <v>262</v>
      </c>
      <c r="D23" s="21">
        <v>3.7472240000000001</v>
      </c>
      <c r="E23" s="22">
        <v>1.7755989999999997</v>
      </c>
      <c r="F23" s="22">
        <f t="shared" si="0"/>
        <v>1.7703371400726335</v>
      </c>
      <c r="G23" s="22">
        <v>0.84336317524866899</v>
      </c>
      <c r="H23" s="22">
        <v>0.92697396482396455</v>
      </c>
      <c r="I23" s="23">
        <f t="shared" si="1"/>
        <v>0.47497389627312764</v>
      </c>
      <c r="J23" s="24">
        <f t="shared" si="2"/>
        <v>0.99703657192453576</v>
      </c>
      <c r="K23" s="5"/>
      <c r="L23" t="s">
        <v>251</v>
      </c>
      <c r="M23" s="6">
        <v>4.0649105389847078</v>
      </c>
      <c r="N23" s="72">
        <v>0.88334667741005923</v>
      </c>
    </row>
    <row r="24" spans="1:14" x14ac:dyDescent="0.25">
      <c r="A24" s="18"/>
      <c r="B24" s="51">
        <v>20</v>
      </c>
      <c r="C24" s="20" t="s">
        <v>263</v>
      </c>
      <c r="D24" s="21">
        <v>6.1988540000000008</v>
      </c>
      <c r="E24" s="22">
        <v>1.7578</v>
      </c>
      <c r="F24" s="22">
        <f t="shared" si="0"/>
        <v>1.5218566721846003</v>
      </c>
      <c r="G24" s="22">
        <v>0.55845603594571003</v>
      </c>
      <c r="H24" s="22">
        <v>0.96340063623889027</v>
      </c>
      <c r="I24" s="23">
        <f t="shared" si="1"/>
        <v>0.31770169299448742</v>
      </c>
      <c r="J24" s="24">
        <f t="shared" si="2"/>
        <v>0.86577350789885099</v>
      </c>
      <c r="K24" s="5"/>
      <c r="L24" t="s">
        <v>258</v>
      </c>
      <c r="M24" s="6">
        <v>14.259603820917656</v>
      </c>
      <c r="N24" s="72">
        <v>0.87270758385096348</v>
      </c>
    </row>
    <row r="25" spans="1:14" x14ac:dyDescent="0.25">
      <c r="A25" s="18"/>
      <c r="B25" s="51">
        <v>21</v>
      </c>
      <c r="C25" s="20" t="s">
        <v>264</v>
      </c>
      <c r="D25" s="21">
        <v>1.059623</v>
      </c>
      <c r="E25" s="22">
        <v>1.1807140000000003</v>
      </c>
      <c r="F25" s="22">
        <f t="shared" si="0"/>
        <v>1.1519482835869432</v>
      </c>
      <c r="G25" s="22">
        <v>0.54399497499920302</v>
      </c>
      <c r="H25" s="22">
        <v>0.60795330858774033</v>
      </c>
      <c r="I25" s="23">
        <f t="shared" si="1"/>
        <v>0.46073390761793531</v>
      </c>
      <c r="J25" s="24">
        <f t="shared" si="2"/>
        <v>0.97563701589626528</v>
      </c>
      <c r="K25" s="5"/>
      <c r="L25" t="s">
        <v>263</v>
      </c>
      <c r="M25" s="6">
        <v>1.5218566721846003</v>
      </c>
      <c r="N25" s="72">
        <v>0.86577350789885099</v>
      </c>
    </row>
    <row r="26" spans="1:14" x14ac:dyDescent="0.25">
      <c r="A26" s="18"/>
      <c r="B26" s="51">
        <v>22</v>
      </c>
      <c r="C26" s="20" t="s">
        <v>265</v>
      </c>
      <c r="D26" s="21">
        <v>1.4944659999999999</v>
      </c>
      <c r="E26" s="22">
        <v>2.2740940000000003</v>
      </c>
      <c r="F26" s="22">
        <f t="shared" si="0"/>
        <v>2.2315550245911462</v>
      </c>
      <c r="G26" s="22">
        <v>1.0298950616274349</v>
      </c>
      <c r="H26" s="22">
        <v>1.2016599629637115</v>
      </c>
      <c r="I26" s="23">
        <f t="shared" si="1"/>
        <v>0.45288148230787068</v>
      </c>
      <c r="J26" s="24">
        <f t="shared" si="2"/>
        <v>0.98129409980024829</v>
      </c>
      <c r="K26" s="5"/>
      <c r="L26" t="s">
        <v>259</v>
      </c>
      <c r="M26" s="6">
        <v>5.402610045979463</v>
      </c>
      <c r="N26" s="72">
        <v>0.82450371243902576</v>
      </c>
    </row>
    <row r="27" spans="1:14" x14ac:dyDescent="0.25">
      <c r="A27" s="18"/>
      <c r="B27" s="51">
        <v>24</v>
      </c>
      <c r="C27" s="20" t="s">
        <v>267</v>
      </c>
      <c r="D27" s="21">
        <v>0.84514599999999984</v>
      </c>
      <c r="E27" s="22">
        <v>1.3813570000000002</v>
      </c>
      <c r="F27" s="22">
        <f t="shared" si="0"/>
        <v>1.3444972674352</v>
      </c>
      <c r="G27" s="22">
        <v>0.60829090198427438</v>
      </c>
      <c r="H27" s="22">
        <v>0.73620636545092566</v>
      </c>
      <c r="I27" s="23">
        <f t="shared" si="1"/>
        <v>0.44035749048527956</v>
      </c>
      <c r="J27" s="24">
        <f t="shared" si="2"/>
        <v>0.97331628784970137</v>
      </c>
      <c r="K27" s="5"/>
      <c r="L27" t="s">
        <v>254</v>
      </c>
      <c r="M27" s="6">
        <v>1.837391567534302</v>
      </c>
      <c r="N27" s="72">
        <v>0.77728508545534547</v>
      </c>
    </row>
    <row r="28" spans="1:14" ht="15.75" thickBot="1" x14ac:dyDescent="0.3">
      <c r="A28" s="25"/>
      <c r="B28" s="52">
        <v>25</v>
      </c>
      <c r="C28" s="27" t="s">
        <v>268</v>
      </c>
      <c r="D28" s="28">
        <v>8.0112300000000012</v>
      </c>
      <c r="E28" s="29">
        <v>5.1808889999999996</v>
      </c>
      <c r="F28" s="29">
        <f t="shared" si="0"/>
        <v>3.5609538506652636</v>
      </c>
      <c r="G28" s="29">
        <v>0.99890035655553222</v>
      </c>
      <c r="H28" s="29">
        <v>2.5620534941097315</v>
      </c>
      <c r="I28" s="30">
        <f t="shared" si="1"/>
        <v>0.19280481719556861</v>
      </c>
      <c r="J28" s="31">
        <f t="shared" si="2"/>
        <v>0.68732486850524377</v>
      </c>
      <c r="K28" s="5"/>
      <c r="L28" t="s">
        <v>268</v>
      </c>
      <c r="M28" s="6">
        <v>3.5609538506652636</v>
      </c>
      <c r="N28" s="72">
        <v>0.68732486850524377</v>
      </c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57</v>
      </c>
      <c r="B1" s="53" t="s">
        <v>232</v>
      </c>
      <c r="C1" s="47" t="s">
        <v>32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1020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65.552451000000005</v>
      </c>
      <c r="E6" s="15">
        <v>61.066445000000009</v>
      </c>
      <c r="F6" s="15">
        <v>54.200787277379838</v>
      </c>
      <c r="G6" s="15">
        <v>21.663250323378161</v>
      </c>
      <c r="H6" s="15">
        <v>32.537536954001681</v>
      </c>
      <c r="I6" s="16">
        <v>0.35474883667091084</v>
      </c>
      <c r="J6" s="17">
        <v>0.88757069905379027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52.212524000000016</v>
      </c>
      <c r="E7" s="36">
        <f ca="1">SUM(E8:OFFSET(E6,MATCH("GOBIERNOS REGIONALES",$A$8:$A$50,0),0))</f>
        <v>53.241724999999981</v>
      </c>
      <c r="F7" s="36">
        <f ca="1">SUM(F8:OFFSET(F6,MATCH("GOBIERNOS REGIONALES",$A$8:$A$50,0),0))</f>
        <v>46.976200442999676</v>
      </c>
      <c r="G7" s="36">
        <f ca="1">SUM(G8:OFFSET(G6,MATCH("GOBIERNOS REGIONALES",$A$8:$A$50,0),0))</f>
        <v>19.46809404883432</v>
      </c>
      <c r="H7" s="36">
        <f ca="1">SUM(H8:OFFSET(H6,MATCH("GOBIERNOS REGIONALES",$A$8:$A$50,0),0))</f>
        <v>27.508106394165356</v>
      </c>
      <c r="I7" s="37">
        <f ca="1">IFERROR(G7/E7,0)</f>
        <v>0.36565483272441546</v>
      </c>
      <c r="J7" s="38">
        <f ca="1">IFERROR(SUM(G7,H7)/E7,0)</f>
        <v>0.88231927953122657</v>
      </c>
      <c r="K7" s="5"/>
    </row>
    <row r="8" spans="1:11" ht="25.5" x14ac:dyDescent="0.25">
      <c r="A8" s="18"/>
      <c r="B8" s="19">
        <v>50</v>
      </c>
      <c r="C8" s="20" t="s">
        <v>126</v>
      </c>
      <c r="D8" s="21">
        <v>52.212524000000016</v>
      </c>
      <c r="E8" s="22">
        <v>53.241724999999981</v>
      </c>
      <c r="F8" s="22">
        <f t="shared" ref="F8:F19" si="0">SUM(G8,H8)</f>
        <v>46.976200442999676</v>
      </c>
      <c r="G8" s="22">
        <v>19.46809404883432</v>
      </c>
      <c r="H8" s="22">
        <v>27.508106394165356</v>
      </c>
      <c r="I8" s="23">
        <f t="shared" ref="I8:I19" si="1">IFERROR(G8/E8,0)</f>
        <v>0.36565483272441546</v>
      </c>
      <c r="J8" s="24">
        <f t="shared" ref="J8:J19" si="2">IFERROR(SUM(G8,H8)/E8,0)</f>
        <v>0.88231927953122657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13.339926999999999</v>
      </c>
      <c r="E9" s="36">
        <f ca="1">SUM(E10:OFFSET(E8,(MATCH("GOBIERNOS LOCALES",$A$8:$A$50,0)-MATCH("GOBIERNOS REGIONALES",$A$8:$A$50,0)),0))</f>
        <v>7.8247199999999992</v>
      </c>
      <c r="F9" s="36">
        <f ca="1">SUM(F10:OFFSET(F8,(MATCH("GOBIERNOS LOCALES",$A$8:$A$50,0)-MATCH("GOBIERNOS REGIONALES",$A$8:$A$50,0)),0))</f>
        <v>7.2245868343801707</v>
      </c>
      <c r="G9" s="36">
        <f ca="1">SUM(G10:OFFSET(G8,(MATCH("GOBIERNOS LOCALES",$A$8:$A$50,0)-MATCH("GOBIERNOS REGIONALES",$A$8:$A$50,0)),0))</f>
        <v>2.1951562745438422</v>
      </c>
      <c r="H9" s="36">
        <f ca="1">SUM(H10:OFFSET(H8,(MATCH("GOBIERNOS LOCALES",$A$8:$A$50,0)-MATCH("GOBIERNOS REGIONALES",$A$8:$A$50,0)),0))</f>
        <v>5.029430559836328</v>
      </c>
      <c r="I9" s="37">
        <f t="shared" ca="1" si="1"/>
        <v>0.28054119183099746</v>
      </c>
      <c r="J9" s="38">
        <f t="shared" ca="1" si="2"/>
        <v>0.92330292130327618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3.2711999999999998E-2</v>
      </c>
      <c r="F10" s="22">
        <f t="shared" si="0"/>
        <v>2.2891999687999487E-2</v>
      </c>
      <c r="G10" s="22">
        <v>2.2891999687999487E-2</v>
      </c>
      <c r="H10" s="22">
        <v>0</v>
      </c>
      <c r="I10" s="23">
        <f t="shared" si="1"/>
        <v>0.69980434360477772</v>
      </c>
      <c r="J10" s="24">
        <f t="shared" si="2"/>
        <v>0.69980434360477772</v>
      </c>
      <c r="K10" s="5"/>
    </row>
    <row r="11" spans="1:11" x14ac:dyDescent="0.25">
      <c r="A11" s="18"/>
      <c r="B11" s="19">
        <v>445</v>
      </c>
      <c r="C11" s="20" t="s">
        <v>210</v>
      </c>
      <c r="D11" s="21">
        <v>0.35</v>
      </c>
      <c r="E11" s="22">
        <v>0.601383</v>
      </c>
      <c r="F11" s="22">
        <f t="shared" si="0"/>
        <v>0.48733560353866778</v>
      </c>
      <c r="G11" s="22">
        <v>3.8578700041398406E-3</v>
      </c>
      <c r="H11" s="22">
        <v>0.48347773353452794</v>
      </c>
      <c r="I11" s="23">
        <f t="shared" si="1"/>
        <v>6.4149967726720583E-3</v>
      </c>
      <c r="J11" s="24">
        <f t="shared" si="2"/>
        <v>0.81035813040719107</v>
      </c>
      <c r="K11" s="5"/>
    </row>
    <row r="12" spans="1:11" x14ac:dyDescent="0.25">
      <c r="A12" s="18"/>
      <c r="B12" s="19">
        <v>447</v>
      </c>
      <c r="C12" s="20" t="s">
        <v>212</v>
      </c>
      <c r="D12" s="21">
        <v>1.389985</v>
      </c>
      <c r="E12" s="22">
        <v>1.438985</v>
      </c>
      <c r="F12" s="22">
        <f t="shared" si="0"/>
        <v>1.4388826807844453</v>
      </c>
      <c r="G12" s="22">
        <v>0.61060722375987098</v>
      </c>
      <c r="H12" s="22">
        <v>0.82827545702457428</v>
      </c>
      <c r="I12" s="23">
        <f t="shared" si="1"/>
        <v>0.42433188932467747</v>
      </c>
      <c r="J12" s="24">
        <f t="shared" si="2"/>
        <v>0.99992889486995717</v>
      </c>
      <c r="K12" s="5"/>
    </row>
    <row r="13" spans="1:11" x14ac:dyDescent="0.25">
      <c r="A13" s="18"/>
      <c r="B13" s="19">
        <v>453</v>
      </c>
      <c r="C13" s="20" t="s">
        <v>218</v>
      </c>
      <c r="D13" s="21">
        <v>0</v>
      </c>
      <c r="E13" s="22">
        <v>0.14984</v>
      </c>
      <c r="F13" s="22">
        <f t="shared" si="0"/>
        <v>3.2956699491478503E-2</v>
      </c>
      <c r="G13" s="22">
        <v>3.0400000978261232E-3</v>
      </c>
      <c r="H13" s="22">
        <v>2.991669939365238E-2</v>
      </c>
      <c r="I13" s="23">
        <f t="shared" si="1"/>
        <v>2.0288308180900449E-2</v>
      </c>
      <c r="J13" s="24">
        <f t="shared" si="2"/>
        <v>0.21994593894473105</v>
      </c>
      <c r="K13" s="5"/>
    </row>
    <row r="14" spans="1:11" x14ac:dyDescent="0.25">
      <c r="A14" s="18"/>
      <c r="B14" s="19">
        <v>454</v>
      </c>
      <c r="C14" s="20" t="s">
        <v>219</v>
      </c>
      <c r="D14" s="21">
        <v>0</v>
      </c>
      <c r="E14" s="22">
        <v>0.91894500000000001</v>
      </c>
      <c r="F14" s="22">
        <f t="shared" si="0"/>
        <v>0.84862188523402438</v>
      </c>
      <c r="G14" s="22">
        <v>0.35377960873302072</v>
      </c>
      <c r="H14" s="22">
        <v>0.49484227650100365</v>
      </c>
      <c r="I14" s="23">
        <f t="shared" si="1"/>
        <v>0.38498452979560333</v>
      </c>
      <c r="J14" s="24">
        <f t="shared" si="2"/>
        <v>0.92347407650514923</v>
      </c>
      <c r="K14" s="5"/>
    </row>
    <row r="15" spans="1:11" x14ac:dyDescent="0.25">
      <c r="A15" s="18"/>
      <c r="B15" s="19">
        <v>457</v>
      </c>
      <c r="C15" s="20" t="s">
        <v>222</v>
      </c>
      <c r="D15" s="21">
        <v>5.6805840000000005</v>
      </c>
      <c r="E15" s="22">
        <v>1.1269929999999999</v>
      </c>
      <c r="F15" s="22">
        <f t="shared" si="0"/>
        <v>0.89167477321461774</v>
      </c>
      <c r="G15" s="22">
        <v>0.2541502449021209</v>
      </c>
      <c r="H15" s="22">
        <v>0.63752452831249684</v>
      </c>
      <c r="I15" s="23">
        <f t="shared" si="1"/>
        <v>0.22551182208063486</v>
      </c>
      <c r="J15" s="24">
        <f t="shared" si="2"/>
        <v>0.79119814694023638</v>
      </c>
      <c r="K15" s="5"/>
    </row>
    <row r="16" spans="1:11" x14ac:dyDescent="0.25">
      <c r="A16" s="18"/>
      <c r="B16" s="19">
        <v>461</v>
      </c>
      <c r="C16" s="20" t="s">
        <v>226</v>
      </c>
      <c r="D16" s="21">
        <v>0</v>
      </c>
      <c r="E16" s="22">
        <v>0.32962200000000003</v>
      </c>
      <c r="F16" s="22">
        <f t="shared" si="0"/>
        <v>0.29341727995779365</v>
      </c>
      <c r="G16" s="22">
        <v>0.14560337550938129</v>
      </c>
      <c r="H16" s="22">
        <v>0.14781390444841236</v>
      </c>
      <c r="I16" s="23">
        <f t="shared" si="1"/>
        <v>0.44172832975159815</v>
      </c>
      <c r="J16" s="24">
        <f t="shared" si="2"/>
        <v>0.89016291375513046</v>
      </c>
      <c r="K16" s="5"/>
    </row>
    <row r="17" spans="1:11" x14ac:dyDescent="0.25">
      <c r="A17" s="18"/>
      <c r="B17" s="19">
        <v>462</v>
      </c>
      <c r="C17" s="20" t="s">
        <v>227</v>
      </c>
      <c r="D17" s="21">
        <v>5.9193579999999999</v>
      </c>
      <c r="E17" s="22">
        <v>2.1769270000000001</v>
      </c>
      <c r="F17" s="22">
        <f t="shared" si="0"/>
        <v>2.1688841077033429</v>
      </c>
      <c r="G17" s="22">
        <v>0.4894446356687695</v>
      </c>
      <c r="H17" s="22">
        <v>1.6794394720345736</v>
      </c>
      <c r="I17" s="23">
        <f t="shared" si="1"/>
        <v>0.22483281968975968</v>
      </c>
      <c r="J17" s="24">
        <f t="shared" si="2"/>
        <v>0.99630539182220756</v>
      </c>
      <c r="K17" s="5"/>
    </row>
    <row r="18" spans="1:11" ht="15.75" thickBot="1" x14ac:dyDescent="0.3">
      <c r="A18" s="25"/>
      <c r="B18" s="26">
        <v>463</v>
      </c>
      <c r="C18" s="27" t="s">
        <v>228</v>
      </c>
      <c r="D18" s="28">
        <v>0</v>
      </c>
      <c r="E18" s="29">
        <v>1.0493129999999999</v>
      </c>
      <c r="F18" s="29">
        <f t="shared" si="0"/>
        <v>1.0399218047678005</v>
      </c>
      <c r="G18" s="29">
        <v>0.31178131618071347</v>
      </c>
      <c r="H18" s="29">
        <v>0.72814048858708702</v>
      </c>
      <c r="I18" s="30">
        <f t="shared" si="1"/>
        <v>0.29712899409491111</v>
      </c>
      <c r="J18" s="31">
        <f t="shared" si="2"/>
        <v>0.99105014878096487</v>
      </c>
      <c r="K18" s="5"/>
    </row>
    <row r="19" spans="1:11" x14ac:dyDescent="0.25">
      <c r="A19" t="s">
        <v>231</v>
      </c>
      <c r="D19" s="6"/>
      <c r="E19" s="6"/>
      <c r="F19" s="6">
        <f t="shared" si="0"/>
        <v>0</v>
      </c>
      <c r="G19" s="6"/>
      <c r="H19" s="6"/>
      <c r="I19" s="5">
        <f t="shared" si="1"/>
        <v>0</v>
      </c>
      <c r="J19" s="5">
        <f t="shared" si="2"/>
        <v>0</v>
      </c>
      <c r="K19" s="5"/>
    </row>
    <row r="20" spans="1:11" x14ac:dyDescent="0.25">
      <c r="D20" s="6"/>
      <c r="E20" s="6"/>
      <c r="F20" s="6"/>
      <c r="G20" s="6"/>
      <c r="H20" s="6"/>
      <c r="I20" s="5"/>
      <c r="J20" s="5"/>
      <c r="K2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A4" workbookViewId="0">
      <selection activeCell="C17" sqref="C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57</v>
      </c>
      <c r="B1" s="47" t="s">
        <v>232</v>
      </c>
      <c r="C1" s="47" t="s">
        <v>32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1021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65.552451000000005</v>
      </c>
      <c r="G6" s="15">
        <v>61.066445000000009</v>
      </c>
      <c r="H6" s="15">
        <v>54.200787277379838</v>
      </c>
      <c r="I6" s="15">
        <v>21.663250323378161</v>
      </c>
      <c r="J6" s="15">
        <v>32.537536954001681</v>
      </c>
      <c r="K6" s="16">
        <v>0.35474883667091084</v>
      </c>
      <c r="L6" s="17">
        <v>0.88757069905379027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43.976638999999992</v>
      </c>
      <c r="G7" s="36">
        <f ca="1">SUM(G8:OFFSET(G6,MATCH("PROYECTOS",$A$8:$A$50,0),0))</f>
        <v>49.042965999999993</v>
      </c>
      <c r="H7" s="36">
        <f ca="1">SUM(H8:OFFSET(H6,MATCH("PROYECTOS",$A$8:$A$50,0),0))</f>
        <v>45.889430711080628</v>
      </c>
      <c r="I7" s="36">
        <f ca="1">SUM(I8:OFFSET(I6,MATCH("PROYECTOS",$A$8:$A$50,0),0))</f>
        <v>19.349573948262403</v>
      </c>
      <c r="J7" s="36">
        <f ca="1">SUM(J8:OFFSET(J6,MATCH("PROYECTOS",$A$8:$A$50,0),0))</f>
        <v>26.539856762818221</v>
      </c>
      <c r="K7" s="37">
        <f ca="1">IFERROR(I7/G7,0)</f>
        <v>0.39454330613410304</v>
      </c>
      <c r="L7" s="38">
        <f ca="1">IFERROR(SUM(I7,J7)/G7,0)</f>
        <v>0.93569852017271193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10.590865000000001</v>
      </c>
      <c r="G8" s="22">
        <v>13.751644999999996</v>
      </c>
      <c r="H8" s="22">
        <f t="shared" ref="H8:H13" si="0">SUM(I8,J8)</f>
        <v>13.199286193500264</v>
      </c>
      <c r="I8" s="22">
        <v>5.0694952246800975</v>
      </c>
      <c r="J8" s="22">
        <v>8.1297909688201653</v>
      </c>
      <c r="K8" s="23">
        <f t="shared" ref="K8:K14" si="1">IFERROR(I8/G8,0)</f>
        <v>0.36864645827318104</v>
      </c>
      <c r="L8" s="24">
        <f t="shared" ref="L8:L14" si="2">IFERROR(SUM(I8,J8)/G8,0)</f>
        <v>0.95983325583959356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3000341</v>
      </c>
      <c r="C9" s="20" t="s">
        <v>1022</v>
      </c>
      <c r="D9" s="60">
        <v>577</v>
      </c>
      <c r="E9" s="20" t="s">
        <v>1027</v>
      </c>
      <c r="F9" s="21">
        <v>0.15599099999999999</v>
      </c>
      <c r="G9" s="22">
        <v>0.27141500000000002</v>
      </c>
      <c r="H9" s="22">
        <f t="shared" si="0"/>
        <v>0.16574114009563345</v>
      </c>
      <c r="I9" s="22">
        <v>3.7285080703441054E-2</v>
      </c>
      <c r="J9" s="22">
        <v>0.1284560593921924</v>
      </c>
      <c r="K9" s="23">
        <f t="shared" si="1"/>
        <v>0.13737295544992373</v>
      </c>
      <c r="L9" s="24">
        <f t="shared" si="2"/>
        <v>0.61065578577320134</v>
      </c>
      <c r="M9" s="61"/>
      <c r="N9" s="22"/>
      <c r="O9" s="24" t="str">
        <f t="shared" ref="O9:O13" si="3">IFERROR(N9/M9,".")</f>
        <v>.</v>
      </c>
    </row>
    <row r="10" spans="1:15" ht="25.5" x14ac:dyDescent="0.25">
      <c r="A10" s="18"/>
      <c r="B10" s="20">
        <v>3000475</v>
      </c>
      <c r="C10" s="20" t="s">
        <v>1023</v>
      </c>
      <c r="D10" s="60">
        <v>288</v>
      </c>
      <c r="E10" s="20" t="s">
        <v>1028</v>
      </c>
      <c r="F10" s="21">
        <v>32.761734999999994</v>
      </c>
      <c r="G10" s="22">
        <v>34.089477000000002</v>
      </c>
      <c r="H10" s="22">
        <f t="shared" si="0"/>
        <v>31.738679919149462</v>
      </c>
      <c r="I10" s="22">
        <v>13.986317357740068</v>
      </c>
      <c r="J10" s="22">
        <v>17.752362561409395</v>
      </c>
      <c r="K10" s="23">
        <f t="shared" si="1"/>
        <v>0.41028254430949668</v>
      </c>
      <c r="L10" s="24">
        <f t="shared" si="2"/>
        <v>0.93104038877303574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3000506</v>
      </c>
      <c r="C11" s="20" t="s">
        <v>1024</v>
      </c>
      <c r="D11" s="60">
        <v>581</v>
      </c>
      <c r="E11" s="20" t="s">
        <v>1029</v>
      </c>
      <c r="F11" s="21">
        <v>9.4983000000000012E-2</v>
      </c>
      <c r="G11" s="22">
        <v>0.39005300000000004</v>
      </c>
      <c r="H11" s="22">
        <f t="shared" si="0"/>
        <v>0.36887775111432997</v>
      </c>
      <c r="I11" s="22">
        <v>9.2126380847638939E-2</v>
      </c>
      <c r="J11" s="22">
        <v>0.27675137026669105</v>
      </c>
      <c r="K11" s="23">
        <f t="shared" si="1"/>
        <v>0.23618939182018581</v>
      </c>
      <c r="L11" s="24">
        <f t="shared" si="2"/>
        <v>0.94571186765472881</v>
      </c>
      <c r="M11" s="61"/>
      <c r="N11" s="22"/>
      <c r="O11" s="24" t="str">
        <f t="shared" si="3"/>
        <v>.</v>
      </c>
    </row>
    <row r="12" spans="1:15" x14ac:dyDescent="0.25">
      <c r="A12" s="18"/>
      <c r="B12" s="20">
        <v>3000507</v>
      </c>
      <c r="C12" s="20" t="s">
        <v>1025</v>
      </c>
      <c r="D12" s="60">
        <v>59</v>
      </c>
      <c r="E12" s="20" t="s">
        <v>670</v>
      </c>
      <c r="F12" s="21">
        <v>0.37206499999999998</v>
      </c>
      <c r="G12" s="22">
        <v>0.53487600000000002</v>
      </c>
      <c r="H12" s="22">
        <f t="shared" si="0"/>
        <v>0.41163822740593758</v>
      </c>
      <c r="I12" s="22">
        <v>0.16434990429115715</v>
      </c>
      <c r="J12" s="22">
        <v>0.24728832311478044</v>
      </c>
      <c r="K12" s="23">
        <f t="shared" si="1"/>
        <v>0.30726729988101381</v>
      </c>
      <c r="L12" s="24">
        <f t="shared" si="2"/>
        <v>0.76959562105223933</v>
      </c>
      <c r="M12" s="61"/>
      <c r="N12" s="22"/>
      <c r="O12" s="24" t="str">
        <f t="shared" si="3"/>
        <v>.</v>
      </c>
    </row>
    <row r="13" spans="1:15" ht="38.25" x14ac:dyDescent="0.25">
      <c r="A13" s="18"/>
      <c r="B13" s="20">
        <v>3000676</v>
      </c>
      <c r="C13" s="20" t="s">
        <v>1026</v>
      </c>
      <c r="D13" s="60">
        <v>59</v>
      </c>
      <c r="E13" s="20" t="s">
        <v>670</v>
      </c>
      <c r="F13" s="21">
        <v>1E-3</v>
      </c>
      <c r="G13" s="22">
        <v>5.4999999999999997E-3</v>
      </c>
      <c r="H13" s="22">
        <f t="shared" si="0"/>
        <v>5.2074798149988055E-3</v>
      </c>
      <c r="I13" s="22">
        <v>0</v>
      </c>
      <c r="J13" s="22">
        <v>5.2074798149988055E-3</v>
      </c>
      <c r="K13" s="23">
        <f t="shared" si="1"/>
        <v>0</v>
      </c>
      <c r="L13" s="24">
        <f t="shared" si="2"/>
        <v>0.94681451181796472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21.575812000000013</v>
      </c>
      <c r="G14" s="43">
        <f t="shared" ref="G14:J14" ca="1" si="4">OFFSET(G14,-MATCH("PROYECTOS",$A$8:$A$50,0)-1,0)-(OFFSET(G14,-MATCH("PROYECTOS",$A$8:$A$50,0),0))</f>
        <v>12.023479000000016</v>
      </c>
      <c r="H14" s="43">
        <f t="shared" ca="1" si="4"/>
        <v>8.3113565662992102</v>
      </c>
      <c r="I14" s="43">
        <f t="shared" ca="1" si="4"/>
        <v>2.3136763751157581</v>
      </c>
      <c r="J14" s="43">
        <f t="shared" ca="1" si="4"/>
        <v>5.9976801911834592</v>
      </c>
      <c r="K14" s="44">
        <f t="shared" ca="1" si="1"/>
        <v>0.19242985953697386</v>
      </c>
      <c r="L14" s="45">
        <f t="shared" ca="1" si="2"/>
        <v>0.69126053834328705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6" ht="15.75" thickBot="1" x14ac:dyDescent="0.3">
      <c r="A17" s="2" t="s">
        <v>1046</v>
      </c>
    </row>
    <row r="18" spans="1:6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</row>
    <row r="19" spans="1:6" ht="15.75" thickBot="1" x14ac:dyDescent="0.3">
      <c r="A19" s="83"/>
      <c r="B19" s="84"/>
      <c r="C19" s="84"/>
      <c r="D19" s="84"/>
      <c r="E19" s="84"/>
      <c r="F19" s="115"/>
    </row>
    <row r="20" spans="1:6" ht="26.25" customHeight="1" thickBot="1" x14ac:dyDescent="0.3">
      <c r="A20" s="73"/>
      <c r="B20" s="74">
        <v>3000341</v>
      </c>
      <c r="C20" s="113" t="s">
        <v>1022</v>
      </c>
      <c r="D20" s="113"/>
      <c r="E20" s="114"/>
      <c r="F20" s="75">
        <v>0.61065578577320134</v>
      </c>
    </row>
  </sheetData>
  <mergeCells count="17"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  <mergeCell ref="C20:E20"/>
    <mergeCell ref="A18:E19"/>
    <mergeCell ref="F18:F19"/>
    <mergeCell ref="A3:E3"/>
    <mergeCell ref="F3:L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13" workbookViewId="0">
      <selection activeCell="A37" sqref="A37:J3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2</v>
      </c>
      <c r="B1" s="53" t="s">
        <v>232</v>
      </c>
      <c r="C1" s="47" t="s">
        <v>12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382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1439.3825640000002</v>
      </c>
      <c r="E6" s="15">
        <v>2075.2328319999997</v>
      </c>
      <c r="F6" s="15">
        <v>1953.2029437041085</v>
      </c>
      <c r="G6" s="15">
        <v>932.25291500201104</v>
      </c>
      <c r="H6" s="15">
        <v>1020.9500287020974</v>
      </c>
      <c r="I6" s="16">
        <v>0.44922810618004483</v>
      </c>
      <c r="J6" s="17">
        <v>0.94119701345593809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690.49845000000005</v>
      </c>
      <c r="E7" s="36">
        <f ca="1">SUM(E8:OFFSET(E6,MATCH("GOBIERNOS REGIONALES",$A$8:$A$50,0),0))</f>
        <v>785.66978600000016</v>
      </c>
      <c r="F7" s="36">
        <f ca="1">SUM(F8:OFFSET(F6,MATCH("GOBIERNOS REGIONALES",$A$8:$A$50,0),0))</f>
        <v>763.14625680671611</v>
      </c>
      <c r="G7" s="36">
        <f ca="1">SUM(G8:OFFSET(G6,MATCH("GOBIERNOS REGIONALES",$A$8:$A$50,0),0))</f>
        <v>478.30967561269574</v>
      </c>
      <c r="H7" s="36">
        <f ca="1">SUM(H8:OFFSET(H6,MATCH("GOBIERNOS REGIONALES",$A$8:$A$50,0),0))</f>
        <v>284.83658119402043</v>
      </c>
      <c r="I7" s="37">
        <f ca="1">IFERROR(G7/E7,0)</f>
        <v>0.60879224851939984</v>
      </c>
      <c r="J7" s="38">
        <f ca="1">IFERROR(SUM(G7,H7)/E7,0)</f>
        <v>0.9713320664805557</v>
      </c>
      <c r="K7" s="5"/>
    </row>
    <row r="8" spans="1:11" x14ac:dyDescent="0.25">
      <c r="A8" s="18"/>
      <c r="B8" s="19">
        <v>11</v>
      </c>
      <c r="C8" s="20" t="s">
        <v>109</v>
      </c>
      <c r="D8" s="21">
        <v>143.15592200000017</v>
      </c>
      <c r="E8" s="22">
        <v>110.48573799999997</v>
      </c>
      <c r="F8" s="22">
        <f t="shared" ref="F8:F38" si="0">SUM(G8,H8)</f>
        <v>102.17605028313312</v>
      </c>
      <c r="G8" s="22">
        <v>48.000537229292149</v>
      </c>
      <c r="H8" s="22">
        <v>54.175513053840973</v>
      </c>
      <c r="I8" s="23">
        <f t="shared" ref="I8:I38" si="1">IFERROR(G8/E8,0)</f>
        <v>0.43445007562235916</v>
      </c>
      <c r="J8" s="24">
        <f t="shared" ref="J8:J38" si="2">IFERROR(SUM(G8,H8)/E8,0)</f>
        <v>0.9247894989227764</v>
      </c>
      <c r="K8" s="5"/>
    </row>
    <row r="9" spans="1:11" x14ac:dyDescent="0.25">
      <c r="A9" s="18"/>
      <c r="B9" s="19">
        <v>131</v>
      </c>
      <c r="C9" s="20" t="s">
        <v>141</v>
      </c>
      <c r="D9" s="21">
        <v>0.23999999999999996</v>
      </c>
      <c r="E9" s="22">
        <v>0.24</v>
      </c>
      <c r="F9" s="22">
        <f t="shared" si="0"/>
        <v>0.20965186721878126</v>
      </c>
      <c r="G9" s="22">
        <v>7.0461398456245661E-2</v>
      </c>
      <c r="H9" s="22">
        <v>0.1391904687625356</v>
      </c>
      <c r="I9" s="23">
        <f t="shared" si="1"/>
        <v>0.29358916023435694</v>
      </c>
      <c r="J9" s="24">
        <f t="shared" si="2"/>
        <v>0.87354944674492196</v>
      </c>
      <c r="K9" s="5"/>
    </row>
    <row r="10" spans="1:11" x14ac:dyDescent="0.25">
      <c r="A10" s="18"/>
      <c r="B10" s="19">
        <v>135</v>
      </c>
      <c r="C10" s="20" t="s">
        <v>142</v>
      </c>
      <c r="D10" s="21">
        <v>333.65526199999994</v>
      </c>
      <c r="E10" s="22">
        <v>333.67088999999999</v>
      </c>
      <c r="F10" s="22">
        <f t="shared" si="0"/>
        <v>333.67088886490092</v>
      </c>
      <c r="G10" s="22">
        <v>296.70316878636368</v>
      </c>
      <c r="H10" s="22">
        <v>36.967720078537241</v>
      </c>
      <c r="I10" s="23">
        <f t="shared" si="1"/>
        <v>0.88920903104961801</v>
      </c>
      <c r="J10" s="24">
        <f t="shared" si="2"/>
        <v>0.99999999659814776</v>
      </c>
      <c r="K10" s="5"/>
    </row>
    <row r="11" spans="1:11" ht="25.5" x14ac:dyDescent="0.25">
      <c r="A11" s="18"/>
      <c r="B11" s="19">
        <v>137</v>
      </c>
      <c r="C11" s="20" t="s">
        <v>144</v>
      </c>
      <c r="D11" s="21">
        <v>213.44726599999993</v>
      </c>
      <c r="E11" s="22">
        <v>341.27315800000019</v>
      </c>
      <c r="F11" s="22">
        <f t="shared" si="0"/>
        <v>327.08966579146335</v>
      </c>
      <c r="G11" s="22">
        <v>133.53550819858367</v>
      </c>
      <c r="H11" s="22">
        <v>193.55415759287968</v>
      </c>
      <c r="I11" s="23">
        <f t="shared" si="1"/>
        <v>0.3912862909616337</v>
      </c>
      <c r="J11" s="24">
        <f t="shared" si="2"/>
        <v>0.95843947326048762</v>
      </c>
      <c r="K11" s="5"/>
    </row>
    <row r="12" spans="1:11" x14ac:dyDescent="0.25">
      <c r="A12" s="32" t="s">
        <v>204</v>
      </c>
      <c r="B12" s="33"/>
      <c r="C12" s="34"/>
      <c r="D12" s="35">
        <f ca="1">SUM(D13:OFFSET(D11,(MATCH("GOBIERNOS LOCALES",$A$8:$A$50,0)-MATCH("GOBIERNOS REGIONALES",$A$8:$A$50,0)),0))</f>
        <v>734.65159500000016</v>
      </c>
      <c r="E12" s="36">
        <f ca="1">SUM(E13:OFFSET(E11,(MATCH("GOBIERNOS LOCALES",$A$8:$A$50,0)-MATCH("GOBIERNOS REGIONALES",$A$8:$A$50,0)),0))</f>
        <v>1223.4865520000003</v>
      </c>
      <c r="F12" s="36">
        <f ca="1">SUM(F13:OFFSET(F11,(MATCH("GOBIERNOS LOCALES",$A$8:$A$50,0)-MATCH("GOBIERNOS REGIONALES",$A$8:$A$50,0)),0))</f>
        <v>1145.7789641308568</v>
      </c>
      <c r="G12" s="36">
        <f ca="1">SUM(G13:OFFSET(G11,(MATCH("GOBIERNOS LOCALES",$A$8:$A$50,0)-MATCH("GOBIERNOS REGIONALES",$A$8:$A$50,0)),0))</f>
        <v>443.00361313668009</v>
      </c>
      <c r="H12" s="36">
        <f ca="1">SUM(H13:OFFSET(H11,(MATCH("GOBIERNOS LOCALES",$A$8:$A$50,0)-MATCH("GOBIERNOS REGIONALES",$A$8:$A$50,0)),0))</f>
        <v>702.77535099417662</v>
      </c>
      <c r="I12" s="37">
        <f t="shared" ca="1" si="1"/>
        <v>0.36208294436298794</v>
      </c>
      <c r="J12" s="38">
        <f t="shared" ca="1" si="2"/>
        <v>0.93648676583970869</v>
      </c>
      <c r="K12" s="5"/>
    </row>
    <row r="13" spans="1:11" x14ac:dyDescent="0.25">
      <c r="A13" s="18"/>
      <c r="B13" s="19">
        <v>440</v>
      </c>
      <c r="C13" s="20" t="s">
        <v>205</v>
      </c>
      <c r="D13" s="21">
        <v>17.323079</v>
      </c>
      <c r="E13" s="22">
        <v>35.350490000000001</v>
      </c>
      <c r="F13" s="22">
        <f t="shared" si="0"/>
        <v>33.358261195384372</v>
      </c>
      <c r="G13" s="22">
        <v>11.282841807304976</v>
      </c>
      <c r="H13" s="22">
        <v>22.0754193880794</v>
      </c>
      <c r="I13" s="23">
        <f t="shared" si="1"/>
        <v>0.31917073305928645</v>
      </c>
      <c r="J13" s="24">
        <f t="shared" si="2"/>
        <v>0.94364353069460627</v>
      </c>
      <c r="K13" s="5"/>
    </row>
    <row r="14" spans="1:11" x14ac:dyDescent="0.25">
      <c r="A14" s="18"/>
      <c r="B14" s="19">
        <v>441</v>
      </c>
      <c r="C14" s="20" t="s">
        <v>206</v>
      </c>
      <c r="D14" s="21">
        <v>18.925654000000005</v>
      </c>
      <c r="E14" s="22">
        <v>43.176747999999975</v>
      </c>
      <c r="F14" s="22">
        <f t="shared" si="0"/>
        <v>38.556504799386325</v>
      </c>
      <c r="G14" s="22">
        <v>14.616231923049895</v>
      </c>
      <c r="H14" s="22">
        <v>23.940272876336429</v>
      </c>
      <c r="I14" s="23">
        <f t="shared" si="1"/>
        <v>0.33852090766655013</v>
      </c>
      <c r="J14" s="24">
        <f t="shared" si="2"/>
        <v>0.89299233002416822</v>
      </c>
      <c r="K14" s="5"/>
    </row>
    <row r="15" spans="1:11" x14ac:dyDescent="0.25">
      <c r="A15" s="18"/>
      <c r="B15" s="19">
        <v>442</v>
      </c>
      <c r="C15" s="20" t="s">
        <v>207</v>
      </c>
      <c r="D15" s="21">
        <v>28.786919000000008</v>
      </c>
      <c r="E15" s="22">
        <v>49.964909000000013</v>
      </c>
      <c r="F15" s="22">
        <f t="shared" si="0"/>
        <v>49.178512865577943</v>
      </c>
      <c r="G15" s="22">
        <v>22.43715443925322</v>
      </c>
      <c r="H15" s="22">
        <v>26.741358426324719</v>
      </c>
      <c r="I15" s="23">
        <f t="shared" si="1"/>
        <v>0.44905824684386425</v>
      </c>
      <c r="J15" s="24">
        <f t="shared" si="2"/>
        <v>0.98426103138860777</v>
      </c>
      <c r="K15" s="5"/>
    </row>
    <row r="16" spans="1:11" x14ac:dyDescent="0.25">
      <c r="A16" s="18"/>
      <c r="B16" s="19">
        <v>443</v>
      </c>
      <c r="C16" s="20" t="s">
        <v>208</v>
      </c>
      <c r="D16" s="21">
        <v>29.169533000000008</v>
      </c>
      <c r="E16" s="22">
        <v>57.857347999999988</v>
      </c>
      <c r="F16" s="22">
        <f t="shared" si="0"/>
        <v>52.726392888272585</v>
      </c>
      <c r="G16" s="22">
        <v>20.41676948021086</v>
      </c>
      <c r="H16" s="22">
        <v>32.309623408061725</v>
      </c>
      <c r="I16" s="23">
        <f t="shared" si="1"/>
        <v>0.3528811842570258</v>
      </c>
      <c r="J16" s="24">
        <f t="shared" si="2"/>
        <v>0.91131713967035954</v>
      </c>
      <c r="K16" s="5"/>
    </row>
    <row r="17" spans="1:11" x14ac:dyDescent="0.25">
      <c r="A17" s="18"/>
      <c r="B17" s="19">
        <v>444</v>
      </c>
      <c r="C17" s="20" t="s">
        <v>209</v>
      </c>
      <c r="D17" s="21">
        <v>36.620078000000007</v>
      </c>
      <c r="E17" s="22">
        <v>66.865406000000021</v>
      </c>
      <c r="F17" s="22">
        <f t="shared" si="0"/>
        <v>65.635460263357245</v>
      </c>
      <c r="G17" s="22">
        <v>24.954854916741525</v>
      </c>
      <c r="H17" s="22">
        <v>40.680605346615721</v>
      </c>
      <c r="I17" s="23">
        <f t="shared" si="1"/>
        <v>0.37321025040574068</v>
      </c>
      <c r="J17" s="24">
        <f t="shared" si="2"/>
        <v>0.98160564916568704</v>
      </c>
      <c r="K17" s="5"/>
    </row>
    <row r="18" spans="1:11" x14ac:dyDescent="0.25">
      <c r="A18" s="18"/>
      <c r="B18" s="19">
        <v>445</v>
      </c>
      <c r="C18" s="20" t="s">
        <v>210</v>
      </c>
      <c r="D18" s="21">
        <v>52.026268000000009</v>
      </c>
      <c r="E18" s="22">
        <v>127.16410099999999</v>
      </c>
      <c r="F18" s="22">
        <f t="shared" si="0"/>
        <v>114.08431940863639</v>
      </c>
      <c r="G18" s="22">
        <v>38.144539392817933</v>
      </c>
      <c r="H18" s="22">
        <v>75.939780015818457</v>
      </c>
      <c r="I18" s="23">
        <f t="shared" si="1"/>
        <v>0.29996311138800041</v>
      </c>
      <c r="J18" s="24">
        <f t="shared" si="2"/>
        <v>0.89714249942785662</v>
      </c>
      <c r="K18" s="5"/>
    </row>
    <row r="19" spans="1:11" x14ac:dyDescent="0.25">
      <c r="A19" s="18"/>
      <c r="B19" s="19">
        <v>446</v>
      </c>
      <c r="C19" s="20" t="s">
        <v>211</v>
      </c>
      <c r="D19" s="21">
        <v>31.486557000000008</v>
      </c>
      <c r="E19" s="22">
        <v>51.573039000000037</v>
      </c>
      <c r="F19" s="22">
        <f t="shared" si="0"/>
        <v>50.840280012024543</v>
      </c>
      <c r="G19" s="22">
        <v>19.959447534123875</v>
      </c>
      <c r="H19" s="22">
        <v>30.880832477900668</v>
      </c>
      <c r="I19" s="23">
        <f t="shared" si="1"/>
        <v>0.38701321312718961</v>
      </c>
      <c r="J19" s="24">
        <f t="shared" si="2"/>
        <v>0.98579182064536675</v>
      </c>
      <c r="K19" s="5"/>
    </row>
    <row r="20" spans="1:11" x14ac:dyDescent="0.25">
      <c r="A20" s="18"/>
      <c r="B20" s="19">
        <v>447</v>
      </c>
      <c r="C20" s="20" t="s">
        <v>212</v>
      </c>
      <c r="D20" s="21">
        <v>30.746018999999997</v>
      </c>
      <c r="E20" s="22">
        <v>49.900579</v>
      </c>
      <c r="F20" s="22">
        <f t="shared" si="0"/>
        <v>48.999897740832239</v>
      </c>
      <c r="G20" s="22">
        <v>17.060692100145388</v>
      </c>
      <c r="H20" s="22">
        <v>31.939205640686854</v>
      </c>
      <c r="I20" s="23">
        <f t="shared" si="1"/>
        <v>0.34189367021463596</v>
      </c>
      <c r="J20" s="24">
        <f t="shared" si="2"/>
        <v>0.9819504847996301</v>
      </c>
      <c r="K20" s="5"/>
    </row>
    <row r="21" spans="1:11" x14ac:dyDescent="0.25">
      <c r="A21" s="18"/>
      <c r="B21" s="19">
        <v>448</v>
      </c>
      <c r="C21" s="20" t="s">
        <v>213</v>
      </c>
      <c r="D21" s="21">
        <v>27.952098000000007</v>
      </c>
      <c r="E21" s="22">
        <v>47.656535999999946</v>
      </c>
      <c r="F21" s="22">
        <f t="shared" si="0"/>
        <v>44.658240081287431</v>
      </c>
      <c r="G21" s="22">
        <v>17.658906199281773</v>
      </c>
      <c r="H21" s="22">
        <v>26.999333882005658</v>
      </c>
      <c r="I21" s="23">
        <f t="shared" si="1"/>
        <v>0.37054531616149761</v>
      </c>
      <c r="J21" s="24">
        <f t="shared" si="2"/>
        <v>0.93708531566976416</v>
      </c>
      <c r="K21" s="5"/>
    </row>
    <row r="22" spans="1:11" x14ac:dyDescent="0.25">
      <c r="A22" s="18"/>
      <c r="B22" s="19">
        <v>449</v>
      </c>
      <c r="C22" s="20" t="s">
        <v>214</v>
      </c>
      <c r="D22" s="21">
        <v>19.615607999999991</v>
      </c>
      <c r="E22" s="22">
        <v>28.702244999999998</v>
      </c>
      <c r="F22" s="22">
        <f t="shared" si="0"/>
        <v>27.627443187729959</v>
      </c>
      <c r="G22" s="22">
        <v>10.952677374160587</v>
      </c>
      <c r="H22" s="22">
        <v>16.674765813569373</v>
      </c>
      <c r="I22" s="23">
        <f t="shared" si="1"/>
        <v>0.38159653971877766</v>
      </c>
      <c r="J22" s="24">
        <f t="shared" si="2"/>
        <v>0.96255338868893225</v>
      </c>
      <c r="K22" s="5"/>
    </row>
    <row r="23" spans="1:11" x14ac:dyDescent="0.25">
      <c r="A23" s="18"/>
      <c r="B23" s="19">
        <v>450</v>
      </c>
      <c r="C23" s="20" t="s">
        <v>215</v>
      </c>
      <c r="D23" s="21">
        <v>45.744608000000035</v>
      </c>
      <c r="E23" s="22">
        <v>68.843496999999999</v>
      </c>
      <c r="F23" s="22">
        <f t="shared" si="0"/>
        <v>65.398251621491568</v>
      </c>
      <c r="G23" s="22">
        <v>19.308503100931745</v>
      </c>
      <c r="H23" s="22">
        <v>46.089748520559823</v>
      </c>
      <c r="I23" s="23">
        <f t="shared" si="1"/>
        <v>0.28046952787612961</v>
      </c>
      <c r="J23" s="24">
        <f t="shared" si="2"/>
        <v>0.94995539842334809</v>
      </c>
      <c r="K23" s="5"/>
    </row>
    <row r="24" spans="1:11" x14ac:dyDescent="0.25">
      <c r="A24" s="18"/>
      <c r="B24" s="19">
        <v>451</v>
      </c>
      <c r="C24" s="20" t="s">
        <v>216</v>
      </c>
      <c r="D24" s="21">
        <v>42.102185999999996</v>
      </c>
      <c r="E24" s="22">
        <v>63.660548000000006</v>
      </c>
      <c r="F24" s="22">
        <f t="shared" si="0"/>
        <v>59.467035434581113</v>
      </c>
      <c r="G24" s="22">
        <v>22.918669460686601</v>
      </c>
      <c r="H24" s="22">
        <v>36.548365973894512</v>
      </c>
      <c r="I24" s="23">
        <f t="shared" si="1"/>
        <v>0.36001370048976955</v>
      </c>
      <c r="J24" s="24">
        <f t="shared" si="2"/>
        <v>0.9341269797831635</v>
      </c>
      <c r="K24" s="5"/>
    </row>
    <row r="25" spans="1:11" x14ac:dyDescent="0.25">
      <c r="A25" s="18"/>
      <c r="B25" s="19">
        <v>452</v>
      </c>
      <c r="C25" s="20" t="s">
        <v>217</v>
      </c>
      <c r="D25" s="21">
        <v>32.319461999999994</v>
      </c>
      <c r="E25" s="22">
        <v>47.214535000000019</v>
      </c>
      <c r="F25" s="22">
        <f t="shared" si="0"/>
        <v>45.066771464135414</v>
      </c>
      <c r="G25" s="22">
        <v>16.773457330865313</v>
      </c>
      <c r="H25" s="22">
        <v>28.293314133270101</v>
      </c>
      <c r="I25" s="23">
        <f t="shared" si="1"/>
        <v>0.35526045805312506</v>
      </c>
      <c r="J25" s="24">
        <f t="shared" si="2"/>
        <v>0.9545105435039315</v>
      </c>
      <c r="K25" s="5"/>
    </row>
    <row r="26" spans="1:11" x14ac:dyDescent="0.25">
      <c r="A26" s="18"/>
      <c r="B26" s="19">
        <v>453</v>
      </c>
      <c r="C26" s="20" t="s">
        <v>218</v>
      </c>
      <c r="D26" s="21">
        <v>25.253778000000004</v>
      </c>
      <c r="E26" s="22">
        <v>61.571879000000017</v>
      </c>
      <c r="F26" s="22">
        <f t="shared" si="0"/>
        <v>59.965771209220449</v>
      </c>
      <c r="G26" s="22">
        <v>21.898760332809616</v>
      </c>
      <c r="H26" s="22">
        <v>38.067010876410833</v>
      </c>
      <c r="I26" s="23">
        <f t="shared" si="1"/>
        <v>0.35566171909110667</v>
      </c>
      <c r="J26" s="24">
        <f t="shared" si="2"/>
        <v>0.97391491348218284</v>
      </c>
      <c r="K26" s="5"/>
    </row>
    <row r="27" spans="1:11" x14ac:dyDescent="0.25">
      <c r="A27" s="18"/>
      <c r="B27" s="19">
        <v>454</v>
      </c>
      <c r="C27" s="20" t="s">
        <v>219</v>
      </c>
      <c r="D27" s="21">
        <v>4.1867599999999996</v>
      </c>
      <c r="E27" s="22">
        <v>9.9161710000000021</v>
      </c>
      <c r="F27" s="22">
        <f t="shared" si="0"/>
        <v>8.1697400265804063</v>
      </c>
      <c r="G27" s="22">
        <v>3.8957497823880169</v>
      </c>
      <c r="H27" s="22">
        <v>4.2739902441923885</v>
      </c>
      <c r="I27" s="23">
        <f t="shared" si="1"/>
        <v>0.39286835436662154</v>
      </c>
      <c r="J27" s="24">
        <f t="shared" si="2"/>
        <v>0.82388051059026757</v>
      </c>
      <c r="K27" s="5"/>
    </row>
    <row r="28" spans="1:11" x14ac:dyDescent="0.25">
      <c r="A28" s="18"/>
      <c r="B28" s="19">
        <v>455</v>
      </c>
      <c r="C28" s="20" t="s">
        <v>220</v>
      </c>
      <c r="D28" s="21">
        <v>8.7831070000000029</v>
      </c>
      <c r="E28" s="22">
        <v>11.750881999999995</v>
      </c>
      <c r="F28" s="22">
        <f t="shared" si="0"/>
        <v>10.915053685220698</v>
      </c>
      <c r="G28" s="22">
        <v>4.515096849818292</v>
      </c>
      <c r="H28" s="22">
        <v>6.3999568354024063</v>
      </c>
      <c r="I28" s="23">
        <f t="shared" si="1"/>
        <v>0.38423471955707611</v>
      </c>
      <c r="J28" s="24">
        <f t="shared" si="2"/>
        <v>0.92887101455198873</v>
      </c>
      <c r="K28" s="5"/>
    </row>
    <row r="29" spans="1:11" x14ac:dyDescent="0.25">
      <c r="A29" s="18"/>
      <c r="B29" s="19">
        <v>456</v>
      </c>
      <c r="C29" s="20" t="s">
        <v>221</v>
      </c>
      <c r="D29" s="21">
        <v>11.398088999999999</v>
      </c>
      <c r="E29" s="22">
        <v>16.759949000000002</v>
      </c>
      <c r="F29" s="22">
        <f t="shared" si="0"/>
        <v>15.256575089542686</v>
      </c>
      <c r="G29" s="22">
        <v>5.8522994860904873</v>
      </c>
      <c r="H29" s="22">
        <v>9.4042756034521986</v>
      </c>
      <c r="I29" s="23">
        <f t="shared" si="1"/>
        <v>0.34918360945432986</v>
      </c>
      <c r="J29" s="24">
        <f t="shared" si="2"/>
        <v>0.91029961305626195</v>
      </c>
      <c r="K29" s="5"/>
    </row>
    <row r="30" spans="1:11" x14ac:dyDescent="0.25">
      <c r="A30" s="18"/>
      <c r="B30" s="19">
        <v>457</v>
      </c>
      <c r="C30" s="20" t="s">
        <v>222</v>
      </c>
      <c r="D30" s="21">
        <v>81.435377999999986</v>
      </c>
      <c r="E30" s="22">
        <v>78.759899000000004</v>
      </c>
      <c r="F30" s="22">
        <f t="shared" si="0"/>
        <v>75.142776193676596</v>
      </c>
      <c r="G30" s="22">
        <v>30.009528029660487</v>
      </c>
      <c r="H30" s="22">
        <v>45.133248164016109</v>
      </c>
      <c r="I30" s="23">
        <f t="shared" si="1"/>
        <v>0.38102547629803951</v>
      </c>
      <c r="J30" s="24">
        <f t="shared" si="2"/>
        <v>0.95407405478867602</v>
      </c>
      <c r="K30" s="5"/>
    </row>
    <row r="31" spans="1:11" x14ac:dyDescent="0.25">
      <c r="A31" s="18"/>
      <c r="B31" s="19">
        <v>458</v>
      </c>
      <c r="C31" s="20" t="s">
        <v>223</v>
      </c>
      <c r="D31" s="21">
        <v>50.337599000000026</v>
      </c>
      <c r="E31" s="22">
        <v>80.526541000000009</v>
      </c>
      <c r="F31" s="22">
        <f t="shared" si="0"/>
        <v>59.060994002317898</v>
      </c>
      <c r="G31" s="22">
        <v>26.193319788385793</v>
      </c>
      <c r="H31" s="22">
        <v>32.867674213932105</v>
      </c>
      <c r="I31" s="23">
        <f t="shared" si="1"/>
        <v>0.32527561053921078</v>
      </c>
      <c r="J31" s="24">
        <f t="shared" si="2"/>
        <v>0.73343512919942622</v>
      </c>
      <c r="K31" s="5"/>
    </row>
    <row r="32" spans="1:11" x14ac:dyDescent="0.25">
      <c r="A32" s="18"/>
      <c r="B32" s="19">
        <v>459</v>
      </c>
      <c r="C32" s="20" t="s">
        <v>224</v>
      </c>
      <c r="D32" s="21">
        <v>21.887937999999998</v>
      </c>
      <c r="E32" s="22">
        <v>45.618753999999996</v>
      </c>
      <c r="F32" s="22">
        <f t="shared" si="0"/>
        <v>44.09208572854098</v>
      </c>
      <c r="G32" s="22">
        <v>16.483189291396911</v>
      </c>
      <c r="H32" s="22">
        <v>27.608896437144068</v>
      </c>
      <c r="I32" s="23">
        <f t="shared" si="1"/>
        <v>0.36132484660578218</v>
      </c>
      <c r="J32" s="24">
        <f t="shared" si="2"/>
        <v>0.96653419618915903</v>
      </c>
      <c r="K32" s="5"/>
    </row>
    <row r="33" spans="1:11" x14ac:dyDescent="0.25">
      <c r="A33" s="18"/>
      <c r="B33" s="19">
        <v>460</v>
      </c>
      <c r="C33" s="20" t="s">
        <v>225</v>
      </c>
      <c r="D33" s="21">
        <v>11.300386000000001</v>
      </c>
      <c r="E33" s="22">
        <v>16.043619</v>
      </c>
      <c r="F33" s="22">
        <f t="shared" si="0"/>
        <v>15.403098504808439</v>
      </c>
      <c r="G33" s="22">
        <v>6.7434722357011196</v>
      </c>
      <c r="H33" s="22">
        <v>8.6596262691073189</v>
      </c>
      <c r="I33" s="23">
        <f t="shared" si="1"/>
        <v>0.4203211404921246</v>
      </c>
      <c r="J33" s="24">
        <f t="shared" si="2"/>
        <v>0.96007630851919623</v>
      </c>
      <c r="K33" s="5"/>
    </row>
    <row r="34" spans="1:11" x14ac:dyDescent="0.25">
      <c r="A34" s="18"/>
      <c r="B34" s="19">
        <v>461</v>
      </c>
      <c r="C34" s="20" t="s">
        <v>226</v>
      </c>
      <c r="D34" s="21">
        <v>17.190591999999999</v>
      </c>
      <c r="E34" s="22">
        <v>21.587616000000001</v>
      </c>
      <c r="F34" s="22">
        <f t="shared" si="0"/>
        <v>21.39408999756774</v>
      </c>
      <c r="G34" s="22">
        <v>9.8589414414745988</v>
      </c>
      <c r="H34" s="22">
        <v>11.535148556093141</v>
      </c>
      <c r="I34" s="23">
        <f t="shared" si="1"/>
        <v>0.45669431221467893</v>
      </c>
      <c r="J34" s="24">
        <f t="shared" si="2"/>
        <v>0.99103532310227027</v>
      </c>
      <c r="K34" s="5"/>
    </row>
    <row r="35" spans="1:11" x14ac:dyDescent="0.25">
      <c r="A35" s="18"/>
      <c r="B35" s="19">
        <v>462</v>
      </c>
      <c r="C35" s="20" t="s">
        <v>227</v>
      </c>
      <c r="D35" s="21">
        <v>13.522761999999988</v>
      </c>
      <c r="E35" s="22">
        <v>29.99452599999999</v>
      </c>
      <c r="F35" s="22">
        <f t="shared" si="0"/>
        <v>29.068762976118165</v>
      </c>
      <c r="G35" s="22">
        <v>10.922736495954879</v>
      </c>
      <c r="H35" s="22">
        <v>18.146026480163286</v>
      </c>
      <c r="I35" s="23">
        <f t="shared" si="1"/>
        <v>0.36415766316676862</v>
      </c>
      <c r="J35" s="24">
        <f t="shared" si="2"/>
        <v>0.96913560081323424</v>
      </c>
      <c r="K35" s="5"/>
    </row>
    <row r="36" spans="1:11" x14ac:dyDescent="0.25">
      <c r="A36" s="18"/>
      <c r="B36" s="19">
        <v>463</v>
      </c>
      <c r="C36" s="20" t="s">
        <v>228</v>
      </c>
      <c r="D36" s="21">
        <v>33.143141999999997</v>
      </c>
      <c r="E36" s="22">
        <v>47.29973300000001</v>
      </c>
      <c r="F36" s="22">
        <f t="shared" si="0"/>
        <v>46.895920980573408</v>
      </c>
      <c r="G36" s="22">
        <v>20.242474486041338</v>
      </c>
      <c r="H36" s="22">
        <v>26.653446494532069</v>
      </c>
      <c r="I36" s="23">
        <f t="shared" si="1"/>
        <v>0.4279617072265785</v>
      </c>
      <c r="J36" s="24">
        <f t="shared" si="2"/>
        <v>0.99146269981214052</v>
      </c>
      <c r="K36" s="5"/>
    </row>
    <row r="37" spans="1:11" x14ac:dyDescent="0.25">
      <c r="A37" s="18"/>
      <c r="B37" s="19">
        <v>464</v>
      </c>
      <c r="C37" s="20" t="s">
        <v>229</v>
      </c>
      <c r="D37" s="21">
        <v>43.393994999999997</v>
      </c>
      <c r="E37" s="22">
        <v>65.727002000000013</v>
      </c>
      <c r="F37" s="22">
        <f t="shared" si="0"/>
        <v>64.816724773992021</v>
      </c>
      <c r="G37" s="22">
        <v>29.903299857384869</v>
      </c>
      <c r="H37" s="22">
        <v>34.913424916607156</v>
      </c>
      <c r="I37" s="23">
        <f t="shared" si="1"/>
        <v>0.45496217608380896</v>
      </c>
      <c r="J37" s="24">
        <f t="shared" si="2"/>
        <v>0.98615063522891255</v>
      </c>
      <c r="K37" s="5"/>
    </row>
    <row r="38" spans="1:11" ht="15.75" thickBot="1" x14ac:dyDescent="0.3">
      <c r="A38" s="39" t="s">
        <v>231</v>
      </c>
      <c r="B38" s="40"/>
      <c r="C38" s="41"/>
      <c r="D38" s="42">
        <v>14.232519</v>
      </c>
      <c r="E38" s="43">
        <v>66.076493999999997</v>
      </c>
      <c r="F38" s="43">
        <f t="shared" si="0"/>
        <v>44.277722766535589</v>
      </c>
      <c r="G38" s="43">
        <v>10.939626252635207</v>
      </c>
      <c r="H38" s="43">
        <v>33.338096513900382</v>
      </c>
      <c r="I38" s="44">
        <f t="shared" si="1"/>
        <v>0.16556002884528359</v>
      </c>
      <c r="J38" s="45">
        <f t="shared" si="2"/>
        <v>0.67009794385482369</v>
      </c>
      <c r="K38" s="5"/>
    </row>
    <row r="39" spans="1:11" x14ac:dyDescent="0.25">
      <c r="D39" s="6"/>
      <c r="E39" s="6"/>
      <c r="F39" s="6"/>
      <c r="G39" s="6"/>
      <c r="H39" s="6"/>
      <c r="I39" s="5"/>
      <c r="J39" s="5"/>
      <c r="K3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57</v>
      </c>
      <c r="B1" s="47" t="s">
        <v>232</v>
      </c>
      <c r="C1" s="47" t="s">
        <v>32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1030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65.552451000000005</v>
      </c>
      <c r="I6" s="15">
        <v>61.066445000000009</v>
      </c>
      <c r="J6" s="15">
        <v>54.200787277379838</v>
      </c>
      <c r="K6" s="15">
        <v>21.663250323378161</v>
      </c>
      <c r="L6" s="15">
        <v>32.537536954001681</v>
      </c>
      <c r="M6" s="16">
        <v>0.35474883667091084</v>
      </c>
      <c r="N6" s="17">
        <v>0.88757069905379027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SUM(H8:OFFSET(H6,MATCH("PROYECTOS",$A$8:$A$40,0),0))</f>
        <v>43.976638999999984</v>
      </c>
      <c r="I7" s="36">
        <f ca="1">SUM(I8:OFFSET(I6,MATCH("PROYECTOS",$A$8:$A$40,0),0))</f>
        <v>49.042965999999993</v>
      </c>
      <c r="J7" s="36">
        <f ca="1">SUM(J8:OFFSET(J6,MATCH("PROYECTOS",$A$8:$A$40,0),0))</f>
        <v>45.889430711080628</v>
      </c>
      <c r="K7" s="36">
        <f ca="1">SUM(K8:OFFSET(K6,MATCH("PROYECTOS",$A$8:$A$40,0),0))</f>
        <v>19.349573948262403</v>
      </c>
      <c r="L7" s="36">
        <f ca="1">SUM(L8:OFFSET(L6,MATCH("PROYECTOS",$A$8:$A$40,0),0))</f>
        <v>26.539856762818218</v>
      </c>
      <c r="M7" s="37">
        <f ca="1">IFERROR(K7/I7,0)</f>
        <v>0.39454330613410304</v>
      </c>
      <c r="N7" s="38">
        <f ca="1">IFERROR(SUM(K7,L7)/I7,0)</f>
        <v>0.93569852017271193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10.579465000000001</v>
      </c>
      <c r="I8" s="22">
        <v>13.703151000000002</v>
      </c>
      <c r="J8" s="22">
        <f t="shared" ref="J8:J20" si="0">SUM(K8,L8)</f>
        <v>13.166682113577513</v>
      </c>
      <c r="K8" s="22">
        <v>5.0655021746885485</v>
      </c>
      <c r="L8" s="22">
        <v>8.1011799388889649</v>
      </c>
      <c r="M8" s="23">
        <f t="shared" ref="M8:M21" si="1">IFERROR(K8/I8,0)</f>
        <v>0.36965966256144644</v>
      </c>
      <c r="N8" s="24">
        <f t="shared" ref="N8:N21" si="2">IFERROR(SUM(K8,L8)/I8,0)</f>
        <v>0.96085069146340951</v>
      </c>
      <c r="O8" s="61">
        <v>1493</v>
      </c>
      <c r="P8" s="22">
        <v>1493</v>
      </c>
      <c r="Q8" s="24">
        <f>IFERROR(P8/O8,".")</f>
        <v>1</v>
      </c>
    </row>
    <row r="9" spans="1:17" ht="25.5" x14ac:dyDescent="0.25">
      <c r="A9" s="18"/>
      <c r="B9" s="65">
        <v>5005115</v>
      </c>
      <c r="C9" s="20" t="s">
        <v>1031</v>
      </c>
      <c r="D9" s="20">
        <v>3000001</v>
      </c>
      <c r="E9" s="20" t="s">
        <v>275</v>
      </c>
      <c r="F9" s="60">
        <v>533</v>
      </c>
      <c r="G9" s="20" t="s">
        <v>672</v>
      </c>
      <c r="H9" s="21">
        <v>1.04E-2</v>
      </c>
      <c r="I9" s="22">
        <v>7.4939999999999998E-3</v>
      </c>
      <c r="J9" s="22">
        <f t="shared" si="0"/>
        <v>5.8075499218830373E-3</v>
      </c>
      <c r="K9" s="22">
        <v>3.993049991549924E-3</v>
      </c>
      <c r="L9" s="22">
        <v>1.8144999303331133E-3</v>
      </c>
      <c r="M9" s="23">
        <f t="shared" si="1"/>
        <v>0.5328329318854983</v>
      </c>
      <c r="N9" s="24">
        <f t="shared" si="2"/>
        <v>0.77495995755044533</v>
      </c>
      <c r="O9" s="61">
        <v>40</v>
      </c>
      <c r="P9" s="22">
        <v>39</v>
      </c>
      <c r="Q9" s="24">
        <f t="shared" ref="Q9:Q20" si="3">IFERROR(P9/O9,".")</f>
        <v>0.97499999999999998</v>
      </c>
    </row>
    <row r="10" spans="1:17" ht="38.25" x14ac:dyDescent="0.25">
      <c r="A10" s="18"/>
      <c r="B10" s="65">
        <v>5005116</v>
      </c>
      <c r="C10" s="20" t="s">
        <v>1032</v>
      </c>
      <c r="D10" s="20">
        <v>3000001</v>
      </c>
      <c r="E10" s="20" t="s">
        <v>275</v>
      </c>
      <c r="F10" s="60">
        <v>91</v>
      </c>
      <c r="G10" s="20" t="s">
        <v>1043</v>
      </c>
      <c r="H10" s="21">
        <v>1E-3</v>
      </c>
      <c r="I10" s="22">
        <v>4.1000000000000002E-2</v>
      </c>
      <c r="J10" s="22">
        <f t="shared" si="0"/>
        <v>2.6796530000865459E-2</v>
      </c>
      <c r="K10" s="22">
        <v>0</v>
      </c>
      <c r="L10" s="22">
        <v>2.6796530000865459E-2</v>
      </c>
      <c r="M10" s="23">
        <f t="shared" si="1"/>
        <v>0</v>
      </c>
      <c r="N10" s="24">
        <f t="shared" si="2"/>
        <v>0.65357390246013314</v>
      </c>
      <c r="O10" s="61">
        <v>9</v>
      </c>
      <c r="P10" s="22">
        <v>11</v>
      </c>
      <c r="Q10" s="24">
        <f t="shared" si="3"/>
        <v>1.2222222222222223</v>
      </c>
    </row>
    <row r="11" spans="1:17" ht="25.5" x14ac:dyDescent="0.25">
      <c r="A11" s="18"/>
      <c r="B11" s="65">
        <v>5004118</v>
      </c>
      <c r="C11" s="20" t="s">
        <v>1033</v>
      </c>
      <c r="D11" s="20">
        <v>3000341</v>
      </c>
      <c r="E11" s="20" t="s">
        <v>1022</v>
      </c>
      <c r="F11" s="60">
        <v>36</v>
      </c>
      <c r="G11" s="20" t="s">
        <v>650</v>
      </c>
      <c r="H11" s="21">
        <v>0.15599099999999999</v>
      </c>
      <c r="I11" s="22">
        <v>0.27141500000000002</v>
      </c>
      <c r="J11" s="22">
        <f t="shared" si="0"/>
        <v>0.16574114009563345</v>
      </c>
      <c r="K11" s="22">
        <v>3.7285080703441054E-2</v>
      </c>
      <c r="L11" s="22">
        <v>0.1284560593921924</v>
      </c>
      <c r="M11" s="23">
        <f t="shared" si="1"/>
        <v>0.13737295544992373</v>
      </c>
      <c r="N11" s="24">
        <f t="shared" si="2"/>
        <v>0.61065578577320134</v>
      </c>
      <c r="O11" s="61">
        <v>21</v>
      </c>
      <c r="P11" s="22">
        <v>21</v>
      </c>
      <c r="Q11" s="24">
        <f t="shared" si="3"/>
        <v>1</v>
      </c>
    </row>
    <row r="12" spans="1:17" ht="25.5" x14ac:dyDescent="0.25">
      <c r="A12" s="18"/>
      <c r="B12" s="65">
        <v>5002994</v>
      </c>
      <c r="C12" s="20" t="s">
        <v>1034</v>
      </c>
      <c r="D12" s="20">
        <v>3000475</v>
      </c>
      <c r="E12" s="20" t="s">
        <v>1023</v>
      </c>
      <c r="F12" s="60">
        <v>553</v>
      </c>
      <c r="G12" s="20" t="s">
        <v>1044</v>
      </c>
      <c r="H12" s="21">
        <v>28.374308999999993</v>
      </c>
      <c r="I12" s="22">
        <v>30.092491000000003</v>
      </c>
      <c r="J12" s="22">
        <f t="shared" si="0"/>
        <v>29.327823263522689</v>
      </c>
      <c r="K12" s="22">
        <v>13.625450175557342</v>
      </c>
      <c r="L12" s="22">
        <v>15.702373087965348</v>
      </c>
      <c r="M12" s="23">
        <f t="shared" si="1"/>
        <v>0.4527857190538776</v>
      </c>
      <c r="N12" s="24">
        <f t="shared" si="2"/>
        <v>0.97458941712477998</v>
      </c>
      <c r="O12" s="61">
        <v>12218</v>
      </c>
      <c r="P12" s="22">
        <v>12374</v>
      </c>
      <c r="Q12" s="24">
        <f t="shared" si="3"/>
        <v>1.0127680471435587</v>
      </c>
    </row>
    <row r="13" spans="1:17" ht="25.5" x14ac:dyDescent="0.25">
      <c r="A13" s="18"/>
      <c r="B13" s="65">
        <v>5005117</v>
      </c>
      <c r="C13" s="20" t="s">
        <v>1035</v>
      </c>
      <c r="D13" s="20">
        <v>3000475</v>
      </c>
      <c r="E13" s="20" t="s">
        <v>1023</v>
      </c>
      <c r="F13" s="60">
        <v>112</v>
      </c>
      <c r="G13" s="20" t="s">
        <v>845</v>
      </c>
      <c r="H13" s="21">
        <v>4.3230989999999991</v>
      </c>
      <c r="I13" s="22">
        <v>3.8739340000000002</v>
      </c>
      <c r="J13" s="22">
        <f t="shared" si="0"/>
        <v>2.3024698263134269</v>
      </c>
      <c r="K13" s="22">
        <v>0.31424016252276488</v>
      </c>
      <c r="L13" s="22">
        <v>1.988229663790662</v>
      </c>
      <c r="M13" s="23">
        <f t="shared" si="1"/>
        <v>8.1116550391092071E-2</v>
      </c>
      <c r="N13" s="24">
        <f t="shared" si="2"/>
        <v>0.59434926519487086</v>
      </c>
      <c r="O13" s="61">
        <v>55</v>
      </c>
      <c r="P13" s="22">
        <v>55</v>
      </c>
      <c r="Q13" s="24">
        <f t="shared" si="3"/>
        <v>1</v>
      </c>
    </row>
    <row r="14" spans="1:17" ht="25.5" x14ac:dyDescent="0.25">
      <c r="A14" s="18"/>
      <c r="B14" s="65">
        <v>5005118</v>
      </c>
      <c r="C14" s="20" t="s">
        <v>1036</v>
      </c>
      <c r="D14" s="20">
        <v>3000475</v>
      </c>
      <c r="E14" s="20" t="s">
        <v>1023</v>
      </c>
      <c r="F14" s="60">
        <v>86</v>
      </c>
      <c r="G14" s="20" t="s">
        <v>469</v>
      </c>
      <c r="H14" s="21">
        <v>6.4327000000000009E-2</v>
      </c>
      <c r="I14" s="22">
        <v>0.12305199999999999</v>
      </c>
      <c r="J14" s="22">
        <f t="shared" si="0"/>
        <v>0.10838682931334351</v>
      </c>
      <c r="K14" s="22">
        <v>4.6627019659962389E-2</v>
      </c>
      <c r="L14" s="22">
        <v>6.1759809653381126E-2</v>
      </c>
      <c r="M14" s="23">
        <f t="shared" si="1"/>
        <v>0.37892126629361889</v>
      </c>
      <c r="N14" s="24">
        <f t="shared" si="2"/>
        <v>0.88082135449520127</v>
      </c>
      <c r="O14" s="61">
        <v>96</v>
      </c>
      <c r="P14" s="22">
        <v>91</v>
      </c>
      <c r="Q14" s="24">
        <f t="shared" si="3"/>
        <v>0.94791666666666663</v>
      </c>
    </row>
    <row r="15" spans="1:17" ht="38.25" x14ac:dyDescent="0.25">
      <c r="A15" s="18"/>
      <c r="B15" s="65">
        <v>5003480</v>
      </c>
      <c r="C15" s="20" t="s">
        <v>1037</v>
      </c>
      <c r="D15" s="20">
        <v>3000506</v>
      </c>
      <c r="E15" s="20" t="s">
        <v>1024</v>
      </c>
      <c r="F15" s="60">
        <v>60</v>
      </c>
      <c r="G15" s="20" t="s">
        <v>323</v>
      </c>
      <c r="H15" s="21">
        <v>1.2775E-2</v>
      </c>
      <c r="I15" s="22">
        <v>9.9712999999999996E-2</v>
      </c>
      <c r="J15" s="22">
        <f t="shared" si="0"/>
        <v>9.0739820588019215E-2</v>
      </c>
      <c r="K15" s="22">
        <v>3.4995379941089776E-2</v>
      </c>
      <c r="L15" s="22">
        <v>5.5744440646929433E-2</v>
      </c>
      <c r="M15" s="23">
        <f t="shared" si="1"/>
        <v>0.35096105764634278</v>
      </c>
      <c r="N15" s="24">
        <f t="shared" si="2"/>
        <v>0.91000993439189692</v>
      </c>
      <c r="O15" s="61">
        <v>36</v>
      </c>
      <c r="P15" s="22">
        <v>37</v>
      </c>
      <c r="Q15" s="24">
        <f t="shared" si="3"/>
        <v>1.0277777777777777</v>
      </c>
    </row>
    <row r="16" spans="1:17" ht="51" x14ac:dyDescent="0.25">
      <c r="A16" s="18"/>
      <c r="B16" s="65">
        <v>5005119</v>
      </c>
      <c r="C16" s="20" t="s">
        <v>1038</v>
      </c>
      <c r="D16" s="20">
        <v>3000506</v>
      </c>
      <c r="E16" s="20" t="s">
        <v>1024</v>
      </c>
      <c r="F16" s="60">
        <v>36</v>
      </c>
      <c r="G16" s="20" t="s">
        <v>650</v>
      </c>
      <c r="H16" s="21">
        <v>2.003E-3</v>
      </c>
      <c r="I16" s="22">
        <v>0.11844399999999999</v>
      </c>
      <c r="J16" s="22">
        <f t="shared" si="0"/>
        <v>0.1121171988541726</v>
      </c>
      <c r="K16" s="22">
        <v>1.2451000134967034E-2</v>
      </c>
      <c r="L16" s="22">
        <v>9.9666198719205568E-2</v>
      </c>
      <c r="M16" s="23">
        <f t="shared" si="1"/>
        <v>0.1051214087245199</v>
      </c>
      <c r="N16" s="24">
        <f t="shared" si="2"/>
        <v>0.94658403004096958</v>
      </c>
      <c r="O16" s="61">
        <v>59</v>
      </c>
      <c r="P16" s="22">
        <v>51</v>
      </c>
      <c r="Q16" s="24">
        <f t="shared" si="3"/>
        <v>0.86440677966101698</v>
      </c>
    </row>
    <row r="17" spans="1:17" ht="51" x14ac:dyDescent="0.25">
      <c r="A17" s="18"/>
      <c r="B17" s="65">
        <v>5005120</v>
      </c>
      <c r="C17" s="20" t="s">
        <v>1039</v>
      </c>
      <c r="D17" s="20">
        <v>3000506</v>
      </c>
      <c r="E17" s="20" t="s">
        <v>1024</v>
      </c>
      <c r="F17" s="60">
        <v>36</v>
      </c>
      <c r="G17" s="20" t="s">
        <v>650</v>
      </c>
      <c r="H17" s="21">
        <v>8.0205000000000012E-2</v>
      </c>
      <c r="I17" s="22">
        <v>0.17189599999999999</v>
      </c>
      <c r="J17" s="22">
        <f t="shared" si="0"/>
        <v>0.16602073167213821</v>
      </c>
      <c r="K17" s="22">
        <v>4.4680000771582129E-2</v>
      </c>
      <c r="L17" s="22">
        <v>0.12134073090055608</v>
      </c>
      <c r="M17" s="23">
        <f t="shared" si="1"/>
        <v>0.25992461006412093</v>
      </c>
      <c r="N17" s="24">
        <f t="shared" si="2"/>
        <v>0.96582079671509646</v>
      </c>
      <c r="O17" s="61">
        <v>28</v>
      </c>
      <c r="P17" s="22">
        <v>28</v>
      </c>
      <c r="Q17" s="24">
        <f t="shared" si="3"/>
        <v>1</v>
      </c>
    </row>
    <row r="18" spans="1:17" ht="38.25" x14ac:dyDescent="0.25">
      <c r="A18" s="18"/>
      <c r="B18" s="65">
        <v>5004120</v>
      </c>
      <c r="C18" s="20" t="s">
        <v>1040</v>
      </c>
      <c r="D18" s="20">
        <v>3000507</v>
      </c>
      <c r="E18" s="20" t="s">
        <v>1025</v>
      </c>
      <c r="F18" s="60">
        <v>59</v>
      </c>
      <c r="G18" s="20" t="s">
        <v>670</v>
      </c>
      <c r="H18" s="21">
        <v>0.240815</v>
      </c>
      <c r="I18" s="22">
        <v>0.43212599999999995</v>
      </c>
      <c r="J18" s="22">
        <f t="shared" si="0"/>
        <v>0.35663065655528925</v>
      </c>
      <c r="K18" s="22">
        <v>0.14140090364890057</v>
      </c>
      <c r="L18" s="22">
        <v>0.21522975290638868</v>
      </c>
      <c r="M18" s="23">
        <f t="shared" si="1"/>
        <v>0.32722146700013555</v>
      </c>
      <c r="N18" s="24">
        <f t="shared" si="2"/>
        <v>0.82529321668978328</v>
      </c>
      <c r="O18" s="61">
        <v>405.5</v>
      </c>
      <c r="P18" s="22">
        <v>403</v>
      </c>
      <c r="Q18" s="24">
        <f t="shared" si="3"/>
        <v>0.99383477188655978</v>
      </c>
    </row>
    <row r="19" spans="1:17" ht="25.5" x14ac:dyDescent="0.25">
      <c r="A19" s="18"/>
      <c r="B19" s="65">
        <v>5005121</v>
      </c>
      <c r="C19" s="20" t="s">
        <v>1041</v>
      </c>
      <c r="D19" s="20">
        <v>3000507</v>
      </c>
      <c r="E19" s="20" t="s">
        <v>1025</v>
      </c>
      <c r="F19" s="60">
        <v>60</v>
      </c>
      <c r="G19" s="20" t="s">
        <v>323</v>
      </c>
      <c r="H19" s="21">
        <v>0.13125000000000001</v>
      </c>
      <c r="I19" s="22">
        <v>0.10275000000000001</v>
      </c>
      <c r="J19" s="22">
        <f t="shared" si="0"/>
        <v>5.5007570850648335E-2</v>
      </c>
      <c r="K19" s="22">
        <v>2.2949000642256578E-2</v>
      </c>
      <c r="L19" s="22">
        <v>3.2058570208391757E-2</v>
      </c>
      <c r="M19" s="23">
        <f t="shared" si="1"/>
        <v>0.2233479381241516</v>
      </c>
      <c r="N19" s="24">
        <f t="shared" si="2"/>
        <v>0.53535348759755064</v>
      </c>
      <c r="O19" s="61">
        <v>2</v>
      </c>
      <c r="P19" s="22">
        <v>2</v>
      </c>
      <c r="Q19" s="24">
        <f t="shared" si="3"/>
        <v>1</v>
      </c>
    </row>
    <row r="20" spans="1:17" ht="38.25" x14ac:dyDescent="0.25">
      <c r="A20" s="18"/>
      <c r="B20" s="65">
        <v>5005122</v>
      </c>
      <c r="C20" s="20" t="s">
        <v>1042</v>
      </c>
      <c r="D20" s="20">
        <v>3000676</v>
      </c>
      <c r="E20" s="20" t="s">
        <v>1026</v>
      </c>
      <c r="F20" s="60">
        <v>59</v>
      </c>
      <c r="G20" s="20" t="s">
        <v>670</v>
      </c>
      <c r="H20" s="21">
        <v>1E-3</v>
      </c>
      <c r="I20" s="22">
        <v>5.4999999999999997E-3</v>
      </c>
      <c r="J20" s="22">
        <f t="shared" si="0"/>
        <v>5.2074798149988055E-3</v>
      </c>
      <c r="K20" s="22">
        <v>0</v>
      </c>
      <c r="L20" s="22">
        <v>5.2074798149988055E-3</v>
      </c>
      <c r="M20" s="23">
        <f t="shared" si="1"/>
        <v>0</v>
      </c>
      <c r="N20" s="24">
        <f t="shared" si="2"/>
        <v>0.94681451181796472</v>
      </c>
      <c r="O20" s="61">
        <v>19563</v>
      </c>
      <c r="P20" s="22">
        <v>20763</v>
      </c>
      <c r="Q20" s="24">
        <f t="shared" si="3"/>
        <v>1.0613402852323264</v>
      </c>
    </row>
    <row r="21" spans="1:17" ht="15.75" thickBot="1" x14ac:dyDescent="0.3">
      <c r="A21" s="39" t="s">
        <v>306</v>
      </c>
      <c r="B21" s="41"/>
      <c r="C21" s="41"/>
      <c r="D21" s="64"/>
      <c r="E21" s="41"/>
      <c r="F21" s="58"/>
      <c r="G21" s="41"/>
      <c r="H21" s="42">
        <f ca="1">OFFSET(H21,-MATCH("PROYECTOS",$A$8:$A$40,0)-1,0)-(OFFSET(H21,-MATCH("PROYECTOS",$A$8:$A$40,0),0))</f>
        <v>21.57581200000002</v>
      </c>
      <c r="I21" s="43">
        <f ca="1">OFFSET(I21,-MATCH("PROYECTOS",$A$8:$A$40,0)-1,0)-(OFFSET(I21,-MATCH("PROYECTOS",$A$8:$A$40,0),0))</f>
        <v>12.023479000000016</v>
      </c>
      <c r="J21" s="43">
        <f ca="1">OFFSET(J21,-MATCH("PROYECTOS",$A$8:$A$40,0)-1,0)-(OFFSET(J21,-MATCH("PROYECTOS",$A$8:$A$40,0),0))</f>
        <v>8.3113565662992102</v>
      </c>
      <c r="K21" s="43">
        <f ca="1">OFFSET(K21,-MATCH("PROYECTOS",$A$8:$A$40,0)-1,0)-(OFFSET(K21,-MATCH("PROYECTOS",$A$8:$A$40,0),0))</f>
        <v>2.3136763751157581</v>
      </c>
      <c r="L21" s="43">
        <f ca="1">OFFSET(L21,-MATCH("PROYECTOS",$A$8:$A$40,0)-1,0)-(OFFSET(L21,-MATCH("PROYECTOS",$A$8:$A$40,0),0))</f>
        <v>5.9976801911834627</v>
      </c>
      <c r="M21" s="44">
        <f t="shared" ca="1" si="1"/>
        <v>0.19242985953697386</v>
      </c>
      <c r="N21" s="45">
        <f t="shared" ca="1" si="2"/>
        <v>0.69126053834328727</v>
      </c>
      <c r="O21" s="59"/>
      <c r="P21" s="43"/>
      <c r="Q21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58</v>
      </c>
      <c r="B1" s="48" t="s">
        <v>232</v>
      </c>
      <c r="C1" s="47" t="s">
        <v>33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1047</v>
      </c>
      <c r="L2" s="1" t="s">
        <v>1066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49.601283999999993</v>
      </c>
      <c r="E6" s="15">
        <f ca="1">SUM(E7:OFFSET(E7,50,0))</f>
        <v>50.891050000000014</v>
      </c>
      <c r="F6" s="15">
        <f ca="1">SUM(F7:OFFSET(F7,50,0))</f>
        <v>50.553559705818266</v>
      </c>
      <c r="G6" s="15">
        <f ca="1">SUM(G7:OFFSET(G7,50,0))</f>
        <v>20.919903935649472</v>
      </c>
      <c r="H6" s="15">
        <f ca="1">SUM(H7:OFFSET(H7,50,0))</f>
        <v>29.633655770168794</v>
      </c>
      <c r="I6" s="16">
        <f ca="1">IFERROR(G6/E6,0)</f>
        <v>0.41107235821720062</v>
      </c>
      <c r="J6" s="17">
        <f ca="1">IFERROR(SUM(G6,H6)/E6,0)</f>
        <v>0.9933683762826323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0.91966599999999987</v>
      </c>
      <c r="F7" s="22">
        <f t="shared" ref="F7:F30" si="0">SUM(G7,H7)</f>
        <v>0.90649665849241501</v>
      </c>
      <c r="G7" s="22">
        <v>0.38179014323714</v>
      </c>
      <c r="H7" s="22">
        <v>0.52470651525527501</v>
      </c>
      <c r="I7" s="23">
        <f t="shared" ref="I7:I30" si="1">IFERROR(G7/E7,0)</f>
        <v>0.41513999999689022</v>
      </c>
      <c r="J7" s="24">
        <f t="shared" ref="J7:J30" si="2">IFERROR(SUM(G7,H7)/E7,0)</f>
        <v>0.9856802996875117</v>
      </c>
      <c r="K7" s="5"/>
      <c r="L7" t="s">
        <v>267</v>
      </c>
      <c r="M7" s="6">
        <v>0.6410013025833905</v>
      </c>
      <c r="N7" s="72">
        <v>0.99991623586648659</v>
      </c>
    </row>
    <row r="8" spans="1:14" x14ac:dyDescent="0.25">
      <c r="A8" s="18"/>
      <c r="B8" s="51">
        <v>2</v>
      </c>
      <c r="C8" s="20" t="s">
        <v>245</v>
      </c>
      <c r="D8" s="21">
        <v>0</v>
      </c>
      <c r="E8" s="22">
        <v>1.367165</v>
      </c>
      <c r="F8" s="22">
        <f t="shared" si="0"/>
        <v>1.3376195843848109</v>
      </c>
      <c r="G8" s="22">
        <v>0.63274990869103931</v>
      </c>
      <c r="H8" s="22">
        <v>0.70486967569377157</v>
      </c>
      <c r="I8" s="23">
        <f t="shared" si="1"/>
        <v>0.46281897846349146</v>
      </c>
      <c r="J8" s="24">
        <f t="shared" si="2"/>
        <v>0.97838928321366547</v>
      </c>
      <c r="K8" s="5"/>
      <c r="L8" t="s">
        <v>252</v>
      </c>
      <c r="M8" s="6">
        <v>0.69951080388455011</v>
      </c>
      <c r="N8" s="72">
        <v>0.99923405697696033</v>
      </c>
    </row>
    <row r="9" spans="1:14" x14ac:dyDescent="0.25">
      <c r="A9" s="18"/>
      <c r="B9" s="51">
        <v>3</v>
      </c>
      <c r="C9" s="20" t="s">
        <v>246</v>
      </c>
      <c r="D9" s="21">
        <v>0</v>
      </c>
      <c r="E9" s="22">
        <v>1.4031970000000002</v>
      </c>
      <c r="F9" s="22">
        <f t="shared" si="0"/>
        <v>1.4006482750373834</v>
      </c>
      <c r="G9" s="22">
        <v>0.55474890250479802</v>
      </c>
      <c r="H9" s="22">
        <v>0.8458993725325854</v>
      </c>
      <c r="I9" s="23">
        <f t="shared" si="1"/>
        <v>0.39534641429877482</v>
      </c>
      <c r="J9" s="24">
        <f t="shared" si="2"/>
        <v>0.99818362998024024</v>
      </c>
      <c r="K9" s="5"/>
      <c r="L9" t="s">
        <v>264</v>
      </c>
      <c r="M9" s="6">
        <v>1.6925525934984762</v>
      </c>
      <c r="N9" s="72">
        <v>0.99850426260965597</v>
      </c>
    </row>
    <row r="10" spans="1:14" x14ac:dyDescent="0.25">
      <c r="A10" s="18"/>
      <c r="B10" s="51">
        <v>4</v>
      </c>
      <c r="C10" s="20" t="s">
        <v>247</v>
      </c>
      <c r="D10" s="21">
        <v>0</v>
      </c>
      <c r="E10" s="22">
        <v>2.9931410000000005</v>
      </c>
      <c r="F10" s="22">
        <f t="shared" si="0"/>
        <v>2.9821245504626859</v>
      </c>
      <c r="G10" s="22">
        <v>1.0103083341273305</v>
      </c>
      <c r="H10" s="22">
        <v>1.9718162163353554</v>
      </c>
      <c r="I10" s="23">
        <f t="shared" si="1"/>
        <v>0.33754117635197617</v>
      </c>
      <c r="J10" s="24">
        <f t="shared" si="2"/>
        <v>0.99631943515614041</v>
      </c>
      <c r="K10" s="5"/>
      <c r="L10" t="s">
        <v>246</v>
      </c>
      <c r="M10" s="6">
        <v>1.4006482750373834</v>
      </c>
      <c r="N10" s="72">
        <v>0.99818362998024024</v>
      </c>
    </row>
    <row r="11" spans="1:14" x14ac:dyDescent="0.25">
      <c r="A11" s="18"/>
      <c r="B11" s="51">
        <v>5</v>
      </c>
      <c r="C11" s="20" t="s">
        <v>248</v>
      </c>
      <c r="D11" s="21">
        <v>0</v>
      </c>
      <c r="E11" s="22">
        <v>1.7320589999999996</v>
      </c>
      <c r="F11" s="22">
        <f t="shared" si="0"/>
        <v>1.7157497032740139</v>
      </c>
      <c r="G11" s="22">
        <v>0.82769133296460495</v>
      </c>
      <c r="H11" s="22">
        <v>0.88805837030940893</v>
      </c>
      <c r="I11" s="23">
        <f t="shared" si="1"/>
        <v>0.47786555363564703</v>
      </c>
      <c r="J11" s="24">
        <f t="shared" si="2"/>
        <v>0.99058386768234474</v>
      </c>
      <c r="K11" s="5"/>
      <c r="L11" t="s">
        <v>265</v>
      </c>
      <c r="M11" s="6">
        <v>1.4092554757371545</v>
      </c>
      <c r="N11" s="72">
        <v>0.99802659958921491</v>
      </c>
    </row>
    <row r="12" spans="1:14" x14ac:dyDescent="0.25">
      <c r="A12" s="18"/>
      <c r="B12" s="51">
        <v>6</v>
      </c>
      <c r="C12" s="20" t="s">
        <v>249</v>
      </c>
      <c r="D12" s="21">
        <v>0</v>
      </c>
      <c r="E12" s="22">
        <v>1.3521070000000004</v>
      </c>
      <c r="F12" s="22">
        <f t="shared" si="0"/>
        <v>1.3493690708619397</v>
      </c>
      <c r="G12" s="22">
        <v>0.61160811259378534</v>
      </c>
      <c r="H12" s="22">
        <v>0.73776095826815435</v>
      </c>
      <c r="I12" s="23">
        <f t="shared" si="1"/>
        <v>0.45233706547912639</v>
      </c>
      <c r="J12" s="24">
        <f t="shared" si="2"/>
        <v>0.99797506474113318</v>
      </c>
      <c r="K12" s="5"/>
      <c r="L12" t="s">
        <v>249</v>
      </c>
      <c r="M12" s="6">
        <v>1.3493690708619397</v>
      </c>
      <c r="N12" s="72">
        <v>0.99797506474113318</v>
      </c>
    </row>
    <row r="13" spans="1:14" x14ac:dyDescent="0.25">
      <c r="A13" s="18"/>
      <c r="B13" s="51">
        <v>8</v>
      </c>
      <c r="C13" s="20" t="s">
        <v>251</v>
      </c>
      <c r="D13" s="21">
        <v>0</v>
      </c>
      <c r="E13" s="22">
        <v>1.7153439999999998</v>
      </c>
      <c r="F13" s="22">
        <f t="shared" si="0"/>
        <v>1.71152762661427</v>
      </c>
      <c r="G13" s="22">
        <v>0.75729812918166317</v>
      </c>
      <c r="H13" s="22">
        <v>0.95422949743260688</v>
      </c>
      <c r="I13" s="23">
        <f t="shared" si="1"/>
        <v>0.44148469880190988</v>
      </c>
      <c r="J13" s="24">
        <f t="shared" si="2"/>
        <v>0.99777515566222885</v>
      </c>
      <c r="K13" s="5"/>
      <c r="L13" t="s">
        <v>251</v>
      </c>
      <c r="M13" s="6">
        <v>1.71152762661427</v>
      </c>
      <c r="N13" s="72">
        <v>0.99777515566222885</v>
      </c>
    </row>
    <row r="14" spans="1:14" x14ac:dyDescent="0.25">
      <c r="A14" s="18"/>
      <c r="B14" s="51">
        <v>9</v>
      </c>
      <c r="C14" s="20" t="s">
        <v>252</v>
      </c>
      <c r="D14" s="21">
        <v>0</v>
      </c>
      <c r="E14" s="22">
        <v>0.70004699999999997</v>
      </c>
      <c r="F14" s="22">
        <f t="shared" si="0"/>
        <v>0.69951080388455011</v>
      </c>
      <c r="G14" s="22">
        <v>0.30222828317528183</v>
      </c>
      <c r="H14" s="22">
        <v>0.39728252070926828</v>
      </c>
      <c r="I14" s="23">
        <f t="shared" si="1"/>
        <v>0.43172570295320434</v>
      </c>
      <c r="J14" s="24">
        <f t="shared" si="2"/>
        <v>0.99923405697696033</v>
      </c>
      <c r="K14" s="5"/>
      <c r="L14" t="s">
        <v>260</v>
      </c>
      <c r="M14" s="6">
        <v>0.62977172619866906</v>
      </c>
      <c r="N14" s="72">
        <v>0.99765818011670349</v>
      </c>
    </row>
    <row r="15" spans="1:14" x14ac:dyDescent="0.25">
      <c r="A15" s="18"/>
      <c r="B15" s="51">
        <v>10</v>
      </c>
      <c r="C15" s="20" t="s">
        <v>253</v>
      </c>
      <c r="D15" s="21">
        <v>0</v>
      </c>
      <c r="E15" s="22">
        <v>1.2766779999999998</v>
      </c>
      <c r="F15" s="22">
        <f t="shared" si="0"/>
        <v>1.2727696447655035</v>
      </c>
      <c r="G15" s="22">
        <v>0.62283902370472788</v>
      </c>
      <c r="H15" s="22">
        <v>0.64993062106077559</v>
      </c>
      <c r="I15" s="23">
        <f t="shared" si="1"/>
        <v>0.48785913417849136</v>
      </c>
      <c r="J15" s="24">
        <f t="shared" si="2"/>
        <v>0.9969386523191468</v>
      </c>
      <c r="K15" s="5"/>
      <c r="L15" t="s">
        <v>254</v>
      </c>
      <c r="M15" s="6">
        <v>1.5372548755458411</v>
      </c>
      <c r="N15" s="72">
        <v>0.99764736744317639</v>
      </c>
    </row>
    <row r="16" spans="1:14" x14ac:dyDescent="0.25">
      <c r="A16" s="18"/>
      <c r="B16" s="51">
        <v>11</v>
      </c>
      <c r="C16" s="20" t="s">
        <v>254</v>
      </c>
      <c r="D16" s="21">
        <v>0</v>
      </c>
      <c r="E16" s="22">
        <v>1.5408799999999994</v>
      </c>
      <c r="F16" s="22">
        <f t="shared" si="0"/>
        <v>1.5372548755458411</v>
      </c>
      <c r="G16" s="22">
        <v>0.6727538777886366</v>
      </c>
      <c r="H16" s="22">
        <v>0.86450099775720446</v>
      </c>
      <c r="I16" s="23">
        <f t="shared" si="1"/>
        <v>0.43660367957831686</v>
      </c>
      <c r="J16" s="24">
        <f t="shared" si="2"/>
        <v>0.99764736744317639</v>
      </c>
      <c r="K16" s="5"/>
      <c r="L16" t="s">
        <v>266</v>
      </c>
      <c r="M16" s="6">
        <v>0.7387457348213502</v>
      </c>
      <c r="N16" s="72">
        <v>0.99716773682630944</v>
      </c>
    </row>
    <row r="17" spans="1:14" x14ac:dyDescent="0.25">
      <c r="A17" s="18"/>
      <c r="B17" s="51">
        <v>12</v>
      </c>
      <c r="C17" s="20" t="s">
        <v>255</v>
      </c>
      <c r="D17" s="21">
        <v>0</v>
      </c>
      <c r="E17" s="22">
        <v>1.2735389999999998</v>
      </c>
      <c r="F17" s="22">
        <f t="shared" si="0"/>
        <v>1.2649942460470811</v>
      </c>
      <c r="G17" s="22">
        <v>0.58486989161292513</v>
      </c>
      <c r="H17" s="22">
        <v>0.68012435443415598</v>
      </c>
      <c r="I17" s="23">
        <f t="shared" si="1"/>
        <v>0.45924772748453346</v>
      </c>
      <c r="J17" s="24">
        <f t="shared" si="2"/>
        <v>0.99329054394649974</v>
      </c>
      <c r="K17" s="5"/>
      <c r="L17" t="s">
        <v>253</v>
      </c>
      <c r="M17" s="6">
        <v>1.2727696447655035</v>
      </c>
      <c r="N17" s="72">
        <v>0.9969386523191468</v>
      </c>
    </row>
    <row r="18" spans="1:14" x14ac:dyDescent="0.25">
      <c r="A18" s="18"/>
      <c r="B18" s="51">
        <v>13</v>
      </c>
      <c r="C18" s="20" t="s">
        <v>256</v>
      </c>
      <c r="D18" s="21">
        <v>0</v>
      </c>
      <c r="E18" s="22">
        <v>1.9306529999999995</v>
      </c>
      <c r="F18" s="22">
        <f t="shared" si="0"/>
        <v>1.9151589581017561</v>
      </c>
      <c r="G18" s="22">
        <v>0.89330072725351783</v>
      </c>
      <c r="H18" s="22">
        <v>1.0218582308482382</v>
      </c>
      <c r="I18" s="23">
        <f t="shared" si="1"/>
        <v>0.46269356909476639</v>
      </c>
      <c r="J18" s="24">
        <f t="shared" si="2"/>
        <v>0.99197471430741646</v>
      </c>
      <c r="K18" s="5"/>
      <c r="L18" t="s">
        <v>262</v>
      </c>
      <c r="M18" s="6">
        <v>0.72344241755308758</v>
      </c>
      <c r="N18" s="72">
        <v>0.99646206125401338</v>
      </c>
    </row>
    <row r="19" spans="1:14" x14ac:dyDescent="0.25">
      <c r="A19" s="18"/>
      <c r="B19" s="51">
        <v>14</v>
      </c>
      <c r="C19" s="20" t="s">
        <v>257</v>
      </c>
      <c r="D19" s="21">
        <v>0</v>
      </c>
      <c r="E19" s="22">
        <v>2.1039279999999998</v>
      </c>
      <c r="F19" s="22">
        <f t="shared" si="0"/>
        <v>2.0817213350023849</v>
      </c>
      <c r="G19" s="22">
        <v>0.85535822195697619</v>
      </c>
      <c r="H19" s="22">
        <v>1.2263631130454087</v>
      </c>
      <c r="I19" s="23">
        <f t="shared" si="1"/>
        <v>0.40655299133666944</v>
      </c>
      <c r="J19" s="24">
        <f t="shared" si="2"/>
        <v>0.98944514023406938</v>
      </c>
      <c r="K19" s="5"/>
      <c r="L19" t="s">
        <v>247</v>
      </c>
      <c r="M19" s="6">
        <v>2.9821245504626859</v>
      </c>
      <c r="N19" s="72">
        <v>0.99631943515614041</v>
      </c>
    </row>
    <row r="20" spans="1:14" x14ac:dyDescent="0.25">
      <c r="A20" s="18"/>
      <c r="B20" s="51">
        <v>15</v>
      </c>
      <c r="C20" s="20" t="s">
        <v>258</v>
      </c>
      <c r="D20" s="21">
        <v>49.601283999999993</v>
      </c>
      <c r="E20" s="22">
        <v>20.455609000000003</v>
      </c>
      <c r="F20" s="22">
        <f t="shared" si="0"/>
        <v>20.284053579050529</v>
      </c>
      <c r="G20" s="22">
        <v>7.6593835183448391</v>
      </c>
      <c r="H20" s="22">
        <v>12.624670060705689</v>
      </c>
      <c r="I20" s="23">
        <f t="shared" si="1"/>
        <v>0.37443928060733062</v>
      </c>
      <c r="J20" s="24">
        <f t="shared" si="2"/>
        <v>0.99161328215896805</v>
      </c>
      <c r="K20" s="5"/>
      <c r="L20" t="s">
        <v>263</v>
      </c>
      <c r="M20" s="6">
        <v>1.9424444179569491</v>
      </c>
      <c r="N20" s="72">
        <v>0.9957837121300176</v>
      </c>
    </row>
    <row r="21" spans="1:14" x14ac:dyDescent="0.25">
      <c r="A21" s="18"/>
      <c r="B21" s="51">
        <v>16</v>
      </c>
      <c r="C21" s="20" t="s">
        <v>259</v>
      </c>
      <c r="D21" s="21">
        <v>0</v>
      </c>
      <c r="E21" s="22">
        <v>0.82684599999999986</v>
      </c>
      <c r="F21" s="22">
        <f t="shared" si="0"/>
        <v>0.82320315435572411</v>
      </c>
      <c r="G21" s="22">
        <v>0.39396846896852367</v>
      </c>
      <c r="H21" s="22">
        <v>0.42923468538720044</v>
      </c>
      <c r="I21" s="23">
        <f t="shared" si="1"/>
        <v>0.4764713972958976</v>
      </c>
      <c r="J21" s="24">
        <f t="shared" si="2"/>
        <v>0.99559428763726765</v>
      </c>
      <c r="K21" s="5"/>
      <c r="L21" t="s">
        <v>259</v>
      </c>
      <c r="M21" s="6">
        <v>0.82320315435572411</v>
      </c>
      <c r="N21" s="72">
        <v>0.99559428763726765</v>
      </c>
    </row>
    <row r="22" spans="1:14" x14ac:dyDescent="0.25">
      <c r="A22" s="18"/>
      <c r="B22" s="51">
        <v>17</v>
      </c>
      <c r="C22" s="20" t="s">
        <v>260</v>
      </c>
      <c r="D22" s="21">
        <v>0</v>
      </c>
      <c r="E22" s="22">
        <v>0.63124999999999998</v>
      </c>
      <c r="F22" s="22">
        <f t="shared" si="0"/>
        <v>0.62977172619866906</v>
      </c>
      <c r="G22" s="22">
        <v>0.2835984999401262</v>
      </c>
      <c r="H22" s="22">
        <v>0.34617322625854285</v>
      </c>
      <c r="I22" s="23">
        <f t="shared" si="1"/>
        <v>0.44926495040019992</v>
      </c>
      <c r="J22" s="24">
        <f t="shared" si="2"/>
        <v>0.99765818011670349</v>
      </c>
      <c r="K22" s="5"/>
      <c r="L22" t="s">
        <v>268</v>
      </c>
      <c r="M22" s="6">
        <v>1.0026434800042807</v>
      </c>
      <c r="N22" s="72">
        <v>0.99495743382795954</v>
      </c>
    </row>
    <row r="23" spans="1:14" x14ac:dyDescent="0.25">
      <c r="A23" s="18"/>
      <c r="B23" s="51">
        <v>18</v>
      </c>
      <c r="C23" s="20" t="s">
        <v>261</v>
      </c>
      <c r="D23" s="21">
        <v>0</v>
      </c>
      <c r="E23" s="22">
        <v>0.49550699999999998</v>
      </c>
      <c r="F23" s="22">
        <f t="shared" si="0"/>
        <v>0.49150049158401998</v>
      </c>
      <c r="G23" s="22">
        <v>0.2300082592103081</v>
      </c>
      <c r="H23" s="22">
        <v>0.26149223237371189</v>
      </c>
      <c r="I23" s="23">
        <f t="shared" si="1"/>
        <v>0.46418770917526514</v>
      </c>
      <c r="J23" s="24">
        <f t="shared" si="2"/>
        <v>0.99191432529514212</v>
      </c>
      <c r="K23" s="5"/>
      <c r="L23" t="s">
        <v>255</v>
      </c>
      <c r="M23" s="6">
        <v>1.2649942460470811</v>
      </c>
      <c r="N23" s="72">
        <v>0.99329054394649974</v>
      </c>
    </row>
    <row r="24" spans="1:14" x14ac:dyDescent="0.25">
      <c r="A24" s="18"/>
      <c r="B24" s="51">
        <v>19</v>
      </c>
      <c r="C24" s="20" t="s">
        <v>262</v>
      </c>
      <c r="D24" s="21">
        <v>0</v>
      </c>
      <c r="E24" s="22">
        <v>0.72601100000000007</v>
      </c>
      <c r="F24" s="22">
        <f t="shared" si="0"/>
        <v>0.72344241755308758</v>
      </c>
      <c r="G24" s="22">
        <v>0.34137059665408742</v>
      </c>
      <c r="H24" s="22">
        <v>0.38207182089900016</v>
      </c>
      <c r="I24" s="23">
        <f t="shared" si="1"/>
        <v>0.47020030916072536</v>
      </c>
      <c r="J24" s="24">
        <f t="shared" si="2"/>
        <v>0.99646206125401338</v>
      </c>
      <c r="K24" s="5"/>
      <c r="L24" t="s">
        <v>256</v>
      </c>
      <c r="M24" s="6">
        <v>1.9151589581017561</v>
      </c>
      <c r="N24" s="72">
        <v>0.99197471430741646</v>
      </c>
    </row>
    <row r="25" spans="1:14" x14ac:dyDescent="0.25">
      <c r="A25" s="18"/>
      <c r="B25" s="51">
        <v>20</v>
      </c>
      <c r="C25" s="20" t="s">
        <v>263</v>
      </c>
      <c r="D25" s="21">
        <v>0</v>
      </c>
      <c r="E25" s="22">
        <v>1.9506689999999998</v>
      </c>
      <c r="F25" s="22">
        <f t="shared" si="0"/>
        <v>1.9424444179569491</v>
      </c>
      <c r="G25" s="22">
        <v>0.83008517571579432</v>
      </c>
      <c r="H25" s="22">
        <v>1.1123592422411548</v>
      </c>
      <c r="I25" s="23">
        <f t="shared" si="1"/>
        <v>0.42553871298297885</v>
      </c>
      <c r="J25" s="24">
        <f t="shared" si="2"/>
        <v>0.9957837121300176</v>
      </c>
      <c r="K25" s="5"/>
      <c r="L25" t="s">
        <v>261</v>
      </c>
      <c r="M25" s="6">
        <v>0.49150049158401998</v>
      </c>
      <c r="N25" s="72">
        <v>0.99191432529514212</v>
      </c>
    </row>
    <row r="26" spans="1:14" x14ac:dyDescent="0.25">
      <c r="A26" s="18"/>
      <c r="B26" s="51">
        <v>21</v>
      </c>
      <c r="C26" s="20" t="s">
        <v>264</v>
      </c>
      <c r="D26" s="21">
        <v>0</v>
      </c>
      <c r="E26" s="22">
        <v>1.6950879999999997</v>
      </c>
      <c r="F26" s="22">
        <f t="shared" si="0"/>
        <v>1.6925525934984762</v>
      </c>
      <c r="G26" s="22">
        <v>0.78263783547299681</v>
      </c>
      <c r="H26" s="22">
        <v>0.90991475802547939</v>
      </c>
      <c r="I26" s="23">
        <f t="shared" si="1"/>
        <v>0.46170926552072633</v>
      </c>
      <c r="J26" s="24">
        <f t="shared" si="2"/>
        <v>0.99850426260965597</v>
      </c>
      <c r="K26" s="5"/>
      <c r="L26" t="s">
        <v>258</v>
      </c>
      <c r="M26" s="6">
        <v>20.284053579050529</v>
      </c>
      <c r="N26" s="72">
        <v>0.99161328215896805</v>
      </c>
    </row>
    <row r="27" spans="1:14" x14ac:dyDescent="0.25">
      <c r="A27" s="18"/>
      <c r="B27" s="51">
        <v>22</v>
      </c>
      <c r="C27" s="20" t="s">
        <v>265</v>
      </c>
      <c r="D27" s="21">
        <v>0</v>
      </c>
      <c r="E27" s="22">
        <v>1.4120420000000002</v>
      </c>
      <c r="F27" s="22">
        <f t="shared" si="0"/>
        <v>1.4092554757371545</v>
      </c>
      <c r="G27" s="22">
        <v>0.60245636562831351</v>
      </c>
      <c r="H27" s="22">
        <v>0.80679911010884098</v>
      </c>
      <c r="I27" s="23">
        <f t="shared" si="1"/>
        <v>0.42665612327984109</v>
      </c>
      <c r="J27" s="24">
        <f t="shared" si="2"/>
        <v>0.99802659958921491</v>
      </c>
      <c r="K27" s="5"/>
      <c r="L27" t="s">
        <v>248</v>
      </c>
      <c r="M27" s="6">
        <v>1.7157497032740139</v>
      </c>
      <c r="N27" s="72">
        <v>0.99058386768234474</v>
      </c>
    </row>
    <row r="28" spans="1:14" x14ac:dyDescent="0.25">
      <c r="A28" s="18"/>
      <c r="B28" s="51">
        <v>23</v>
      </c>
      <c r="C28" s="20" t="s">
        <v>266</v>
      </c>
      <c r="D28" s="21">
        <v>0</v>
      </c>
      <c r="E28" s="22">
        <v>0.74084399999999984</v>
      </c>
      <c r="F28" s="22">
        <f t="shared" si="0"/>
        <v>0.7387457348213502</v>
      </c>
      <c r="G28" s="22">
        <v>0.34286241258269001</v>
      </c>
      <c r="H28" s="22">
        <v>0.39588332223866018</v>
      </c>
      <c r="I28" s="23">
        <f t="shared" si="1"/>
        <v>0.46279974270249891</v>
      </c>
      <c r="J28" s="24">
        <f t="shared" si="2"/>
        <v>0.99716773682630944</v>
      </c>
      <c r="K28" s="5"/>
      <c r="L28" t="s">
        <v>257</v>
      </c>
      <c r="M28" s="6">
        <v>2.0817213350023849</v>
      </c>
      <c r="N28" s="72">
        <v>0.98944514023406938</v>
      </c>
    </row>
    <row r="29" spans="1:14" x14ac:dyDescent="0.25">
      <c r="A29" s="18"/>
      <c r="B29" s="51">
        <v>24</v>
      </c>
      <c r="C29" s="20" t="s">
        <v>267</v>
      </c>
      <c r="D29" s="21">
        <v>0</v>
      </c>
      <c r="E29" s="22">
        <v>0.64105499999999993</v>
      </c>
      <c r="F29" s="22">
        <f t="shared" si="0"/>
        <v>0.6410013025833905</v>
      </c>
      <c r="G29" s="22">
        <v>0.29340712762859766</v>
      </c>
      <c r="H29" s="22">
        <v>0.34759417495479283</v>
      </c>
      <c r="I29" s="23">
        <f t="shared" si="1"/>
        <v>0.45769415670823516</v>
      </c>
      <c r="J29" s="24">
        <f t="shared" si="2"/>
        <v>0.99991623586648659</v>
      </c>
      <c r="K29" s="5"/>
      <c r="L29" t="s">
        <v>244</v>
      </c>
      <c r="M29" s="6">
        <v>0.90649665849241501</v>
      </c>
      <c r="N29" s="72">
        <v>0.9856802996875117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0</v>
      </c>
      <c r="E30" s="29">
        <v>1.0077250000000002</v>
      </c>
      <c r="F30" s="29">
        <f t="shared" si="0"/>
        <v>1.0026434800042807</v>
      </c>
      <c r="G30" s="29">
        <v>0.45258078671076873</v>
      </c>
      <c r="H30" s="29">
        <v>0.55006269329351198</v>
      </c>
      <c r="I30" s="30">
        <f t="shared" si="1"/>
        <v>0.44911140113698544</v>
      </c>
      <c r="J30" s="31">
        <f t="shared" si="2"/>
        <v>0.99495743382795954</v>
      </c>
      <c r="K30" s="5"/>
      <c r="L30" t="s">
        <v>245</v>
      </c>
      <c r="M30" s="6">
        <v>1.3376195843848109</v>
      </c>
      <c r="N30" s="72">
        <v>0.97838928321366547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58</v>
      </c>
      <c r="B1" s="53" t="s">
        <v>232</v>
      </c>
      <c r="C1" s="47" t="s">
        <v>33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1048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49.601283999999993</v>
      </c>
      <c r="E6" s="15">
        <v>50.891050000000014</v>
      </c>
      <c r="F6" s="15">
        <v>50.553559705818266</v>
      </c>
      <c r="G6" s="15">
        <v>20.919903935649472</v>
      </c>
      <c r="H6" s="15">
        <v>29.633655770168794</v>
      </c>
      <c r="I6" s="16">
        <v>0.41107235821720062</v>
      </c>
      <c r="J6" s="17">
        <v>0.9933683762826323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49.601284</v>
      </c>
      <c r="E7" s="36">
        <f ca="1">SUM(E8:OFFSET(E6,MATCH("GOBIERNOS REGIONALES",$A$8:$A$50,0),0))</f>
        <v>50.89105</v>
      </c>
      <c r="F7" s="36">
        <f ca="1">SUM(F8:OFFSET(F6,MATCH("GOBIERNOS REGIONALES",$A$8:$A$50,0),0))</f>
        <v>50.553559705818266</v>
      </c>
      <c r="G7" s="36">
        <f ca="1">SUM(G8:OFFSET(G6,MATCH("GOBIERNOS REGIONALES",$A$8:$A$50,0),0))</f>
        <v>20.919903935649472</v>
      </c>
      <c r="H7" s="36">
        <f ca="1">SUM(H8:OFFSET(H6,MATCH("GOBIERNOS REGIONALES",$A$8:$A$50,0),0))</f>
        <v>29.633655770168794</v>
      </c>
      <c r="I7" s="37">
        <f ca="1">IFERROR(G7/E7,0)</f>
        <v>0.41107235821720073</v>
      </c>
      <c r="J7" s="38">
        <f ca="1">IFERROR(SUM(G7,H7)/E7,0)</f>
        <v>0.99336837628263253</v>
      </c>
      <c r="K7" s="5"/>
    </row>
    <row r="8" spans="1:11" ht="25.5" x14ac:dyDescent="0.25">
      <c r="A8" s="18"/>
      <c r="B8" s="19">
        <v>211</v>
      </c>
      <c r="C8" s="20" t="s">
        <v>152</v>
      </c>
      <c r="D8" s="21">
        <v>49.601284</v>
      </c>
      <c r="E8" s="22">
        <v>50.89105</v>
      </c>
      <c r="F8" s="22">
        <f t="shared" ref="F8:F10" si="0">SUM(G8,H8)</f>
        <v>50.553559705818266</v>
      </c>
      <c r="G8" s="22">
        <v>20.919903935649472</v>
      </c>
      <c r="H8" s="22">
        <v>29.633655770168794</v>
      </c>
      <c r="I8" s="23">
        <f t="shared" ref="I8:I10" si="1">IFERROR(G8/E8,0)</f>
        <v>0.41107235821720073</v>
      </c>
      <c r="J8" s="24">
        <f t="shared" ref="J8:J10" si="2">IFERROR(SUM(G8,H8)/E8,0)</f>
        <v>0.99336837628263253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58</v>
      </c>
      <c r="B1" s="47" t="s">
        <v>232</v>
      </c>
      <c r="C1" s="47" t="s">
        <v>33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1049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49.601283999999993</v>
      </c>
      <c r="G6" s="15">
        <v>50.891050000000014</v>
      </c>
      <c r="H6" s="15">
        <v>50.553559705818266</v>
      </c>
      <c r="I6" s="15">
        <v>20.919903935649472</v>
      </c>
      <c r="J6" s="15">
        <v>29.633655770168794</v>
      </c>
      <c r="K6" s="16">
        <v>0.41107235821720062</v>
      </c>
      <c r="L6" s="17">
        <v>0.9933683762826323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49.601283999999993</v>
      </c>
      <c r="G7" s="36">
        <f ca="1">SUM(G8:OFFSET(G6,MATCH("PROYECTOS",$A$8:$A$50,0),0))</f>
        <v>50.891050000000007</v>
      </c>
      <c r="H7" s="36">
        <f ca="1">SUM(H8:OFFSET(H6,MATCH("PROYECTOS",$A$8:$A$50,0),0))</f>
        <v>50.553559705818266</v>
      </c>
      <c r="I7" s="36">
        <f ca="1">SUM(I8:OFFSET(I6,MATCH("PROYECTOS",$A$8:$A$50,0),0))</f>
        <v>20.919903935649472</v>
      </c>
      <c r="J7" s="36">
        <f ca="1">SUM(J8:OFFSET(J6,MATCH("PROYECTOS",$A$8:$A$50,0),0))</f>
        <v>29.633655770168794</v>
      </c>
      <c r="K7" s="37">
        <f ca="1">IFERROR(I7/G7,0)</f>
        <v>0.41107235821720067</v>
      </c>
      <c r="L7" s="38">
        <f ca="1">IFERROR(SUM(I7,J7)/G7,0)</f>
        <v>0.99336837628263241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7.5012840000000001</v>
      </c>
      <c r="G8" s="22">
        <v>7.2411190000000003</v>
      </c>
      <c r="H8" s="22">
        <f t="shared" ref="H8:H10" si="0">SUM(I8,J8)</f>
        <v>7.2070674285641871</v>
      </c>
      <c r="I8" s="22">
        <v>3.2016484750784002</v>
      </c>
      <c r="J8" s="22">
        <v>4.0054189534857869</v>
      </c>
      <c r="K8" s="23">
        <f t="shared" ref="K8:K11" si="1">IFERROR(I8/G8,0)</f>
        <v>0.44214830264195354</v>
      </c>
      <c r="L8" s="24">
        <f t="shared" ref="L8:L11" si="2">IFERROR(SUM(I8,J8)/G8,0)</f>
        <v>0.99529747109033662</v>
      </c>
      <c r="M8" s="61"/>
      <c r="N8" s="22"/>
      <c r="O8" s="24" t="str">
        <f>IFERROR(N8/M8,".")</f>
        <v>.</v>
      </c>
    </row>
    <row r="9" spans="1:15" x14ac:dyDescent="0.25">
      <c r="A9" s="18"/>
      <c r="B9" s="20">
        <v>3000253</v>
      </c>
      <c r="C9" s="20" t="s">
        <v>1050</v>
      </c>
      <c r="D9" s="60">
        <v>110</v>
      </c>
      <c r="E9" s="20" t="s">
        <v>1052</v>
      </c>
      <c r="F9" s="21">
        <v>38.949999999999996</v>
      </c>
      <c r="G9" s="22">
        <v>40.365130000000008</v>
      </c>
      <c r="H9" s="22">
        <f t="shared" si="0"/>
        <v>40.063371642003403</v>
      </c>
      <c r="I9" s="22">
        <v>16.448526773619506</v>
      </c>
      <c r="J9" s="22">
        <v>23.614844868383898</v>
      </c>
      <c r="K9" s="23">
        <f t="shared" si="1"/>
        <v>0.40749346709943712</v>
      </c>
      <c r="L9" s="24">
        <f t="shared" si="2"/>
        <v>0.99252428127949532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3000502</v>
      </c>
      <c r="C10" s="20" t="s">
        <v>1051</v>
      </c>
      <c r="D10" s="60">
        <v>197</v>
      </c>
      <c r="E10" s="20" t="s">
        <v>1053</v>
      </c>
      <c r="F10" s="21">
        <v>3.15</v>
      </c>
      <c r="G10" s="22">
        <v>3.2848009999999999</v>
      </c>
      <c r="H10" s="22">
        <f t="shared" si="0"/>
        <v>3.2831206352506763</v>
      </c>
      <c r="I10" s="22">
        <v>1.2697286869515665</v>
      </c>
      <c r="J10" s="22">
        <v>2.0133919482991098</v>
      </c>
      <c r="K10" s="23">
        <f t="shared" si="1"/>
        <v>0.38654660874481178</v>
      </c>
      <c r="L10" s="24">
        <f t="shared" si="2"/>
        <v>0.99948844245075319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0</v>
      </c>
      <c r="H11" s="43">
        <f t="shared" ca="1" si="4"/>
        <v>0</v>
      </c>
      <c r="I11" s="43">
        <f t="shared" ca="1" si="4"/>
        <v>0</v>
      </c>
      <c r="J11" s="43">
        <f t="shared" ca="1" si="4"/>
        <v>0</v>
      </c>
      <c r="K11" s="44">
        <f t="shared" ca="1" si="1"/>
        <v>0</v>
      </c>
      <c r="L11" s="45">
        <f t="shared" ca="1" si="2"/>
        <v>0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1067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B8" sqref="B8:C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58</v>
      </c>
      <c r="B1" s="47" t="s">
        <v>232</v>
      </c>
      <c r="C1" s="47" t="s">
        <v>33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1054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49.601283999999993</v>
      </c>
      <c r="I6" s="15">
        <v>50.891050000000014</v>
      </c>
      <c r="J6" s="15">
        <v>50.553559705818266</v>
      </c>
      <c r="K6" s="15">
        <v>20.919903935649472</v>
      </c>
      <c r="L6" s="15">
        <v>29.633655770168794</v>
      </c>
      <c r="M6" s="16">
        <v>0.41107235821720062</v>
      </c>
      <c r="N6" s="17">
        <v>0.9933683762826323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SUM(H8:OFFSET(H6,MATCH("PROYECTOS",$A$8:$A$36,0),0))</f>
        <v>49.601284</v>
      </c>
      <c r="I7" s="36">
        <f ca="1">SUM(I8:OFFSET(I6,MATCH("PROYECTOS",$A$8:$A$36,0),0))</f>
        <v>50.89105</v>
      </c>
      <c r="J7" s="36">
        <f ca="1">SUM(J8:OFFSET(J6,MATCH("PROYECTOS",$A$8:$A$36,0),0))</f>
        <v>50.553559705818266</v>
      </c>
      <c r="K7" s="36">
        <f ca="1">SUM(K8:OFFSET(K6,MATCH("PROYECTOS",$A$8:$A$36,0),0))</f>
        <v>20.919903935649472</v>
      </c>
      <c r="L7" s="36">
        <f ca="1">SUM(L8:OFFSET(L6,MATCH("PROYECTOS",$A$8:$A$36,0),0))</f>
        <v>29.633655770168794</v>
      </c>
      <c r="M7" s="37">
        <f ca="1">IFERROR(K7/I7,0)</f>
        <v>0.41107235821720073</v>
      </c>
      <c r="N7" s="38">
        <f ca="1">IFERROR(SUM(K7,L7)/I7,0)</f>
        <v>0.99336837628263253</v>
      </c>
      <c r="O7" s="57"/>
      <c r="P7" s="36"/>
      <c r="Q7" s="38"/>
    </row>
    <row r="8" spans="1:17" ht="38.25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15</v>
      </c>
      <c r="G8" s="20" t="s">
        <v>1063</v>
      </c>
      <c r="H8" s="21">
        <v>7.1012839999999997</v>
      </c>
      <c r="I8" s="22">
        <v>7.1078840000000003</v>
      </c>
      <c r="J8" s="22">
        <f t="shared" ref="J8:J16" si="0">SUM(K8,L8)</f>
        <v>7.0808058963157237</v>
      </c>
      <c r="K8" s="22">
        <v>3.1599105224013329</v>
      </c>
      <c r="L8" s="22">
        <v>3.9208953739143908</v>
      </c>
      <c r="M8" s="23">
        <f t="shared" ref="M8:M17" si="1">IFERROR(K8/I8,0)</f>
        <v>0.44456416598826498</v>
      </c>
      <c r="N8" s="24">
        <f t="shared" ref="N8:N17" si="2">IFERROR(SUM(K8,L8)/I8,0)</f>
        <v>0.99619041283112153</v>
      </c>
      <c r="O8" s="61">
        <v>6</v>
      </c>
      <c r="P8" s="22">
        <v>6</v>
      </c>
      <c r="Q8" s="24">
        <f>IFERROR(P8/O8,".")</f>
        <v>1</v>
      </c>
    </row>
    <row r="9" spans="1:17" ht="25.5" x14ac:dyDescent="0.25">
      <c r="A9" s="18"/>
      <c r="B9" s="65">
        <v>5001420</v>
      </c>
      <c r="C9" s="20" t="s">
        <v>1055</v>
      </c>
      <c r="D9" s="20">
        <v>3000001</v>
      </c>
      <c r="E9" s="20" t="s">
        <v>275</v>
      </c>
      <c r="F9" s="60">
        <v>117</v>
      </c>
      <c r="G9" s="20" t="s">
        <v>813</v>
      </c>
      <c r="H9" s="21">
        <v>0.39999999999999997</v>
      </c>
      <c r="I9" s="22">
        <v>0.13323499999999999</v>
      </c>
      <c r="J9" s="22">
        <f t="shared" si="0"/>
        <v>0.12626153224846348</v>
      </c>
      <c r="K9" s="22">
        <v>4.1737952677067369E-2</v>
      </c>
      <c r="L9" s="22">
        <v>8.4523579571396112E-2</v>
      </c>
      <c r="M9" s="23">
        <f t="shared" si="1"/>
        <v>0.31326567851591075</v>
      </c>
      <c r="N9" s="24">
        <f t="shared" si="2"/>
        <v>0.9476603914021352</v>
      </c>
      <c r="O9" s="61">
        <v>21</v>
      </c>
      <c r="P9" s="22">
        <v>21</v>
      </c>
      <c r="Q9" s="24">
        <f t="shared" ref="Q9:Q16" si="3">IFERROR(P9/O9,".")</f>
        <v>1</v>
      </c>
    </row>
    <row r="10" spans="1:17" ht="38.25" x14ac:dyDescent="0.25">
      <c r="A10" s="18"/>
      <c r="B10" s="65">
        <v>5001419</v>
      </c>
      <c r="C10" s="20" t="s">
        <v>1056</v>
      </c>
      <c r="D10" s="20">
        <v>3000253</v>
      </c>
      <c r="E10" s="20" t="s">
        <v>1050</v>
      </c>
      <c r="F10" s="60">
        <v>422</v>
      </c>
      <c r="G10" s="20" t="s">
        <v>1064</v>
      </c>
      <c r="H10" s="21">
        <v>0.15</v>
      </c>
      <c r="I10" s="22">
        <v>0.15647399999999997</v>
      </c>
      <c r="J10" s="22">
        <f t="shared" si="0"/>
        <v>0.15118446521228179</v>
      </c>
      <c r="K10" s="22">
        <v>6.7720935330726206E-2</v>
      </c>
      <c r="L10" s="22">
        <v>8.3463529881555587E-2</v>
      </c>
      <c r="M10" s="23">
        <f t="shared" si="1"/>
        <v>0.43279353330729847</v>
      </c>
      <c r="N10" s="24">
        <f t="shared" si="2"/>
        <v>0.96619543957642684</v>
      </c>
      <c r="O10" s="61">
        <v>22</v>
      </c>
      <c r="P10" s="22">
        <v>22</v>
      </c>
      <c r="Q10" s="24">
        <f t="shared" si="3"/>
        <v>1</v>
      </c>
    </row>
    <row r="11" spans="1:17" ht="25.5" x14ac:dyDescent="0.25">
      <c r="A11" s="18"/>
      <c r="B11" s="65">
        <v>5002710</v>
      </c>
      <c r="C11" s="20" t="s">
        <v>1057</v>
      </c>
      <c r="D11" s="20">
        <v>3000253</v>
      </c>
      <c r="E11" s="20" t="s">
        <v>1050</v>
      </c>
      <c r="F11" s="60">
        <v>110</v>
      </c>
      <c r="G11" s="20" t="s">
        <v>1052</v>
      </c>
      <c r="H11" s="21">
        <v>35</v>
      </c>
      <c r="I11" s="22">
        <v>37.511496000000001</v>
      </c>
      <c r="J11" s="22">
        <f t="shared" si="0"/>
        <v>37.260267436532558</v>
      </c>
      <c r="K11" s="22">
        <v>14.990107086413218</v>
      </c>
      <c r="L11" s="22">
        <v>22.27016035011934</v>
      </c>
      <c r="M11" s="23">
        <f t="shared" si="1"/>
        <v>0.39961368340023595</v>
      </c>
      <c r="N11" s="24">
        <f t="shared" si="2"/>
        <v>0.99330262478821307</v>
      </c>
      <c r="O11" s="61">
        <v>56277</v>
      </c>
      <c r="P11" s="22">
        <v>59761</v>
      </c>
      <c r="Q11" s="24">
        <f t="shared" si="3"/>
        <v>1.0619080619080619</v>
      </c>
    </row>
    <row r="12" spans="1:17" ht="25.5" x14ac:dyDescent="0.25">
      <c r="A12" s="18"/>
      <c r="B12" s="65">
        <v>5002711</v>
      </c>
      <c r="C12" s="20" t="s">
        <v>1058</v>
      </c>
      <c r="D12" s="20">
        <v>3000253</v>
      </c>
      <c r="E12" s="20" t="s">
        <v>1050</v>
      </c>
      <c r="F12" s="60">
        <v>110</v>
      </c>
      <c r="G12" s="20" t="s">
        <v>1052</v>
      </c>
      <c r="H12" s="21">
        <v>0.99999999999999978</v>
      </c>
      <c r="I12" s="22">
        <v>0.6598369999999999</v>
      </c>
      <c r="J12" s="22">
        <f t="shared" si="0"/>
        <v>0.65077780773776794</v>
      </c>
      <c r="K12" s="22">
        <v>0.35836358837332227</v>
      </c>
      <c r="L12" s="22">
        <v>0.29241421936444567</v>
      </c>
      <c r="M12" s="23">
        <f t="shared" si="1"/>
        <v>0.54310926542967786</v>
      </c>
      <c r="N12" s="24">
        <f t="shared" si="2"/>
        <v>0.98627056036228344</v>
      </c>
      <c r="O12" s="61">
        <v>2481</v>
      </c>
      <c r="P12" s="22">
        <v>2480</v>
      </c>
      <c r="Q12" s="24">
        <f t="shared" si="3"/>
        <v>0.99959693671906491</v>
      </c>
    </row>
    <row r="13" spans="1:17" x14ac:dyDescent="0.25">
      <c r="A13" s="18"/>
      <c r="B13" s="65">
        <v>5002712</v>
      </c>
      <c r="C13" s="20" t="s">
        <v>1059</v>
      </c>
      <c r="D13" s="20">
        <v>3000253</v>
      </c>
      <c r="E13" s="20" t="s">
        <v>1050</v>
      </c>
      <c r="F13" s="60">
        <v>110</v>
      </c>
      <c r="G13" s="20" t="s">
        <v>1052</v>
      </c>
      <c r="H13" s="21">
        <v>1.3000000000000003</v>
      </c>
      <c r="I13" s="22">
        <v>1.239209</v>
      </c>
      <c r="J13" s="22">
        <f t="shared" si="0"/>
        <v>1.2148738225191664</v>
      </c>
      <c r="K13" s="22">
        <v>0.6576030533856283</v>
      </c>
      <c r="L13" s="22">
        <v>0.55727076913353812</v>
      </c>
      <c r="M13" s="23">
        <f t="shared" si="1"/>
        <v>0.53066355504650808</v>
      </c>
      <c r="N13" s="24">
        <f t="shared" si="2"/>
        <v>0.98036232993721517</v>
      </c>
      <c r="O13" s="61">
        <v>902</v>
      </c>
      <c r="P13" s="22">
        <v>1975</v>
      </c>
      <c r="Q13" s="24">
        <f t="shared" si="3"/>
        <v>2.1895787139689578</v>
      </c>
    </row>
    <row r="14" spans="1:17" x14ac:dyDescent="0.25">
      <c r="A14" s="18"/>
      <c r="B14" s="65">
        <v>5002713</v>
      </c>
      <c r="C14" s="20" t="s">
        <v>1060</v>
      </c>
      <c r="D14" s="20">
        <v>3000253</v>
      </c>
      <c r="E14" s="20" t="s">
        <v>1050</v>
      </c>
      <c r="F14" s="60">
        <v>110</v>
      </c>
      <c r="G14" s="20" t="s">
        <v>1052</v>
      </c>
      <c r="H14" s="21">
        <v>1.5000000000000002</v>
      </c>
      <c r="I14" s="22">
        <v>0.79811399999999999</v>
      </c>
      <c r="J14" s="22">
        <f t="shared" si="0"/>
        <v>0.78626811000162888</v>
      </c>
      <c r="K14" s="22">
        <v>0.37473211011661078</v>
      </c>
      <c r="L14" s="22">
        <v>0.4115359998850181</v>
      </c>
      <c r="M14" s="23">
        <f t="shared" si="1"/>
        <v>0.46952203584526869</v>
      </c>
      <c r="N14" s="24">
        <f t="shared" si="2"/>
        <v>0.98515764665402294</v>
      </c>
      <c r="O14" s="61">
        <v>322</v>
      </c>
      <c r="P14" s="22">
        <v>371</v>
      </c>
      <c r="Q14" s="24">
        <f t="shared" si="3"/>
        <v>1.1521739130434783</v>
      </c>
    </row>
    <row r="15" spans="1:17" ht="38.25" x14ac:dyDescent="0.25">
      <c r="A15" s="18"/>
      <c r="B15" s="65">
        <v>5001424</v>
      </c>
      <c r="C15" s="20" t="s">
        <v>1061</v>
      </c>
      <c r="D15" s="20">
        <v>3000502</v>
      </c>
      <c r="E15" s="20" t="s">
        <v>1051</v>
      </c>
      <c r="F15" s="60">
        <v>197</v>
      </c>
      <c r="G15" s="20" t="s">
        <v>1053</v>
      </c>
      <c r="H15" s="21">
        <v>1.1499999999999999</v>
      </c>
      <c r="I15" s="22">
        <v>0.64084300000000005</v>
      </c>
      <c r="J15" s="22">
        <f t="shared" si="0"/>
        <v>0.64023879443993792</v>
      </c>
      <c r="K15" s="22">
        <v>0.36433194350684062</v>
      </c>
      <c r="L15" s="22">
        <v>0.2759068509330973</v>
      </c>
      <c r="M15" s="23">
        <f t="shared" si="1"/>
        <v>0.56851981453622902</v>
      </c>
      <c r="N15" s="24">
        <f t="shared" si="2"/>
        <v>0.99905717069537758</v>
      </c>
      <c r="O15" s="61">
        <v>6000</v>
      </c>
      <c r="P15" s="22">
        <v>6808</v>
      </c>
      <c r="Q15" s="24">
        <f t="shared" si="3"/>
        <v>1.1346666666666667</v>
      </c>
    </row>
    <row r="16" spans="1:17" ht="25.5" x14ac:dyDescent="0.25">
      <c r="A16" s="18"/>
      <c r="B16" s="65">
        <v>5004108</v>
      </c>
      <c r="C16" s="20" t="s">
        <v>1062</v>
      </c>
      <c r="D16" s="20">
        <v>3000502</v>
      </c>
      <c r="E16" s="20" t="s">
        <v>1051</v>
      </c>
      <c r="F16" s="60">
        <v>576</v>
      </c>
      <c r="G16" s="20" t="s">
        <v>1065</v>
      </c>
      <c r="H16" s="21">
        <v>2</v>
      </c>
      <c r="I16" s="22">
        <v>2.643958</v>
      </c>
      <c r="J16" s="22">
        <f t="shared" si="0"/>
        <v>2.6428818408107384</v>
      </c>
      <c r="K16" s="22">
        <v>0.90539674344472587</v>
      </c>
      <c r="L16" s="22">
        <v>1.7374850973660125</v>
      </c>
      <c r="M16" s="23">
        <f t="shared" si="1"/>
        <v>0.34243991146785457</v>
      </c>
      <c r="N16" s="24">
        <f t="shared" si="2"/>
        <v>0.99959297417384785</v>
      </c>
      <c r="O16" s="61">
        <v>12000</v>
      </c>
      <c r="P16" s="22">
        <v>12278</v>
      </c>
      <c r="Q16" s="24">
        <f t="shared" si="3"/>
        <v>1.0231666666666666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OFFSET(H17,-MATCH("PROYECTOS",$A$8:$A$36,0)-1,0)-(OFFSET(H17,-MATCH("PROYECTOS",$A$8:$A$36,0),0))</f>
        <v>0</v>
      </c>
      <c r="I17" s="43">
        <f ca="1">OFFSET(I17,-MATCH("PROYECTOS",$A$8:$A$36,0)-1,0)-(OFFSET(I17,-MATCH("PROYECTOS",$A$8:$A$36,0),0))</f>
        <v>0</v>
      </c>
      <c r="J17" s="43">
        <f ca="1">OFFSET(J17,-MATCH("PROYECTOS",$A$8:$A$36,0)-1,0)-(OFFSET(J17,-MATCH("PROYECTOS",$A$8:$A$36,0),0))</f>
        <v>0</v>
      </c>
      <c r="K17" s="43">
        <f ca="1">OFFSET(K17,-MATCH("PROYECTOS",$A$8:$A$36,0)-1,0)-(OFFSET(K17,-MATCH("PROYECTOS",$A$8:$A$36,0),0))</f>
        <v>0</v>
      </c>
      <c r="L17" s="43">
        <f ca="1">OFFSET(L17,-MATCH("PROYECTOS",$A$8:$A$36,0)-1,0)-(OFFSET(L17,-MATCH("PROYECTOS",$A$8:$A$36,0),0))</f>
        <v>0</v>
      </c>
      <c r="M17" s="44">
        <f t="shared" ca="1" si="1"/>
        <v>0</v>
      </c>
      <c r="N17" s="45">
        <f t="shared" ca="1" si="2"/>
        <v>0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59</v>
      </c>
      <c r="B1" s="48" t="s">
        <v>232</v>
      </c>
      <c r="C1" s="47" t="s">
        <v>34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1068</v>
      </c>
      <c r="L2" s="1" t="s">
        <v>1079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867.2215490000001</v>
      </c>
      <c r="E6" s="15">
        <f ca="1">SUM(E7:OFFSET(E7,50,0))</f>
        <v>1469.5721289999999</v>
      </c>
      <c r="F6" s="15">
        <f ca="1">SUM(F7:OFFSET(F7,50,0))</f>
        <v>1468.2769860990811</v>
      </c>
      <c r="G6" s="15">
        <f ca="1">SUM(G7:OFFSET(G7,50,0))</f>
        <v>1152.3025625675364</v>
      </c>
      <c r="H6" s="15">
        <f ca="1">SUM(H7:OFFSET(H7,50,0))</f>
        <v>315.97442353154474</v>
      </c>
      <c r="I6" s="16">
        <f ca="1">IFERROR(G6/E6,0)</f>
        <v>0.78410752342700185</v>
      </c>
      <c r="J6" s="17">
        <f ca="1">IFERROR(SUM(G6,H6)/E6,0)</f>
        <v>0.99911869388690699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15</v>
      </c>
      <c r="C7" s="20" t="s">
        <v>258</v>
      </c>
      <c r="D7" s="21">
        <v>867.15536600000007</v>
      </c>
      <c r="E7" s="22">
        <v>1469.507885</v>
      </c>
      <c r="F7" s="22">
        <f t="shared" ref="F7:F8" si="0">SUM(G7,H7)</f>
        <v>1468.2201961703104</v>
      </c>
      <c r="G7" s="22">
        <v>1152.2754175673181</v>
      </c>
      <c r="H7" s="22">
        <v>315.9447786029923</v>
      </c>
      <c r="I7" s="23">
        <f t="shared" ref="I7:I8" si="1">IFERROR(G7/E7,0)</f>
        <v>0.78412333089816533</v>
      </c>
      <c r="J7" s="24">
        <f t="shared" ref="J7:J8" si="2">IFERROR(SUM(G7,H7)/E7,0)</f>
        <v>0.99912372785281811</v>
      </c>
      <c r="K7" s="5"/>
      <c r="L7" t="s">
        <v>258</v>
      </c>
      <c r="M7" s="6">
        <v>1468.2201961703104</v>
      </c>
      <c r="N7" s="72">
        <v>0.99912372785281811</v>
      </c>
    </row>
    <row r="8" spans="1:14" ht="15.75" thickBot="1" x14ac:dyDescent="0.3">
      <c r="A8" s="25"/>
      <c r="B8" s="52">
        <v>20</v>
      </c>
      <c r="C8" s="27" t="s">
        <v>263</v>
      </c>
      <c r="D8" s="28">
        <v>6.6182999999999992E-2</v>
      </c>
      <c r="E8" s="29">
        <v>6.4243999999999996E-2</v>
      </c>
      <c r="F8" s="29">
        <f t="shared" si="0"/>
        <v>5.6789928770740516E-2</v>
      </c>
      <c r="G8" s="29">
        <v>2.7145000218297355E-2</v>
      </c>
      <c r="H8" s="29">
        <v>2.9644928552443162E-2</v>
      </c>
      <c r="I8" s="30">
        <f t="shared" si="1"/>
        <v>0.42252973380078074</v>
      </c>
      <c r="J8" s="31">
        <f t="shared" si="2"/>
        <v>0.88397249191738558</v>
      </c>
      <c r="K8" s="5"/>
      <c r="L8" t="s">
        <v>263</v>
      </c>
      <c r="M8" s="6">
        <v>5.6789928770740516E-2</v>
      </c>
      <c r="N8" s="72">
        <v>0.88397249191738558</v>
      </c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10" sqref="A10:J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59</v>
      </c>
      <c r="B1" s="53" t="s">
        <v>232</v>
      </c>
      <c r="C1" s="47" t="s">
        <v>34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1069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867.2215490000001</v>
      </c>
      <c r="E6" s="15">
        <v>1469.5721289999999</v>
      </c>
      <c r="F6" s="15">
        <v>1468.2769860990811</v>
      </c>
      <c r="G6" s="15">
        <v>1152.3025625675364</v>
      </c>
      <c r="H6" s="15">
        <v>315.97442353154474</v>
      </c>
      <c r="I6" s="16">
        <v>0.78410752342700185</v>
      </c>
      <c r="J6" s="17">
        <v>0.99911869388690699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867.15536600000007</v>
      </c>
      <c r="E7" s="36">
        <f ca="1">SUM(E8:OFFSET(E6,MATCH("GOBIERNOS REGIONALES",$A$8:$A$50,0),0))</f>
        <v>1469.507885</v>
      </c>
      <c r="F7" s="36">
        <f ca="1">SUM(F8:OFFSET(F6,MATCH("GOBIERNOS REGIONALES",$A$8:$A$50,0),0))</f>
        <v>1468.2201961703104</v>
      </c>
      <c r="G7" s="36">
        <f ca="1">SUM(G8:OFFSET(G6,MATCH("GOBIERNOS REGIONALES",$A$8:$A$50,0),0))</f>
        <v>1152.2754175673181</v>
      </c>
      <c r="H7" s="36">
        <f ca="1">SUM(H8:OFFSET(H6,MATCH("GOBIERNOS REGIONALES",$A$8:$A$50,0),0))</f>
        <v>315.9447786029923</v>
      </c>
      <c r="I7" s="37">
        <f ca="1">IFERROR(G7/E7,0)</f>
        <v>0.78412333089816533</v>
      </c>
      <c r="J7" s="38">
        <f ca="1">IFERROR(SUM(G7,H7)/E7,0)</f>
        <v>0.99912372785281811</v>
      </c>
      <c r="K7" s="5"/>
    </row>
    <row r="8" spans="1:11" ht="25.5" x14ac:dyDescent="0.25">
      <c r="A8" s="18"/>
      <c r="B8" s="19">
        <v>37</v>
      </c>
      <c r="C8" s="20" t="s">
        <v>122</v>
      </c>
      <c r="D8" s="21">
        <v>867.15536600000007</v>
      </c>
      <c r="E8" s="22">
        <v>1469.507885</v>
      </c>
      <c r="F8" s="22">
        <f t="shared" ref="F8:F11" si="0">SUM(G8,H8)</f>
        <v>1468.2201961703104</v>
      </c>
      <c r="G8" s="22">
        <v>1152.2754175673181</v>
      </c>
      <c r="H8" s="22">
        <v>315.9447786029923</v>
      </c>
      <c r="I8" s="23">
        <f t="shared" ref="I8:I11" si="1">IFERROR(G8/E8,0)</f>
        <v>0.78412333089816533</v>
      </c>
      <c r="J8" s="24">
        <f t="shared" ref="J8:J11" si="2">IFERROR(SUM(G8,H8)/E8,0)</f>
        <v>0.99912372785281811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6.6182999999999992E-2</v>
      </c>
      <c r="E9" s="36">
        <f ca="1">SUM(E10:OFFSET(E8,(MATCH("GOBIERNOS LOCALES",$A$8:$A$50,0)-MATCH("GOBIERNOS REGIONALES",$A$8:$A$50,0)),0))</f>
        <v>6.4243999999999996E-2</v>
      </c>
      <c r="F9" s="36">
        <f ca="1">SUM(F10:OFFSET(F8,(MATCH("GOBIERNOS LOCALES",$A$8:$A$50,0)-MATCH("GOBIERNOS REGIONALES",$A$8:$A$50,0)),0))</f>
        <v>5.6789928770740516E-2</v>
      </c>
      <c r="G9" s="36">
        <f ca="1">SUM(G10:OFFSET(G8,(MATCH("GOBIERNOS LOCALES",$A$8:$A$50,0)-MATCH("GOBIERNOS REGIONALES",$A$8:$A$50,0)),0))</f>
        <v>2.7145000218297355E-2</v>
      </c>
      <c r="H9" s="36">
        <f ca="1">SUM(H10:OFFSET(H8,(MATCH("GOBIERNOS LOCALES",$A$8:$A$50,0)-MATCH("GOBIERNOS REGIONALES",$A$8:$A$50,0)),0))</f>
        <v>2.9644928552443162E-2</v>
      </c>
      <c r="I9" s="37">
        <f t="shared" ca="1" si="1"/>
        <v>0.42252973380078074</v>
      </c>
      <c r="J9" s="38">
        <f t="shared" ca="1" si="2"/>
        <v>0.88397249191738558</v>
      </c>
      <c r="K9" s="5"/>
    </row>
    <row r="10" spans="1:11" ht="15.75" thickBot="1" x14ac:dyDescent="0.3">
      <c r="A10" s="25"/>
      <c r="B10" s="26">
        <v>457</v>
      </c>
      <c r="C10" s="27" t="s">
        <v>222</v>
      </c>
      <c r="D10" s="28">
        <v>6.6182999999999992E-2</v>
      </c>
      <c r="E10" s="29">
        <v>6.4243999999999996E-2</v>
      </c>
      <c r="F10" s="29">
        <f t="shared" si="0"/>
        <v>5.6789928770740516E-2</v>
      </c>
      <c r="G10" s="29">
        <v>2.7145000218297355E-2</v>
      </c>
      <c r="H10" s="29">
        <v>2.9644928552443162E-2</v>
      </c>
      <c r="I10" s="30">
        <f t="shared" si="1"/>
        <v>0.42252973380078074</v>
      </c>
      <c r="J10" s="31">
        <f t="shared" si="2"/>
        <v>0.88397249191738558</v>
      </c>
      <c r="K10" s="5"/>
    </row>
    <row r="11" spans="1:11" x14ac:dyDescent="0.25">
      <c r="A11" t="s">
        <v>231</v>
      </c>
      <c r="D11" s="6"/>
      <c r="E11" s="6"/>
      <c r="F11" s="6">
        <f t="shared" si="0"/>
        <v>0</v>
      </c>
      <c r="G11" s="6"/>
      <c r="H11" s="6"/>
      <c r="I11" s="5">
        <f t="shared" si="1"/>
        <v>0</v>
      </c>
      <c r="J11" s="5">
        <f t="shared" si="2"/>
        <v>0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workbookViewId="0">
      <selection activeCell="F14" sqref="F14:K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59</v>
      </c>
      <c r="B1" s="47" t="s">
        <v>232</v>
      </c>
      <c r="C1" s="47" t="s">
        <v>34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1070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867.2215490000001</v>
      </c>
      <c r="G6" s="15">
        <v>1469.5721289999999</v>
      </c>
      <c r="H6" s="15">
        <v>1468.2769860990811</v>
      </c>
      <c r="I6" s="15">
        <v>1152.3025625675364</v>
      </c>
      <c r="J6" s="15">
        <v>315.97442353154474</v>
      </c>
      <c r="K6" s="16">
        <v>0.78410752342700185</v>
      </c>
      <c r="L6" s="17">
        <v>0.99911869388690699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867.2215490000001</v>
      </c>
      <c r="G7" s="36">
        <f ca="1">SUM(G8:OFFSET(G6,MATCH("PROYECTOS",$A$8:$A$50,0),0))</f>
        <v>1469.5721289999999</v>
      </c>
      <c r="H7" s="36">
        <f ca="1">SUM(H8:OFFSET(H6,MATCH("PROYECTOS",$A$8:$A$50,0),0))</f>
        <v>1468.2769860990811</v>
      </c>
      <c r="I7" s="36">
        <f ca="1">SUM(I8:OFFSET(I6,MATCH("PROYECTOS",$A$8:$A$50,0),0))</f>
        <v>1152.3025625675364</v>
      </c>
      <c r="J7" s="36">
        <f ca="1">SUM(J8:OFFSET(J6,MATCH("PROYECTOS",$A$8:$A$50,0),0))</f>
        <v>315.97442353154474</v>
      </c>
      <c r="K7" s="37">
        <f ca="1">IFERROR(I7/G7,0)</f>
        <v>0.78410752342700185</v>
      </c>
      <c r="L7" s="38">
        <f ca="1">IFERROR(SUM(I7,J7)/G7,0)</f>
        <v>0.99911869388690699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1.1561110000000001</v>
      </c>
      <c r="G8" s="22">
        <v>510.92762999999997</v>
      </c>
      <c r="H8" s="22">
        <f t="shared" ref="H8:H9" si="0">SUM(I8,J8)</f>
        <v>510.82317261943535</v>
      </c>
      <c r="I8" s="22">
        <v>507.66191673600406</v>
      </c>
      <c r="J8" s="22">
        <v>3.1612558834312949</v>
      </c>
      <c r="K8" s="23">
        <f t="shared" ref="K8:K10" si="1">IFERROR(I8/G8,0)</f>
        <v>0.99360826647015366</v>
      </c>
      <c r="L8" s="24">
        <f t="shared" ref="L8:L10" si="2">IFERROR(SUM(I8,J8)/G8,0)</f>
        <v>0.99979555347091997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3000129</v>
      </c>
      <c r="C9" s="20" t="s">
        <v>1071</v>
      </c>
      <c r="D9" s="60">
        <v>56</v>
      </c>
      <c r="E9" s="20" t="s">
        <v>300</v>
      </c>
      <c r="F9" s="21">
        <v>866.06543800000009</v>
      </c>
      <c r="G9" s="22">
        <v>958.644499</v>
      </c>
      <c r="H9" s="22">
        <f t="shared" si="0"/>
        <v>957.45381347964576</v>
      </c>
      <c r="I9" s="22">
        <v>644.64064583153231</v>
      </c>
      <c r="J9" s="22">
        <v>312.81316764811345</v>
      </c>
      <c r="K9" s="23">
        <f t="shared" si="1"/>
        <v>0.67245015905685834</v>
      </c>
      <c r="L9" s="24">
        <f t="shared" si="2"/>
        <v>0.99875794883129643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0</v>
      </c>
      <c r="G10" s="43">
        <f t="shared" ref="G10:J10" ca="1" si="3">OFFSET(G10,-MATCH("PROYECTOS",$A$8:$A$50,0)-1,0)-(OFFSET(G10,-MATCH("PROYECTOS",$A$8:$A$50,0),0))</f>
        <v>0</v>
      </c>
      <c r="H10" s="43">
        <f t="shared" ca="1" si="3"/>
        <v>0</v>
      </c>
      <c r="I10" s="43">
        <f t="shared" ca="1" si="3"/>
        <v>0</v>
      </c>
      <c r="J10" s="43">
        <f t="shared" ca="1" si="3"/>
        <v>0</v>
      </c>
      <c r="K10" s="44">
        <f t="shared" ca="1" si="1"/>
        <v>0</v>
      </c>
      <c r="L10" s="45">
        <f t="shared" ca="1" si="2"/>
        <v>0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1080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  <c r="G14" s="7"/>
      <c r="H14" s="7"/>
      <c r="I14" s="7"/>
      <c r="J14" s="7"/>
      <c r="K14" s="7"/>
    </row>
    <row r="15" spans="1:15" ht="15.75" thickBot="1" x14ac:dyDescent="0.3">
      <c r="A15" s="101"/>
      <c r="B15" s="102"/>
      <c r="C15" s="102"/>
      <c r="D15" s="102"/>
      <c r="E15" s="102"/>
      <c r="F15" s="104"/>
      <c r="G15" s="8"/>
      <c r="H15" s="8"/>
      <c r="I15" s="8"/>
      <c r="J15" s="8"/>
      <c r="K15" s="8"/>
    </row>
  </sheetData>
  <mergeCells count="16"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B8" sqref="B8:C1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59</v>
      </c>
      <c r="B1" s="47" t="s">
        <v>232</v>
      </c>
      <c r="C1" s="47" t="s">
        <v>34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1072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867.2215490000001</v>
      </c>
      <c r="I6" s="15">
        <v>1469.5721289999999</v>
      </c>
      <c r="J6" s="15">
        <v>1468.2769860990811</v>
      </c>
      <c r="K6" s="15">
        <v>1152.3025625675364</v>
      </c>
      <c r="L6" s="15">
        <v>315.97442353154474</v>
      </c>
      <c r="M6" s="16">
        <v>0.78410752342700185</v>
      </c>
      <c r="N6" s="17">
        <v>0.99911869388690699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SUM(H8:OFFSET(H6,MATCH("PROYECTOS",$A$8:$A$33,0),0))</f>
        <v>867.22154899999998</v>
      </c>
      <c r="I7" s="36">
        <f ca="1">SUM(I8:OFFSET(I6,MATCH("PROYECTOS",$A$8:$A$33,0),0))</f>
        <v>1469.5721289999997</v>
      </c>
      <c r="J7" s="36">
        <f ca="1">SUM(J8:OFFSET(J6,MATCH("PROYECTOS",$A$8:$A$33,0),0))</f>
        <v>1468.2769860990811</v>
      </c>
      <c r="K7" s="36">
        <f ca="1">SUM(K8:OFFSET(K6,MATCH("PROYECTOS",$A$8:$A$33,0),0))</f>
        <v>1152.3025625675364</v>
      </c>
      <c r="L7" s="36">
        <f ca="1">SUM(L8:OFFSET(L6,MATCH("PROYECTOS",$A$8:$A$33,0),0))</f>
        <v>315.97442353154474</v>
      </c>
      <c r="M7" s="37">
        <f ca="1">IFERROR(K7/I7,0)</f>
        <v>0.78410752342700196</v>
      </c>
      <c r="N7" s="38">
        <f ca="1">IFERROR(SUM(K7,L7)/I7,0)</f>
        <v>0.99911869388690711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1.1561110000000001</v>
      </c>
      <c r="I8" s="22">
        <v>510.92762999999997</v>
      </c>
      <c r="J8" s="22">
        <f t="shared" ref="J8:J13" si="0">SUM(K8,L8)</f>
        <v>510.82317261943535</v>
      </c>
      <c r="K8" s="22">
        <v>507.66191673600406</v>
      </c>
      <c r="L8" s="22">
        <v>3.1612558834312949</v>
      </c>
      <c r="M8" s="23">
        <f t="shared" ref="M8:M14" si="1">IFERROR(K8/I8,0)</f>
        <v>0.99360826647015366</v>
      </c>
      <c r="N8" s="24">
        <f t="shared" ref="N8:N14" si="2">IFERROR(SUM(K8,L8)/I8,0)</f>
        <v>0.99979555347091997</v>
      </c>
      <c r="O8" s="61">
        <v>1012</v>
      </c>
      <c r="P8" s="22">
        <v>832</v>
      </c>
      <c r="Q8" s="24">
        <f>IFERROR(P8/O8,".")</f>
        <v>0.82213438735177868</v>
      </c>
    </row>
    <row r="9" spans="1:17" ht="38.25" x14ac:dyDescent="0.25">
      <c r="A9" s="18"/>
      <c r="B9" s="65">
        <v>5004334</v>
      </c>
      <c r="C9" s="20" t="s">
        <v>1073</v>
      </c>
      <c r="D9" s="20">
        <v>3000129</v>
      </c>
      <c r="E9" s="20" t="s">
        <v>1071</v>
      </c>
      <c r="F9" s="60">
        <v>488</v>
      </c>
      <c r="G9" s="20" t="s">
        <v>1078</v>
      </c>
      <c r="H9" s="21">
        <v>140.356424</v>
      </c>
      <c r="I9" s="22">
        <v>59.580150000000003</v>
      </c>
      <c r="J9" s="22">
        <f t="shared" si="0"/>
        <v>59.421187400817871</v>
      </c>
      <c r="K9" s="22">
        <v>45.119747161865234</v>
      </c>
      <c r="L9" s="22">
        <v>14.301440238952637</v>
      </c>
      <c r="M9" s="23">
        <f t="shared" si="1"/>
        <v>0.7572949574961666</v>
      </c>
      <c r="N9" s="24">
        <f t="shared" si="2"/>
        <v>0.99733195369293071</v>
      </c>
      <c r="O9" s="61">
        <v>7587</v>
      </c>
      <c r="P9" s="22">
        <v>2852</v>
      </c>
      <c r="Q9" s="24">
        <f t="shared" ref="Q9:Q13" si="3">IFERROR(P9/O9,".")</f>
        <v>0.37590615526558585</v>
      </c>
    </row>
    <row r="10" spans="1:17" ht="38.25" x14ac:dyDescent="0.25">
      <c r="A10" s="18"/>
      <c r="B10" s="65">
        <v>5004335</v>
      </c>
      <c r="C10" s="20" t="s">
        <v>1074</v>
      </c>
      <c r="D10" s="20">
        <v>3000129</v>
      </c>
      <c r="E10" s="20" t="s">
        <v>1071</v>
      </c>
      <c r="F10" s="60">
        <v>488</v>
      </c>
      <c r="G10" s="20" t="s">
        <v>1078</v>
      </c>
      <c r="H10" s="21">
        <v>0.98613200000000001</v>
      </c>
      <c r="I10" s="22">
        <v>10.03697</v>
      </c>
      <c r="J10" s="22">
        <f t="shared" si="0"/>
        <v>10.036969661712646</v>
      </c>
      <c r="K10" s="22">
        <v>5.0428647994995117</v>
      </c>
      <c r="L10" s="22">
        <v>4.9941048622131348</v>
      </c>
      <c r="M10" s="23">
        <f t="shared" si="1"/>
        <v>0.50242899993718337</v>
      </c>
      <c r="N10" s="24">
        <f t="shared" si="2"/>
        <v>0.99999996629586885</v>
      </c>
      <c r="O10" s="61">
        <v>115</v>
      </c>
      <c r="P10" s="22">
        <v>1174</v>
      </c>
      <c r="Q10" s="24">
        <f t="shared" si="3"/>
        <v>10.208695652173914</v>
      </c>
    </row>
    <row r="11" spans="1:17" ht="38.25" x14ac:dyDescent="0.25">
      <c r="A11" s="18"/>
      <c r="B11" s="65">
        <v>5004336</v>
      </c>
      <c r="C11" s="20" t="s">
        <v>1075</v>
      </c>
      <c r="D11" s="20">
        <v>3000129</v>
      </c>
      <c r="E11" s="20" t="s">
        <v>1071</v>
      </c>
      <c r="F11" s="60">
        <v>488</v>
      </c>
      <c r="G11" s="20" t="s">
        <v>1078</v>
      </c>
      <c r="H11" s="21">
        <v>723.65744400000005</v>
      </c>
      <c r="I11" s="22">
        <v>888.349469</v>
      </c>
      <c r="J11" s="22">
        <f t="shared" si="0"/>
        <v>887.41888427734375</v>
      </c>
      <c r="K11" s="22">
        <v>594.16748046875</v>
      </c>
      <c r="L11" s="22">
        <v>293.25140380859375</v>
      </c>
      <c r="M11" s="23">
        <f t="shared" si="1"/>
        <v>0.66884430193625743</v>
      </c>
      <c r="N11" s="24">
        <f t="shared" si="2"/>
        <v>0.99895245648798126</v>
      </c>
      <c r="O11" s="61">
        <v>12861</v>
      </c>
      <c r="P11" s="22">
        <v>48149</v>
      </c>
      <c r="Q11" s="24">
        <f t="shared" si="3"/>
        <v>3.743799082497473</v>
      </c>
    </row>
    <row r="12" spans="1:17" ht="38.25" x14ac:dyDescent="0.25">
      <c r="A12" s="18"/>
      <c r="B12" s="65">
        <v>5004337</v>
      </c>
      <c r="C12" s="20" t="s">
        <v>1076</v>
      </c>
      <c r="D12" s="20">
        <v>3000129</v>
      </c>
      <c r="E12" s="20" t="s">
        <v>1071</v>
      </c>
      <c r="F12" s="60">
        <v>103</v>
      </c>
      <c r="G12" s="20" t="s">
        <v>884</v>
      </c>
      <c r="H12" s="21">
        <v>0.467636</v>
      </c>
      <c r="I12" s="22">
        <v>0.37461099999999997</v>
      </c>
      <c r="J12" s="22">
        <f t="shared" si="0"/>
        <v>0.30121977234375663</v>
      </c>
      <c r="K12" s="22">
        <v>0.14860922214575112</v>
      </c>
      <c r="L12" s="22">
        <v>0.15261055019800551</v>
      </c>
      <c r="M12" s="23">
        <f t="shared" si="1"/>
        <v>0.39670277206422433</v>
      </c>
      <c r="N12" s="24">
        <f t="shared" si="2"/>
        <v>0.80408683232408196</v>
      </c>
      <c r="O12" s="61">
        <v>32563</v>
      </c>
      <c r="P12" s="22">
        <v>64175</v>
      </c>
      <c r="Q12" s="24">
        <f t="shared" si="3"/>
        <v>1.9707950741639284</v>
      </c>
    </row>
    <row r="13" spans="1:17" ht="38.25" x14ac:dyDescent="0.25">
      <c r="A13" s="18"/>
      <c r="B13" s="65">
        <v>5004338</v>
      </c>
      <c r="C13" s="20" t="s">
        <v>1077</v>
      </c>
      <c r="D13" s="20">
        <v>3000129</v>
      </c>
      <c r="E13" s="20" t="s">
        <v>1071</v>
      </c>
      <c r="F13" s="60">
        <v>56</v>
      </c>
      <c r="G13" s="20" t="s">
        <v>300</v>
      </c>
      <c r="H13" s="21">
        <v>0.59780200000000006</v>
      </c>
      <c r="I13" s="22">
        <v>0.30329899999999999</v>
      </c>
      <c r="J13" s="22">
        <f t="shared" si="0"/>
        <v>0.27555236742773559</v>
      </c>
      <c r="K13" s="22">
        <v>0.16194417927181348</v>
      </c>
      <c r="L13" s="22">
        <v>0.11360818815592211</v>
      </c>
      <c r="M13" s="23">
        <f t="shared" si="1"/>
        <v>0.53394234491974413</v>
      </c>
      <c r="N13" s="24">
        <f t="shared" si="2"/>
        <v>0.90851723028343512</v>
      </c>
      <c r="O13" s="61">
        <v>12400</v>
      </c>
      <c r="P13" s="22">
        <v>12226</v>
      </c>
      <c r="Q13" s="24">
        <f t="shared" si="3"/>
        <v>0.98596774193548387</v>
      </c>
    </row>
    <row r="14" spans="1:17" ht="15.75" thickBot="1" x14ac:dyDescent="0.3">
      <c r="A14" s="39" t="s">
        <v>306</v>
      </c>
      <c r="B14" s="41"/>
      <c r="C14" s="41"/>
      <c r="D14" s="64"/>
      <c r="E14" s="41"/>
      <c r="F14" s="58"/>
      <c r="G14" s="41"/>
      <c r="H14" s="42">
        <f ca="1">OFFSET(H14,-MATCH("PROYECTOS",$A$8:$A$33,0)-1,0)-(OFFSET(H14,-MATCH("PROYECTOS",$A$8:$A$33,0),0))</f>
        <v>0</v>
      </c>
      <c r="I14" s="43">
        <f ca="1">OFFSET(I14,-MATCH("PROYECTOS",$A$8:$A$33,0)-1,0)-(OFFSET(I14,-MATCH("PROYECTOS",$A$8:$A$33,0),0))</f>
        <v>0</v>
      </c>
      <c r="J14" s="43">
        <f ca="1">OFFSET(J14,-MATCH("PROYECTOS",$A$8:$A$33,0)-1,0)-(OFFSET(J14,-MATCH("PROYECTOS",$A$8:$A$33,0),0))</f>
        <v>0</v>
      </c>
      <c r="K14" s="43">
        <f ca="1">OFFSET(K14,-MATCH("PROYECTOS",$A$8:$A$33,0)-1,0)-(OFFSET(K14,-MATCH("PROYECTOS",$A$8:$A$33,0),0))</f>
        <v>0</v>
      </c>
      <c r="L14" s="43">
        <f ca="1">OFFSET(L14,-MATCH("PROYECTOS",$A$8:$A$33,0)-1,0)-(OFFSET(L14,-MATCH("PROYECTOS",$A$8:$A$33,0),0))</f>
        <v>0</v>
      </c>
      <c r="M14" s="44">
        <f t="shared" ca="1" si="1"/>
        <v>0</v>
      </c>
      <c r="N14" s="45">
        <f t="shared" ca="1" si="2"/>
        <v>0</v>
      </c>
      <c r="O14" s="59"/>
      <c r="P14" s="43"/>
      <c r="Q1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60</v>
      </c>
      <c r="B1" s="48" t="s">
        <v>232</v>
      </c>
      <c r="C1" s="47" t="s">
        <v>35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1081</v>
      </c>
      <c r="L2" s="1" t="s">
        <v>1095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6.7568009999999985</v>
      </c>
      <c r="E6" s="15">
        <f ca="1">SUM(E7:OFFSET(E7,50,0))</f>
        <v>14.090043999999999</v>
      </c>
      <c r="F6" s="15">
        <f ca="1">SUM(F7:OFFSET(F7,50,0))</f>
        <v>11.258472128885842</v>
      </c>
      <c r="G6" s="15">
        <f ca="1">SUM(G7:OFFSET(G7,50,0))</f>
        <v>6.100884951018088</v>
      </c>
      <c r="H6" s="15">
        <f ca="1">SUM(H7:OFFSET(H7,50,0))</f>
        <v>5.1575871778677538</v>
      </c>
      <c r="I6" s="16">
        <f ca="1">IFERROR(G6/E6,0)</f>
        <v>0.43299261173478865</v>
      </c>
      <c r="J6" s="17">
        <f ca="1">IFERROR(SUM(G6,H6)/E6,0)</f>
        <v>0.79903740037191107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4</v>
      </c>
      <c r="C7" s="20" t="s">
        <v>247</v>
      </c>
      <c r="D7" s="21">
        <v>0.31938499999999997</v>
      </c>
      <c r="E7" s="22">
        <v>3.2281119999999999</v>
      </c>
      <c r="F7" s="22">
        <f t="shared" ref="F7:F15" si="0">SUM(G7,H7)</f>
        <v>1.1717551745241508</v>
      </c>
      <c r="G7" s="22">
        <v>8.5809031035751104E-2</v>
      </c>
      <c r="H7" s="22">
        <v>1.0859461434883997</v>
      </c>
      <c r="I7" s="23">
        <f t="shared" ref="I7:I15" si="1">IFERROR(G7/E7,0)</f>
        <v>2.6581801076217649E-2</v>
      </c>
      <c r="J7" s="24">
        <f t="shared" ref="J7:J15" si="2">IFERROR(SUM(G7,H7)/E7,0)</f>
        <v>0.36298467169793081</v>
      </c>
      <c r="K7" s="5"/>
      <c r="L7" t="s">
        <v>259</v>
      </c>
      <c r="M7" s="6">
        <v>1.0999999940395355E-2</v>
      </c>
      <c r="N7" s="72">
        <v>0.99999999458139599</v>
      </c>
    </row>
    <row r="8" spans="1:14" x14ac:dyDescent="0.25">
      <c r="A8" s="18"/>
      <c r="B8" s="51">
        <v>8</v>
      </c>
      <c r="C8" s="20" t="s">
        <v>251</v>
      </c>
      <c r="D8" s="21">
        <v>0</v>
      </c>
      <c r="E8" s="22">
        <v>4.5293320000000001</v>
      </c>
      <c r="F8" s="22">
        <f t="shared" si="0"/>
        <v>4.4926502075977623</v>
      </c>
      <c r="G8" s="22">
        <v>3.72380181401968</v>
      </c>
      <c r="H8" s="22">
        <v>0.76884839357808232</v>
      </c>
      <c r="I8" s="23">
        <f t="shared" si="1"/>
        <v>0.82215254126208459</v>
      </c>
      <c r="J8" s="24">
        <f t="shared" si="2"/>
        <v>0.9919012798350314</v>
      </c>
      <c r="K8" s="5"/>
      <c r="L8" t="s">
        <v>252</v>
      </c>
      <c r="M8" s="6">
        <v>0.32880673930048943</v>
      </c>
      <c r="N8" s="72">
        <v>0.99626028069388184</v>
      </c>
    </row>
    <row r="9" spans="1:14" x14ac:dyDescent="0.25">
      <c r="A9" s="18"/>
      <c r="B9" s="51">
        <v>9</v>
      </c>
      <c r="C9" s="20" t="s">
        <v>252</v>
      </c>
      <c r="D9" s="21">
        <v>0</v>
      </c>
      <c r="E9" s="22">
        <v>0.33004099999999997</v>
      </c>
      <c r="F9" s="22">
        <f t="shared" si="0"/>
        <v>0.32880673930048943</v>
      </c>
      <c r="G9" s="22">
        <v>0.21792273968458176</v>
      </c>
      <c r="H9" s="22">
        <v>0.11088399961590767</v>
      </c>
      <c r="I9" s="23">
        <f t="shared" si="1"/>
        <v>0.66028990241994712</v>
      </c>
      <c r="J9" s="24">
        <f t="shared" si="2"/>
        <v>0.99626028069388184</v>
      </c>
      <c r="K9" s="5"/>
      <c r="L9" t="s">
        <v>251</v>
      </c>
      <c r="M9" s="6">
        <v>4.4926502075977623</v>
      </c>
      <c r="N9" s="72">
        <v>0.9919012798350314</v>
      </c>
    </row>
    <row r="10" spans="1:14" x14ac:dyDescent="0.25">
      <c r="A10" s="18"/>
      <c r="B10" s="51">
        <v>12</v>
      </c>
      <c r="C10" s="20" t="s">
        <v>255</v>
      </c>
      <c r="D10" s="21">
        <v>0</v>
      </c>
      <c r="E10" s="22">
        <v>0.16687299999999999</v>
      </c>
      <c r="F10" s="22">
        <f t="shared" si="0"/>
        <v>0.15140402922406793</v>
      </c>
      <c r="G10" s="22">
        <v>3.1281130155548453E-2</v>
      </c>
      <c r="H10" s="22">
        <v>0.12012289906851947</v>
      </c>
      <c r="I10" s="23">
        <f t="shared" si="1"/>
        <v>0.18745471199983493</v>
      </c>
      <c r="J10" s="24">
        <f t="shared" si="2"/>
        <v>0.90730093678466817</v>
      </c>
      <c r="K10" s="5"/>
      <c r="L10" t="s">
        <v>263</v>
      </c>
      <c r="M10" s="6">
        <v>8.6327989876735955E-2</v>
      </c>
      <c r="N10" s="72">
        <v>0.97168058480860775</v>
      </c>
    </row>
    <row r="11" spans="1:14" x14ac:dyDescent="0.25">
      <c r="A11" s="18"/>
      <c r="B11" s="51">
        <v>13</v>
      </c>
      <c r="C11" s="20" t="s">
        <v>256</v>
      </c>
      <c r="D11" s="21">
        <v>0</v>
      </c>
      <c r="E11" s="22">
        <v>0.26</v>
      </c>
      <c r="F11" s="22">
        <f t="shared" si="0"/>
        <v>2.7640000102110207E-2</v>
      </c>
      <c r="G11" s="22">
        <v>0</v>
      </c>
      <c r="H11" s="22">
        <v>2.7640000102110207E-2</v>
      </c>
      <c r="I11" s="23">
        <f t="shared" si="1"/>
        <v>0</v>
      </c>
      <c r="J11" s="24">
        <f t="shared" si="2"/>
        <v>0.10630769270042387</v>
      </c>
      <c r="K11" s="5"/>
      <c r="L11" t="s">
        <v>265</v>
      </c>
      <c r="M11" s="6">
        <v>0.11839932226575911</v>
      </c>
      <c r="N11" s="72">
        <v>0.94605174761495392</v>
      </c>
    </row>
    <row r="12" spans="1:14" x14ac:dyDescent="0.25">
      <c r="A12" s="18"/>
      <c r="B12" s="51">
        <v>15</v>
      </c>
      <c r="C12" s="20" t="s">
        <v>258</v>
      </c>
      <c r="D12" s="21">
        <v>6.3039799999999993</v>
      </c>
      <c r="E12" s="22">
        <v>5.3506909999999985</v>
      </c>
      <c r="F12" s="22">
        <f t="shared" si="0"/>
        <v>4.8704886660543707</v>
      </c>
      <c r="G12" s="22">
        <v>1.976419236692891</v>
      </c>
      <c r="H12" s="22">
        <v>2.8940694293614797</v>
      </c>
      <c r="I12" s="23">
        <f t="shared" si="1"/>
        <v>0.36937644814340642</v>
      </c>
      <c r="J12" s="24">
        <f t="shared" si="2"/>
        <v>0.9102541458765554</v>
      </c>
      <c r="K12" s="5"/>
      <c r="L12" t="s">
        <v>258</v>
      </c>
      <c r="M12" s="6">
        <v>4.8704886660543707</v>
      </c>
      <c r="N12" s="72">
        <v>0.9102541458765554</v>
      </c>
    </row>
    <row r="13" spans="1:14" x14ac:dyDescent="0.25">
      <c r="A13" s="18"/>
      <c r="B13" s="51">
        <v>16</v>
      </c>
      <c r="C13" s="20" t="s">
        <v>259</v>
      </c>
      <c r="D13" s="21">
        <v>0</v>
      </c>
      <c r="E13" s="22">
        <v>1.0999999999999999E-2</v>
      </c>
      <c r="F13" s="22">
        <f t="shared" si="0"/>
        <v>1.0999999940395355E-2</v>
      </c>
      <c r="G13" s="22">
        <v>1.0999999940395355E-2</v>
      </c>
      <c r="H13" s="22">
        <v>0</v>
      </c>
      <c r="I13" s="23">
        <f t="shared" si="1"/>
        <v>0.99999999458139599</v>
      </c>
      <c r="J13" s="24">
        <f t="shared" si="2"/>
        <v>0.99999999458139599</v>
      </c>
      <c r="K13" s="5"/>
      <c r="L13" t="s">
        <v>255</v>
      </c>
      <c r="M13" s="6">
        <v>0.15140402922406793</v>
      </c>
      <c r="N13" s="72">
        <v>0.90730093678466817</v>
      </c>
    </row>
    <row r="14" spans="1:14" x14ac:dyDescent="0.25">
      <c r="A14" s="18"/>
      <c r="B14" s="51">
        <v>20</v>
      </c>
      <c r="C14" s="20" t="s">
        <v>263</v>
      </c>
      <c r="D14" s="21">
        <v>1.3436E-2</v>
      </c>
      <c r="E14" s="22">
        <v>8.8844000000000006E-2</v>
      </c>
      <c r="F14" s="22">
        <f t="shared" si="0"/>
        <v>8.6327989876735955E-2</v>
      </c>
      <c r="G14" s="22">
        <v>2.2845999919809401E-2</v>
      </c>
      <c r="H14" s="22">
        <v>6.3481989956926554E-2</v>
      </c>
      <c r="I14" s="23">
        <f t="shared" si="1"/>
        <v>0.25714735851390524</v>
      </c>
      <c r="J14" s="24">
        <f t="shared" si="2"/>
        <v>0.97168058480860775</v>
      </c>
      <c r="K14" s="5"/>
      <c r="L14" t="s">
        <v>247</v>
      </c>
      <c r="M14" s="6">
        <v>1.1717551745241508</v>
      </c>
      <c r="N14" s="72">
        <v>0.36298467169793081</v>
      </c>
    </row>
    <row r="15" spans="1:14" ht="15.75" thickBot="1" x14ac:dyDescent="0.3">
      <c r="A15" s="25"/>
      <c r="B15" s="52">
        <v>22</v>
      </c>
      <c r="C15" s="27" t="s">
        <v>265</v>
      </c>
      <c r="D15" s="28">
        <v>0.12</v>
      </c>
      <c r="E15" s="29">
        <v>0.12515100000000001</v>
      </c>
      <c r="F15" s="29">
        <f t="shared" si="0"/>
        <v>0.11839932226575911</v>
      </c>
      <c r="G15" s="29">
        <v>3.1804999569430947E-2</v>
      </c>
      <c r="H15" s="29">
        <v>8.6594322696328163E-2</v>
      </c>
      <c r="I15" s="30">
        <f t="shared" si="1"/>
        <v>0.25413300388675236</v>
      </c>
      <c r="J15" s="31">
        <f t="shared" si="2"/>
        <v>0.94605174761495392</v>
      </c>
      <c r="K15" s="5"/>
      <c r="L15" t="s">
        <v>256</v>
      </c>
      <c r="M15" s="6">
        <v>2.7640000102110207E-2</v>
      </c>
      <c r="N15" s="72">
        <v>0.10630769270042387</v>
      </c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workbookViewId="0">
      <selection activeCell="F33" sqref="F33:K3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2</v>
      </c>
      <c r="B1" s="47" t="s">
        <v>232</v>
      </c>
      <c r="C1" s="47" t="s">
        <v>12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383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1439.3825640000002</v>
      </c>
      <c r="G6" s="15">
        <v>2075.2328319999997</v>
      </c>
      <c r="H6" s="15">
        <v>1953.2029437041085</v>
      </c>
      <c r="I6" s="15">
        <v>932.25291500201104</v>
      </c>
      <c r="J6" s="15">
        <v>1020.9500287020974</v>
      </c>
      <c r="K6" s="16">
        <v>0.44922810618004483</v>
      </c>
      <c r="L6" s="17">
        <v>0.94119701345593809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1260.0760139999998</v>
      </c>
      <c r="G7" s="36">
        <f ca="1">SUM(G8:OFFSET(G6,MATCH("PROYECTOS",$A$8:$A$50,0),0))</f>
        <v>1813.8307479999999</v>
      </c>
      <c r="H7" s="36">
        <f ca="1">SUM(H8:OFFSET(H6,MATCH("PROYECTOS",$A$8:$A$50,0),0))</f>
        <v>1753.5689173396795</v>
      </c>
      <c r="I7" s="36">
        <f ca="1">SUM(I8:OFFSET(I6,MATCH("PROYECTOS",$A$8:$A$50,0),0))</f>
        <v>862.03467935897629</v>
      </c>
      <c r="J7" s="36">
        <f ca="1">SUM(J8:OFFSET(J6,MATCH("PROYECTOS",$A$8:$A$50,0),0))</f>
        <v>891.5342379807031</v>
      </c>
      <c r="K7" s="37">
        <f ca="1">IFERROR(I7/G7,0)</f>
        <v>0.47525640433071781</v>
      </c>
      <c r="L7" s="38">
        <f ca="1">IFERROR(SUM(I7,J7)/G7,0)</f>
        <v>0.96677648632499624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34.08062799999999</v>
      </c>
      <c r="G8" s="22">
        <v>72.544384000000065</v>
      </c>
      <c r="H8" s="22">
        <f t="shared" ref="H8:H28" si="0">SUM(I8,J8)</f>
        <v>62.509712694663364</v>
      </c>
      <c r="I8" s="22">
        <v>19.723572269524858</v>
      </c>
      <c r="J8" s="22">
        <v>42.786140425138505</v>
      </c>
      <c r="K8" s="23">
        <f t="shared" ref="K8:K29" si="1">IFERROR(I8/G8,0)</f>
        <v>0.27188282789092044</v>
      </c>
      <c r="L8" s="24">
        <f t="shared" ref="L8:L29" si="2">IFERROR(SUM(I8,J8)/G8,0)</f>
        <v>0.8616754219687538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3000002</v>
      </c>
      <c r="C9" s="20" t="s">
        <v>384</v>
      </c>
      <c r="D9" s="60">
        <v>259</v>
      </c>
      <c r="E9" s="20" t="s">
        <v>296</v>
      </c>
      <c r="F9" s="21">
        <v>52.636309000000026</v>
      </c>
      <c r="G9" s="22">
        <v>33.498031000000012</v>
      </c>
      <c r="H9" s="22">
        <f t="shared" si="0"/>
        <v>33.418228628830889</v>
      </c>
      <c r="I9" s="22">
        <v>9.6500366533823119</v>
      </c>
      <c r="J9" s="22">
        <v>23.768191975448573</v>
      </c>
      <c r="K9" s="23">
        <f t="shared" si="1"/>
        <v>0.28807772771427398</v>
      </c>
      <c r="L9" s="24">
        <f t="shared" si="2"/>
        <v>0.9976176996442232</v>
      </c>
      <c r="M9" s="61">
        <v>112989</v>
      </c>
      <c r="N9" s="22">
        <v>107418</v>
      </c>
      <c r="O9" s="24">
        <f t="shared" ref="O9:O28" si="3">IFERROR(N9/M9,".")</f>
        <v>0.95069431537583304</v>
      </c>
    </row>
    <row r="10" spans="1:15" ht="25.5" x14ac:dyDescent="0.25">
      <c r="A10" s="18"/>
      <c r="B10" s="20">
        <v>3000005</v>
      </c>
      <c r="C10" s="20" t="s">
        <v>385</v>
      </c>
      <c r="D10" s="60">
        <v>6</v>
      </c>
      <c r="E10" s="20" t="s">
        <v>404</v>
      </c>
      <c r="F10" s="21">
        <v>8.9077969999999986</v>
      </c>
      <c r="G10" s="22">
        <v>10.143286</v>
      </c>
      <c r="H10" s="22">
        <f t="shared" si="0"/>
        <v>10.042628126491653</v>
      </c>
      <c r="I10" s="22">
        <v>4.490036233672928</v>
      </c>
      <c r="J10" s="22">
        <v>5.5525918928187261</v>
      </c>
      <c r="K10" s="23">
        <f t="shared" si="1"/>
        <v>0.44266091222045084</v>
      </c>
      <c r="L10" s="24">
        <f t="shared" si="2"/>
        <v>0.99007640388840989</v>
      </c>
      <c r="M10" s="61">
        <v>10142</v>
      </c>
      <c r="N10" s="22">
        <v>7865</v>
      </c>
      <c r="O10" s="24">
        <f t="shared" si="3"/>
        <v>0.77548806941431669</v>
      </c>
    </row>
    <row r="11" spans="1:15" ht="25.5" x14ac:dyDescent="0.25">
      <c r="A11" s="18"/>
      <c r="B11" s="20">
        <v>3033172</v>
      </c>
      <c r="C11" s="20" t="s">
        <v>386</v>
      </c>
      <c r="D11" s="60">
        <v>58</v>
      </c>
      <c r="E11" s="20" t="s">
        <v>405</v>
      </c>
      <c r="F11" s="21">
        <v>168.79179499999995</v>
      </c>
      <c r="G11" s="22">
        <v>284.48125499999998</v>
      </c>
      <c r="H11" s="22">
        <f t="shared" si="0"/>
        <v>270.51783094214647</v>
      </c>
      <c r="I11" s="22">
        <v>136.66968287128682</v>
      </c>
      <c r="J11" s="22">
        <v>133.84814807085962</v>
      </c>
      <c r="K11" s="23">
        <f t="shared" si="1"/>
        <v>0.48041718204345957</v>
      </c>
      <c r="L11" s="24">
        <f t="shared" si="2"/>
        <v>0.95091618933608291</v>
      </c>
      <c r="M11" s="61">
        <v>22214</v>
      </c>
      <c r="N11" s="22">
        <v>17775</v>
      </c>
      <c r="O11" s="24">
        <f t="shared" si="3"/>
        <v>0.80017106329341858</v>
      </c>
    </row>
    <row r="12" spans="1:15" ht="38.25" x14ac:dyDescent="0.25">
      <c r="A12" s="18"/>
      <c r="B12" s="20">
        <v>3033288</v>
      </c>
      <c r="C12" s="20" t="s">
        <v>387</v>
      </c>
      <c r="D12" s="60">
        <v>215</v>
      </c>
      <c r="E12" s="20" t="s">
        <v>297</v>
      </c>
      <c r="F12" s="21">
        <v>6.2640249999999993</v>
      </c>
      <c r="G12" s="22">
        <v>7.6927230000000018</v>
      </c>
      <c r="H12" s="22">
        <f t="shared" si="0"/>
        <v>7.6099992268016186</v>
      </c>
      <c r="I12" s="22">
        <v>3.4142139950207726</v>
      </c>
      <c r="J12" s="22">
        <v>4.1957852317808459</v>
      </c>
      <c r="K12" s="23">
        <f t="shared" si="1"/>
        <v>0.44382385730264456</v>
      </c>
      <c r="L12" s="24">
        <f t="shared" si="2"/>
        <v>0.98924649006621146</v>
      </c>
      <c r="M12" s="61">
        <v>31</v>
      </c>
      <c r="N12" s="22">
        <v>24</v>
      </c>
      <c r="O12" s="24">
        <f t="shared" si="3"/>
        <v>0.77419354838709675</v>
      </c>
    </row>
    <row r="13" spans="1:15" ht="38.25" x14ac:dyDescent="0.25">
      <c r="A13" s="18"/>
      <c r="B13" s="20">
        <v>3033289</v>
      </c>
      <c r="C13" s="20" t="s">
        <v>388</v>
      </c>
      <c r="D13" s="60">
        <v>19</v>
      </c>
      <c r="E13" s="20" t="s">
        <v>298</v>
      </c>
      <c r="F13" s="21">
        <v>6.4307289999999986</v>
      </c>
      <c r="G13" s="22">
        <v>7.9797470000000006</v>
      </c>
      <c r="H13" s="22">
        <f t="shared" si="0"/>
        <v>7.89685065547188</v>
      </c>
      <c r="I13" s="22">
        <v>3.8316235790501452</v>
      </c>
      <c r="J13" s="22">
        <v>4.0652270764217349</v>
      </c>
      <c r="K13" s="23">
        <f t="shared" si="1"/>
        <v>0.48016855409703402</v>
      </c>
      <c r="L13" s="24">
        <f t="shared" si="2"/>
        <v>0.98961165754652114</v>
      </c>
      <c r="M13" s="61">
        <v>416</v>
      </c>
      <c r="N13" s="22">
        <v>243</v>
      </c>
      <c r="O13" s="24">
        <f t="shared" si="3"/>
        <v>0.58413461538461542</v>
      </c>
    </row>
    <row r="14" spans="1:15" ht="38.25" x14ac:dyDescent="0.25">
      <c r="A14" s="18"/>
      <c r="B14" s="20">
        <v>3033290</v>
      </c>
      <c r="C14" s="20" t="s">
        <v>389</v>
      </c>
      <c r="D14" s="60">
        <v>236</v>
      </c>
      <c r="E14" s="20" t="s">
        <v>299</v>
      </c>
      <c r="F14" s="21">
        <v>5.809645999999999</v>
      </c>
      <c r="G14" s="22">
        <v>7.7612799999999984</v>
      </c>
      <c r="H14" s="22">
        <f t="shared" si="0"/>
        <v>7.7167764480966881</v>
      </c>
      <c r="I14" s="22">
        <v>3.577940409354301</v>
      </c>
      <c r="J14" s="22">
        <v>4.1388360387423875</v>
      </c>
      <c r="K14" s="23">
        <f t="shared" si="1"/>
        <v>0.46099875398829854</v>
      </c>
      <c r="L14" s="24">
        <f t="shared" si="2"/>
        <v>0.99426595202037416</v>
      </c>
      <c r="M14" s="61">
        <v>282</v>
      </c>
      <c r="N14" s="22">
        <v>240</v>
      </c>
      <c r="O14" s="24">
        <f t="shared" si="3"/>
        <v>0.85106382978723405</v>
      </c>
    </row>
    <row r="15" spans="1:15" ht="25.5" x14ac:dyDescent="0.25">
      <c r="A15" s="18"/>
      <c r="B15" s="20">
        <v>3033291</v>
      </c>
      <c r="C15" s="20" t="s">
        <v>390</v>
      </c>
      <c r="D15" s="60">
        <v>206</v>
      </c>
      <c r="E15" s="20" t="s">
        <v>406</v>
      </c>
      <c r="F15" s="21">
        <v>49.541751000000019</v>
      </c>
      <c r="G15" s="22">
        <v>60.542902999999995</v>
      </c>
      <c r="H15" s="22">
        <f t="shared" si="0"/>
        <v>59.975479895673352</v>
      </c>
      <c r="I15" s="22">
        <v>25.162478457598056</v>
      </c>
      <c r="J15" s="22">
        <v>34.813001438075297</v>
      </c>
      <c r="K15" s="23">
        <f t="shared" si="1"/>
        <v>0.41561400611394628</v>
      </c>
      <c r="L15" s="24">
        <f t="shared" si="2"/>
        <v>0.9906277519542358</v>
      </c>
      <c r="M15" s="61">
        <v>68179</v>
      </c>
      <c r="N15" s="22">
        <v>64524</v>
      </c>
      <c r="O15" s="24">
        <f t="shared" si="3"/>
        <v>0.94639111749952332</v>
      </c>
    </row>
    <row r="16" spans="1:15" ht="38.25" x14ac:dyDescent="0.25">
      <c r="A16" s="18"/>
      <c r="B16" s="20">
        <v>3033292</v>
      </c>
      <c r="C16" s="20" t="s">
        <v>391</v>
      </c>
      <c r="D16" s="60">
        <v>6</v>
      </c>
      <c r="E16" s="20" t="s">
        <v>404</v>
      </c>
      <c r="F16" s="21">
        <v>18.160463000000014</v>
      </c>
      <c r="G16" s="22">
        <v>19.092982000000003</v>
      </c>
      <c r="H16" s="22">
        <f t="shared" si="0"/>
        <v>18.934114066069093</v>
      </c>
      <c r="I16" s="22">
        <v>9.0732680040738511</v>
      </c>
      <c r="J16" s="22">
        <v>9.8608460619952396</v>
      </c>
      <c r="K16" s="23">
        <f t="shared" si="1"/>
        <v>0.47521481998327186</v>
      </c>
      <c r="L16" s="24">
        <f t="shared" si="2"/>
        <v>0.99167924979288669</v>
      </c>
      <c r="M16" s="61">
        <v>120724</v>
      </c>
      <c r="N16" s="22">
        <v>133157</v>
      </c>
      <c r="O16" s="24">
        <f t="shared" si="3"/>
        <v>1.1029869785626718</v>
      </c>
    </row>
    <row r="17" spans="1:15" ht="25.5" x14ac:dyDescent="0.25">
      <c r="A17" s="18"/>
      <c r="B17" s="20">
        <v>3033294</v>
      </c>
      <c r="C17" s="20" t="s">
        <v>392</v>
      </c>
      <c r="D17" s="60">
        <v>207</v>
      </c>
      <c r="E17" s="20" t="s">
        <v>407</v>
      </c>
      <c r="F17" s="21">
        <v>100.51057799999998</v>
      </c>
      <c r="G17" s="22">
        <v>170.99919299999999</v>
      </c>
      <c r="H17" s="22">
        <f t="shared" si="0"/>
        <v>164.96576919477496</v>
      </c>
      <c r="I17" s="22">
        <v>73.622196793596629</v>
      </c>
      <c r="J17" s="22">
        <v>91.343572401178335</v>
      </c>
      <c r="K17" s="23">
        <f t="shared" si="1"/>
        <v>0.43054119438795618</v>
      </c>
      <c r="L17" s="24">
        <f t="shared" si="2"/>
        <v>0.96471665333984924</v>
      </c>
      <c r="M17" s="61">
        <v>13399</v>
      </c>
      <c r="N17" s="22">
        <v>14875</v>
      </c>
      <c r="O17" s="24">
        <f t="shared" si="3"/>
        <v>1.1101574744383909</v>
      </c>
    </row>
    <row r="18" spans="1:15" x14ac:dyDescent="0.25">
      <c r="A18" s="18"/>
      <c r="B18" s="20">
        <v>3033295</v>
      </c>
      <c r="C18" s="20" t="s">
        <v>393</v>
      </c>
      <c r="D18" s="60">
        <v>208</v>
      </c>
      <c r="E18" s="20" t="s">
        <v>408</v>
      </c>
      <c r="F18" s="21">
        <v>231.33986300000004</v>
      </c>
      <c r="G18" s="22">
        <v>297.42225700000012</v>
      </c>
      <c r="H18" s="22">
        <f t="shared" si="0"/>
        <v>289.19619841119589</v>
      </c>
      <c r="I18" s="22">
        <v>167.50040709489758</v>
      </c>
      <c r="J18" s="22">
        <v>121.69579131629831</v>
      </c>
      <c r="K18" s="23">
        <f t="shared" si="1"/>
        <v>0.56317374760187333</v>
      </c>
      <c r="L18" s="24">
        <f t="shared" si="2"/>
        <v>0.97234215531891344</v>
      </c>
      <c r="M18" s="61">
        <v>14849</v>
      </c>
      <c r="N18" s="22">
        <v>13407</v>
      </c>
      <c r="O18" s="24">
        <f t="shared" si="3"/>
        <v>0.90288908343996233</v>
      </c>
    </row>
    <row r="19" spans="1:15" ht="25.5" x14ac:dyDescent="0.25">
      <c r="A19" s="18"/>
      <c r="B19" s="20">
        <v>3033296</v>
      </c>
      <c r="C19" s="20" t="s">
        <v>394</v>
      </c>
      <c r="D19" s="60">
        <v>209</v>
      </c>
      <c r="E19" s="20" t="s">
        <v>409</v>
      </c>
      <c r="F19" s="21">
        <v>54.335140999999986</v>
      </c>
      <c r="G19" s="22">
        <v>71.249577999999985</v>
      </c>
      <c r="H19" s="22">
        <f t="shared" si="0"/>
        <v>69.958233075126515</v>
      </c>
      <c r="I19" s="22">
        <v>31.93751845604762</v>
      </c>
      <c r="J19" s="22">
        <v>38.020714619078895</v>
      </c>
      <c r="K19" s="23">
        <f t="shared" si="1"/>
        <v>0.4482485279568621</v>
      </c>
      <c r="L19" s="24">
        <f t="shared" si="2"/>
        <v>0.98187575335711508</v>
      </c>
      <c r="M19" s="61">
        <v>2023</v>
      </c>
      <c r="N19" s="22">
        <v>1804</v>
      </c>
      <c r="O19" s="24">
        <f t="shared" si="3"/>
        <v>0.89174493326742466</v>
      </c>
    </row>
    <row r="20" spans="1:15" ht="25.5" x14ac:dyDescent="0.25">
      <c r="A20" s="18"/>
      <c r="B20" s="20">
        <v>3033297</v>
      </c>
      <c r="C20" s="20" t="s">
        <v>395</v>
      </c>
      <c r="D20" s="60">
        <v>210</v>
      </c>
      <c r="E20" s="20" t="s">
        <v>410</v>
      </c>
      <c r="F20" s="21">
        <v>151.32609199999999</v>
      </c>
      <c r="G20" s="22">
        <v>236.86128900000011</v>
      </c>
      <c r="H20" s="22">
        <f t="shared" si="0"/>
        <v>230.03229825043059</v>
      </c>
      <c r="I20" s="22">
        <v>117.59720432036696</v>
      </c>
      <c r="J20" s="22">
        <v>112.43509393006364</v>
      </c>
      <c r="K20" s="23">
        <f t="shared" si="1"/>
        <v>0.4964813153590788</v>
      </c>
      <c r="L20" s="24">
        <f t="shared" si="2"/>
        <v>0.97116881876983485</v>
      </c>
      <c r="M20" s="61">
        <v>5406</v>
      </c>
      <c r="N20" s="22">
        <v>5271</v>
      </c>
      <c r="O20" s="24">
        <f t="shared" si="3"/>
        <v>0.97502774694783578</v>
      </c>
    </row>
    <row r="21" spans="1:15" ht="25.5" x14ac:dyDescent="0.25">
      <c r="A21" s="18"/>
      <c r="B21" s="20">
        <v>3033298</v>
      </c>
      <c r="C21" s="20" t="s">
        <v>396</v>
      </c>
      <c r="D21" s="60">
        <v>211</v>
      </c>
      <c r="E21" s="20" t="s">
        <v>411</v>
      </c>
      <c r="F21" s="21">
        <v>43.833262999999988</v>
      </c>
      <c r="G21" s="22">
        <v>58.667677999999995</v>
      </c>
      <c r="H21" s="22">
        <f t="shared" si="0"/>
        <v>57.628306178047495</v>
      </c>
      <c r="I21" s="22">
        <v>31.021876072007331</v>
      </c>
      <c r="J21" s="22">
        <v>26.606430106040168</v>
      </c>
      <c r="K21" s="23">
        <f t="shared" si="1"/>
        <v>0.52877286317701777</v>
      </c>
      <c r="L21" s="24">
        <f t="shared" si="2"/>
        <v>0.98228374025724186</v>
      </c>
      <c r="M21" s="61">
        <v>13576</v>
      </c>
      <c r="N21" s="22">
        <v>10202</v>
      </c>
      <c r="O21" s="24">
        <f t="shared" si="3"/>
        <v>0.75147318797878604</v>
      </c>
    </row>
    <row r="22" spans="1:15" ht="25.5" x14ac:dyDescent="0.25">
      <c r="A22" s="18"/>
      <c r="B22" s="20">
        <v>3033299</v>
      </c>
      <c r="C22" s="20" t="s">
        <v>397</v>
      </c>
      <c r="D22" s="60">
        <v>212</v>
      </c>
      <c r="E22" s="20" t="s">
        <v>412</v>
      </c>
      <c r="F22" s="21">
        <v>34.574847999999989</v>
      </c>
      <c r="G22" s="22">
        <v>41.746238000000019</v>
      </c>
      <c r="H22" s="22">
        <f t="shared" si="0"/>
        <v>41.188718532165083</v>
      </c>
      <c r="I22" s="22">
        <v>20.103020332153768</v>
      </c>
      <c r="J22" s="22">
        <v>21.085698200011315</v>
      </c>
      <c r="K22" s="23">
        <f t="shared" si="1"/>
        <v>0.48155286069498665</v>
      </c>
      <c r="L22" s="24">
        <f t="shared" si="2"/>
        <v>0.98664503690524319</v>
      </c>
      <c r="M22" s="61">
        <v>740</v>
      </c>
      <c r="N22" s="22">
        <v>757</v>
      </c>
      <c r="O22" s="24">
        <f t="shared" si="3"/>
        <v>1.0229729729729731</v>
      </c>
    </row>
    <row r="23" spans="1:15" ht="25.5" x14ac:dyDescent="0.25">
      <c r="A23" s="18"/>
      <c r="B23" s="20">
        <v>3033300</v>
      </c>
      <c r="C23" s="20" t="s">
        <v>398</v>
      </c>
      <c r="D23" s="60">
        <v>212</v>
      </c>
      <c r="E23" s="20" t="s">
        <v>412</v>
      </c>
      <c r="F23" s="21">
        <v>23.141862000000003</v>
      </c>
      <c r="G23" s="22">
        <v>36.761005999999988</v>
      </c>
      <c r="H23" s="22">
        <f t="shared" si="0"/>
        <v>35.308620402893872</v>
      </c>
      <c r="I23" s="22">
        <v>15.603618090471628</v>
      </c>
      <c r="J23" s="22">
        <v>19.705002312422245</v>
      </c>
      <c r="K23" s="23">
        <f t="shared" si="1"/>
        <v>0.42446112847052209</v>
      </c>
      <c r="L23" s="24">
        <f t="shared" si="2"/>
        <v>0.96049113571304012</v>
      </c>
      <c r="M23" s="61">
        <v>109</v>
      </c>
      <c r="N23" s="22">
        <v>111</v>
      </c>
      <c r="O23" s="24">
        <f t="shared" si="3"/>
        <v>1.0183486238532109</v>
      </c>
    </row>
    <row r="24" spans="1:15" ht="38.25" x14ac:dyDescent="0.25">
      <c r="A24" s="18"/>
      <c r="B24" s="20">
        <v>3033304</v>
      </c>
      <c r="C24" s="20" t="s">
        <v>399</v>
      </c>
      <c r="D24" s="60">
        <v>214</v>
      </c>
      <c r="E24" s="20" t="s">
        <v>413</v>
      </c>
      <c r="F24" s="21">
        <v>27.798908000000001</v>
      </c>
      <c r="G24" s="22">
        <v>36.917717000000017</v>
      </c>
      <c r="H24" s="22">
        <f t="shared" si="0"/>
        <v>36.214571068193372</v>
      </c>
      <c r="I24" s="22">
        <v>17.575052577588494</v>
      </c>
      <c r="J24" s="22">
        <v>18.639518490604878</v>
      </c>
      <c r="K24" s="23">
        <f t="shared" si="1"/>
        <v>0.47606011437783341</v>
      </c>
      <c r="L24" s="24">
        <f t="shared" si="2"/>
        <v>0.9809536994986271</v>
      </c>
      <c r="M24" s="61">
        <v>4096</v>
      </c>
      <c r="N24" s="22">
        <v>2846</v>
      </c>
      <c r="O24" s="24">
        <f t="shared" si="3"/>
        <v>0.69482421875</v>
      </c>
    </row>
    <row r="25" spans="1:15" ht="25.5" x14ac:dyDescent="0.25">
      <c r="A25" s="18"/>
      <c r="B25" s="20">
        <v>3033305</v>
      </c>
      <c r="C25" s="20" t="s">
        <v>400</v>
      </c>
      <c r="D25" s="60">
        <v>239</v>
      </c>
      <c r="E25" s="20" t="s">
        <v>414</v>
      </c>
      <c r="F25" s="21">
        <v>93.048976000000025</v>
      </c>
      <c r="G25" s="22">
        <v>131.12735099999995</v>
      </c>
      <c r="H25" s="22">
        <f t="shared" si="0"/>
        <v>128.37218421193137</v>
      </c>
      <c r="I25" s="22">
        <v>67.161154665760421</v>
      </c>
      <c r="J25" s="22">
        <v>61.211029546170934</v>
      </c>
      <c r="K25" s="23">
        <f t="shared" si="1"/>
        <v>0.51218265414177744</v>
      </c>
      <c r="L25" s="24">
        <f t="shared" si="2"/>
        <v>0.97898861856769626</v>
      </c>
      <c r="M25" s="61">
        <v>19812</v>
      </c>
      <c r="N25" s="22">
        <v>18141</v>
      </c>
      <c r="O25" s="24">
        <f t="shared" si="3"/>
        <v>0.91565717746820108</v>
      </c>
    </row>
    <row r="26" spans="1:15" ht="25.5" x14ac:dyDescent="0.25">
      <c r="A26" s="18"/>
      <c r="B26" s="20">
        <v>3033306</v>
      </c>
      <c r="C26" s="20" t="s">
        <v>401</v>
      </c>
      <c r="D26" s="60">
        <v>212</v>
      </c>
      <c r="E26" s="20" t="s">
        <v>412</v>
      </c>
      <c r="F26" s="21">
        <v>85.919355999999979</v>
      </c>
      <c r="G26" s="22">
        <v>137.28688799999989</v>
      </c>
      <c r="H26" s="22">
        <f t="shared" si="0"/>
        <v>134.15508598288562</v>
      </c>
      <c r="I26" s="22">
        <v>63.937611225689011</v>
      </c>
      <c r="J26" s="22">
        <v>70.217474757196598</v>
      </c>
      <c r="K26" s="23">
        <f t="shared" si="1"/>
        <v>0.46572263496634186</v>
      </c>
      <c r="L26" s="24">
        <f t="shared" si="2"/>
        <v>0.97718790146139611</v>
      </c>
      <c r="M26" s="61">
        <v>3056</v>
      </c>
      <c r="N26" s="22">
        <v>3190</v>
      </c>
      <c r="O26" s="24">
        <f t="shared" si="3"/>
        <v>1.043848167539267</v>
      </c>
    </row>
    <row r="27" spans="1:15" ht="51" x14ac:dyDescent="0.25">
      <c r="A27" s="18"/>
      <c r="B27" s="20">
        <v>3033307</v>
      </c>
      <c r="C27" s="20" t="s">
        <v>402</v>
      </c>
      <c r="D27" s="60">
        <v>212</v>
      </c>
      <c r="E27" s="20" t="s">
        <v>412</v>
      </c>
      <c r="F27" s="21">
        <v>52.225132999999985</v>
      </c>
      <c r="G27" s="22">
        <v>78.506534999999985</v>
      </c>
      <c r="H27" s="22">
        <f t="shared" si="0"/>
        <v>75.69942626249393</v>
      </c>
      <c r="I27" s="22">
        <v>35.105554489366199</v>
      </c>
      <c r="J27" s="22">
        <v>40.593871773127731</v>
      </c>
      <c r="K27" s="23">
        <f t="shared" si="1"/>
        <v>0.44716728982327658</v>
      </c>
      <c r="L27" s="24">
        <f t="shared" si="2"/>
        <v>0.96424362968629229</v>
      </c>
      <c r="M27" s="61">
        <v>1302</v>
      </c>
      <c r="N27" s="22">
        <v>1329</v>
      </c>
      <c r="O27" s="24">
        <f t="shared" si="3"/>
        <v>1.0207373271889402</v>
      </c>
    </row>
    <row r="28" spans="1:15" ht="38.25" x14ac:dyDescent="0.25">
      <c r="A28" s="18"/>
      <c r="B28" s="20">
        <v>3033412</v>
      </c>
      <c r="C28" s="20" t="s">
        <v>403</v>
      </c>
      <c r="D28" s="60">
        <v>56</v>
      </c>
      <c r="E28" s="20" t="s">
        <v>300</v>
      </c>
      <c r="F28" s="21">
        <v>11.398850999999995</v>
      </c>
      <c r="G28" s="22">
        <v>12.548426999999995</v>
      </c>
      <c r="H28" s="22">
        <f t="shared" si="0"/>
        <v>12.22788508529559</v>
      </c>
      <c r="I28" s="22">
        <v>5.2766127680665385</v>
      </c>
      <c r="J28" s="22">
        <v>6.9512723172290514</v>
      </c>
      <c r="K28" s="23">
        <f t="shared" si="1"/>
        <v>0.42049993740781538</v>
      </c>
      <c r="L28" s="24">
        <f t="shared" si="2"/>
        <v>0.97445560987808233</v>
      </c>
      <c r="M28" s="61">
        <v>8942</v>
      </c>
      <c r="N28" s="22">
        <v>5757</v>
      </c>
      <c r="O28" s="24">
        <f t="shared" si="3"/>
        <v>0.64381570118541709</v>
      </c>
    </row>
    <row r="29" spans="1:15" ht="15.75" thickBot="1" x14ac:dyDescent="0.3">
      <c r="A29" s="39" t="s">
        <v>306</v>
      </c>
      <c r="B29" s="41"/>
      <c r="C29" s="41"/>
      <c r="D29" s="58"/>
      <c r="E29" s="41"/>
      <c r="F29" s="42">
        <f ca="1">OFFSET(F29,-MATCH("PROYECTOS",$A$8:$A$50,0)-1,0)-(OFFSET(F29,-MATCH("PROYECTOS",$A$8:$A$50,0),0))</f>
        <v>179.30655000000047</v>
      </c>
      <c r="G29" s="43">
        <f t="shared" ref="G29:J29" ca="1" si="4">OFFSET(G29,-MATCH("PROYECTOS",$A$8:$A$50,0)-1,0)-(OFFSET(G29,-MATCH("PROYECTOS",$A$8:$A$50,0),0))</f>
        <v>261.40208399999983</v>
      </c>
      <c r="H29" s="43">
        <f t="shared" ca="1" si="4"/>
        <v>199.63402636442902</v>
      </c>
      <c r="I29" s="43">
        <f t="shared" ca="1" si="4"/>
        <v>70.218235643034745</v>
      </c>
      <c r="J29" s="43">
        <f t="shared" ca="1" si="4"/>
        <v>129.41579072139427</v>
      </c>
      <c r="K29" s="44">
        <f t="shared" ca="1" si="1"/>
        <v>0.26862156019779393</v>
      </c>
      <c r="L29" s="45">
        <f t="shared" ca="1" si="2"/>
        <v>0.76370480031991306</v>
      </c>
      <c r="M29" s="59"/>
      <c r="N29" s="43"/>
      <c r="O29" s="45"/>
    </row>
    <row r="30" spans="1:15" ht="15.75" thickBot="1" x14ac:dyDescent="0.3"/>
    <row r="31" spans="1:15" ht="15.75" thickBot="1" x14ac:dyDescent="0.3">
      <c r="A31" s="87" t="s">
        <v>377</v>
      </c>
      <c r="B31" s="88"/>
      <c r="C31" s="88"/>
      <c r="D31" s="88"/>
      <c r="E31" s="88"/>
      <c r="F31" s="89"/>
    </row>
    <row r="32" spans="1:15" ht="15.75" thickBot="1" x14ac:dyDescent="0.3">
      <c r="A32" s="2" t="s">
        <v>437</v>
      </c>
    </row>
    <row r="33" spans="1:11" ht="45" customHeight="1" x14ac:dyDescent="0.25">
      <c r="A33" s="80" t="s">
        <v>379</v>
      </c>
      <c r="B33" s="81"/>
      <c r="C33" s="81"/>
      <c r="D33" s="81"/>
      <c r="E33" s="81"/>
      <c r="F33" s="103" t="s">
        <v>380</v>
      </c>
      <c r="G33" s="7"/>
      <c r="H33" s="7"/>
      <c r="I33" s="7"/>
      <c r="J33" s="7"/>
      <c r="K33" s="7"/>
    </row>
    <row r="34" spans="1:11" ht="15.75" thickBot="1" x14ac:dyDescent="0.3">
      <c r="A34" s="101"/>
      <c r="B34" s="102"/>
      <c r="C34" s="102"/>
      <c r="D34" s="102"/>
      <c r="E34" s="102"/>
      <c r="F34" s="104"/>
      <c r="G34" s="8"/>
      <c r="H34" s="8"/>
      <c r="I34" s="8"/>
      <c r="J34" s="8"/>
      <c r="K34" s="8"/>
    </row>
  </sheetData>
  <mergeCells count="16">
    <mergeCell ref="A33:E34"/>
    <mergeCell ref="F33:F34"/>
    <mergeCell ref="A3:E3"/>
    <mergeCell ref="F3:L3"/>
    <mergeCell ref="M3:O3"/>
    <mergeCell ref="I4:J4"/>
    <mergeCell ref="K4:L4"/>
    <mergeCell ref="A31:F31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A11" sqref="A11:J1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60</v>
      </c>
      <c r="B1" s="53" t="s">
        <v>232</v>
      </c>
      <c r="C1" s="47" t="s">
        <v>35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1082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6.7568009999999985</v>
      </c>
      <c r="E6" s="15">
        <v>14.090043999999999</v>
      </c>
      <c r="F6" s="15">
        <v>11.258472128885842</v>
      </c>
      <c r="G6" s="15">
        <v>6.100884951018088</v>
      </c>
      <c r="H6" s="15">
        <v>5.1575871778677538</v>
      </c>
      <c r="I6" s="16">
        <v>0.43299261173478865</v>
      </c>
      <c r="J6" s="17">
        <v>0.79903740037191107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6.3039799999999993</v>
      </c>
      <c r="E7" s="36">
        <f ca="1">SUM(E8:OFFSET(E6,MATCH("GOBIERNOS REGIONALES",$A$8:$A$50,0),0))</f>
        <v>5.0442609999999997</v>
      </c>
      <c r="F7" s="36">
        <f ca="1">SUM(F8:OFFSET(F6,MATCH("GOBIERNOS REGIONALES",$A$8:$A$50,0),0))</f>
        <v>4.7904886641172197</v>
      </c>
      <c r="G7" s="36">
        <f ca="1">SUM(G8:OFFSET(G6,MATCH("GOBIERNOS REGIONALES",$A$8:$A$50,0),0))</f>
        <v>1.89641923475574</v>
      </c>
      <c r="H7" s="36">
        <f ca="1">SUM(H8:OFFSET(H6,MATCH("GOBIERNOS REGIONALES",$A$8:$A$50,0),0))</f>
        <v>2.8940694293614797</v>
      </c>
      <c r="I7" s="37">
        <f ca="1">IFERROR(G7/E7,0)</f>
        <v>0.37595581092170688</v>
      </c>
      <c r="J7" s="38">
        <f ca="1">IFERROR(SUM(G7,H7)/E7,0)</f>
        <v>0.94969087922239159</v>
      </c>
      <c r="K7" s="5"/>
    </row>
    <row r="8" spans="1:11" ht="25.5" x14ac:dyDescent="0.25">
      <c r="A8" s="18"/>
      <c r="B8" s="19">
        <v>37</v>
      </c>
      <c r="C8" s="20" t="s">
        <v>122</v>
      </c>
      <c r="D8" s="21">
        <v>5.7039799999999996</v>
      </c>
      <c r="E8" s="22">
        <v>4.5351789999999994</v>
      </c>
      <c r="F8" s="22">
        <f t="shared" ref="F8:F12" si="0">SUM(G8,H8)</f>
        <v>4.2926818794203427</v>
      </c>
      <c r="G8" s="22">
        <v>1.6714389721819316</v>
      </c>
      <c r="H8" s="22">
        <v>2.6212429072384111</v>
      </c>
      <c r="I8" s="23">
        <f t="shared" ref="I8:I12" si="1">IFERROR(G8/E8,0)</f>
        <v>0.36854972475880926</v>
      </c>
      <c r="J8" s="24">
        <f t="shared" ref="J8:J12" si="2">IFERROR(SUM(G8,H8)/E8,0)</f>
        <v>0.94652975757304025</v>
      </c>
      <c r="K8" s="5"/>
    </row>
    <row r="9" spans="1:11" ht="25.5" x14ac:dyDescent="0.25">
      <c r="A9" s="18"/>
      <c r="B9" s="19">
        <v>211</v>
      </c>
      <c r="C9" s="20" t="s">
        <v>152</v>
      </c>
      <c r="D9" s="21">
        <v>0.6</v>
      </c>
      <c r="E9" s="22">
        <v>0.50908200000000003</v>
      </c>
      <c r="F9" s="22">
        <f t="shared" si="0"/>
        <v>0.497806784696877</v>
      </c>
      <c r="G9" s="22">
        <v>0.22498026257380843</v>
      </c>
      <c r="H9" s="22">
        <v>0.27282652212306857</v>
      </c>
      <c r="I9" s="23">
        <f t="shared" si="1"/>
        <v>0.44193324960184888</v>
      </c>
      <c r="J9" s="24">
        <f t="shared" si="2"/>
        <v>0.97785186806227087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1.3436E-2</v>
      </c>
      <c r="E10" s="36">
        <f ca="1">SUM(E11:OFFSET(E9,(MATCH("GOBIERNOS LOCALES",$A$8:$A$50,0)-MATCH("GOBIERNOS REGIONALES",$A$8:$A$50,0)),0))</f>
        <v>4.2584000000000004E-2</v>
      </c>
      <c r="F10" s="36">
        <f ca="1">SUM(F11:OFFSET(F9,(MATCH("GOBIERNOS LOCALES",$A$8:$A$50,0)-MATCH("GOBIERNOS REGIONALES",$A$8:$A$50,0)),0))</f>
        <v>4.0067999216262251E-2</v>
      </c>
      <c r="G10" s="36">
        <f ca="1">SUM(G11:OFFSET(G9,(MATCH("GOBIERNOS LOCALES",$A$8:$A$50,0)-MATCH("GOBIERNOS REGIONALES",$A$8:$A$50,0)),0))</f>
        <v>1.9845999893732369E-2</v>
      </c>
      <c r="H10" s="36">
        <f ca="1">SUM(H11:OFFSET(H9,(MATCH("GOBIERNOS LOCALES",$A$8:$A$50,0)-MATCH("GOBIERNOS REGIONALES",$A$8:$A$50,0)),0))</f>
        <v>2.0221999322529882E-2</v>
      </c>
      <c r="I10" s="37">
        <f t="shared" ca="1" si="1"/>
        <v>0.46604358194937928</v>
      </c>
      <c r="J10" s="38">
        <f t="shared" ca="1" si="2"/>
        <v>0.94091675784947981</v>
      </c>
      <c r="K10" s="5"/>
    </row>
    <row r="11" spans="1:11" x14ac:dyDescent="0.25">
      <c r="A11" s="18"/>
      <c r="B11" s="19">
        <v>457</v>
      </c>
      <c r="C11" s="20" t="s">
        <v>222</v>
      </c>
      <c r="D11" s="21">
        <v>1.3436E-2</v>
      </c>
      <c r="E11" s="22">
        <v>4.2584000000000004E-2</v>
      </c>
      <c r="F11" s="22">
        <f t="shared" si="0"/>
        <v>4.0067999216262251E-2</v>
      </c>
      <c r="G11" s="22">
        <v>1.9845999893732369E-2</v>
      </c>
      <c r="H11" s="22">
        <v>2.0221999322529882E-2</v>
      </c>
      <c r="I11" s="23">
        <f t="shared" si="1"/>
        <v>0.46604358194937928</v>
      </c>
      <c r="J11" s="24">
        <f t="shared" si="2"/>
        <v>0.94091675784947981</v>
      </c>
      <c r="K11" s="5"/>
    </row>
    <row r="12" spans="1:11" ht="15.75" thickBot="1" x14ac:dyDescent="0.3">
      <c r="A12" s="39" t="s">
        <v>231</v>
      </c>
      <c r="B12" s="40"/>
      <c r="C12" s="41"/>
      <c r="D12" s="42">
        <v>0.43938499999999997</v>
      </c>
      <c r="E12" s="43">
        <v>9.0031989999999968</v>
      </c>
      <c r="F12" s="43">
        <f t="shared" si="0"/>
        <v>6.4279154655523598</v>
      </c>
      <c r="G12" s="43">
        <v>4.1846197163686156</v>
      </c>
      <c r="H12" s="43">
        <v>2.2432957491837442</v>
      </c>
      <c r="I12" s="44">
        <f t="shared" si="1"/>
        <v>0.46479253833760836</v>
      </c>
      <c r="J12" s="45">
        <f t="shared" si="2"/>
        <v>0.71395905672554416</v>
      </c>
      <c r="K12" s="5"/>
    </row>
    <row r="13" spans="1:11" x14ac:dyDescent="0.25">
      <c r="D13" s="6"/>
      <c r="E13" s="6"/>
      <c r="F13" s="6"/>
      <c r="G13" s="6"/>
      <c r="H13" s="6"/>
      <c r="I13" s="5"/>
      <c r="J13" s="5"/>
      <c r="K13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60</v>
      </c>
      <c r="B1" s="47" t="s">
        <v>232</v>
      </c>
      <c r="C1" s="47" t="s">
        <v>35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1083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6.7568009999999985</v>
      </c>
      <c r="G6" s="15">
        <v>14.090043999999999</v>
      </c>
      <c r="H6" s="15">
        <v>11.258472128885842</v>
      </c>
      <c r="I6" s="15">
        <v>6.100884951018088</v>
      </c>
      <c r="J6" s="15">
        <v>5.1575871778677538</v>
      </c>
      <c r="K6" s="16">
        <v>0.43299261173478865</v>
      </c>
      <c r="L6" s="17">
        <v>0.79903740037191107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6.3174159999999997</v>
      </c>
      <c r="G7" s="36">
        <f ca="1">SUM(G8:OFFSET(G6,MATCH("PROYECTOS",$A$8:$A$50,0),0))</f>
        <v>5.0868450000000003</v>
      </c>
      <c r="H7" s="36">
        <f ca="1">SUM(H8:OFFSET(H6,MATCH("PROYECTOS",$A$8:$A$50,0),0))</f>
        <v>4.830556663333482</v>
      </c>
      <c r="I7" s="36">
        <f ca="1">SUM(I8:OFFSET(I6,MATCH("PROYECTOS",$A$8:$A$50,0),0))</f>
        <v>1.9162652346494724</v>
      </c>
      <c r="J7" s="36">
        <f ca="1">SUM(J8:OFFSET(J6,MATCH("PROYECTOS",$A$8:$A$50,0),0))</f>
        <v>2.9142914286840096</v>
      </c>
      <c r="K7" s="37">
        <f ca="1">IFERROR(I7/G7,0)</f>
        <v>0.3767099714360222</v>
      </c>
      <c r="L7" s="38">
        <f ca="1">IFERROR(SUM(I7,J7)/G7,0)</f>
        <v>0.94961742756728029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2.9099999999999993</v>
      </c>
      <c r="G8" s="22">
        <v>2.0274619999999999</v>
      </c>
      <c r="H8" s="22">
        <f t="shared" ref="H8:H10" si="0">SUM(I8,J8)</f>
        <v>1.9693857827787724</v>
      </c>
      <c r="I8" s="22">
        <v>0.7944157134697889</v>
      </c>
      <c r="J8" s="22">
        <v>1.1749700693089835</v>
      </c>
      <c r="K8" s="23">
        <f t="shared" ref="K8:K11" si="1">IFERROR(I8/G8,0)</f>
        <v>0.39182767098460486</v>
      </c>
      <c r="L8" s="24">
        <f t="shared" ref="L8:L11" si="2">IFERROR(SUM(I8,J8)/G8,0)</f>
        <v>0.97135521296022931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3000597</v>
      </c>
      <c r="C9" s="20" t="s">
        <v>1084</v>
      </c>
      <c r="D9" s="60">
        <v>59</v>
      </c>
      <c r="E9" s="20" t="s">
        <v>670</v>
      </c>
      <c r="F9" s="21">
        <v>2.9865560000000002</v>
      </c>
      <c r="G9" s="22">
        <v>2.4891350000000001</v>
      </c>
      <c r="H9" s="22">
        <f t="shared" si="0"/>
        <v>2.2910034154192545</v>
      </c>
      <c r="I9" s="22">
        <v>0.88342937955167145</v>
      </c>
      <c r="J9" s="22">
        <v>1.407574035867583</v>
      </c>
      <c r="K9" s="23">
        <f t="shared" si="1"/>
        <v>0.35491420897286463</v>
      </c>
      <c r="L9" s="24">
        <f t="shared" si="2"/>
        <v>0.9204014307858972</v>
      </c>
      <c r="M9" s="61"/>
      <c r="N9" s="22"/>
      <c r="O9" s="24" t="str">
        <f t="shared" ref="O9:O10" si="3">IFERROR(N9/M9,".")</f>
        <v>.</v>
      </c>
    </row>
    <row r="10" spans="1:15" ht="38.25" x14ac:dyDescent="0.25">
      <c r="A10" s="18"/>
      <c r="B10" s="20">
        <v>3000598</v>
      </c>
      <c r="C10" s="20" t="s">
        <v>1085</v>
      </c>
      <c r="D10" s="60">
        <v>59</v>
      </c>
      <c r="E10" s="20" t="s">
        <v>670</v>
      </c>
      <c r="F10" s="21">
        <v>0.42085999999999996</v>
      </c>
      <c r="G10" s="22">
        <v>0.57024799999999998</v>
      </c>
      <c r="H10" s="22">
        <f t="shared" si="0"/>
        <v>0.57016746513545513</v>
      </c>
      <c r="I10" s="22">
        <v>0.23842014162801206</v>
      </c>
      <c r="J10" s="22">
        <v>0.33174732350744307</v>
      </c>
      <c r="K10" s="23">
        <f t="shared" si="1"/>
        <v>0.41809904046662516</v>
      </c>
      <c r="L10" s="24">
        <f t="shared" si="2"/>
        <v>0.99985877221043329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0.4393849999999988</v>
      </c>
      <c r="G11" s="43">
        <f t="shared" ref="G11:J11" ca="1" si="4">OFFSET(G11,-MATCH("PROYECTOS",$A$8:$A$50,0)-1,0)-(OFFSET(G11,-MATCH("PROYECTOS",$A$8:$A$50,0),0))</f>
        <v>9.0031989999999986</v>
      </c>
      <c r="H11" s="43">
        <f t="shared" ca="1" si="4"/>
        <v>6.4279154655523598</v>
      </c>
      <c r="I11" s="43">
        <f t="shared" ca="1" si="4"/>
        <v>4.1846197163686156</v>
      </c>
      <c r="J11" s="43">
        <f t="shared" ca="1" si="4"/>
        <v>2.2432957491837442</v>
      </c>
      <c r="K11" s="44">
        <f t="shared" ca="1" si="1"/>
        <v>0.46479253833760825</v>
      </c>
      <c r="L11" s="45">
        <f t="shared" ca="1" si="2"/>
        <v>0.71395905672554394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1096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topLeftCell="A4"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60</v>
      </c>
      <c r="B1" s="47" t="s">
        <v>232</v>
      </c>
      <c r="C1" s="47" t="s">
        <v>35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1086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6.7568009999999985</v>
      </c>
      <c r="I6" s="15">
        <v>14.090043999999999</v>
      </c>
      <c r="J6" s="15">
        <v>11.258472128885842</v>
      </c>
      <c r="K6" s="15">
        <v>6.100884951018088</v>
      </c>
      <c r="L6" s="15">
        <v>5.1575871778677538</v>
      </c>
      <c r="M6" s="16">
        <v>0.43299261173478865</v>
      </c>
      <c r="N6" s="17">
        <v>0.79903740037191107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SUM(H8:OFFSET(H6,MATCH("PROYECTOS",$A$8:$A$35,0),0))</f>
        <v>6.3174160000000006</v>
      </c>
      <c r="I7" s="36">
        <f ca="1">SUM(I8:OFFSET(I6,MATCH("PROYECTOS",$A$8:$A$35,0),0))</f>
        <v>5.0868449999999994</v>
      </c>
      <c r="J7" s="36">
        <f ca="1">SUM(J8:OFFSET(J6,MATCH("PROYECTOS",$A$8:$A$35,0),0))</f>
        <v>4.830556663333482</v>
      </c>
      <c r="K7" s="36">
        <f ca="1">SUM(K8:OFFSET(K6,MATCH("PROYECTOS",$A$8:$A$35,0),0))</f>
        <v>1.9162652346494724</v>
      </c>
      <c r="L7" s="36">
        <f ca="1">SUM(L8:OFFSET(L6,MATCH("PROYECTOS",$A$8:$A$35,0),0))</f>
        <v>2.9142914286840096</v>
      </c>
      <c r="M7" s="37">
        <f ca="1">IFERROR(K7/I7,0)</f>
        <v>0.37670997143602225</v>
      </c>
      <c r="N7" s="38">
        <f ca="1">IFERROR(SUM(K7,L7)/I7,0)</f>
        <v>0.9496174275672804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2.9099999999999993</v>
      </c>
      <c r="I8" s="22">
        <v>2.0274619999999999</v>
      </c>
      <c r="J8" s="22">
        <f t="shared" ref="J8:J15" si="0">SUM(K8,L8)</f>
        <v>1.9693857827787724</v>
      </c>
      <c r="K8" s="22">
        <v>0.7944157134697889</v>
      </c>
      <c r="L8" s="22">
        <v>1.1749700693089835</v>
      </c>
      <c r="M8" s="23">
        <f t="shared" ref="M8:M16" si="1">IFERROR(K8/I8,0)</f>
        <v>0.39182767098460486</v>
      </c>
      <c r="N8" s="24">
        <f t="shared" ref="N8:N16" si="2">IFERROR(SUM(K8,L8)/I8,0)</f>
        <v>0.97135521296022931</v>
      </c>
      <c r="O8" s="61">
        <v>12</v>
      </c>
      <c r="P8" s="22">
        <v>3</v>
      </c>
      <c r="Q8" s="24">
        <f>IFERROR(P8/O8,".")</f>
        <v>0.25</v>
      </c>
    </row>
    <row r="9" spans="1:17" ht="25.5" x14ac:dyDescent="0.25">
      <c r="A9" s="18"/>
      <c r="B9" s="65">
        <v>5005053</v>
      </c>
      <c r="C9" s="20" t="s">
        <v>1087</v>
      </c>
      <c r="D9" s="20">
        <v>3000597</v>
      </c>
      <c r="E9" s="20" t="s">
        <v>1084</v>
      </c>
      <c r="F9" s="60">
        <v>59</v>
      </c>
      <c r="G9" s="20" t="s">
        <v>670</v>
      </c>
      <c r="H9" s="21">
        <v>2.3008360000000003</v>
      </c>
      <c r="I9" s="22">
        <v>1.182682</v>
      </c>
      <c r="J9" s="22">
        <f t="shared" si="0"/>
        <v>1.1615119572379626</v>
      </c>
      <c r="K9" s="22">
        <v>0.57226088608149439</v>
      </c>
      <c r="L9" s="22">
        <v>0.58925107115646824</v>
      </c>
      <c r="M9" s="23">
        <f t="shared" si="1"/>
        <v>0.48386708014622221</v>
      </c>
      <c r="N9" s="24">
        <f t="shared" si="2"/>
        <v>0.98209997043834485</v>
      </c>
      <c r="O9" s="61">
        <v>227</v>
      </c>
      <c r="P9" s="22">
        <v>112.49000000000001</v>
      </c>
      <c r="Q9" s="24">
        <f t="shared" ref="Q9:Q15" si="3">IFERROR(P9/O9,".")</f>
        <v>0.49555066079295157</v>
      </c>
    </row>
    <row r="10" spans="1:17" ht="25.5" x14ac:dyDescent="0.25">
      <c r="A10" s="18"/>
      <c r="B10" s="65">
        <v>5005054</v>
      </c>
      <c r="C10" s="20" t="s">
        <v>1088</v>
      </c>
      <c r="D10" s="20">
        <v>3000597</v>
      </c>
      <c r="E10" s="20" t="s">
        <v>1084</v>
      </c>
      <c r="F10" s="60">
        <v>59</v>
      </c>
      <c r="G10" s="20" t="s">
        <v>670</v>
      </c>
      <c r="H10" s="21">
        <v>0.35199999999999998</v>
      </c>
      <c r="I10" s="22">
        <v>0.14369999999999999</v>
      </c>
      <c r="J10" s="22">
        <f t="shared" si="0"/>
        <v>0.12650000583380461</v>
      </c>
      <c r="K10" s="22">
        <v>0</v>
      </c>
      <c r="L10" s="22">
        <v>0.12650000583380461</v>
      </c>
      <c r="M10" s="23">
        <f t="shared" si="1"/>
        <v>0</v>
      </c>
      <c r="N10" s="24">
        <f t="shared" si="2"/>
        <v>0.88030623405570363</v>
      </c>
      <c r="O10" s="61">
        <v>136</v>
      </c>
      <c r="P10" s="22">
        <v>5</v>
      </c>
      <c r="Q10" s="24">
        <f t="shared" si="3"/>
        <v>3.6764705882352942E-2</v>
      </c>
    </row>
    <row r="11" spans="1:17" ht="25.5" x14ac:dyDescent="0.25">
      <c r="A11" s="18"/>
      <c r="B11" s="65">
        <v>5005055</v>
      </c>
      <c r="C11" s="20" t="s">
        <v>1089</v>
      </c>
      <c r="D11" s="20">
        <v>3000597</v>
      </c>
      <c r="E11" s="20" t="s">
        <v>1084</v>
      </c>
      <c r="F11" s="60">
        <v>46</v>
      </c>
      <c r="G11" s="20" t="s">
        <v>866</v>
      </c>
      <c r="H11" s="21">
        <v>4.1251999999999997E-2</v>
      </c>
      <c r="I11" s="22">
        <v>1.1627529999999999</v>
      </c>
      <c r="J11" s="22">
        <f t="shared" si="0"/>
        <v>1.0029914523474872</v>
      </c>
      <c r="K11" s="22">
        <v>0.31116849347017705</v>
      </c>
      <c r="L11" s="22">
        <v>0.69182295887731016</v>
      </c>
      <c r="M11" s="23">
        <f t="shared" si="1"/>
        <v>0.26761358041662942</v>
      </c>
      <c r="N11" s="24">
        <f t="shared" si="2"/>
        <v>0.8626006145307622</v>
      </c>
      <c r="O11" s="61">
        <v>24</v>
      </c>
      <c r="P11" s="22">
        <v>7</v>
      </c>
      <c r="Q11" s="24">
        <f t="shared" si="3"/>
        <v>0.29166666666666669</v>
      </c>
    </row>
    <row r="12" spans="1:17" ht="38.25" x14ac:dyDescent="0.25">
      <c r="A12" s="18"/>
      <c r="B12" s="65">
        <v>5005056</v>
      </c>
      <c r="C12" s="20" t="s">
        <v>1090</v>
      </c>
      <c r="D12" s="20">
        <v>3000597</v>
      </c>
      <c r="E12" s="20" t="s">
        <v>1084</v>
      </c>
      <c r="F12" s="60">
        <v>59</v>
      </c>
      <c r="G12" s="20" t="s">
        <v>670</v>
      </c>
      <c r="H12" s="21">
        <v>0.29246800000000001</v>
      </c>
      <c r="I12" s="22">
        <v>0</v>
      </c>
      <c r="J12" s="22">
        <f t="shared" si="0"/>
        <v>0</v>
      </c>
      <c r="K12" s="22">
        <v>0</v>
      </c>
      <c r="L12" s="22">
        <v>0</v>
      </c>
      <c r="M12" s="23">
        <f t="shared" si="1"/>
        <v>0</v>
      </c>
      <c r="N12" s="24">
        <f t="shared" si="2"/>
        <v>0</v>
      </c>
      <c r="O12" s="61">
        <v>126</v>
      </c>
      <c r="P12" s="22">
        <v>30</v>
      </c>
      <c r="Q12" s="24">
        <f t="shared" si="3"/>
        <v>0.23809523809523808</v>
      </c>
    </row>
    <row r="13" spans="1:17" ht="38.25" x14ac:dyDescent="0.25">
      <c r="A13" s="18"/>
      <c r="B13" s="65">
        <v>5005057</v>
      </c>
      <c r="C13" s="20" t="s">
        <v>1091</v>
      </c>
      <c r="D13" s="20">
        <v>3000598</v>
      </c>
      <c r="E13" s="20" t="s">
        <v>1085</v>
      </c>
      <c r="F13" s="60">
        <v>59</v>
      </c>
      <c r="G13" s="20" t="s">
        <v>670</v>
      </c>
      <c r="H13" s="21">
        <v>0.14035999999999998</v>
      </c>
      <c r="I13" s="22">
        <v>0.57024799999999998</v>
      </c>
      <c r="J13" s="22">
        <f t="shared" si="0"/>
        <v>0.57016746513545513</v>
      </c>
      <c r="K13" s="22">
        <v>0.23842014162801206</v>
      </c>
      <c r="L13" s="22">
        <v>0.33174732350744307</v>
      </c>
      <c r="M13" s="23">
        <f t="shared" si="1"/>
        <v>0.41809904046662516</v>
      </c>
      <c r="N13" s="24">
        <f t="shared" si="2"/>
        <v>0.99985877221043329</v>
      </c>
      <c r="O13" s="61">
        <v>10</v>
      </c>
      <c r="P13" s="22">
        <v>0</v>
      </c>
      <c r="Q13" s="24">
        <f t="shared" si="3"/>
        <v>0</v>
      </c>
    </row>
    <row r="14" spans="1:17" ht="51" x14ac:dyDescent="0.25">
      <c r="A14" s="18"/>
      <c r="B14" s="65">
        <v>5005058</v>
      </c>
      <c r="C14" s="20" t="s">
        <v>1092</v>
      </c>
      <c r="D14" s="20">
        <v>3000598</v>
      </c>
      <c r="E14" s="20" t="s">
        <v>1085</v>
      </c>
      <c r="F14" s="60">
        <v>36</v>
      </c>
      <c r="G14" s="20" t="s">
        <v>650</v>
      </c>
      <c r="H14" s="21">
        <v>4.3999999999999997E-2</v>
      </c>
      <c r="I14" s="22">
        <v>0</v>
      </c>
      <c r="J14" s="22">
        <f t="shared" si="0"/>
        <v>0</v>
      </c>
      <c r="K14" s="22">
        <v>0</v>
      </c>
      <c r="L14" s="22">
        <v>0</v>
      </c>
      <c r="M14" s="23">
        <f t="shared" si="1"/>
        <v>0</v>
      </c>
      <c r="N14" s="24">
        <f t="shared" si="2"/>
        <v>0</v>
      </c>
      <c r="O14" s="61">
        <v>4</v>
      </c>
      <c r="P14" s="22">
        <v>0</v>
      </c>
      <c r="Q14" s="24">
        <f t="shared" si="3"/>
        <v>0</v>
      </c>
    </row>
    <row r="15" spans="1:17" ht="38.25" x14ac:dyDescent="0.25">
      <c r="A15" s="18"/>
      <c r="B15" s="65">
        <v>5005059</v>
      </c>
      <c r="C15" s="20" t="s">
        <v>1093</v>
      </c>
      <c r="D15" s="20">
        <v>3000598</v>
      </c>
      <c r="E15" s="20" t="s">
        <v>1085</v>
      </c>
      <c r="F15" s="60">
        <v>487</v>
      </c>
      <c r="G15" s="20" t="s">
        <v>1094</v>
      </c>
      <c r="H15" s="21">
        <v>0.23649999999999999</v>
      </c>
      <c r="I15" s="22">
        <v>0</v>
      </c>
      <c r="J15" s="22">
        <f t="shared" si="0"/>
        <v>0</v>
      </c>
      <c r="K15" s="22">
        <v>0</v>
      </c>
      <c r="L15" s="22">
        <v>0</v>
      </c>
      <c r="M15" s="23">
        <f t="shared" si="1"/>
        <v>0</v>
      </c>
      <c r="N15" s="24">
        <f t="shared" si="2"/>
        <v>0</v>
      </c>
      <c r="O15" s="61">
        <v>4</v>
      </c>
      <c r="P15" s="22">
        <v>0</v>
      </c>
      <c r="Q15" s="24">
        <f t="shared" si="3"/>
        <v>0</v>
      </c>
    </row>
    <row r="16" spans="1:17" ht="15.75" thickBot="1" x14ac:dyDescent="0.3">
      <c r="A16" s="39" t="s">
        <v>306</v>
      </c>
      <c r="B16" s="41"/>
      <c r="C16" s="41"/>
      <c r="D16" s="64"/>
      <c r="E16" s="41"/>
      <c r="F16" s="58"/>
      <c r="G16" s="41"/>
      <c r="H16" s="42">
        <f ca="1">OFFSET(H16,-MATCH("PROYECTOS",$A$8:$A$35,0)-1,0)-(OFFSET(H16,-MATCH("PROYECTOS",$A$8:$A$35,0),0))</f>
        <v>0.43938499999999792</v>
      </c>
      <c r="I16" s="43">
        <f ca="1">OFFSET(I16,-MATCH("PROYECTOS",$A$8:$A$35,0)-1,0)-(OFFSET(I16,-MATCH("PROYECTOS",$A$8:$A$35,0),0))</f>
        <v>9.0031989999999986</v>
      </c>
      <c r="J16" s="43">
        <f ca="1">OFFSET(J16,-MATCH("PROYECTOS",$A$8:$A$35,0)-1,0)-(OFFSET(J16,-MATCH("PROYECTOS",$A$8:$A$35,0),0))</f>
        <v>6.4279154655523598</v>
      </c>
      <c r="K16" s="43">
        <f ca="1">OFFSET(K16,-MATCH("PROYECTOS",$A$8:$A$35,0)-1,0)-(OFFSET(K16,-MATCH("PROYECTOS",$A$8:$A$35,0),0))</f>
        <v>4.1846197163686156</v>
      </c>
      <c r="L16" s="43">
        <f ca="1">OFFSET(L16,-MATCH("PROYECTOS",$A$8:$A$35,0)-1,0)-(OFFSET(L16,-MATCH("PROYECTOS",$A$8:$A$35,0),0))</f>
        <v>2.2432957491837442</v>
      </c>
      <c r="M16" s="44">
        <f t="shared" ca="1" si="1"/>
        <v>0.46479253833760825</v>
      </c>
      <c r="N16" s="45">
        <f t="shared" ca="1" si="2"/>
        <v>0.71395905672554394</v>
      </c>
      <c r="O16" s="59"/>
      <c r="P16" s="43"/>
      <c r="Q1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61</v>
      </c>
      <c r="B1" s="48" t="s">
        <v>232</v>
      </c>
      <c r="C1" s="47" t="s">
        <v>36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1097</v>
      </c>
      <c r="L2" s="1" t="s">
        <v>1393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8533.6599669999996</v>
      </c>
      <c r="E6" s="15">
        <f ca="1">SUM(E7:OFFSET(E7,50,0))</f>
        <v>10835.739462</v>
      </c>
      <c r="F6" s="15">
        <f ca="1">SUM(F7:OFFSET(F7,50,0))</f>
        <v>9758.4654486763666</v>
      </c>
      <c r="G6" s="15">
        <f ca="1">SUM(G7:OFFSET(G7,50,0))</f>
        <v>3478.8226884778055</v>
      </c>
      <c r="H6" s="15">
        <f ca="1">SUM(H7:OFFSET(H7,50,0))</f>
        <v>6279.6427601985597</v>
      </c>
      <c r="I6" s="16">
        <f ca="1">IFERROR(G6/E6,0)</f>
        <v>0.32105078759762873</v>
      </c>
      <c r="J6" s="17">
        <f ca="1">IFERROR(SUM(G6,H6)/E6,0)</f>
        <v>0.9005814031334417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392.94763499999993</v>
      </c>
      <c r="E7" s="22">
        <v>367.13483999999988</v>
      </c>
      <c r="F7" s="22">
        <f t="shared" ref="F7:F31" si="0">SUM(G7,H7)</f>
        <v>345.73811394773776</v>
      </c>
      <c r="G7" s="22">
        <v>155.16907393263796</v>
      </c>
      <c r="H7" s="22">
        <v>190.5690400150998</v>
      </c>
      <c r="I7" s="23">
        <f t="shared" ref="I7:I31" si="1">IFERROR(G7/E7,0)</f>
        <v>0.42264873018490429</v>
      </c>
      <c r="J7" s="24">
        <f t="shared" ref="J7:J31" si="2">IFERROR(SUM(G7,H7)/E7,0)</f>
        <v>0.94171970698214824</v>
      </c>
      <c r="K7" s="5"/>
      <c r="L7" t="s">
        <v>268</v>
      </c>
      <c r="M7" s="6">
        <v>252.75285590302761</v>
      </c>
      <c r="N7" s="72">
        <v>0.99086492801504533</v>
      </c>
    </row>
    <row r="8" spans="1:14" x14ac:dyDescent="0.25">
      <c r="A8" s="18"/>
      <c r="B8" s="51">
        <v>2</v>
      </c>
      <c r="C8" s="20" t="s">
        <v>245</v>
      </c>
      <c r="D8" s="21">
        <v>213.27397000000005</v>
      </c>
      <c r="E8" s="22">
        <v>267.1706409999997</v>
      </c>
      <c r="F8" s="22">
        <f t="shared" si="0"/>
        <v>222.93502675864153</v>
      </c>
      <c r="G8" s="22">
        <v>69.391973467372736</v>
      </c>
      <c r="H8" s="22">
        <v>153.54305329126879</v>
      </c>
      <c r="I8" s="23">
        <f t="shared" si="1"/>
        <v>0.25972903762046523</v>
      </c>
      <c r="J8" s="24">
        <f t="shared" si="2"/>
        <v>0.83442935916990135</v>
      </c>
      <c r="K8" s="5"/>
      <c r="L8" t="s">
        <v>248</v>
      </c>
      <c r="M8" s="6">
        <v>614.26347347137448</v>
      </c>
      <c r="N8" s="72">
        <v>0.96772334387459669</v>
      </c>
    </row>
    <row r="9" spans="1:14" x14ac:dyDescent="0.25">
      <c r="A9" s="18"/>
      <c r="B9" s="51">
        <v>3</v>
      </c>
      <c r="C9" s="20" t="s">
        <v>246</v>
      </c>
      <c r="D9" s="21">
        <v>202.23443300000008</v>
      </c>
      <c r="E9" s="22">
        <v>290.57456800000028</v>
      </c>
      <c r="F9" s="22">
        <f t="shared" si="0"/>
        <v>223.44364614447704</v>
      </c>
      <c r="G9" s="22">
        <v>83.509758430693182</v>
      </c>
      <c r="H9" s="22">
        <v>139.93388771378386</v>
      </c>
      <c r="I9" s="23">
        <f t="shared" si="1"/>
        <v>0.28739527690080952</v>
      </c>
      <c r="J9" s="24">
        <f t="shared" si="2"/>
        <v>0.76897179158664986</v>
      </c>
      <c r="K9" s="5"/>
      <c r="L9" t="s">
        <v>260</v>
      </c>
      <c r="M9" s="6">
        <v>280.14035911161204</v>
      </c>
      <c r="N9" s="72">
        <v>0.95899846617135676</v>
      </c>
    </row>
    <row r="10" spans="1:14" x14ac:dyDescent="0.25">
      <c r="A10" s="18"/>
      <c r="B10" s="51">
        <v>4</v>
      </c>
      <c r="C10" s="20" t="s">
        <v>247</v>
      </c>
      <c r="D10" s="21">
        <v>608.60581599999989</v>
      </c>
      <c r="E10" s="22">
        <v>566.33799900000008</v>
      </c>
      <c r="F10" s="22">
        <f t="shared" si="0"/>
        <v>492.48731978289004</v>
      </c>
      <c r="G10" s="22">
        <v>212.01638974280399</v>
      </c>
      <c r="H10" s="22">
        <v>280.47093004008605</v>
      </c>
      <c r="I10" s="23">
        <f t="shared" si="1"/>
        <v>0.37436370174201211</v>
      </c>
      <c r="J10" s="24">
        <f t="shared" si="2"/>
        <v>0.86959963953061525</v>
      </c>
      <c r="K10" s="5"/>
      <c r="L10" t="s">
        <v>251</v>
      </c>
      <c r="M10" s="6">
        <v>1115.7660042150392</v>
      </c>
      <c r="N10" s="72">
        <v>0.95514459073178037</v>
      </c>
    </row>
    <row r="11" spans="1:14" x14ac:dyDescent="0.25">
      <c r="A11" s="18"/>
      <c r="B11" s="51">
        <v>5</v>
      </c>
      <c r="C11" s="20" t="s">
        <v>248</v>
      </c>
      <c r="D11" s="21">
        <v>468.24198100000012</v>
      </c>
      <c r="E11" s="22">
        <v>634.75111699999911</v>
      </c>
      <c r="F11" s="22">
        <f t="shared" si="0"/>
        <v>614.26347347137448</v>
      </c>
      <c r="G11" s="22">
        <v>219.51022719978209</v>
      </c>
      <c r="H11" s="22">
        <v>394.75324627159239</v>
      </c>
      <c r="I11" s="23">
        <f t="shared" si="1"/>
        <v>0.34582093882283377</v>
      </c>
      <c r="J11" s="24">
        <f t="shared" si="2"/>
        <v>0.96772334387459669</v>
      </c>
      <c r="K11" s="5"/>
      <c r="L11" t="s">
        <v>244</v>
      </c>
      <c r="M11" s="6">
        <v>345.73811394773776</v>
      </c>
      <c r="N11" s="72">
        <v>0.94171970698214824</v>
      </c>
    </row>
    <row r="12" spans="1:14" x14ac:dyDescent="0.25">
      <c r="A12" s="18"/>
      <c r="B12" s="51">
        <v>6</v>
      </c>
      <c r="C12" s="20" t="s">
        <v>249</v>
      </c>
      <c r="D12" s="21">
        <v>897.44205599999952</v>
      </c>
      <c r="E12" s="22">
        <v>838.63745900000049</v>
      </c>
      <c r="F12" s="22">
        <f t="shared" si="0"/>
        <v>741.99376748314171</v>
      </c>
      <c r="G12" s="22">
        <v>227.50146355950892</v>
      </c>
      <c r="H12" s="22">
        <v>514.49230392363279</v>
      </c>
      <c r="I12" s="23">
        <f t="shared" si="1"/>
        <v>0.27127510358383455</v>
      </c>
      <c r="J12" s="24">
        <f t="shared" si="2"/>
        <v>0.88476106036081714</v>
      </c>
      <c r="K12" s="5"/>
      <c r="L12" t="s">
        <v>262</v>
      </c>
      <c r="M12" s="6">
        <v>227.14393009545523</v>
      </c>
      <c r="N12" s="72">
        <v>0.92922753092212584</v>
      </c>
    </row>
    <row r="13" spans="1:14" x14ac:dyDescent="0.25">
      <c r="A13" s="18"/>
      <c r="B13" s="51">
        <v>7</v>
      </c>
      <c r="C13" s="20" t="s">
        <v>250</v>
      </c>
      <c r="D13" s="21">
        <v>117.76320400000002</v>
      </c>
      <c r="E13" s="22">
        <v>50.970449000000016</v>
      </c>
      <c r="F13" s="22">
        <f t="shared" si="0"/>
        <v>43.753417878921027</v>
      </c>
      <c r="G13" s="22">
        <v>13.530465942742012</v>
      </c>
      <c r="H13" s="22">
        <v>30.222951936179015</v>
      </c>
      <c r="I13" s="23">
        <f t="shared" si="1"/>
        <v>0.26545706793248003</v>
      </c>
      <c r="J13" s="24">
        <f t="shared" si="2"/>
        <v>0.85840754274934905</v>
      </c>
      <c r="K13" s="5"/>
      <c r="L13" t="s">
        <v>252</v>
      </c>
      <c r="M13" s="6">
        <v>443.3433927009122</v>
      </c>
      <c r="N13" s="72">
        <v>0.9288276922251113</v>
      </c>
    </row>
    <row r="14" spans="1:14" x14ac:dyDescent="0.25">
      <c r="A14" s="18"/>
      <c r="B14" s="51">
        <v>8</v>
      </c>
      <c r="C14" s="20" t="s">
        <v>251</v>
      </c>
      <c r="D14" s="21">
        <v>844.81578899999977</v>
      </c>
      <c r="E14" s="22">
        <v>1168.1645009999997</v>
      </c>
      <c r="F14" s="22">
        <f t="shared" si="0"/>
        <v>1115.7660042150392</v>
      </c>
      <c r="G14" s="22">
        <v>496.47597791733097</v>
      </c>
      <c r="H14" s="22">
        <v>619.29002629770821</v>
      </c>
      <c r="I14" s="23">
        <f t="shared" si="1"/>
        <v>0.42500519189919389</v>
      </c>
      <c r="J14" s="24">
        <f t="shared" si="2"/>
        <v>0.95514459073178037</v>
      </c>
      <c r="K14" s="5"/>
      <c r="L14" t="s">
        <v>258</v>
      </c>
      <c r="M14" s="6">
        <v>1541.2045485176823</v>
      </c>
      <c r="N14" s="72">
        <v>0.9272908044287359</v>
      </c>
    </row>
    <row r="15" spans="1:14" x14ac:dyDescent="0.25">
      <c r="A15" s="18"/>
      <c r="B15" s="51">
        <v>9</v>
      </c>
      <c r="C15" s="20" t="s">
        <v>252</v>
      </c>
      <c r="D15" s="21">
        <v>360.33294599999994</v>
      </c>
      <c r="E15" s="22">
        <v>477.31500300000016</v>
      </c>
      <c r="F15" s="22">
        <f t="shared" si="0"/>
        <v>443.3433927009122</v>
      </c>
      <c r="G15" s="22">
        <v>185.66714132372363</v>
      </c>
      <c r="H15" s="22">
        <v>257.67625137718858</v>
      </c>
      <c r="I15" s="23">
        <f t="shared" si="1"/>
        <v>0.38898241236243641</v>
      </c>
      <c r="J15" s="24">
        <f t="shared" si="2"/>
        <v>0.9288276922251113</v>
      </c>
      <c r="K15" s="5"/>
      <c r="L15" t="s">
        <v>254</v>
      </c>
      <c r="M15" s="6">
        <v>76.164184533474881</v>
      </c>
      <c r="N15" s="72">
        <v>0.91368541134949754</v>
      </c>
    </row>
    <row r="16" spans="1:14" x14ac:dyDescent="0.25">
      <c r="A16" s="18"/>
      <c r="B16" s="51">
        <v>10</v>
      </c>
      <c r="C16" s="20" t="s">
        <v>253</v>
      </c>
      <c r="D16" s="21">
        <v>200.71596599999998</v>
      </c>
      <c r="E16" s="22">
        <v>393.76713999999964</v>
      </c>
      <c r="F16" s="22">
        <f t="shared" si="0"/>
        <v>335.96344370294867</v>
      </c>
      <c r="G16" s="22">
        <v>115.47987641940088</v>
      </c>
      <c r="H16" s="22">
        <v>220.48356728354779</v>
      </c>
      <c r="I16" s="23">
        <f t="shared" si="1"/>
        <v>0.29326945976091601</v>
      </c>
      <c r="J16" s="24">
        <f t="shared" si="2"/>
        <v>0.85320335186666152</v>
      </c>
      <c r="K16" s="5"/>
      <c r="L16" t="s">
        <v>264</v>
      </c>
      <c r="M16" s="6">
        <v>668.97003805179406</v>
      </c>
      <c r="N16" s="72">
        <v>0.90843956474490328</v>
      </c>
    </row>
    <row r="17" spans="1:14" x14ac:dyDescent="0.25">
      <c r="A17" s="18"/>
      <c r="B17" s="51">
        <v>11</v>
      </c>
      <c r="C17" s="20" t="s">
        <v>254</v>
      </c>
      <c r="D17" s="21">
        <v>62.982686999999999</v>
      </c>
      <c r="E17" s="22">
        <v>83.35930900000001</v>
      </c>
      <c r="F17" s="22">
        <f t="shared" si="0"/>
        <v>76.164184533474881</v>
      </c>
      <c r="G17" s="22">
        <v>22.255432214424218</v>
      </c>
      <c r="H17" s="22">
        <v>53.908752319050663</v>
      </c>
      <c r="I17" s="23">
        <f t="shared" si="1"/>
        <v>0.26698196615838327</v>
      </c>
      <c r="J17" s="24">
        <f t="shared" si="2"/>
        <v>0.91368541134949754</v>
      </c>
      <c r="K17" s="5"/>
      <c r="L17" t="s">
        <v>263</v>
      </c>
      <c r="M17" s="6">
        <v>592.31374983838873</v>
      </c>
      <c r="N17" s="72">
        <v>0.90812864487919231</v>
      </c>
    </row>
    <row r="18" spans="1:14" x14ac:dyDescent="0.25">
      <c r="A18" s="18"/>
      <c r="B18" s="51">
        <v>12</v>
      </c>
      <c r="C18" s="20" t="s">
        <v>255</v>
      </c>
      <c r="D18" s="21">
        <v>363.16075499999977</v>
      </c>
      <c r="E18" s="22">
        <v>382.4169710000001</v>
      </c>
      <c r="F18" s="22">
        <f t="shared" si="0"/>
        <v>344.21066402806349</v>
      </c>
      <c r="G18" s="22">
        <v>115.99705825704342</v>
      </c>
      <c r="H18" s="22">
        <v>228.21360577102007</v>
      </c>
      <c r="I18" s="23">
        <f t="shared" si="1"/>
        <v>0.30332612580900181</v>
      </c>
      <c r="J18" s="24">
        <f t="shared" si="2"/>
        <v>0.90009254329893063</v>
      </c>
      <c r="K18" s="5"/>
      <c r="L18" t="s">
        <v>255</v>
      </c>
      <c r="M18" s="6">
        <v>344.21066402806349</v>
      </c>
      <c r="N18" s="72">
        <v>0.90009254329893063</v>
      </c>
    </row>
    <row r="19" spans="1:14" x14ac:dyDescent="0.25">
      <c r="A19" s="18"/>
      <c r="B19" s="51">
        <v>13</v>
      </c>
      <c r="C19" s="20" t="s">
        <v>256</v>
      </c>
      <c r="D19" s="21">
        <v>330.26508499999977</v>
      </c>
      <c r="E19" s="22">
        <v>386.92707699999983</v>
      </c>
      <c r="F19" s="22">
        <f t="shared" si="0"/>
        <v>309.29850059053467</v>
      </c>
      <c r="G19" s="22">
        <v>185.78986814114356</v>
      </c>
      <c r="H19" s="22">
        <v>123.50863244939114</v>
      </c>
      <c r="I19" s="23">
        <f t="shared" si="1"/>
        <v>0.4801676573830051</v>
      </c>
      <c r="J19" s="24">
        <f t="shared" si="2"/>
        <v>0.79937155855994746</v>
      </c>
      <c r="K19" s="5"/>
      <c r="L19" t="s">
        <v>265</v>
      </c>
      <c r="M19" s="6">
        <v>495.38071103969941</v>
      </c>
      <c r="N19" s="72">
        <v>0.89318678097740056</v>
      </c>
    </row>
    <row r="20" spans="1:14" x14ac:dyDescent="0.25">
      <c r="A20" s="18"/>
      <c r="B20" s="51">
        <v>14</v>
      </c>
      <c r="C20" s="20" t="s">
        <v>257</v>
      </c>
      <c r="D20" s="21">
        <v>132.63741100000001</v>
      </c>
      <c r="E20" s="22">
        <v>113.83566599999999</v>
      </c>
      <c r="F20" s="22">
        <f t="shared" si="0"/>
        <v>63.389929969365937</v>
      </c>
      <c r="G20" s="22">
        <v>24.028380045956684</v>
      </c>
      <c r="H20" s="22">
        <v>39.361549923409257</v>
      </c>
      <c r="I20" s="23">
        <f t="shared" si="1"/>
        <v>0.21107954027305192</v>
      </c>
      <c r="J20" s="24">
        <f t="shared" si="2"/>
        <v>0.55685473803408803</v>
      </c>
      <c r="K20" s="5"/>
      <c r="L20" t="s">
        <v>266</v>
      </c>
      <c r="M20" s="6">
        <v>114.69562012081177</v>
      </c>
      <c r="N20" s="72">
        <v>0.89277830687252557</v>
      </c>
    </row>
    <row r="21" spans="1:14" x14ac:dyDescent="0.25">
      <c r="A21" s="18"/>
      <c r="B21" s="51">
        <v>15</v>
      </c>
      <c r="C21" s="20" t="s">
        <v>258</v>
      </c>
      <c r="D21" s="21">
        <v>1064.8689159999997</v>
      </c>
      <c r="E21" s="22">
        <v>1662.0509349999995</v>
      </c>
      <c r="F21" s="22">
        <f t="shared" si="0"/>
        <v>1541.2045485176823</v>
      </c>
      <c r="G21" s="22">
        <v>497.62187301929094</v>
      </c>
      <c r="H21" s="22">
        <v>1043.5826754983914</v>
      </c>
      <c r="I21" s="23">
        <f t="shared" si="1"/>
        <v>0.29940230021848946</v>
      </c>
      <c r="J21" s="24">
        <f t="shared" si="2"/>
        <v>0.9272908044287359</v>
      </c>
      <c r="K21" s="5"/>
      <c r="L21" t="s">
        <v>249</v>
      </c>
      <c r="M21" s="6">
        <v>741.99376748314171</v>
      </c>
      <c r="N21" s="72">
        <v>0.88476106036081714</v>
      </c>
    </row>
    <row r="22" spans="1:14" x14ac:dyDescent="0.25">
      <c r="A22" s="18"/>
      <c r="B22" s="51">
        <v>16</v>
      </c>
      <c r="C22" s="20" t="s">
        <v>259</v>
      </c>
      <c r="D22" s="21">
        <v>90.818894999999983</v>
      </c>
      <c r="E22" s="22">
        <v>141.54345500000002</v>
      </c>
      <c r="F22" s="22">
        <f t="shared" si="0"/>
        <v>121.90748210621319</v>
      </c>
      <c r="G22" s="22">
        <v>41.924809367186754</v>
      </c>
      <c r="H22" s="22">
        <v>79.982672739026441</v>
      </c>
      <c r="I22" s="23">
        <f t="shared" si="1"/>
        <v>0.29619744245459279</v>
      </c>
      <c r="J22" s="24">
        <f t="shared" si="2"/>
        <v>0.86127247710756516</v>
      </c>
      <c r="K22" s="5"/>
      <c r="L22" t="s">
        <v>247</v>
      </c>
      <c r="M22" s="6">
        <v>492.48731978289004</v>
      </c>
      <c r="N22" s="72">
        <v>0.86959963953061525</v>
      </c>
    </row>
    <row r="23" spans="1:14" x14ac:dyDescent="0.25">
      <c r="A23" s="18"/>
      <c r="B23" s="51">
        <v>17</v>
      </c>
      <c r="C23" s="20" t="s">
        <v>260</v>
      </c>
      <c r="D23" s="21">
        <v>224.37277000000006</v>
      </c>
      <c r="E23" s="22">
        <v>292.11763000000013</v>
      </c>
      <c r="F23" s="22">
        <f t="shared" si="0"/>
        <v>280.14035911161204</v>
      </c>
      <c r="G23" s="22">
        <v>132.95619968470757</v>
      </c>
      <c r="H23" s="22">
        <v>147.18415942690444</v>
      </c>
      <c r="I23" s="23">
        <f t="shared" si="1"/>
        <v>0.45514609879830775</v>
      </c>
      <c r="J23" s="24">
        <f t="shared" si="2"/>
        <v>0.95899846617135676</v>
      </c>
      <c r="K23" s="5"/>
      <c r="L23" t="s">
        <v>259</v>
      </c>
      <c r="M23" s="6">
        <v>121.90748210621319</v>
      </c>
      <c r="N23" s="72">
        <v>0.86127247710756516</v>
      </c>
    </row>
    <row r="24" spans="1:14" x14ac:dyDescent="0.25">
      <c r="A24" s="18"/>
      <c r="B24" s="51">
        <v>18</v>
      </c>
      <c r="C24" s="20" t="s">
        <v>261</v>
      </c>
      <c r="D24" s="21">
        <v>31.299949000000009</v>
      </c>
      <c r="E24" s="22">
        <v>73.813043000000022</v>
      </c>
      <c r="F24" s="22">
        <f t="shared" si="0"/>
        <v>42.974344075515376</v>
      </c>
      <c r="G24" s="22">
        <v>7.6520921555484165</v>
      </c>
      <c r="H24" s="22">
        <v>35.322251919966959</v>
      </c>
      <c r="I24" s="23">
        <f t="shared" si="1"/>
        <v>0.1036685637733214</v>
      </c>
      <c r="J24" s="24">
        <f t="shared" si="2"/>
        <v>0.58220528959245543</v>
      </c>
      <c r="K24" s="5"/>
      <c r="L24" t="s">
        <v>250</v>
      </c>
      <c r="M24" s="6">
        <v>43.753417878921027</v>
      </c>
      <c r="N24" s="72">
        <v>0.85840754274934905</v>
      </c>
    </row>
    <row r="25" spans="1:14" x14ac:dyDescent="0.25">
      <c r="A25" s="18"/>
      <c r="B25" s="51">
        <v>19</v>
      </c>
      <c r="C25" s="20" t="s">
        <v>262</v>
      </c>
      <c r="D25" s="21">
        <v>76.141454999999993</v>
      </c>
      <c r="E25" s="22">
        <v>244.44382300000009</v>
      </c>
      <c r="F25" s="22">
        <f t="shared" si="0"/>
        <v>227.14393009545523</v>
      </c>
      <c r="G25" s="22">
        <v>26.430152317197049</v>
      </c>
      <c r="H25" s="22">
        <v>200.71377777825819</v>
      </c>
      <c r="I25" s="23">
        <f t="shared" si="1"/>
        <v>0.10812362526827703</v>
      </c>
      <c r="J25" s="24">
        <f t="shared" si="2"/>
        <v>0.92922753092212584</v>
      </c>
      <c r="K25" s="5"/>
      <c r="L25" t="s">
        <v>253</v>
      </c>
      <c r="M25" s="6">
        <v>335.96344370294867</v>
      </c>
      <c r="N25" s="72">
        <v>0.85320335186666152</v>
      </c>
    </row>
    <row r="26" spans="1:14" x14ac:dyDescent="0.25">
      <c r="A26" s="18"/>
      <c r="B26" s="51">
        <v>20</v>
      </c>
      <c r="C26" s="20" t="s">
        <v>263</v>
      </c>
      <c r="D26" s="21">
        <v>248.92877499999989</v>
      </c>
      <c r="E26" s="22">
        <v>652.23550999999986</v>
      </c>
      <c r="F26" s="22">
        <f t="shared" si="0"/>
        <v>592.31374983838873</v>
      </c>
      <c r="G26" s="22">
        <v>145.01396020230823</v>
      </c>
      <c r="H26" s="22">
        <v>447.29978963608045</v>
      </c>
      <c r="I26" s="23">
        <f t="shared" si="1"/>
        <v>0.22233373985158866</v>
      </c>
      <c r="J26" s="24">
        <f t="shared" si="2"/>
        <v>0.90812864487919231</v>
      </c>
      <c r="K26" s="5"/>
      <c r="L26" t="s">
        <v>245</v>
      </c>
      <c r="M26" s="6">
        <v>222.93502675864153</v>
      </c>
      <c r="N26" s="72">
        <v>0.83442935916990135</v>
      </c>
    </row>
    <row r="27" spans="1:14" x14ac:dyDescent="0.25">
      <c r="A27" s="18"/>
      <c r="B27" s="51">
        <v>21</v>
      </c>
      <c r="C27" s="20" t="s">
        <v>264</v>
      </c>
      <c r="D27" s="21">
        <v>920.25146900000004</v>
      </c>
      <c r="E27" s="22">
        <v>736.39465299999995</v>
      </c>
      <c r="F27" s="22">
        <f t="shared" si="0"/>
        <v>668.97003805179406</v>
      </c>
      <c r="G27" s="22">
        <v>264.78129527020974</v>
      </c>
      <c r="H27" s="22">
        <v>404.18874278158432</v>
      </c>
      <c r="I27" s="23">
        <f t="shared" si="1"/>
        <v>0.35956439144623958</v>
      </c>
      <c r="J27" s="24">
        <f t="shared" si="2"/>
        <v>0.90843956474490328</v>
      </c>
      <c r="K27" s="5"/>
      <c r="L27" t="s">
        <v>256</v>
      </c>
      <c r="M27" s="6">
        <v>309.29850059053467</v>
      </c>
      <c r="N27" s="72">
        <v>0.79937155855994746</v>
      </c>
    </row>
    <row r="28" spans="1:14" x14ac:dyDescent="0.25">
      <c r="A28" s="18"/>
      <c r="B28" s="51">
        <v>22</v>
      </c>
      <c r="C28" s="20" t="s">
        <v>265</v>
      </c>
      <c r="D28" s="21">
        <v>244.40264800000003</v>
      </c>
      <c r="E28" s="22">
        <v>554.6216330000002</v>
      </c>
      <c r="F28" s="22">
        <f t="shared" si="0"/>
        <v>495.38071103969941</v>
      </c>
      <c r="G28" s="22">
        <v>137.32639941807867</v>
      </c>
      <c r="H28" s="22">
        <v>358.05431162162074</v>
      </c>
      <c r="I28" s="23">
        <f t="shared" si="1"/>
        <v>0.24760375587094818</v>
      </c>
      <c r="J28" s="24">
        <f t="shared" si="2"/>
        <v>0.89318678097740056</v>
      </c>
      <c r="K28" s="5"/>
      <c r="L28" t="s">
        <v>246</v>
      </c>
      <c r="M28" s="6">
        <v>223.44364614447704</v>
      </c>
      <c r="N28" s="72">
        <v>0.76897179158664986</v>
      </c>
    </row>
    <row r="29" spans="1:14" x14ac:dyDescent="0.25">
      <c r="A29" s="18"/>
      <c r="B29" s="51">
        <v>23</v>
      </c>
      <c r="C29" s="20" t="s">
        <v>266</v>
      </c>
      <c r="D29" s="21">
        <v>85.581298999999973</v>
      </c>
      <c r="E29" s="22">
        <v>128.470438</v>
      </c>
      <c r="F29" s="22">
        <f t="shared" si="0"/>
        <v>114.69562012081177</v>
      </c>
      <c r="G29" s="22">
        <v>18.593260131077841</v>
      </c>
      <c r="H29" s="22">
        <v>96.102359989733927</v>
      </c>
      <c r="I29" s="23">
        <f t="shared" si="1"/>
        <v>0.14472792667740295</v>
      </c>
      <c r="J29" s="24">
        <f t="shared" si="2"/>
        <v>0.89277830687252557</v>
      </c>
      <c r="K29" s="5"/>
      <c r="L29" t="s">
        <v>267</v>
      </c>
      <c r="M29" s="6">
        <v>48.230924608644273</v>
      </c>
      <c r="N29" s="72">
        <v>0.65528882546022149</v>
      </c>
    </row>
    <row r="30" spans="1:14" x14ac:dyDescent="0.25">
      <c r="A30" s="18"/>
      <c r="B30" s="51">
        <v>24</v>
      </c>
      <c r="C30" s="20" t="s">
        <v>267</v>
      </c>
      <c r="D30" s="21">
        <v>67.111422000000005</v>
      </c>
      <c r="E30" s="22">
        <v>73.602543999999995</v>
      </c>
      <c r="F30" s="22">
        <f t="shared" si="0"/>
        <v>48.230924608644273</v>
      </c>
      <c r="G30" s="22">
        <v>21.266973055870039</v>
      </c>
      <c r="H30" s="22">
        <v>26.963951552774233</v>
      </c>
      <c r="I30" s="23">
        <f t="shared" si="1"/>
        <v>0.28894345086591083</v>
      </c>
      <c r="J30" s="24">
        <f t="shared" si="2"/>
        <v>0.65528882546022149</v>
      </c>
      <c r="K30" s="5"/>
      <c r="L30" t="s">
        <v>261</v>
      </c>
      <c r="M30" s="6">
        <v>42.974344075515376</v>
      </c>
      <c r="N30" s="72">
        <v>0.58220528959245543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284.46263500000003</v>
      </c>
      <c r="E31" s="29">
        <v>255.08305799999997</v>
      </c>
      <c r="F31" s="29">
        <f t="shared" si="0"/>
        <v>252.75285590302761</v>
      </c>
      <c r="G31" s="29">
        <v>58.932587261766599</v>
      </c>
      <c r="H31" s="29">
        <v>193.82026864126101</v>
      </c>
      <c r="I31" s="30">
        <f t="shared" si="1"/>
        <v>0.23103293383665882</v>
      </c>
      <c r="J31" s="31">
        <f t="shared" si="2"/>
        <v>0.99086492801504533</v>
      </c>
      <c r="K31" s="5"/>
      <c r="L31" t="s">
        <v>257</v>
      </c>
      <c r="M31" s="6">
        <v>63.389929969365937</v>
      </c>
      <c r="N31" s="72">
        <v>0.55685473803408803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1" workbookViewId="0">
      <selection activeCell="A35" sqref="A35:J3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61</v>
      </c>
      <c r="B1" s="53" t="s">
        <v>232</v>
      </c>
      <c r="C1" s="47" t="s">
        <v>36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1098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8533.6599669999996</v>
      </c>
      <c r="E6" s="15">
        <v>10835.739462</v>
      </c>
      <c r="F6" s="15">
        <v>9758.4654486763666</v>
      </c>
      <c r="G6" s="15">
        <v>3478.8226884778055</v>
      </c>
      <c r="H6" s="15">
        <v>6279.6427601985597</v>
      </c>
      <c r="I6" s="16">
        <v>0.32105078759762873</v>
      </c>
      <c r="J6" s="17">
        <v>0.9005814031334417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6566.8053720000053</v>
      </c>
      <c r="E7" s="36">
        <f ca="1">SUM(E8:OFFSET(E6,MATCH("GOBIERNOS REGIONALES",$A$8:$A$50,0),0))</f>
        <v>7132.6853490000058</v>
      </c>
      <c r="F7" s="36">
        <f ca="1">SUM(F8:OFFSET(F6,MATCH("GOBIERNOS REGIONALES",$A$8:$A$50,0),0))</f>
        <v>7030.1210087605705</v>
      </c>
      <c r="G7" s="36">
        <f ca="1">SUM(G8:OFFSET(G6,MATCH("GOBIERNOS REGIONALES",$A$8:$A$50,0),0))</f>
        <v>2794.7335565907811</v>
      </c>
      <c r="H7" s="36">
        <f ca="1">SUM(H8:OFFSET(H6,MATCH("GOBIERNOS REGIONALES",$A$8:$A$50,0),0))</f>
        <v>4235.387452169789</v>
      </c>
      <c r="I7" s="37">
        <f ca="1">IFERROR(G7/E7,0)</f>
        <v>0.39182067059534592</v>
      </c>
      <c r="J7" s="38">
        <f ca="1">IFERROR(SUM(G7,H7)/E7,0)</f>
        <v>0.98562051524482086</v>
      </c>
      <c r="K7" s="5"/>
    </row>
    <row r="8" spans="1:11" ht="25.5" x14ac:dyDescent="0.25">
      <c r="A8" s="18"/>
      <c r="B8" s="19">
        <v>36</v>
      </c>
      <c r="C8" s="20" t="s">
        <v>121</v>
      </c>
      <c r="D8" s="21">
        <v>6492.4721290000052</v>
      </c>
      <c r="E8" s="22">
        <v>7081.6341830000056</v>
      </c>
      <c r="F8" s="22">
        <f t="shared" ref="F8:F36" si="0">SUM(G8,H8)</f>
        <v>6986.0846048007552</v>
      </c>
      <c r="G8" s="22">
        <v>2774.134117580475</v>
      </c>
      <c r="H8" s="22">
        <v>4211.9504872202797</v>
      </c>
      <c r="I8" s="23">
        <f t="shared" ref="I8:I36" si="1">IFERROR(G8/E8,0)</f>
        <v>0.39173643341250136</v>
      </c>
      <c r="J8" s="24">
        <f t="shared" ref="J8:J36" si="2">IFERROR(SUM(G8,H8)/E8,0)</f>
        <v>0.98650741118079432</v>
      </c>
      <c r="K8" s="5"/>
    </row>
    <row r="9" spans="1:11" ht="38.25" x14ac:dyDescent="0.25">
      <c r="A9" s="18"/>
      <c r="B9" s="19">
        <v>202</v>
      </c>
      <c r="C9" s="20" t="s">
        <v>151</v>
      </c>
      <c r="D9" s="21">
        <v>74.33324300000001</v>
      </c>
      <c r="E9" s="22">
        <v>51.051166000000009</v>
      </c>
      <c r="F9" s="22">
        <f t="shared" si="0"/>
        <v>44.036403959815587</v>
      </c>
      <c r="G9" s="22">
        <v>20.599439010306014</v>
      </c>
      <c r="H9" s="22">
        <v>23.436964949509576</v>
      </c>
      <c r="I9" s="23">
        <f t="shared" si="1"/>
        <v>0.40350574970816555</v>
      </c>
      <c r="J9" s="24">
        <f t="shared" si="2"/>
        <v>0.86259350001556434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915.02964900000006</v>
      </c>
      <c r="E10" s="36">
        <f ca="1">SUM(E11:OFFSET(E9,(MATCH("GOBIERNOS LOCALES",$A$8:$A$50,0)-MATCH("GOBIERNOS REGIONALES",$A$8:$A$50,0)),0))</f>
        <v>1693.7685610000001</v>
      </c>
      <c r="F10" s="36">
        <f ca="1">SUM(F11:OFFSET(F9,(MATCH("GOBIERNOS LOCALES",$A$8:$A$50,0)-MATCH("GOBIERNOS REGIONALES",$A$8:$A$50,0)),0))</f>
        <v>1291.8710188156947</v>
      </c>
      <c r="G10" s="36">
        <f ca="1">SUM(G11:OFFSET(G9,(MATCH("GOBIERNOS LOCALES",$A$8:$A$50,0)-MATCH("GOBIERNOS REGIONALES",$A$8:$A$50,0)),0))</f>
        <v>368.65415079755928</v>
      </c>
      <c r="H10" s="36">
        <f ca="1">SUM(H11:OFFSET(H9,(MATCH("GOBIERNOS LOCALES",$A$8:$A$50,0)-MATCH("GOBIERNOS REGIONALES",$A$8:$A$50,0)),0))</f>
        <v>923.2168680181353</v>
      </c>
      <c r="I10" s="37">
        <f t="shared" ca="1" si="1"/>
        <v>0.21765320202891597</v>
      </c>
      <c r="J10" s="38">
        <f t="shared" ca="1" si="2"/>
        <v>0.76271991850703302</v>
      </c>
      <c r="K10" s="5"/>
    </row>
    <row r="11" spans="1:11" x14ac:dyDescent="0.25">
      <c r="A11" s="18"/>
      <c r="B11" s="19">
        <v>440</v>
      </c>
      <c r="C11" s="20" t="s">
        <v>205</v>
      </c>
      <c r="D11" s="21">
        <v>25.666318000000004</v>
      </c>
      <c r="E11" s="22">
        <v>63.168785</v>
      </c>
      <c r="F11" s="22">
        <f t="shared" si="0"/>
        <v>47.361164575725525</v>
      </c>
      <c r="G11" s="22">
        <v>14.644764380493143</v>
      </c>
      <c r="H11" s="22">
        <v>32.716400195232382</v>
      </c>
      <c r="I11" s="23">
        <f t="shared" si="1"/>
        <v>0.23183546082916021</v>
      </c>
      <c r="J11" s="24">
        <f t="shared" si="2"/>
        <v>0.74975582601003843</v>
      </c>
      <c r="K11" s="5"/>
    </row>
    <row r="12" spans="1:11" x14ac:dyDescent="0.25">
      <c r="A12" s="18"/>
      <c r="B12" s="19">
        <v>441</v>
      </c>
      <c r="C12" s="20" t="s">
        <v>206</v>
      </c>
      <c r="D12" s="21">
        <v>7.0194639999999993</v>
      </c>
      <c r="E12" s="22">
        <v>32.869997999999995</v>
      </c>
      <c r="F12" s="22">
        <f t="shared" si="0"/>
        <v>8.6335987366983318</v>
      </c>
      <c r="G12" s="22">
        <v>0.99665399023797363</v>
      </c>
      <c r="H12" s="22">
        <v>7.6369447464603581</v>
      </c>
      <c r="I12" s="23">
        <f t="shared" si="1"/>
        <v>3.0321084602377334E-2</v>
      </c>
      <c r="J12" s="24">
        <f t="shared" si="2"/>
        <v>0.26265893708598137</v>
      </c>
      <c r="K12" s="5"/>
    </row>
    <row r="13" spans="1:11" x14ac:dyDescent="0.25">
      <c r="A13" s="18"/>
      <c r="B13" s="19">
        <v>442</v>
      </c>
      <c r="C13" s="20" t="s">
        <v>207</v>
      </c>
      <c r="D13" s="21">
        <v>15.732501000000001</v>
      </c>
      <c r="E13" s="22">
        <v>41.348873999999995</v>
      </c>
      <c r="F13" s="22">
        <f t="shared" si="0"/>
        <v>17.390969588796395</v>
      </c>
      <c r="G13" s="22">
        <v>2.8800839295217884</v>
      </c>
      <c r="H13" s="22">
        <v>14.510885659274606</v>
      </c>
      <c r="I13" s="23">
        <f t="shared" si="1"/>
        <v>6.9653261404936662E-2</v>
      </c>
      <c r="J13" s="24">
        <f t="shared" si="2"/>
        <v>0.42059112876438659</v>
      </c>
      <c r="K13" s="5"/>
    </row>
    <row r="14" spans="1:11" x14ac:dyDescent="0.25">
      <c r="A14" s="18"/>
      <c r="B14" s="19">
        <v>443</v>
      </c>
      <c r="C14" s="20" t="s">
        <v>208</v>
      </c>
      <c r="D14" s="21">
        <v>121.10658899999999</v>
      </c>
      <c r="E14" s="22">
        <v>106.08091600000002</v>
      </c>
      <c r="F14" s="22">
        <f t="shared" si="0"/>
        <v>90.994669654117615</v>
      </c>
      <c r="G14" s="22">
        <v>33.361107605277994</v>
      </c>
      <c r="H14" s="22">
        <v>57.633562048839622</v>
      </c>
      <c r="I14" s="23">
        <f t="shared" si="1"/>
        <v>0.31448736363926183</v>
      </c>
      <c r="J14" s="24">
        <f t="shared" si="2"/>
        <v>0.85778548192511461</v>
      </c>
      <c r="K14" s="5"/>
    </row>
    <row r="15" spans="1:11" x14ac:dyDescent="0.25">
      <c r="A15" s="18"/>
      <c r="B15" s="19">
        <v>444</v>
      </c>
      <c r="C15" s="20" t="s">
        <v>209</v>
      </c>
      <c r="D15" s="21">
        <v>34.659816999999997</v>
      </c>
      <c r="E15" s="22">
        <v>106.94276400000001</v>
      </c>
      <c r="F15" s="22">
        <f t="shared" si="0"/>
        <v>102.31485969733512</v>
      </c>
      <c r="G15" s="22">
        <v>15.766814309947222</v>
      </c>
      <c r="H15" s="22">
        <v>86.548045387387901</v>
      </c>
      <c r="I15" s="23">
        <f t="shared" si="1"/>
        <v>0.14743226862873321</v>
      </c>
      <c r="J15" s="24">
        <f t="shared" si="2"/>
        <v>0.95672540965310293</v>
      </c>
      <c r="K15" s="5"/>
    </row>
    <row r="16" spans="1:11" x14ac:dyDescent="0.25">
      <c r="A16" s="18"/>
      <c r="B16" s="19">
        <v>445</v>
      </c>
      <c r="C16" s="20" t="s">
        <v>210</v>
      </c>
      <c r="D16" s="21">
        <v>12.557456</v>
      </c>
      <c r="E16" s="22">
        <v>58.22893400000001</v>
      </c>
      <c r="F16" s="22">
        <f t="shared" si="0"/>
        <v>24.950172581637162</v>
      </c>
      <c r="G16" s="22">
        <v>6.6203820298833307</v>
      </c>
      <c r="H16" s="22">
        <v>18.329790551753831</v>
      </c>
      <c r="I16" s="23">
        <f t="shared" si="1"/>
        <v>0.1136957449690446</v>
      </c>
      <c r="J16" s="24">
        <f t="shared" si="2"/>
        <v>0.42848410348087701</v>
      </c>
      <c r="K16" s="5"/>
    </row>
    <row r="17" spans="1:11" x14ac:dyDescent="0.25">
      <c r="A17" s="18"/>
      <c r="B17" s="19">
        <v>446</v>
      </c>
      <c r="C17" s="20" t="s">
        <v>211</v>
      </c>
      <c r="D17" s="21">
        <v>116.050763</v>
      </c>
      <c r="E17" s="22">
        <v>144.17982700000002</v>
      </c>
      <c r="F17" s="22">
        <f t="shared" si="0"/>
        <v>132.6560571715882</v>
      </c>
      <c r="G17" s="22">
        <v>53.832801045748056</v>
      </c>
      <c r="H17" s="22">
        <v>78.82325612584016</v>
      </c>
      <c r="I17" s="23">
        <f t="shared" si="1"/>
        <v>0.3733726289305927</v>
      </c>
      <c r="J17" s="24">
        <f t="shared" si="2"/>
        <v>0.9200736325726635</v>
      </c>
      <c r="K17" s="5"/>
    </row>
    <row r="18" spans="1:11" x14ac:dyDescent="0.25">
      <c r="A18" s="18"/>
      <c r="B18" s="19">
        <v>447</v>
      </c>
      <c r="C18" s="20" t="s">
        <v>212</v>
      </c>
      <c r="D18" s="21">
        <v>30.230563</v>
      </c>
      <c r="E18" s="22">
        <v>69.570292999999978</v>
      </c>
      <c r="F18" s="22">
        <f t="shared" si="0"/>
        <v>50.809675319247617</v>
      </c>
      <c r="G18" s="22">
        <v>19.795107458387065</v>
      </c>
      <c r="H18" s="22">
        <v>31.014567860860552</v>
      </c>
      <c r="I18" s="23">
        <f t="shared" si="1"/>
        <v>0.28453390958676961</v>
      </c>
      <c r="J18" s="24">
        <f t="shared" si="2"/>
        <v>0.73033579604512566</v>
      </c>
      <c r="K18" s="5"/>
    </row>
    <row r="19" spans="1:11" x14ac:dyDescent="0.25">
      <c r="A19" s="18"/>
      <c r="B19" s="19">
        <v>448</v>
      </c>
      <c r="C19" s="20" t="s">
        <v>213</v>
      </c>
      <c r="D19" s="21">
        <v>19.31841</v>
      </c>
      <c r="E19" s="22">
        <v>59.661676999999997</v>
      </c>
      <c r="F19" s="22">
        <f t="shared" si="0"/>
        <v>46.400087368025908</v>
      </c>
      <c r="G19" s="22">
        <v>15.340672436791269</v>
      </c>
      <c r="H19" s="22">
        <v>31.059414931234642</v>
      </c>
      <c r="I19" s="23">
        <f t="shared" si="1"/>
        <v>0.25712774444458325</v>
      </c>
      <c r="J19" s="24">
        <f t="shared" si="2"/>
        <v>0.77772013294272491</v>
      </c>
      <c r="K19" s="5"/>
    </row>
    <row r="20" spans="1:11" x14ac:dyDescent="0.25">
      <c r="A20" s="18"/>
      <c r="B20" s="19">
        <v>449</v>
      </c>
      <c r="C20" s="20" t="s">
        <v>214</v>
      </c>
      <c r="D20" s="21">
        <v>3.834225</v>
      </c>
      <c r="E20" s="22">
        <v>15.037264999999998</v>
      </c>
      <c r="F20" s="22">
        <f t="shared" si="0"/>
        <v>12.705671260589043</v>
      </c>
      <c r="G20" s="22">
        <v>3.003959788060456</v>
      </c>
      <c r="H20" s="22">
        <v>9.7017114725285865</v>
      </c>
      <c r="I20" s="23">
        <f t="shared" si="1"/>
        <v>0.19976769632379668</v>
      </c>
      <c r="J20" s="24">
        <f t="shared" si="2"/>
        <v>0.84494562412706331</v>
      </c>
      <c r="K20" s="5"/>
    </row>
    <row r="21" spans="1:11" x14ac:dyDescent="0.25">
      <c r="A21" s="18"/>
      <c r="B21" s="19">
        <v>450</v>
      </c>
      <c r="C21" s="20" t="s">
        <v>215</v>
      </c>
      <c r="D21" s="21">
        <v>18.304376999999999</v>
      </c>
      <c r="E21" s="22">
        <v>70.755241999999996</v>
      </c>
      <c r="F21" s="22">
        <f t="shared" si="0"/>
        <v>66.01997659666813</v>
      </c>
      <c r="G21" s="22">
        <v>10.799041448597563</v>
      </c>
      <c r="H21" s="22">
        <v>55.220935148070566</v>
      </c>
      <c r="I21" s="23">
        <f t="shared" si="1"/>
        <v>0.1526253199529381</v>
      </c>
      <c r="J21" s="24">
        <f t="shared" si="2"/>
        <v>0.93307541223119739</v>
      </c>
      <c r="K21" s="5"/>
    </row>
    <row r="22" spans="1:11" x14ac:dyDescent="0.25">
      <c r="A22" s="18"/>
      <c r="B22" s="19">
        <v>451</v>
      </c>
      <c r="C22" s="20" t="s">
        <v>216</v>
      </c>
      <c r="D22" s="21">
        <v>38.921267999999998</v>
      </c>
      <c r="E22" s="22">
        <v>76.77093899999997</v>
      </c>
      <c r="F22" s="22">
        <f t="shared" si="0"/>
        <v>26.712622340669139</v>
      </c>
      <c r="G22" s="22">
        <v>7.9863153144785137</v>
      </c>
      <c r="H22" s="22">
        <v>18.726307026190625</v>
      </c>
      <c r="I22" s="23">
        <f t="shared" si="1"/>
        <v>0.10402784463113728</v>
      </c>
      <c r="J22" s="24">
        <f t="shared" si="2"/>
        <v>0.34795226798866102</v>
      </c>
      <c r="K22" s="5"/>
    </row>
    <row r="23" spans="1:11" x14ac:dyDescent="0.25">
      <c r="A23" s="18"/>
      <c r="B23" s="19">
        <v>452</v>
      </c>
      <c r="C23" s="20" t="s">
        <v>217</v>
      </c>
      <c r="D23" s="21">
        <v>4.4454979999999997</v>
      </c>
      <c r="E23" s="22">
        <v>41.376839999999994</v>
      </c>
      <c r="F23" s="22">
        <f t="shared" si="0"/>
        <v>21.372990431722428</v>
      </c>
      <c r="G23" s="22">
        <v>7.6384227958442352</v>
      </c>
      <c r="H23" s="22">
        <v>13.734567635878193</v>
      </c>
      <c r="I23" s="23">
        <f t="shared" si="1"/>
        <v>0.18460623855867767</v>
      </c>
      <c r="J23" s="24">
        <f t="shared" si="2"/>
        <v>0.51654477315624947</v>
      </c>
      <c r="K23" s="5"/>
    </row>
    <row r="24" spans="1:11" x14ac:dyDescent="0.25">
      <c r="A24" s="18"/>
      <c r="B24" s="19">
        <v>453</v>
      </c>
      <c r="C24" s="20" t="s">
        <v>218</v>
      </c>
      <c r="D24" s="21">
        <v>14.620632999999998</v>
      </c>
      <c r="E24" s="22">
        <v>40.868933999999989</v>
      </c>
      <c r="F24" s="22">
        <f t="shared" si="0"/>
        <v>39.54055568953828</v>
      </c>
      <c r="G24" s="22">
        <v>11.719407429593048</v>
      </c>
      <c r="H24" s="22">
        <v>27.821148259945229</v>
      </c>
      <c r="I24" s="23">
        <f t="shared" si="1"/>
        <v>0.28675588723682027</v>
      </c>
      <c r="J24" s="24">
        <f t="shared" si="2"/>
        <v>0.96749662444188755</v>
      </c>
      <c r="K24" s="5"/>
    </row>
    <row r="25" spans="1:11" x14ac:dyDescent="0.25">
      <c r="A25" s="18"/>
      <c r="B25" s="19">
        <v>454</v>
      </c>
      <c r="C25" s="20" t="s">
        <v>219</v>
      </c>
      <c r="D25" s="21">
        <v>9.9275739999999999</v>
      </c>
      <c r="E25" s="22">
        <v>31.929964999999996</v>
      </c>
      <c r="F25" s="22">
        <f t="shared" si="0"/>
        <v>23.599385056582832</v>
      </c>
      <c r="G25" s="22">
        <v>3.3957681504161883</v>
      </c>
      <c r="H25" s="22">
        <v>20.203616906166644</v>
      </c>
      <c r="I25" s="23">
        <f t="shared" si="1"/>
        <v>0.10635051276805937</v>
      </c>
      <c r="J25" s="24">
        <f t="shared" si="2"/>
        <v>0.73909836908943793</v>
      </c>
      <c r="K25" s="5"/>
    </row>
    <row r="26" spans="1:11" x14ac:dyDescent="0.25">
      <c r="A26" s="18"/>
      <c r="B26" s="19">
        <v>455</v>
      </c>
      <c r="C26" s="20" t="s">
        <v>220</v>
      </c>
      <c r="D26" s="21">
        <v>14.856515000000002</v>
      </c>
      <c r="E26" s="22">
        <v>39.613546999999997</v>
      </c>
      <c r="F26" s="22">
        <f t="shared" si="0"/>
        <v>26.388899959724768</v>
      </c>
      <c r="G26" s="22">
        <v>4.9778781051418264</v>
      </c>
      <c r="H26" s="22">
        <v>21.411021854582941</v>
      </c>
      <c r="I26" s="23">
        <f t="shared" si="1"/>
        <v>0.12566100443219153</v>
      </c>
      <c r="J26" s="24">
        <f t="shared" si="2"/>
        <v>0.66615847249742033</v>
      </c>
      <c r="K26" s="5"/>
    </row>
    <row r="27" spans="1:11" x14ac:dyDescent="0.25">
      <c r="A27" s="18"/>
      <c r="B27" s="19">
        <v>456</v>
      </c>
      <c r="C27" s="20" t="s">
        <v>221</v>
      </c>
      <c r="D27" s="21">
        <v>32.448530999999996</v>
      </c>
      <c r="E27" s="22">
        <v>54.659290999999982</v>
      </c>
      <c r="F27" s="22">
        <f t="shared" si="0"/>
        <v>48.634992864767305</v>
      </c>
      <c r="G27" s="22">
        <v>7.8533504573756057</v>
      </c>
      <c r="H27" s="22">
        <v>40.781642407391701</v>
      </c>
      <c r="I27" s="23">
        <f t="shared" si="1"/>
        <v>0.1436782350026386</v>
      </c>
      <c r="J27" s="24">
        <f t="shared" si="2"/>
        <v>0.88978455400688095</v>
      </c>
      <c r="K27" s="5"/>
    </row>
    <row r="28" spans="1:11" x14ac:dyDescent="0.25">
      <c r="A28" s="18"/>
      <c r="B28" s="19">
        <v>457</v>
      </c>
      <c r="C28" s="20" t="s">
        <v>222</v>
      </c>
      <c r="D28" s="21">
        <v>19.622557</v>
      </c>
      <c r="E28" s="22">
        <v>27.218481999999995</v>
      </c>
      <c r="F28" s="22">
        <f t="shared" si="0"/>
        <v>12.448274975722597</v>
      </c>
      <c r="G28" s="22">
        <v>5.3330370164476335</v>
      </c>
      <c r="H28" s="22">
        <v>7.1152379592749639</v>
      </c>
      <c r="I28" s="23">
        <f t="shared" si="1"/>
        <v>0.19593440282406765</v>
      </c>
      <c r="J28" s="24">
        <f t="shared" si="2"/>
        <v>0.4573464080664969</v>
      </c>
      <c r="K28" s="5"/>
    </row>
    <row r="29" spans="1:11" x14ac:dyDescent="0.25">
      <c r="A29" s="18"/>
      <c r="B29" s="19">
        <v>458</v>
      </c>
      <c r="C29" s="20" t="s">
        <v>223</v>
      </c>
      <c r="D29" s="21">
        <v>105.37373500000001</v>
      </c>
      <c r="E29" s="22">
        <v>104.38691299999999</v>
      </c>
      <c r="F29" s="22">
        <f t="shared" si="0"/>
        <v>67.276440874518812</v>
      </c>
      <c r="G29" s="22">
        <v>11.592044330702265</v>
      </c>
      <c r="H29" s="22">
        <v>55.684396543816547</v>
      </c>
      <c r="I29" s="23">
        <f t="shared" si="1"/>
        <v>0.11104882784207122</v>
      </c>
      <c r="J29" s="24">
        <f t="shared" si="2"/>
        <v>0.64449114300869126</v>
      </c>
      <c r="K29" s="5"/>
    </row>
    <row r="30" spans="1:11" x14ac:dyDescent="0.25">
      <c r="A30" s="18"/>
      <c r="B30" s="19">
        <v>459</v>
      </c>
      <c r="C30" s="20" t="s">
        <v>224</v>
      </c>
      <c r="D30" s="21">
        <v>85.039578000000006</v>
      </c>
      <c r="E30" s="22">
        <v>347.00799400000005</v>
      </c>
      <c r="F30" s="22">
        <f t="shared" si="0"/>
        <v>309.8693146296344</v>
      </c>
      <c r="G30" s="22">
        <v>66.454620344612337</v>
      </c>
      <c r="H30" s="22">
        <v>243.41469428502205</v>
      </c>
      <c r="I30" s="23">
        <f t="shared" si="1"/>
        <v>0.19150746234570126</v>
      </c>
      <c r="J30" s="24">
        <f t="shared" si="2"/>
        <v>0.8929745711553676</v>
      </c>
      <c r="K30" s="5"/>
    </row>
    <row r="31" spans="1:11" x14ac:dyDescent="0.25">
      <c r="A31" s="18"/>
      <c r="B31" s="19">
        <v>460</v>
      </c>
      <c r="C31" s="20" t="s">
        <v>225</v>
      </c>
      <c r="D31" s="21">
        <v>14.977709999999998</v>
      </c>
      <c r="E31" s="22">
        <v>34.111798999999998</v>
      </c>
      <c r="F31" s="22">
        <f t="shared" si="0"/>
        <v>25.13593614637648</v>
      </c>
      <c r="G31" s="22">
        <v>8.1340359099194757</v>
      </c>
      <c r="H31" s="22">
        <v>17.001900236457004</v>
      </c>
      <c r="I31" s="23">
        <f t="shared" si="1"/>
        <v>0.23845227013443285</v>
      </c>
      <c r="J31" s="24">
        <f t="shared" si="2"/>
        <v>0.73686926175826972</v>
      </c>
      <c r="K31" s="5"/>
    </row>
    <row r="32" spans="1:11" x14ac:dyDescent="0.25">
      <c r="A32" s="18"/>
      <c r="B32" s="19">
        <v>461</v>
      </c>
      <c r="C32" s="20" t="s">
        <v>226</v>
      </c>
      <c r="D32" s="21">
        <v>25.779995</v>
      </c>
      <c r="E32" s="22">
        <v>34.391778999999993</v>
      </c>
      <c r="F32" s="22">
        <f t="shared" si="0"/>
        <v>15.526111815401237</v>
      </c>
      <c r="G32" s="22">
        <v>11.50423320781556</v>
      </c>
      <c r="H32" s="22">
        <v>4.0218786075856769</v>
      </c>
      <c r="I32" s="23">
        <f t="shared" si="1"/>
        <v>0.33450532488637946</v>
      </c>
      <c r="J32" s="24">
        <f t="shared" si="2"/>
        <v>0.45144834803111639</v>
      </c>
      <c r="K32" s="5"/>
    </row>
    <row r="33" spans="1:11" x14ac:dyDescent="0.25">
      <c r="A33" s="18"/>
      <c r="B33" s="19">
        <v>462</v>
      </c>
      <c r="C33" s="20" t="s">
        <v>227</v>
      </c>
      <c r="D33" s="21">
        <v>44.046073</v>
      </c>
      <c r="E33" s="22">
        <v>51.746665000000007</v>
      </c>
      <c r="F33" s="22">
        <f t="shared" si="0"/>
        <v>51.513531620680311</v>
      </c>
      <c r="G33" s="22">
        <v>32.07299761005757</v>
      </c>
      <c r="H33" s="22">
        <v>19.440534010622741</v>
      </c>
      <c r="I33" s="23">
        <f t="shared" si="1"/>
        <v>0.61980801294262278</v>
      </c>
      <c r="J33" s="24">
        <f t="shared" si="2"/>
        <v>0.99549471682243296</v>
      </c>
      <c r="K33" s="5"/>
    </row>
    <row r="34" spans="1:11" x14ac:dyDescent="0.25">
      <c r="A34" s="18"/>
      <c r="B34" s="19">
        <v>463</v>
      </c>
      <c r="C34" s="20" t="s">
        <v>228</v>
      </c>
      <c r="D34" s="21">
        <v>10.427686000000001</v>
      </c>
      <c r="E34" s="22">
        <v>40.245774999999981</v>
      </c>
      <c r="F34" s="22">
        <f t="shared" si="0"/>
        <v>22.365620137243241</v>
      </c>
      <c r="G34" s="22">
        <v>12.498342725069961</v>
      </c>
      <c r="H34" s="22">
        <v>9.86727741217328</v>
      </c>
      <c r="I34" s="23">
        <f t="shared" si="1"/>
        <v>0.31055042982946574</v>
      </c>
      <c r="J34" s="24">
        <f t="shared" si="2"/>
        <v>0.55572591501202928</v>
      </c>
      <c r="K34" s="5"/>
    </row>
    <row r="35" spans="1:11" x14ac:dyDescent="0.25">
      <c r="A35" s="18"/>
      <c r="B35" s="19">
        <v>464</v>
      </c>
      <c r="C35" s="20" t="s">
        <v>229</v>
      </c>
      <c r="D35" s="21">
        <v>90.061813000000001</v>
      </c>
      <c r="E35" s="22">
        <v>1.5950630000000001</v>
      </c>
      <c r="F35" s="22">
        <f t="shared" si="0"/>
        <v>1.2494397226837464</v>
      </c>
      <c r="G35" s="22">
        <v>0.45230897713918239</v>
      </c>
      <c r="H35" s="22">
        <v>0.79713074554456398</v>
      </c>
      <c r="I35" s="23">
        <f t="shared" si="1"/>
        <v>0.28356809551671774</v>
      </c>
      <c r="J35" s="24">
        <f t="shared" si="2"/>
        <v>0.78331684872869989</v>
      </c>
      <c r="K35" s="5"/>
    </row>
    <row r="36" spans="1:11" ht="15.75" thickBot="1" x14ac:dyDescent="0.3">
      <c r="A36" s="39" t="s">
        <v>231</v>
      </c>
      <c r="B36" s="40"/>
      <c r="C36" s="41"/>
      <c r="D36" s="42">
        <v>1051.8249459999943</v>
      </c>
      <c r="E36" s="43">
        <v>2009.2855519999973</v>
      </c>
      <c r="F36" s="43">
        <f t="shared" si="0"/>
        <v>1436.4734211001021</v>
      </c>
      <c r="G36" s="43">
        <v>315.43498108946596</v>
      </c>
      <c r="H36" s="43">
        <v>1121.0384400106361</v>
      </c>
      <c r="I36" s="44">
        <f t="shared" si="1"/>
        <v>0.15698862751264456</v>
      </c>
      <c r="J36" s="45">
        <f t="shared" si="2"/>
        <v>0.71491750869868598</v>
      </c>
      <c r="K36" s="5"/>
    </row>
    <row r="37" spans="1:11" x14ac:dyDescent="0.25">
      <c r="D37" s="6"/>
      <c r="E37" s="6"/>
      <c r="F37" s="6"/>
      <c r="G37" s="6"/>
      <c r="H37" s="6"/>
      <c r="I37" s="5"/>
      <c r="J37" s="5"/>
      <c r="K3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workbookViewId="0">
      <selection activeCell="C27" sqref="C27:E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61</v>
      </c>
      <c r="B1" s="47" t="s">
        <v>232</v>
      </c>
      <c r="C1" s="47" t="s">
        <v>36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1099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8533.6599669999996</v>
      </c>
      <c r="G6" s="15">
        <v>10835.739462</v>
      </c>
      <c r="H6" s="15">
        <v>9758.4654486763666</v>
      </c>
      <c r="I6" s="15">
        <v>3478.8226884778055</v>
      </c>
      <c r="J6" s="15">
        <v>6279.6427601985597</v>
      </c>
      <c r="K6" s="16">
        <v>0.32105078759762873</v>
      </c>
      <c r="L6" s="17">
        <v>0.9005814031334417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2300.0230639999986</v>
      </c>
      <c r="G7" s="36">
        <f ca="1">SUM(G8:OFFSET(G6,MATCH("PROYECTOS",$A$8:$A$50,0),0))</f>
        <v>3005.4340629999988</v>
      </c>
      <c r="H7" s="36">
        <f ca="1">SUM(H8:OFFSET(H6,MATCH("PROYECTOS",$A$8:$A$50,0),0))</f>
        <v>2695.9292701013742</v>
      </c>
      <c r="I7" s="36">
        <f ca="1">SUM(I8:OFFSET(I6,MATCH("PROYECTOS",$A$8:$A$50,0),0))</f>
        <v>876.61700396790502</v>
      </c>
      <c r="J7" s="36">
        <f ca="1">SUM(J8:OFFSET(J6,MATCH("PROYECTOS",$A$8:$A$50,0),0))</f>
        <v>1819.3122661334692</v>
      </c>
      <c r="K7" s="37">
        <f ca="1">IFERROR(I7/G7,0)</f>
        <v>0.2916773369810261</v>
      </c>
      <c r="L7" s="38">
        <f ca="1">IFERROR(SUM(I7,J7)/G7,0)</f>
        <v>0.8970182720995451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159.01878399999993</v>
      </c>
      <c r="G8" s="22">
        <v>169.68884599999993</v>
      </c>
      <c r="H8" s="22">
        <f t="shared" ref="H8:H19" si="0">SUM(I8,J8)</f>
        <v>155.47831380287042</v>
      </c>
      <c r="I8" s="22">
        <v>63.584269720905468</v>
      </c>
      <c r="J8" s="22">
        <v>91.89404408196495</v>
      </c>
      <c r="K8" s="23">
        <f t="shared" ref="K8:K20" si="1">IFERROR(I8/G8,0)</f>
        <v>0.37471095608078742</v>
      </c>
      <c r="L8" s="24">
        <f t="shared" ref="L8:L20" si="2">IFERROR(SUM(I8,J8)/G8,0)</f>
        <v>0.91625535483263576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3000131</v>
      </c>
      <c r="C9" s="20" t="s">
        <v>1100</v>
      </c>
      <c r="D9" s="60">
        <v>67</v>
      </c>
      <c r="E9" s="20" t="s">
        <v>1111</v>
      </c>
      <c r="F9" s="21">
        <v>1649.5931289999987</v>
      </c>
      <c r="G9" s="22">
        <v>1750.8297469999998</v>
      </c>
      <c r="H9" s="22">
        <f t="shared" si="0"/>
        <v>1741.403805770238</v>
      </c>
      <c r="I9" s="22">
        <v>595.61664150476713</v>
      </c>
      <c r="J9" s="22">
        <v>1145.7871642654709</v>
      </c>
      <c r="K9" s="23">
        <f t="shared" si="1"/>
        <v>0.34019106799238497</v>
      </c>
      <c r="L9" s="24">
        <f t="shared" si="2"/>
        <v>0.99461630050214034</v>
      </c>
      <c r="M9" s="61"/>
      <c r="N9" s="22"/>
      <c r="O9" s="24" t="str">
        <f t="shared" ref="O9:O19" si="3">IFERROR(N9/M9,".")</f>
        <v>.</v>
      </c>
    </row>
    <row r="10" spans="1:15" ht="25.5" x14ac:dyDescent="0.25">
      <c r="A10" s="18"/>
      <c r="B10" s="20">
        <v>3000132</v>
      </c>
      <c r="C10" s="20" t="s">
        <v>1101</v>
      </c>
      <c r="D10" s="60">
        <v>67</v>
      </c>
      <c r="E10" s="20" t="s">
        <v>1111</v>
      </c>
      <c r="F10" s="21">
        <v>128.32744599999998</v>
      </c>
      <c r="G10" s="22">
        <v>500.51532699999967</v>
      </c>
      <c r="H10" s="22">
        <f t="shared" si="0"/>
        <v>300.25710107104743</v>
      </c>
      <c r="I10" s="22">
        <v>80.486566615308632</v>
      </c>
      <c r="J10" s="22">
        <v>219.77053445573878</v>
      </c>
      <c r="K10" s="23">
        <f t="shared" si="1"/>
        <v>0.16080739644424252</v>
      </c>
      <c r="L10" s="24">
        <f t="shared" si="2"/>
        <v>0.59989591701563938</v>
      </c>
      <c r="M10" s="61">
        <v>310</v>
      </c>
      <c r="N10" s="22">
        <v>310</v>
      </c>
      <c r="O10" s="24">
        <f t="shared" si="3"/>
        <v>1</v>
      </c>
    </row>
    <row r="11" spans="1:15" ht="25.5" x14ac:dyDescent="0.25">
      <c r="A11" s="18"/>
      <c r="B11" s="20">
        <v>3000133</v>
      </c>
      <c r="C11" s="20" t="s">
        <v>1102</v>
      </c>
      <c r="D11" s="60">
        <v>67</v>
      </c>
      <c r="E11" s="20" t="s">
        <v>1111</v>
      </c>
      <c r="F11" s="21">
        <v>173.65909200000036</v>
      </c>
      <c r="G11" s="22">
        <v>357.91201699999976</v>
      </c>
      <c r="H11" s="22">
        <f t="shared" si="0"/>
        <v>307.78390854058205</v>
      </c>
      <c r="I11" s="22">
        <v>57.417127600182397</v>
      </c>
      <c r="J11" s="22">
        <v>250.36678094039968</v>
      </c>
      <c r="K11" s="23">
        <f t="shared" si="1"/>
        <v>0.16042246382630521</v>
      </c>
      <c r="L11" s="24">
        <f t="shared" si="2"/>
        <v>0.85994292988654319</v>
      </c>
      <c r="M11" s="61"/>
      <c r="N11" s="22"/>
      <c r="O11" s="24" t="str">
        <f t="shared" si="3"/>
        <v>.</v>
      </c>
    </row>
    <row r="12" spans="1:15" ht="25.5" x14ac:dyDescent="0.25">
      <c r="A12" s="18"/>
      <c r="B12" s="20">
        <v>3000134</v>
      </c>
      <c r="C12" s="20" t="s">
        <v>1103</v>
      </c>
      <c r="D12" s="60">
        <v>67</v>
      </c>
      <c r="E12" s="20" t="s">
        <v>1111</v>
      </c>
      <c r="F12" s="21">
        <v>4.7273679999999985</v>
      </c>
      <c r="G12" s="22">
        <v>12.716635000000004</v>
      </c>
      <c r="H12" s="22">
        <f t="shared" si="0"/>
        <v>10.846170975290079</v>
      </c>
      <c r="I12" s="22">
        <v>5.7809235861477646</v>
      </c>
      <c r="J12" s="22">
        <v>5.0652473891423142</v>
      </c>
      <c r="K12" s="23">
        <f t="shared" si="1"/>
        <v>0.45459538519016729</v>
      </c>
      <c r="L12" s="24">
        <f t="shared" si="2"/>
        <v>0.8529120302100418</v>
      </c>
      <c r="M12" s="61"/>
      <c r="N12" s="22"/>
      <c r="O12" s="24" t="str">
        <f t="shared" si="3"/>
        <v>.</v>
      </c>
    </row>
    <row r="13" spans="1:15" ht="25.5" x14ac:dyDescent="0.25">
      <c r="A13" s="18"/>
      <c r="B13" s="20">
        <v>3000143</v>
      </c>
      <c r="C13" s="20" t="s">
        <v>1104</v>
      </c>
      <c r="D13" s="60">
        <v>88</v>
      </c>
      <c r="E13" s="20" t="s">
        <v>471</v>
      </c>
      <c r="F13" s="21">
        <v>7.3123449999999979</v>
      </c>
      <c r="G13" s="22">
        <v>7.1965329999999987</v>
      </c>
      <c r="H13" s="22">
        <f t="shared" si="0"/>
        <v>6.1893448013956425</v>
      </c>
      <c r="I13" s="22">
        <v>4.4105559733774919</v>
      </c>
      <c r="J13" s="22">
        <v>1.7787888280181505</v>
      </c>
      <c r="K13" s="23">
        <f t="shared" si="1"/>
        <v>0.61287233357750082</v>
      </c>
      <c r="L13" s="24">
        <f t="shared" si="2"/>
        <v>0.86004535814615779</v>
      </c>
      <c r="M13" s="61">
        <v>900</v>
      </c>
      <c r="N13" s="22">
        <v>900</v>
      </c>
      <c r="O13" s="24">
        <f t="shared" si="3"/>
        <v>1</v>
      </c>
    </row>
    <row r="14" spans="1:15" ht="38.25" x14ac:dyDescent="0.25">
      <c r="A14" s="18"/>
      <c r="B14" s="20">
        <v>3000476</v>
      </c>
      <c r="C14" s="20" t="s">
        <v>1105</v>
      </c>
      <c r="D14" s="60">
        <v>421</v>
      </c>
      <c r="E14" s="20" t="s">
        <v>651</v>
      </c>
      <c r="F14" s="21">
        <v>4.9111199999999968</v>
      </c>
      <c r="G14" s="22">
        <v>5.7473899999999984</v>
      </c>
      <c r="H14" s="22">
        <f t="shared" si="0"/>
        <v>4.499574753730883</v>
      </c>
      <c r="I14" s="22">
        <v>1.5517959923690796</v>
      </c>
      <c r="J14" s="22">
        <v>2.9477787613618034</v>
      </c>
      <c r="K14" s="23">
        <f t="shared" si="1"/>
        <v>0.2700001204666953</v>
      </c>
      <c r="L14" s="24">
        <f t="shared" si="2"/>
        <v>0.78289010380901314</v>
      </c>
      <c r="M14" s="61">
        <v>700</v>
      </c>
      <c r="N14" s="22">
        <v>700</v>
      </c>
      <c r="O14" s="24">
        <f t="shared" si="3"/>
        <v>1</v>
      </c>
    </row>
    <row r="15" spans="1:15" ht="38.25" x14ac:dyDescent="0.25">
      <c r="A15" s="18"/>
      <c r="B15" s="20">
        <v>3000477</v>
      </c>
      <c r="C15" s="20" t="s">
        <v>1106</v>
      </c>
      <c r="D15" s="60">
        <v>594</v>
      </c>
      <c r="E15" s="20" t="s">
        <v>1112</v>
      </c>
      <c r="F15" s="21">
        <v>6.0959600000000007</v>
      </c>
      <c r="G15" s="22">
        <v>6.3058899999999989</v>
      </c>
      <c r="H15" s="22">
        <f t="shared" si="0"/>
        <v>5.0823394234157604</v>
      </c>
      <c r="I15" s="22">
        <v>1.4482117138259127</v>
      </c>
      <c r="J15" s="22">
        <v>3.6341277095898477</v>
      </c>
      <c r="K15" s="23">
        <f t="shared" si="1"/>
        <v>0.2296601611867497</v>
      </c>
      <c r="L15" s="24">
        <f t="shared" si="2"/>
        <v>0.80596702819360333</v>
      </c>
      <c r="M15" s="61">
        <v>700</v>
      </c>
      <c r="N15" s="22">
        <v>700</v>
      </c>
      <c r="O15" s="24">
        <f t="shared" si="3"/>
        <v>1</v>
      </c>
    </row>
    <row r="16" spans="1:15" ht="25.5" x14ac:dyDescent="0.25">
      <c r="A16" s="18"/>
      <c r="B16" s="20">
        <v>3000478</v>
      </c>
      <c r="C16" s="20" t="s">
        <v>1107</v>
      </c>
      <c r="D16" s="60">
        <v>65</v>
      </c>
      <c r="E16" s="20" t="s">
        <v>814</v>
      </c>
      <c r="F16" s="21">
        <v>141.65922800000004</v>
      </c>
      <c r="G16" s="22">
        <v>163.785042</v>
      </c>
      <c r="H16" s="22">
        <f t="shared" si="0"/>
        <v>140.70920189720186</v>
      </c>
      <c r="I16" s="22">
        <v>57.212525848109465</v>
      </c>
      <c r="J16" s="22">
        <v>83.496676049092386</v>
      </c>
      <c r="K16" s="23">
        <f t="shared" si="1"/>
        <v>0.34931471854499058</v>
      </c>
      <c r="L16" s="24">
        <f t="shared" si="2"/>
        <v>0.85910898931296709</v>
      </c>
      <c r="M16" s="61">
        <v>12000</v>
      </c>
      <c r="N16" s="22">
        <v>12000</v>
      </c>
      <c r="O16" s="24">
        <f t="shared" si="3"/>
        <v>1</v>
      </c>
    </row>
    <row r="17" spans="1:15" ht="25.5" x14ac:dyDescent="0.25">
      <c r="A17" s="18"/>
      <c r="B17" s="20">
        <v>3000479</v>
      </c>
      <c r="C17" s="20" t="s">
        <v>1108</v>
      </c>
      <c r="D17" s="60">
        <v>302</v>
      </c>
      <c r="E17" s="20" t="s">
        <v>1113</v>
      </c>
      <c r="F17" s="21">
        <v>21.161914000000003</v>
      </c>
      <c r="G17" s="22">
        <v>26.147767999999996</v>
      </c>
      <c r="H17" s="22">
        <f t="shared" si="0"/>
        <v>20.332016303910201</v>
      </c>
      <c r="I17" s="22">
        <v>7.9335285455904341</v>
      </c>
      <c r="J17" s="22">
        <v>12.398487758319767</v>
      </c>
      <c r="K17" s="23">
        <f t="shared" si="1"/>
        <v>0.30341131011987088</v>
      </c>
      <c r="L17" s="24">
        <f t="shared" si="2"/>
        <v>0.77758133328665779</v>
      </c>
      <c r="M17" s="61">
        <v>14503</v>
      </c>
      <c r="N17" s="22">
        <v>14503</v>
      </c>
      <c r="O17" s="24">
        <f t="shared" si="3"/>
        <v>1</v>
      </c>
    </row>
    <row r="18" spans="1:15" ht="25.5" x14ac:dyDescent="0.25">
      <c r="A18" s="18"/>
      <c r="B18" s="20">
        <v>3000480</v>
      </c>
      <c r="C18" s="20" t="s">
        <v>1109</v>
      </c>
      <c r="D18" s="60">
        <v>67</v>
      </c>
      <c r="E18" s="20" t="s">
        <v>1111</v>
      </c>
      <c r="F18" s="21">
        <v>3.5016780000000001</v>
      </c>
      <c r="G18" s="22">
        <v>3.4209059999999996</v>
      </c>
      <c r="H18" s="22">
        <f t="shared" si="0"/>
        <v>2.179531164249056</v>
      </c>
      <c r="I18" s="22">
        <v>0.67430188847356476</v>
      </c>
      <c r="J18" s="22">
        <v>1.5052292757754913</v>
      </c>
      <c r="K18" s="23">
        <f t="shared" si="1"/>
        <v>0.19711207746531617</v>
      </c>
      <c r="L18" s="24">
        <f t="shared" si="2"/>
        <v>0.63712103292199673</v>
      </c>
      <c r="M18" s="61"/>
      <c r="N18" s="22"/>
      <c r="O18" s="24" t="str">
        <f t="shared" si="3"/>
        <v>.</v>
      </c>
    </row>
    <row r="19" spans="1:15" x14ac:dyDescent="0.25">
      <c r="A19" s="18"/>
      <c r="B19" s="20">
        <v>3000599</v>
      </c>
      <c r="C19" s="20" t="s">
        <v>1110</v>
      </c>
      <c r="D19" s="60">
        <v>46</v>
      </c>
      <c r="E19" s="20" t="s">
        <v>866</v>
      </c>
      <c r="F19" s="21">
        <v>5.5E-2</v>
      </c>
      <c r="G19" s="22">
        <v>1.1679619999999999</v>
      </c>
      <c r="H19" s="22">
        <f t="shared" si="0"/>
        <v>1.167961597442627</v>
      </c>
      <c r="I19" s="22">
        <v>0.50055497884750366</v>
      </c>
      <c r="J19" s="22">
        <v>0.66740661859512329</v>
      </c>
      <c r="K19" s="23">
        <f t="shared" si="1"/>
        <v>0.42857128814764839</v>
      </c>
      <c r="L19" s="24">
        <f t="shared" si="2"/>
        <v>0.99999965533350144</v>
      </c>
      <c r="M19" s="61"/>
      <c r="N19" s="22"/>
      <c r="O19" s="24" t="str">
        <f t="shared" si="3"/>
        <v>.</v>
      </c>
    </row>
    <row r="20" spans="1:15" ht="15.75" thickBot="1" x14ac:dyDescent="0.3">
      <c r="A20" s="39" t="s">
        <v>306</v>
      </c>
      <c r="B20" s="41"/>
      <c r="C20" s="41"/>
      <c r="D20" s="58"/>
      <c r="E20" s="41"/>
      <c r="F20" s="42">
        <f ca="1">OFFSET(F20,-MATCH("PROYECTOS",$A$8:$A$50,0)-1,0)-(OFFSET(F20,-MATCH("PROYECTOS",$A$8:$A$50,0),0))</f>
        <v>6233.6369030000005</v>
      </c>
      <c r="G20" s="43">
        <f t="shared" ref="G20:J20" ca="1" si="4">OFFSET(G20,-MATCH("PROYECTOS",$A$8:$A$50,0)-1,0)-(OFFSET(G20,-MATCH("PROYECTOS",$A$8:$A$50,0),0))</f>
        <v>7830.3053990000008</v>
      </c>
      <c r="H20" s="43">
        <f t="shared" ca="1" si="4"/>
        <v>7062.5361785749919</v>
      </c>
      <c r="I20" s="43">
        <f t="shared" ca="1" si="4"/>
        <v>2602.2056845099005</v>
      </c>
      <c r="J20" s="43">
        <f t="shared" ca="1" si="4"/>
        <v>4460.3304940650905</v>
      </c>
      <c r="K20" s="44">
        <f t="shared" ca="1" si="1"/>
        <v>0.33232492883894738</v>
      </c>
      <c r="L20" s="45">
        <f t="shared" ca="1" si="2"/>
        <v>0.90194900692850877</v>
      </c>
      <c r="M20" s="59"/>
      <c r="N20" s="43"/>
      <c r="O20" s="45"/>
    </row>
    <row r="21" spans="1:15" ht="15.75" thickBot="1" x14ac:dyDescent="0.3"/>
    <row r="22" spans="1:15" ht="15.75" thickBot="1" x14ac:dyDescent="0.3">
      <c r="A22" s="87" t="s">
        <v>377</v>
      </c>
      <c r="B22" s="88"/>
      <c r="C22" s="88"/>
      <c r="D22" s="88"/>
      <c r="E22" s="88"/>
      <c r="F22" s="89"/>
    </row>
    <row r="23" spans="1:15" ht="15.75" thickBot="1" x14ac:dyDescent="0.3">
      <c r="A23" s="2" t="s">
        <v>1394</v>
      </c>
    </row>
    <row r="24" spans="1:15" ht="45" customHeight="1" x14ac:dyDescent="0.25">
      <c r="A24" s="80" t="s">
        <v>379</v>
      </c>
      <c r="B24" s="81"/>
      <c r="C24" s="81"/>
      <c r="D24" s="81"/>
      <c r="E24" s="81"/>
      <c r="F24" s="103" t="s">
        <v>380</v>
      </c>
    </row>
    <row r="25" spans="1:15" ht="15.75" thickBot="1" x14ac:dyDescent="0.3">
      <c r="A25" s="101"/>
      <c r="B25" s="102"/>
      <c r="C25" s="102"/>
      <c r="D25" s="102"/>
      <c r="E25" s="102"/>
      <c r="F25" s="104"/>
    </row>
    <row r="26" spans="1:15" ht="25.5" customHeight="1" x14ac:dyDescent="0.25">
      <c r="A26" s="18"/>
      <c r="B26" s="20">
        <v>3000132</v>
      </c>
      <c r="C26" s="97" t="s">
        <v>1101</v>
      </c>
      <c r="D26" s="97"/>
      <c r="E26" s="98"/>
      <c r="F26" s="24">
        <v>0.59989591701563938</v>
      </c>
    </row>
    <row r="27" spans="1:15" ht="26.25" customHeight="1" thickBot="1" x14ac:dyDescent="0.3">
      <c r="A27" s="25"/>
      <c r="B27" s="27">
        <v>3000480</v>
      </c>
      <c r="C27" s="99" t="s">
        <v>1109</v>
      </c>
      <c r="D27" s="99"/>
      <c r="E27" s="100"/>
      <c r="F27" s="31">
        <v>0.63712103292199673</v>
      </c>
    </row>
  </sheetData>
  <mergeCells count="18">
    <mergeCell ref="M3:O3"/>
    <mergeCell ref="I4:J4"/>
    <mergeCell ref="K4:L4"/>
    <mergeCell ref="A22:F22"/>
    <mergeCell ref="O4:O5"/>
    <mergeCell ref="H4:H5"/>
    <mergeCell ref="A4:C5"/>
    <mergeCell ref="M4:M5"/>
    <mergeCell ref="F4:F5"/>
    <mergeCell ref="N4:N5"/>
    <mergeCell ref="G4:G5"/>
    <mergeCell ref="D4:E5"/>
    <mergeCell ref="C26:E26"/>
    <mergeCell ref="C27:E27"/>
    <mergeCell ref="A24:E25"/>
    <mergeCell ref="F24:F25"/>
    <mergeCell ref="A3:E3"/>
    <mergeCell ref="F3:L3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opLeftCell="A43" workbookViewId="0">
      <selection activeCell="H54" sqref="H5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61</v>
      </c>
      <c r="B1" s="47" t="s">
        <v>232</v>
      </c>
      <c r="C1" s="47" t="s">
        <v>36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1114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8533.6599669999996</v>
      </c>
      <c r="I6" s="15">
        <v>10835.739462</v>
      </c>
      <c r="J6" s="15">
        <v>9758.4654486763666</v>
      </c>
      <c r="K6" s="15">
        <v>3478.8226884778055</v>
      </c>
      <c r="L6" s="15">
        <v>6279.6427601985597</v>
      </c>
      <c r="M6" s="16">
        <v>0.32105078759762873</v>
      </c>
      <c r="N6" s="17">
        <v>0.9005814031334417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SUM(H8:OFFSET(H6,MATCH("PROYECTOS",$A$8:$A$54,0),0))</f>
        <v>2300.0230639999991</v>
      </c>
      <c r="I7" s="35">
        <f ca="1">SUM(I8:OFFSET(I6,MATCH("PROYECTOS",$A$8:$A$54,0),0))</f>
        <v>3005.4340629999997</v>
      </c>
      <c r="J7" s="35">
        <f ca="1">SUM(J8:OFFSET(J6,MATCH("PROYECTOS",$A$8:$A$54,0),0))</f>
        <v>2695.9292701013746</v>
      </c>
      <c r="K7" s="35">
        <f ca="1">SUM(K8:OFFSET(K6,MATCH("PROYECTOS",$A$8:$A$54,0),0))</f>
        <v>876.61700396790479</v>
      </c>
      <c r="L7" s="35">
        <f ca="1">SUM(L8:OFFSET(L6,MATCH("PROYECTOS",$A$8:$A$54,0),0))</f>
        <v>1819.3122661334692</v>
      </c>
      <c r="M7" s="37">
        <f ca="1">IFERROR(K7/I7,0)</f>
        <v>0.29167733698102594</v>
      </c>
      <c r="N7" s="38">
        <f ca="1">IFERROR(SUM(K7,L7)/I7,0)</f>
        <v>0.89701827209954466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125.592805</v>
      </c>
      <c r="I8" s="22">
        <v>125.78908299999999</v>
      </c>
      <c r="J8" s="22">
        <f t="shared" ref="J8:J53" si="0">SUM(K8,L8)</f>
        <v>118.80300385389455</v>
      </c>
      <c r="K8" s="22">
        <v>53.758801683507045</v>
      </c>
      <c r="L8" s="22">
        <v>65.044202170387507</v>
      </c>
      <c r="M8" s="23">
        <f t="shared" ref="M8:M54" si="1">IFERROR(K8/I8,0)</f>
        <v>0.42737255413100556</v>
      </c>
      <c r="N8" s="24">
        <f t="shared" ref="N8:N54" si="2">IFERROR(SUM(K8,L8)/I8,0)</f>
        <v>0.94446195981804371</v>
      </c>
      <c r="O8" s="61">
        <v>170</v>
      </c>
      <c r="P8" s="22">
        <v>106</v>
      </c>
      <c r="Q8" s="24">
        <f>IFERROR(P8/O8,".")</f>
        <v>0.62352941176470589</v>
      </c>
    </row>
    <row r="9" spans="1:17" ht="38.25" x14ac:dyDescent="0.25">
      <c r="A9" s="18"/>
      <c r="B9" s="65">
        <v>5001495</v>
      </c>
      <c r="C9" s="20" t="s">
        <v>1115</v>
      </c>
      <c r="D9" s="20">
        <v>3000001</v>
      </c>
      <c r="E9" s="20" t="s">
        <v>275</v>
      </c>
      <c r="F9" s="60">
        <v>80</v>
      </c>
      <c r="G9" s="20" t="s">
        <v>324</v>
      </c>
      <c r="H9" s="21">
        <v>1.4630000000000001</v>
      </c>
      <c r="I9" s="22">
        <v>0.75650899999999999</v>
      </c>
      <c r="J9" s="22">
        <f t="shared" si="0"/>
        <v>0.73659737237176159</v>
      </c>
      <c r="K9" s="22">
        <v>0.11752743963734247</v>
      </c>
      <c r="L9" s="22">
        <v>0.61906993273441913</v>
      </c>
      <c r="M9" s="23">
        <f t="shared" si="1"/>
        <v>0.15535497877400331</v>
      </c>
      <c r="N9" s="24">
        <f t="shared" si="2"/>
        <v>0.9736795892339174</v>
      </c>
      <c r="O9" s="61">
        <v>3</v>
      </c>
      <c r="P9" s="22">
        <v>2</v>
      </c>
      <c r="Q9" s="24">
        <f t="shared" ref="Q9:Q53" si="3">IFERROR(P9/O9,".")</f>
        <v>0.66666666666666663</v>
      </c>
    </row>
    <row r="10" spans="1:17" ht="51" x14ac:dyDescent="0.25">
      <c r="A10" s="18"/>
      <c r="B10" s="65">
        <v>5003247</v>
      </c>
      <c r="C10" s="20" t="s">
        <v>1116</v>
      </c>
      <c r="D10" s="20">
        <v>3000001</v>
      </c>
      <c r="E10" s="20" t="s">
        <v>275</v>
      </c>
      <c r="F10" s="60">
        <v>80</v>
      </c>
      <c r="G10" s="20" t="s">
        <v>324</v>
      </c>
      <c r="H10" s="21">
        <v>3.446197999999999</v>
      </c>
      <c r="I10" s="22">
        <v>3.9690759999999994</v>
      </c>
      <c r="J10" s="22">
        <f t="shared" si="0"/>
        <v>3.5210198803306412</v>
      </c>
      <c r="K10" s="22">
        <v>1.6615353517554468</v>
      </c>
      <c r="L10" s="22">
        <v>1.8594845285751944</v>
      </c>
      <c r="M10" s="23">
        <f t="shared" si="1"/>
        <v>0.41862019063264272</v>
      </c>
      <c r="N10" s="24">
        <f t="shared" si="2"/>
        <v>0.88711324256089874</v>
      </c>
      <c r="O10" s="61">
        <v>13</v>
      </c>
      <c r="P10" s="22">
        <v>10</v>
      </c>
      <c r="Q10" s="24">
        <f t="shared" si="3"/>
        <v>0.76923076923076927</v>
      </c>
    </row>
    <row r="11" spans="1:17" ht="25.5" x14ac:dyDescent="0.25">
      <c r="A11" s="18"/>
      <c r="B11" s="65">
        <v>5003252</v>
      </c>
      <c r="C11" s="20" t="s">
        <v>1117</v>
      </c>
      <c r="D11" s="20">
        <v>3000001</v>
      </c>
      <c r="E11" s="20" t="s">
        <v>275</v>
      </c>
      <c r="F11" s="60">
        <v>177</v>
      </c>
      <c r="G11" s="20" t="s">
        <v>1013</v>
      </c>
      <c r="H11" s="21">
        <v>18.796481</v>
      </c>
      <c r="I11" s="22">
        <v>18.077552000000011</v>
      </c>
      <c r="J11" s="22">
        <f t="shared" si="0"/>
        <v>15.960589089257176</v>
      </c>
      <c r="K11" s="22">
        <v>1.8020787475325051</v>
      </c>
      <c r="L11" s="22">
        <v>14.158510341724671</v>
      </c>
      <c r="M11" s="23">
        <f t="shared" si="1"/>
        <v>9.9685994405243811E-2</v>
      </c>
      <c r="N11" s="24">
        <f t="shared" si="2"/>
        <v>0.88289548768866311</v>
      </c>
      <c r="O11" s="61">
        <v>222601.11499999999</v>
      </c>
      <c r="P11" s="22">
        <v>0</v>
      </c>
      <c r="Q11" s="24">
        <f t="shared" si="3"/>
        <v>0</v>
      </c>
    </row>
    <row r="12" spans="1:17" ht="51" x14ac:dyDescent="0.25">
      <c r="A12" s="18"/>
      <c r="B12" s="65">
        <v>5003254</v>
      </c>
      <c r="C12" s="20" t="s">
        <v>1118</v>
      </c>
      <c r="D12" s="20">
        <v>3000001</v>
      </c>
      <c r="E12" s="20" t="s">
        <v>275</v>
      </c>
      <c r="F12" s="60">
        <v>177</v>
      </c>
      <c r="G12" s="20" t="s">
        <v>1013</v>
      </c>
      <c r="H12" s="21">
        <v>0</v>
      </c>
      <c r="I12" s="22">
        <v>1.347351</v>
      </c>
      <c r="J12" s="22">
        <f t="shared" si="0"/>
        <v>1.2389738951876552</v>
      </c>
      <c r="K12" s="22">
        <v>6.4014999195933342E-2</v>
      </c>
      <c r="L12" s="22">
        <v>1.1749588959917219</v>
      </c>
      <c r="M12" s="23">
        <f t="shared" si="1"/>
        <v>4.7511746527766963E-2</v>
      </c>
      <c r="N12" s="24">
        <f t="shared" si="2"/>
        <v>0.91956282749458396</v>
      </c>
      <c r="O12" s="61">
        <v>12</v>
      </c>
      <c r="P12" s="22">
        <v>0</v>
      </c>
      <c r="Q12" s="24">
        <f t="shared" si="3"/>
        <v>0</v>
      </c>
    </row>
    <row r="13" spans="1:17" ht="25.5" x14ac:dyDescent="0.25">
      <c r="A13" s="18"/>
      <c r="B13" s="65">
        <v>5003255</v>
      </c>
      <c r="C13" s="20" t="s">
        <v>1119</v>
      </c>
      <c r="D13" s="20">
        <v>3000001</v>
      </c>
      <c r="E13" s="20" t="s">
        <v>275</v>
      </c>
      <c r="F13" s="60">
        <v>547</v>
      </c>
      <c r="G13" s="20" t="s">
        <v>1151</v>
      </c>
      <c r="H13" s="21">
        <v>7.1887289999999995</v>
      </c>
      <c r="I13" s="22">
        <v>15.684013999999998</v>
      </c>
      <c r="J13" s="22">
        <f t="shared" si="0"/>
        <v>11.280169605558513</v>
      </c>
      <c r="K13" s="22">
        <v>4.5009402686964677</v>
      </c>
      <c r="L13" s="22">
        <v>6.7792293368620449</v>
      </c>
      <c r="M13" s="23">
        <f t="shared" si="1"/>
        <v>0.28697629756620135</v>
      </c>
      <c r="N13" s="24">
        <f t="shared" si="2"/>
        <v>0.71921445655165284</v>
      </c>
      <c r="O13" s="61">
        <v>479</v>
      </c>
      <c r="P13" s="22">
        <v>357.84800000000007</v>
      </c>
      <c r="Q13" s="24">
        <f t="shared" si="3"/>
        <v>0.74707306889352831</v>
      </c>
    </row>
    <row r="14" spans="1:17" ht="25.5" x14ac:dyDescent="0.25">
      <c r="A14" s="18"/>
      <c r="B14" s="65">
        <v>5004392</v>
      </c>
      <c r="C14" s="20" t="s">
        <v>1120</v>
      </c>
      <c r="D14" s="20">
        <v>3000001</v>
      </c>
      <c r="E14" s="20" t="s">
        <v>275</v>
      </c>
      <c r="F14" s="60">
        <v>86</v>
      </c>
      <c r="G14" s="20" t="s">
        <v>469</v>
      </c>
      <c r="H14" s="21">
        <v>2.531571</v>
      </c>
      <c r="I14" s="22">
        <v>4.0652609999999996</v>
      </c>
      <c r="J14" s="22">
        <f t="shared" si="0"/>
        <v>3.9379601062701113</v>
      </c>
      <c r="K14" s="22">
        <v>1.6793712305807276</v>
      </c>
      <c r="L14" s="22">
        <v>2.2585888756893837</v>
      </c>
      <c r="M14" s="23">
        <f t="shared" si="1"/>
        <v>0.41310293006543192</v>
      </c>
      <c r="N14" s="24">
        <f t="shared" si="2"/>
        <v>0.96868567756660928</v>
      </c>
      <c r="O14" s="61">
        <v>23137</v>
      </c>
      <c r="P14" s="22">
        <v>7109</v>
      </c>
      <c r="Q14" s="24">
        <f t="shared" si="3"/>
        <v>0.30725677486277392</v>
      </c>
    </row>
    <row r="15" spans="1:17" ht="38.25" x14ac:dyDescent="0.25">
      <c r="A15" s="18"/>
      <c r="B15" s="65">
        <v>5001433</v>
      </c>
      <c r="C15" s="20" t="s">
        <v>1121</v>
      </c>
      <c r="D15" s="20">
        <v>3000131</v>
      </c>
      <c r="E15" s="20" t="s">
        <v>1100</v>
      </c>
      <c r="F15" s="60">
        <v>67</v>
      </c>
      <c r="G15" s="20" t="s">
        <v>1111</v>
      </c>
      <c r="H15" s="21">
        <v>960.30697099999998</v>
      </c>
      <c r="I15" s="22">
        <v>989.06785499999989</v>
      </c>
      <c r="J15" s="22">
        <f t="shared" si="0"/>
        <v>986.15490880411289</v>
      </c>
      <c r="K15" s="22">
        <v>369.43149902423352</v>
      </c>
      <c r="L15" s="22">
        <v>616.72340977987938</v>
      </c>
      <c r="M15" s="23">
        <f t="shared" si="1"/>
        <v>0.37351481716513124</v>
      </c>
      <c r="N15" s="24">
        <f t="shared" si="2"/>
        <v>0.99705485707460684</v>
      </c>
      <c r="O15" s="61">
        <v>15007.431000000008</v>
      </c>
      <c r="P15" s="22">
        <v>14182.252000000002</v>
      </c>
      <c r="Q15" s="24">
        <f t="shared" si="3"/>
        <v>0.94501530608403228</v>
      </c>
    </row>
    <row r="16" spans="1:17" ht="25.5" x14ac:dyDescent="0.25">
      <c r="A16" s="18"/>
      <c r="B16" s="65">
        <v>5001434</v>
      </c>
      <c r="C16" s="20" t="s">
        <v>1122</v>
      </c>
      <c r="D16" s="20">
        <v>3000131</v>
      </c>
      <c r="E16" s="20" t="s">
        <v>1100</v>
      </c>
      <c r="F16" s="60">
        <v>67</v>
      </c>
      <c r="G16" s="20" t="s">
        <v>1111</v>
      </c>
      <c r="H16" s="21">
        <v>20.392873999999996</v>
      </c>
      <c r="I16" s="22">
        <v>12.600226000000001</v>
      </c>
      <c r="J16" s="22">
        <f t="shared" si="0"/>
        <v>12.600223008543253</v>
      </c>
      <c r="K16" s="22">
        <v>3.8999587781727314</v>
      </c>
      <c r="L16" s="22">
        <v>8.7002642303705215</v>
      </c>
      <c r="M16" s="23">
        <f t="shared" si="1"/>
        <v>0.30951498633220792</v>
      </c>
      <c r="N16" s="24">
        <f t="shared" si="2"/>
        <v>0.99999976258705614</v>
      </c>
      <c r="O16" s="61">
        <v>12.380999999999998</v>
      </c>
      <c r="P16" s="22">
        <v>12.045</v>
      </c>
      <c r="Q16" s="24">
        <f t="shared" si="3"/>
        <v>0.97286164283983534</v>
      </c>
    </row>
    <row r="17" spans="1:17" ht="25.5" x14ac:dyDescent="0.25">
      <c r="A17" s="18"/>
      <c r="B17" s="65">
        <v>5001435</v>
      </c>
      <c r="C17" s="20" t="s">
        <v>1123</v>
      </c>
      <c r="D17" s="20">
        <v>3000131</v>
      </c>
      <c r="E17" s="20" t="s">
        <v>1100</v>
      </c>
      <c r="F17" s="60">
        <v>67</v>
      </c>
      <c r="G17" s="20" t="s">
        <v>1111</v>
      </c>
      <c r="H17" s="21">
        <v>8.7173429999999996</v>
      </c>
      <c r="I17" s="22">
        <v>14.426877999999999</v>
      </c>
      <c r="J17" s="22">
        <f t="shared" si="0"/>
        <v>14.048020735188659</v>
      </c>
      <c r="K17" s="22">
        <v>4.7663642130537482</v>
      </c>
      <c r="L17" s="22">
        <v>9.2816565221349112</v>
      </c>
      <c r="M17" s="23">
        <f t="shared" si="1"/>
        <v>0.33038084976207249</v>
      </c>
      <c r="N17" s="24">
        <f t="shared" si="2"/>
        <v>0.97373948370455898</v>
      </c>
      <c r="O17" s="61">
        <v>2726.5140000000006</v>
      </c>
      <c r="P17" s="22">
        <v>2584.7100000000005</v>
      </c>
      <c r="Q17" s="24">
        <f t="shared" si="3"/>
        <v>0.9479907310213701</v>
      </c>
    </row>
    <row r="18" spans="1:17" ht="25.5" x14ac:dyDescent="0.25">
      <c r="A18" s="18"/>
      <c r="B18" s="65">
        <v>5001436</v>
      </c>
      <c r="C18" s="20" t="s">
        <v>1124</v>
      </c>
      <c r="D18" s="20">
        <v>3000131</v>
      </c>
      <c r="E18" s="20" t="s">
        <v>1100</v>
      </c>
      <c r="F18" s="60">
        <v>67</v>
      </c>
      <c r="G18" s="20" t="s">
        <v>1111</v>
      </c>
      <c r="H18" s="21">
        <v>20.076849999999997</v>
      </c>
      <c r="I18" s="22">
        <v>25.626416000000006</v>
      </c>
      <c r="J18" s="22">
        <f t="shared" si="0"/>
        <v>25.62581178131952</v>
      </c>
      <c r="K18" s="22">
        <v>9.4694871898700512</v>
      </c>
      <c r="L18" s="22">
        <v>16.156324591449469</v>
      </c>
      <c r="M18" s="23">
        <f t="shared" si="1"/>
        <v>0.36952054434260528</v>
      </c>
      <c r="N18" s="24">
        <f t="shared" si="2"/>
        <v>0.99997642203730375</v>
      </c>
      <c r="O18" s="61">
        <v>3953.6980000000012</v>
      </c>
      <c r="P18" s="22">
        <v>4001.7000000000007</v>
      </c>
      <c r="Q18" s="24">
        <f t="shared" si="3"/>
        <v>1.0121410385922243</v>
      </c>
    </row>
    <row r="19" spans="1:17" ht="25.5" x14ac:dyDescent="0.25">
      <c r="A19" s="18"/>
      <c r="B19" s="65">
        <v>5001437</v>
      </c>
      <c r="C19" s="20" t="s">
        <v>1125</v>
      </c>
      <c r="D19" s="20">
        <v>3000131</v>
      </c>
      <c r="E19" s="20" t="s">
        <v>1100</v>
      </c>
      <c r="F19" s="60">
        <v>65</v>
      </c>
      <c r="G19" s="20" t="s">
        <v>814</v>
      </c>
      <c r="H19" s="21">
        <v>154.64393599999994</v>
      </c>
      <c r="I19" s="22">
        <v>170.95298300000005</v>
      </c>
      <c r="J19" s="22">
        <f t="shared" si="0"/>
        <v>168.46356868194252</v>
      </c>
      <c r="K19" s="22">
        <v>27.683874983889837</v>
      </c>
      <c r="L19" s="22">
        <v>140.77969369805268</v>
      </c>
      <c r="M19" s="23">
        <f t="shared" si="1"/>
        <v>0.16193853127377034</v>
      </c>
      <c r="N19" s="24">
        <f t="shared" si="2"/>
        <v>0.98543801766794836</v>
      </c>
      <c r="O19" s="61">
        <v>353.01199999999977</v>
      </c>
      <c r="P19" s="22">
        <v>160.00300000000001</v>
      </c>
      <c r="Q19" s="24">
        <f t="shared" si="3"/>
        <v>0.4532508809898817</v>
      </c>
    </row>
    <row r="20" spans="1:17" ht="25.5" x14ac:dyDescent="0.25">
      <c r="A20" s="18"/>
      <c r="B20" s="65">
        <v>5001439</v>
      </c>
      <c r="C20" s="20" t="s">
        <v>1126</v>
      </c>
      <c r="D20" s="20">
        <v>3000131</v>
      </c>
      <c r="E20" s="20" t="s">
        <v>1100</v>
      </c>
      <c r="F20" s="60">
        <v>67</v>
      </c>
      <c r="G20" s="20" t="s">
        <v>1111</v>
      </c>
      <c r="H20" s="21">
        <v>453.50028499999996</v>
      </c>
      <c r="I20" s="22">
        <v>515.03462400000001</v>
      </c>
      <c r="J20" s="22">
        <f t="shared" si="0"/>
        <v>515.03459947183728</v>
      </c>
      <c r="K20" s="22">
        <v>171.12056404352188</v>
      </c>
      <c r="L20" s="22">
        <v>343.9140354283154</v>
      </c>
      <c r="M20" s="23">
        <f t="shared" si="1"/>
        <v>0.33225060232750853</v>
      </c>
      <c r="N20" s="24">
        <f t="shared" si="2"/>
        <v>0.99999995237570138</v>
      </c>
      <c r="O20" s="61">
        <v>4661.043999999999</v>
      </c>
      <c r="P20" s="22">
        <v>4661.0509999999986</v>
      </c>
      <c r="Q20" s="24">
        <f t="shared" si="3"/>
        <v>1.0000015018094657</v>
      </c>
    </row>
    <row r="21" spans="1:17" ht="25.5" x14ac:dyDescent="0.25">
      <c r="A21" s="18"/>
      <c r="B21" s="65">
        <v>5001441</v>
      </c>
      <c r="C21" s="20" t="s">
        <v>1127</v>
      </c>
      <c r="D21" s="20">
        <v>3000131</v>
      </c>
      <c r="E21" s="20" t="s">
        <v>1100</v>
      </c>
      <c r="F21" s="60">
        <v>46</v>
      </c>
      <c r="G21" s="20" t="s">
        <v>866</v>
      </c>
      <c r="H21" s="21">
        <v>0.32943699999999998</v>
      </c>
      <c r="I21" s="22">
        <v>1.1794849999999999</v>
      </c>
      <c r="J21" s="22">
        <f t="shared" si="0"/>
        <v>1.1363710165023804</v>
      </c>
      <c r="K21" s="22">
        <v>0</v>
      </c>
      <c r="L21" s="22">
        <v>1.1363710165023804</v>
      </c>
      <c r="M21" s="23">
        <f t="shared" si="1"/>
        <v>0</v>
      </c>
      <c r="N21" s="24">
        <f t="shared" si="2"/>
        <v>0.96344677253409794</v>
      </c>
      <c r="O21" s="61">
        <v>1</v>
      </c>
      <c r="P21" s="22">
        <v>0.3</v>
      </c>
      <c r="Q21" s="24">
        <f t="shared" si="3"/>
        <v>0.3</v>
      </c>
    </row>
    <row r="22" spans="1:17" ht="38.25" x14ac:dyDescent="0.25">
      <c r="A22" s="18"/>
      <c r="B22" s="65">
        <v>5001443</v>
      </c>
      <c r="C22" s="20" t="s">
        <v>1128</v>
      </c>
      <c r="D22" s="20">
        <v>3000131</v>
      </c>
      <c r="E22" s="20" t="s">
        <v>1100</v>
      </c>
      <c r="F22" s="60">
        <v>63</v>
      </c>
      <c r="G22" s="20" t="s">
        <v>868</v>
      </c>
      <c r="H22" s="21">
        <v>0.45</v>
      </c>
      <c r="I22" s="22">
        <v>0.44423299999999993</v>
      </c>
      <c r="J22" s="22">
        <f t="shared" si="0"/>
        <v>0.37910976697457954</v>
      </c>
      <c r="K22" s="22">
        <v>0.17248309851856902</v>
      </c>
      <c r="L22" s="22">
        <v>0.20662666845601052</v>
      </c>
      <c r="M22" s="23">
        <f t="shared" si="1"/>
        <v>0.38827169192421329</v>
      </c>
      <c r="N22" s="24">
        <f t="shared" si="2"/>
        <v>0.85340298216156751</v>
      </c>
      <c r="O22" s="61">
        <v>38</v>
      </c>
      <c r="P22" s="22">
        <v>38</v>
      </c>
      <c r="Q22" s="24">
        <f t="shared" si="3"/>
        <v>1</v>
      </c>
    </row>
    <row r="23" spans="1:17" ht="25.5" x14ac:dyDescent="0.25">
      <c r="A23" s="18"/>
      <c r="B23" s="65">
        <v>5001444</v>
      </c>
      <c r="C23" s="20" t="s">
        <v>1129</v>
      </c>
      <c r="D23" s="20">
        <v>3000131</v>
      </c>
      <c r="E23" s="20" t="s">
        <v>1100</v>
      </c>
      <c r="F23" s="60">
        <v>46</v>
      </c>
      <c r="G23" s="20" t="s">
        <v>866</v>
      </c>
      <c r="H23" s="21">
        <v>1.1070999999999995</v>
      </c>
      <c r="I23" s="22">
        <v>1.401373</v>
      </c>
      <c r="J23" s="22">
        <f t="shared" si="0"/>
        <v>1.1592834911189129</v>
      </c>
      <c r="K23" s="22">
        <v>0.57365687799210718</v>
      </c>
      <c r="L23" s="22">
        <v>0.58562661312680575</v>
      </c>
      <c r="M23" s="23">
        <f t="shared" si="1"/>
        <v>0.40935345407119106</v>
      </c>
      <c r="N23" s="24">
        <f t="shared" si="2"/>
        <v>0.82724834224643473</v>
      </c>
      <c r="O23" s="61">
        <v>15</v>
      </c>
      <c r="P23" s="22">
        <v>15</v>
      </c>
      <c r="Q23" s="24">
        <f t="shared" si="3"/>
        <v>1</v>
      </c>
    </row>
    <row r="24" spans="1:17" ht="25.5" x14ac:dyDescent="0.25">
      <c r="A24" s="18"/>
      <c r="B24" s="65">
        <v>5003240</v>
      </c>
      <c r="C24" s="20" t="s">
        <v>1130</v>
      </c>
      <c r="D24" s="20">
        <v>3000131</v>
      </c>
      <c r="E24" s="20" t="s">
        <v>1100</v>
      </c>
      <c r="F24" s="60">
        <v>281</v>
      </c>
      <c r="G24" s="20" t="s">
        <v>1152</v>
      </c>
      <c r="H24" s="21">
        <v>30.068332999999999</v>
      </c>
      <c r="I24" s="22">
        <v>20.025823000000003</v>
      </c>
      <c r="J24" s="22">
        <f t="shared" si="0"/>
        <v>16.801909012698161</v>
      </c>
      <c r="K24" s="22">
        <v>8.4987532955146889</v>
      </c>
      <c r="L24" s="22">
        <v>8.303155717183472</v>
      </c>
      <c r="M24" s="23">
        <f t="shared" si="1"/>
        <v>0.42438971399650782</v>
      </c>
      <c r="N24" s="24">
        <f t="shared" si="2"/>
        <v>0.83901216008441493</v>
      </c>
      <c r="O24" s="61">
        <v>6529047.0090000005</v>
      </c>
      <c r="P24" s="22">
        <v>6273621</v>
      </c>
      <c r="Q24" s="24">
        <f t="shared" si="3"/>
        <v>0.96087851586182371</v>
      </c>
    </row>
    <row r="25" spans="1:17" ht="25.5" x14ac:dyDescent="0.25">
      <c r="A25" s="18"/>
      <c r="B25" s="65">
        <v>5005827</v>
      </c>
      <c r="C25" s="20" t="s">
        <v>317</v>
      </c>
      <c r="D25" s="20">
        <v>3000131</v>
      </c>
      <c r="E25" s="20" t="s">
        <v>1100</v>
      </c>
      <c r="F25" s="60">
        <v>67</v>
      </c>
      <c r="G25" s="20" t="s">
        <v>1111</v>
      </c>
      <c r="H25" s="21">
        <v>0</v>
      </c>
      <c r="I25" s="22">
        <v>6.985100000000001E-2</v>
      </c>
      <c r="J25" s="22">
        <f t="shared" si="0"/>
        <v>0</v>
      </c>
      <c r="K25" s="22">
        <v>0</v>
      </c>
      <c r="L25" s="22">
        <v>0</v>
      </c>
      <c r="M25" s="23">
        <f t="shared" si="1"/>
        <v>0</v>
      </c>
      <c r="N25" s="24">
        <f t="shared" si="2"/>
        <v>0</v>
      </c>
      <c r="O25" s="61">
        <v>5.0000000000000001E-3</v>
      </c>
      <c r="P25" s="22">
        <v>0</v>
      </c>
      <c r="Q25" s="24">
        <f t="shared" si="3"/>
        <v>0</v>
      </c>
    </row>
    <row r="26" spans="1:17" ht="38.25" x14ac:dyDescent="0.25">
      <c r="A26" s="18"/>
      <c r="B26" s="65">
        <v>5001433</v>
      </c>
      <c r="C26" s="20" t="s">
        <v>1121</v>
      </c>
      <c r="D26" s="20">
        <v>3000132</v>
      </c>
      <c r="E26" s="20" t="s">
        <v>1101</v>
      </c>
      <c r="F26" s="60">
        <v>67</v>
      </c>
      <c r="G26" s="20" t="s">
        <v>1111</v>
      </c>
      <c r="H26" s="21">
        <v>14.67765</v>
      </c>
      <c r="I26" s="22">
        <v>54.945819</v>
      </c>
      <c r="J26" s="22">
        <f t="shared" si="0"/>
        <v>45.951576845804084</v>
      </c>
      <c r="K26" s="22">
        <v>3.2939686911558965</v>
      </c>
      <c r="L26" s="22">
        <v>42.657608154648187</v>
      </c>
      <c r="M26" s="23">
        <f t="shared" si="1"/>
        <v>5.9949396534718986E-2</v>
      </c>
      <c r="N26" s="24">
        <f t="shared" si="2"/>
        <v>0.83630706907479313</v>
      </c>
      <c r="O26" s="61">
        <v>15948.197</v>
      </c>
      <c r="P26" s="22">
        <v>696.65599999999995</v>
      </c>
      <c r="Q26" s="24">
        <f t="shared" si="3"/>
        <v>4.3682430057767653E-2</v>
      </c>
    </row>
    <row r="27" spans="1:17" ht="25.5" x14ac:dyDescent="0.25">
      <c r="A27" s="18"/>
      <c r="B27" s="65">
        <v>5001437</v>
      </c>
      <c r="C27" s="20" t="s">
        <v>1125</v>
      </c>
      <c r="D27" s="20">
        <v>3000132</v>
      </c>
      <c r="E27" s="20" t="s">
        <v>1101</v>
      </c>
      <c r="F27" s="60">
        <v>65</v>
      </c>
      <c r="G27" s="20" t="s">
        <v>814</v>
      </c>
      <c r="H27" s="21">
        <v>6.1776979999999995</v>
      </c>
      <c r="I27" s="22">
        <v>5.8419569999999998</v>
      </c>
      <c r="J27" s="22">
        <f t="shared" si="0"/>
        <v>4.3151294252894559</v>
      </c>
      <c r="K27" s="22">
        <v>2.2469061034225888</v>
      </c>
      <c r="L27" s="22">
        <v>2.0682233218668671</v>
      </c>
      <c r="M27" s="23">
        <f t="shared" si="1"/>
        <v>0.38461531014736822</v>
      </c>
      <c r="N27" s="24">
        <f t="shared" si="2"/>
        <v>0.73864450308166529</v>
      </c>
      <c r="O27" s="61">
        <v>712</v>
      </c>
      <c r="P27" s="22">
        <v>674.39400000000001</v>
      </c>
      <c r="Q27" s="24">
        <f t="shared" si="3"/>
        <v>0.94718258426966295</v>
      </c>
    </row>
    <row r="28" spans="1:17" ht="25.5" x14ac:dyDescent="0.25">
      <c r="A28" s="18"/>
      <c r="B28" s="65">
        <v>5001442</v>
      </c>
      <c r="C28" s="20" t="s">
        <v>1131</v>
      </c>
      <c r="D28" s="20">
        <v>3000132</v>
      </c>
      <c r="E28" s="20" t="s">
        <v>1101</v>
      </c>
      <c r="F28" s="60">
        <v>67</v>
      </c>
      <c r="G28" s="20" t="s">
        <v>1111</v>
      </c>
      <c r="H28" s="21">
        <v>1.625985</v>
      </c>
      <c r="I28" s="22">
        <v>1.8021329999999998</v>
      </c>
      <c r="J28" s="22">
        <f t="shared" si="0"/>
        <v>1.720086657351203</v>
      </c>
      <c r="K28" s="22">
        <v>0.67066875231830636</v>
      </c>
      <c r="L28" s="22">
        <v>1.0494179050328967</v>
      </c>
      <c r="M28" s="23">
        <f t="shared" si="1"/>
        <v>0.37215275027886757</v>
      </c>
      <c r="N28" s="24">
        <f t="shared" si="2"/>
        <v>0.95447264844004476</v>
      </c>
      <c r="O28" s="61">
        <v>945.19</v>
      </c>
      <c r="P28" s="22">
        <v>725</v>
      </c>
      <c r="Q28" s="24">
        <f t="shared" si="3"/>
        <v>0.76704154720214979</v>
      </c>
    </row>
    <row r="29" spans="1:17" ht="25.5" x14ac:dyDescent="0.25">
      <c r="A29" s="18"/>
      <c r="B29" s="65">
        <v>5001447</v>
      </c>
      <c r="C29" s="20" t="s">
        <v>1132</v>
      </c>
      <c r="D29" s="20">
        <v>3000132</v>
      </c>
      <c r="E29" s="20" t="s">
        <v>1101</v>
      </c>
      <c r="F29" s="60">
        <v>67</v>
      </c>
      <c r="G29" s="20" t="s">
        <v>1111</v>
      </c>
      <c r="H29" s="21">
        <v>10.019366999999999</v>
      </c>
      <c r="I29" s="22">
        <v>43.209503000000012</v>
      </c>
      <c r="J29" s="22">
        <f t="shared" si="0"/>
        <v>9.0047217800565704</v>
      </c>
      <c r="K29" s="22">
        <v>4.8015012261457741</v>
      </c>
      <c r="L29" s="22">
        <v>4.2032205539107963</v>
      </c>
      <c r="M29" s="23">
        <f t="shared" si="1"/>
        <v>0.11112141757672549</v>
      </c>
      <c r="N29" s="24">
        <f t="shared" si="2"/>
        <v>0.20839679132751349</v>
      </c>
      <c r="O29" s="61">
        <v>564.976</v>
      </c>
      <c r="P29" s="22">
        <v>197.70699999999997</v>
      </c>
      <c r="Q29" s="24">
        <f t="shared" si="3"/>
        <v>0.34993875846053629</v>
      </c>
    </row>
    <row r="30" spans="1:17" ht="25.5" x14ac:dyDescent="0.25">
      <c r="A30" s="18"/>
      <c r="B30" s="65">
        <v>5001448</v>
      </c>
      <c r="C30" s="20" t="s">
        <v>1133</v>
      </c>
      <c r="D30" s="20">
        <v>3000132</v>
      </c>
      <c r="E30" s="20" t="s">
        <v>1101</v>
      </c>
      <c r="F30" s="60">
        <v>67</v>
      </c>
      <c r="G30" s="20" t="s">
        <v>1111</v>
      </c>
      <c r="H30" s="21">
        <v>14.014387000000001</v>
      </c>
      <c r="I30" s="22">
        <v>28.080669999999998</v>
      </c>
      <c r="J30" s="22">
        <f t="shared" si="0"/>
        <v>11.504141127322026</v>
      </c>
      <c r="K30" s="22">
        <v>4.1810829059565258</v>
      </c>
      <c r="L30" s="22">
        <v>7.3230582213654998</v>
      </c>
      <c r="M30" s="23">
        <f t="shared" si="1"/>
        <v>0.14889541118344135</v>
      </c>
      <c r="N30" s="24">
        <f t="shared" si="2"/>
        <v>0.40968186041579585</v>
      </c>
      <c r="O30" s="61">
        <v>1415.0360000000003</v>
      </c>
      <c r="P30" s="22">
        <v>806.41300000000012</v>
      </c>
      <c r="Q30" s="24">
        <f t="shared" si="3"/>
        <v>0.5698886812773668</v>
      </c>
    </row>
    <row r="31" spans="1:17" ht="25.5" x14ac:dyDescent="0.25">
      <c r="A31" s="18"/>
      <c r="B31" s="65">
        <v>5001449</v>
      </c>
      <c r="C31" s="20" t="s">
        <v>1134</v>
      </c>
      <c r="D31" s="20">
        <v>3000132</v>
      </c>
      <c r="E31" s="20" t="s">
        <v>1101</v>
      </c>
      <c r="F31" s="60">
        <v>67</v>
      </c>
      <c r="G31" s="20" t="s">
        <v>1111</v>
      </c>
      <c r="H31" s="21">
        <v>19.813019000000001</v>
      </c>
      <c r="I31" s="22">
        <v>105.17810699999988</v>
      </c>
      <c r="J31" s="22">
        <f t="shared" si="0"/>
        <v>79.082681224122751</v>
      </c>
      <c r="K31" s="22">
        <v>22.337480204259919</v>
      </c>
      <c r="L31" s="22">
        <v>56.74520101986284</v>
      </c>
      <c r="M31" s="23">
        <f t="shared" si="1"/>
        <v>0.2123776595851829</v>
      </c>
      <c r="N31" s="24">
        <f t="shared" si="2"/>
        <v>0.75189298875784905</v>
      </c>
      <c r="O31" s="61">
        <v>67905.271000000008</v>
      </c>
      <c r="P31" s="22">
        <v>63447.753000000012</v>
      </c>
      <c r="Q31" s="24">
        <f t="shared" si="3"/>
        <v>0.93435681892794453</v>
      </c>
    </row>
    <row r="32" spans="1:17" ht="25.5" x14ac:dyDescent="0.25">
      <c r="A32" s="18"/>
      <c r="B32" s="65">
        <v>5002376</v>
      </c>
      <c r="C32" s="20" t="s">
        <v>1135</v>
      </c>
      <c r="D32" s="20">
        <v>3000132</v>
      </c>
      <c r="E32" s="20" t="s">
        <v>1101</v>
      </c>
      <c r="F32" s="60">
        <v>67</v>
      </c>
      <c r="G32" s="20" t="s">
        <v>1111</v>
      </c>
      <c r="H32" s="21">
        <v>13.492713999999999</v>
      </c>
      <c r="I32" s="22">
        <v>242.07168199999992</v>
      </c>
      <c r="J32" s="22">
        <f t="shared" si="0"/>
        <v>137.61763301780482</v>
      </c>
      <c r="K32" s="22">
        <v>42.947868731904947</v>
      </c>
      <c r="L32" s="22">
        <v>94.669764285899873</v>
      </c>
      <c r="M32" s="23">
        <f t="shared" si="1"/>
        <v>0.17741797957145999</v>
      </c>
      <c r="N32" s="24">
        <f t="shared" si="2"/>
        <v>0.56849951171820612</v>
      </c>
      <c r="O32" s="61">
        <v>6006.8920000000016</v>
      </c>
      <c r="P32" s="22">
        <v>3400.7559999999999</v>
      </c>
      <c r="Q32" s="24">
        <f t="shared" si="3"/>
        <v>0.56614235781166011</v>
      </c>
    </row>
    <row r="33" spans="1:17" ht="25.5" x14ac:dyDescent="0.25">
      <c r="A33" s="18"/>
      <c r="B33" s="65">
        <v>5003241</v>
      </c>
      <c r="C33" s="20" t="s">
        <v>1136</v>
      </c>
      <c r="D33" s="20">
        <v>3000132</v>
      </c>
      <c r="E33" s="20" t="s">
        <v>1101</v>
      </c>
      <c r="F33" s="60">
        <v>98</v>
      </c>
      <c r="G33" s="20" t="s">
        <v>1153</v>
      </c>
      <c r="H33" s="21">
        <v>48.506625999999997</v>
      </c>
      <c r="I33" s="22">
        <v>10.025229000000001</v>
      </c>
      <c r="J33" s="22">
        <f t="shared" si="0"/>
        <v>9.4954414117964916</v>
      </c>
      <c r="K33" s="22">
        <v>7.0900001446716487E-3</v>
      </c>
      <c r="L33" s="22">
        <v>9.4883514116518199</v>
      </c>
      <c r="M33" s="23">
        <f t="shared" si="1"/>
        <v>7.0721577977636704E-4</v>
      </c>
      <c r="N33" s="24">
        <f t="shared" si="2"/>
        <v>0.94715456492779271</v>
      </c>
      <c r="O33" s="61">
        <v>29</v>
      </c>
      <c r="P33" s="22">
        <v>6</v>
      </c>
      <c r="Q33" s="24">
        <f t="shared" si="3"/>
        <v>0.20689655172413793</v>
      </c>
    </row>
    <row r="34" spans="1:17" ht="25.5" x14ac:dyDescent="0.25">
      <c r="A34" s="18"/>
      <c r="B34" s="65">
        <v>5005827</v>
      </c>
      <c r="C34" s="20" t="s">
        <v>317</v>
      </c>
      <c r="D34" s="20">
        <v>3000132</v>
      </c>
      <c r="E34" s="20" t="s">
        <v>1101</v>
      </c>
      <c r="F34" s="60">
        <v>67</v>
      </c>
      <c r="G34" s="20" t="s">
        <v>1111</v>
      </c>
      <c r="H34" s="21">
        <v>0</v>
      </c>
      <c r="I34" s="22">
        <v>9.3602270000000001</v>
      </c>
      <c r="J34" s="22">
        <f t="shared" si="0"/>
        <v>1.5656895815000098</v>
      </c>
      <c r="K34" s="22">
        <v>0</v>
      </c>
      <c r="L34" s="22">
        <v>1.5656895815000098</v>
      </c>
      <c r="M34" s="23">
        <f t="shared" si="1"/>
        <v>0</v>
      </c>
      <c r="N34" s="24">
        <f t="shared" si="2"/>
        <v>0.16727047127169137</v>
      </c>
      <c r="O34" s="61">
        <v>657.91100000000006</v>
      </c>
      <c r="P34" s="22">
        <v>284.13099999999997</v>
      </c>
      <c r="Q34" s="24">
        <f t="shared" si="3"/>
        <v>0.431868444212059</v>
      </c>
    </row>
    <row r="35" spans="1:17" ht="25.5" x14ac:dyDescent="0.25">
      <c r="A35" s="18"/>
      <c r="B35" s="65">
        <v>5001437</v>
      </c>
      <c r="C35" s="20" t="s">
        <v>1125</v>
      </c>
      <c r="D35" s="20">
        <v>3000133</v>
      </c>
      <c r="E35" s="20" t="s">
        <v>1102</v>
      </c>
      <c r="F35" s="60">
        <v>65</v>
      </c>
      <c r="G35" s="20" t="s">
        <v>814</v>
      </c>
      <c r="H35" s="21">
        <v>1.3464750000000001</v>
      </c>
      <c r="I35" s="22">
        <v>7.8610410000000002</v>
      </c>
      <c r="J35" s="22">
        <f t="shared" si="0"/>
        <v>6.2852593232164509</v>
      </c>
      <c r="K35" s="22">
        <v>2.1807940197104472</v>
      </c>
      <c r="L35" s="22">
        <v>4.1044653035060037</v>
      </c>
      <c r="M35" s="23">
        <f t="shared" si="1"/>
        <v>0.27741796788878814</v>
      </c>
      <c r="N35" s="24">
        <f t="shared" si="2"/>
        <v>0.79954541939374835</v>
      </c>
      <c r="O35" s="61">
        <v>552</v>
      </c>
      <c r="P35" s="22">
        <v>183</v>
      </c>
      <c r="Q35" s="24">
        <f t="shared" si="3"/>
        <v>0.33152173913043476</v>
      </c>
    </row>
    <row r="36" spans="1:17" ht="25.5" x14ac:dyDescent="0.25">
      <c r="A36" s="18"/>
      <c r="B36" s="65">
        <v>5001442</v>
      </c>
      <c r="C36" s="20" t="s">
        <v>1131</v>
      </c>
      <c r="D36" s="20">
        <v>3000133</v>
      </c>
      <c r="E36" s="20" t="s">
        <v>1102</v>
      </c>
      <c r="F36" s="60">
        <v>67</v>
      </c>
      <c r="G36" s="20" t="s">
        <v>1111</v>
      </c>
      <c r="H36" s="21">
        <v>0</v>
      </c>
      <c r="I36" s="22">
        <v>4.0489999999999996E-3</v>
      </c>
      <c r="J36" s="22">
        <f t="shared" si="0"/>
        <v>1.2000000569969416E-3</v>
      </c>
      <c r="K36" s="22">
        <v>0</v>
      </c>
      <c r="L36" s="22">
        <v>1.2000000569969416E-3</v>
      </c>
      <c r="M36" s="23">
        <f t="shared" si="1"/>
        <v>0</v>
      </c>
      <c r="N36" s="24">
        <f t="shared" si="2"/>
        <v>0.29636948802097846</v>
      </c>
      <c r="O36" s="61">
        <v>320</v>
      </c>
      <c r="P36" s="22">
        <v>0</v>
      </c>
      <c r="Q36" s="24">
        <f t="shared" si="3"/>
        <v>0</v>
      </c>
    </row>
    <row r="37" spans="1:17" ht="25.5" x14ac:dyDescent="0.25">
      <c r="A37" s="18"/>
      <c r="B37" s="65">
        <v>5001452</v>
      </c>
      <c r="C37" s="20" t="s">
        <v>1137</v>
      </c>
      <c r="D37" s="20">
        <v>3000133</v>
      </c>
      <c r="E37" s="20" t="s">
        <v>1102</v>
      </c>
      <c r="F37" s="60">
        <v>67</v>
      </c>
      <c r="G37" s="20" t="s">
        <v>1111</v>
      </c>
      <c r="H37" s="21">
        <v>72.320283999999958</v>
      </c>
      <c r="I37" s="22">
        <v>227.86674299999981</v>
      </c>
      <c r="J37" s="22">
        <f t="shared" si="0"/>
        <v>188.86888796461494</v>
      </c>
      <c r="K37" s="22">
        <v>30.17702913590573</v>
      </c>
      <c r="L37" s="22">
        <v>158.6918588287092</v>
      </c>
      <c r="M37" s="23">
        <f t="shared" si="1"/>
        <v>0.13243279268667019</v>
      </c>
      <c r="N37" s="24">
        <f t="shared" si="2"/>
        <v>0.82885674968643885</v>
      </c>
      <c r="O37" s="61">
        <v>2619707.635999999</v>
      </c>
      <c r="P37" s="22">
        <v>371.28</v>
      </c>
      <c r="Q37" s="24">
        <f t="shared" si="3"/>
        <v>1.4172573874193957E-4</v>
      </c>
    </row>
    <row r="38" spans="1:17" ht="25.5" x14ac:dyDescent="0.25">
      <c r="A38" s="18"/>
      <c r="B38" s="65">
        <v>5001453</v>
      </c>
      <c r="C38" s="20" t="s">
        <v>1138</v>
      </c>
      <c r="D38" s="20">
        <v>3000133</v>
      </c>
      <c r="E38" s="20" t="s">
        <v>1102</v>
      </c>
      <c r="F38" s="60">
        <v>67</v>
      </c>
      <c r="G38" s="20" t="s">
        <v>1111</v>
      </c>
      <c r="H38" s="21">
        <v>94.158603999999983</v>
      </c>
      <c r="I38" s="22">
        <v>36.465463000000021</v>
      </c>
      <c r="J38" s="22">
        <f t="shared" si="0"/>
        <v>31.456042158150126</v>
      </c>
      <c r="K38" s="22">
        <v>13.478778317842949</v>
      </c>
      <c r="L38" s="22">
        <v>17.977263840307177</v>
      </c>
      <c r="M38" s="23">
        <f t="shared" si="1"/>
        <v>0.36963135002133224</v>
      </c>
      <c r="N38" s="24">
        <f t="shared" si="2"/>
        <v>0.86262560708882563</v>
      </c>
      <c r="O38" s="61">
        <v>787727.06700000074</v>
      </c>
      <c r="P38" s="22">
        <v>333.87200000000007</v>
      </c>
      <c r="Q38" s="24">
        <f t="shared" si="3"/>
        <v>4.2384223417830046E-4</v>
      </c>
    </row>
    <row r="39" spans="1:17" ht="25.5" x14ac:dyDescent="0.25">
      <c r="A39" s="18"/>
      <c r="B39" s="65">
        <v>5001454</v>
      </c>
      <c r="C39" s="20" t="s">
        <v>1139</v>
      </c>
      <c r="D39" s="20">
        <v>3000133</v>
      </c>
      <c r="E39" s="20" t="s">
        <v>1102</v>
      </c>
      <c r="F39" s="60">
        <v>67</v>
      </c>
      <c r="G39" s="20" t="s">
        <v>1111</v>
      </c>
      <c r="H39" s="21">
        <v>4.0297879999999999</v>
      </c>
      <c r="I39" s="22">
        <v>5.4777610000000001</v>
      </c>
      <c r="J39" s="22">
        <f t="shared" si="0"/>
        <v>4.7597331124416087</v>
      </c>
      <c r="K39" s="22">
        <v>0.75847360971965827</v>
      </c>
      <c r="L39" s="22">
        <v>4.0012595027219504</v>
      </c>
      <c r="M39" s="23">
        <f t="shared" si="1"/>
        <v>0.13846416623866178</v>
      </c>
      <c r="N39" s="24">
        <f t="shared" si="2"/>
        <v>0.86891945677104365</v>
      </c>
      <c r="O39" s="61">
        <v>1497558.0519999999</v>
      </c>
      <c r="P39" s="22">
        <v>18</v>
      </c>
      <c r="Q39" s="24">
        <f t="shared" si="3"/>
        <v>1.2019567439112538E-5</v>
      </c>
    </row>
    <row r="40" spans="1:17" ht="25.5" x14ac:dyDescent="0.25">
      <c r="A40" s="18"/>
      <c r="B40" s="65">
        <v>5002377</v>
      </c>
      <c r="C40" s="20" t="s">
        <v>1140</v>
      </c>
      <c r="D40" s="20">
        <v>3000133</v>
      </c>
      <c r="E40" s="20" t="s">
        <v>1102</v>
      </c>
      <c r="F40" s="60">
        <v>67</v>
      </c>
      <c r="G40" s="20" t="s">
        <v>1111</v>
      </c>
      <c r="H40" s="21">
        <v>1.1479410000000001</v>
      </c>
      <c r="I40" s="22">
        <v>2.3878019999999993</v>
      </c>
      <c r="J40" s="22">
        <f t="shared" si="0"/>
        <v>2.1166227349531255</v>
      </c>
      <c r="K40" s="22">
        <v>0.32340978720458224</v>
      </c>
      <c r="L40" s="22">
        <v>1.7932129477485432</v>
      </c>
      <c r="M40" s="23">
        <f t="shared" si="1"/>
        <v>0.13544246432685053</v>
      </c>
      <c r="N40" s="24">
        <f t="shared" si="2"/>
        <v>0.88643142729301927</v>
      </c>
      <c r="O40" s="61">
        <v>1777.4470000000001</v>
      </c>
      <c r="P40" s="22">
        <v>0</v>
      </c>
      <c r="Q40" s="24">
        <f t="shared" si="3"/>
        <v>0</v>
      </c>
    </row>
    <row r="41" spans="1:17" ht="25.5" x14ac:dyDescent="0.25">
      <c r="A41" s="18"/>
      <c r="B41" s="65">
        <v>5003241</v>
      </c>
      <c r="C41" s="20" t="s">
        <v>1136</v>
      </c>
      <c r="D41" s="20">
        <v>3000133</v>
      </c>
      <c r="E41" s="20" t="s">
        <v>1102</v>
      </c>
      <c r="F41" s="60">
        <v>98</v>
      </c>
      <c r="G41" s="20" t="s">
        <v>1153</v>
      </c>
      <c r="H41" s="21">
        <v>0.65599999999999992</v>
      </c>
      <c r="I41" s="22">
        <v>38.732427000000001</v>
      </c>
      <c r="J41" s="22">
        <f t="shared" si="0"/>
        <v>38.11196240940626</v>
      </c>
      <c r="K41" s="22">
        <v>10.49864272979903</v>
      </c>
      <c r="L41" s="22">
        <v>27.61331967960723</v>
      </c>
      <c r="M41" s="23">
        <f t="shared" si="1"/>
        <v>0.27105563846538794</v>
      </c>
      <c r="N41" s="24">
        <f t="shared" si="2"/>
        <v>0.98398074588525675</v>
      </c>
      <c r="O41" s="61">
        <v>153.001</v>
      </c>
      <c r="P41" s="22">
        <v>28.001000000000001</v>
      </c>
      <c r="Q41" s="24">
        <f t="shared" si="3"/>
        <v>0.18301187573937425</v>
      </c>
    </row>
    <row r="42" spans="1:17" ht="25.5" x14ac:dyDescent="0.25">
      <c r="A42" s="18"/>
      <c r="B42" s="65">
        <v>5005827</v>
      </c>
      <c r="C42" s="20" t="s">
        <v>317</v>
      </c>
      <c r="D42" s="20">
        <v>3000133</v>
      </c>
      <c r="E42" s="20" t="s">
        <v>1102</v>
      </c>
      <c r="F42" s="60">
        <v>67</v>
      </c>
      <c r="G42" s="20" t="s">
        <v>1111</v>
      </c>
      <c r="H42" s="21">
        <v>0</v>
      </c>
      <c r="I42" s="22">
        <v>39.116731000000001</v>
      </c>
      <c r="J42" s="22">
        <f t="shared" si="0"/>
        <v>36.184200837742537</v>
      </c>
      <c r="K42" s="22">
        <v>0</v>
      </c>
      <c r="L42" s="22">
        <v>36.184200837742537</v>
      </c>
      <c r="M42" s="23">
        <f t="shared" si="1"/>
        <v>0</v>
      </c>
      <c r="N42" s="24">
        <f t="shared" si="2"/>
        <v>0.92503130790102417</v>
      </c>
      <c r="O42" s="61">
        <v>1060.6400000000001</v>
      </c>
      <c r="P42" s="22">
        <v>2.69</v>
      </c>
      <c r="Q42" s="24">
        <f t="shared" si="3"/>
        <v>2.5362045557399304E-3</v>
      </c>
    </row>
    <row r="43" spans="1:17" ht="25.5" x14ac:dyDescent="0.25">
      <c r="A43" s="18"/>
      <c r="B43" s="65">
        <v>5003418</v>
      </c>
      <c r="C43" s="20" t="s">
        <v>1141</v>
      </c>
      <c r="D43" s="20">
        <v>3000478</v>
      </c>
      <c r="E43" s="20" t="s">
        <v>1107</v>
      </c>
      <c r="F43" s="60">
        <v>65</v>
      </c>
      <c r="G43" s="20" t="s">
        <v>814</v>
      </c>
      <c r="H43" s="21">
        <v>111.83688000000002</v>
      </c>
      <c r="I43" s="22">
        <v>127.65841100000003</v>
      </c>
      <c r="J43" s="22">
        <f t="shared" si="0"/>
        <v>110.73842817687355</v>
      </c>
      <c r="K43" s="22">
        <v>43.061381931996323</v>
      </c>
      <c r="L43" s="22">
        <v>67.677046244877232</v>
      </c>
      <c r="M43" s="23">
        <f t="shared" si="1"/>
        <v>0.33731723272034392</v>
      </c>
      <c r="N43" s="24">
        <f t="shared" si="2"/>
        <v>0.86745892659492319</v>
      </c>
      <c r="O43" s="61">
        <v>3060618.3100000005</v>
      </c>
      <c r="P43" s="22">
        <v>2156152.162</v>
      </c>
      <c r="Q43" s="24">
        <f t="shared" si="3"/>
        <v>0.70448254032695756</v>
      </c>
    </row>
    <row r="44" spans="1:17" ht="25.5" x14ac:dyDescent="0.25">
      <c r="A44" s="18"/>
      <c r="B44" s="65">
        <v>5003419</v>
      </c>
      <c r="C44" s="20" t="s">
        <v>1142</v>
      </c>
      <c r="D44" s="20">
        <v>3000478</v>
      </c>
      <c r="E44" s="20" t="s">
        <v>1107</v>
      </c>
      <c r="F44" s="60">
        <v>65</v>
      </c>
      <c r="G44" s="20" t="s">
        <v>814</v>
      </c>
      <c r="H44" s="21">
        <v>10.758273000000003</v>
      </c>
      <c r="I44" s="22">
        <v>9.3006060000000037</v>
      </c>
      <c r="J44" s="22">
        <f t="shared" si="0"/>
        <v>6.0894093936985882</v>
      </c>
      <c r="K44" s="22">
        <v>3.1413606138848991</v>
      </c>
      <c r="L44" s="22">
        <v>2.9480487798136892</v>
      </c>
      <c r="M44" s="23">
        <f t="shared" si="1"/>
        <v>0.33775870237755451</v>
      </c>
      <c r="N44" s="24">
        <f t="shared" si="2"/>
        <v>0.65473254040635476</v>
      </c>
      <c r="O44" s="61">
        <v>763011</v>
      </c>
      <c r="P44" s="22">
        <v>553555</v>
      </c>
      <c r="Q44" s="24">
        <f t="shared" si="3"/>
        <v>0.72548757488424154</v>
      </c>
    </row>
    <row r="45" spans="1:17" ht="51" x14ac:dyDescent="0.25">
      <c r="A45" s="18"/>
      <c r="B45" s="65">
        <v>5003421</v>
      </c>
      <c r="C45" s="20" t="s">
        <v>1143</v>
      </c>
      <c r="D45" s="20">
        <v>3000478</v>
      </c>
      <c r="E45" s="20" t="s">
        <v>1107</v>
      </c>
      <c r="F45" s="60">
        <v>65</v>
      </c>
      <c r="G45" s="20" t="s">
        <v>814</v>
      </c>
      <c r="H45" s="21">
        <v>4.6903159999999984</v>
      </c>
      <c r="I45" s="22">
        <v>5.7084419999999989</v>
      </c>
      <c r="J45" s="22">
        <f t="shared" si="0"/>
        <v>5.5325040206171252</v>
      </c>
      <c r="K45" s="22">
        <v>3.3667772447079187</v>
      </c>
      <c r="L45" s="22">
        <v>2.1657267759092065</v>
      </c>
      <c r="M45" s="23">
        <f t="shared" si="1"/>
        <v>0.58978916571420348</v>
      </c>
      <c r="N45" s="24">
        <f t="shared" si="2"/>
        <v>0.96917933485478636</v>
      </c>
      <c r="O45" s="61">
        <v>6206777</v>
      </c>
      <c r="P45" s="22">
        <v>6073579</v>
      </c>
      <c r="Q45" s="24">
        <f t="shared" si="3"/>
        <v>0.97853990887702269</v>
      </c>
    </row>
    <row r="46" spans="1:17" ht="38.25" x14ac:dyDescent="0.25">
      <c r="A46" s="18"/>
      <c r="B46" s="65">
        <v>5003422</v>
      </c>
      <c r="C46" s="20" t="s">
        <v>1144</v>
      </c>
      <c r="D46" s="20">
        <v>3000478</v>
      </c>
      <c r="E46" s="20" t="s">
        <v>1107</v>
      </c>
      <c r="F46" s="60">
        <v>65</v>
      </c>
      <c r="G46" s="20" t="s">
        <v>814</v>
      </c>
      <c r="H46" s="21">
        <v>1.2230349999999999</v>
      </c>
      <c r="I46" s="22">
        <v>0.46282200000000007</v>
      </c>
      <c r="J46" s="22">
        <f t="shared" si="0"/>
        <v>0.40952377756184433</v>
      </c>
      <c r="K46" s="22">
        <v>0.14937384449876845</v>
      </c>
      <c r="L46" s="22">
        <v>0.26014993306307588</v>
      </c>
      <c r="M46" s="23">
        <f t="shared" si="1"/>
        <v>0.32274577375053137</v>
      </c>
      <c r="N46" s="24">
        <f t="shared" si="2"/>
        <v>0.88484077585301535</v>
      </c>
      <c r="O46" s="61">
        <v>4285</v>
      </c>
      <c r="P46" s="22">
        <v>3898</v>
      </c>
      <c r="Q46" s="24">
        <f t="shared" si="3"/>
        <v>0.90968494749124851</v>
      </c>
    </row>
    <row r="47" spans="1:17" ht="38.25" x14ac:dyDescent="0.25">
      <c r="A47" s="18"/>
      <c r="B47" s="65">
        <v>5003423</v>
      </c>
      <c r="C47" s="20" t="s">
        <v>1145</v>
      </c>
      <c r="D47" s="20">
        <v>3000478</v>
      </c>
      <c r="E47" s="20" t="s">
        <v>1107</v>
      </c>
      <c r="F47" s="60">
        <v>65</v>
      </c>
      <c r="G47" s="20" t="s">
        <v>814</v>
      </c>
      <c r="H47" s="21">
        <v>0.8886179999999998</v>
      </c>
      <c r="I47" s="22">
        <v>0.64830099999999991</v>
      </c>
      <c r="J47" s="22">
        <f t="shared" si="0"/>
        <v>0.62969381012953818</v>
      </c>
      <c r="K47" s="22">
        <v>0.39488800964318216</v>
      </c>
      <c r="L47" s="22">
        <v>0.23480580048635602</v>
      </c>
      <c r="M47" s="23">
        <f t="shared" si="1"/>
        <v>0.60911214026074645</v>
      </c>
      <c r="N47" s="24">
        <f t="shared" si="2"/>
        <v>0.97129853282586065</v>
      </c>
      <c r="O47" s="61">
        <v>3351</v>
      </c>
      <c r="P47" s="22">
        <v>2431.4659999999999</v>
      </c>
      <c r="Q47" s="24">
        <f t="shared" si="3"/>
        <v>0.72559415099970159</v>
      </c>
    </row>
    <row r="48" spans="1:17" ht="51" x14ac:dyDescent="0.25">
      <c r="A48" s="18"/>
      <c r="B48" s="65">
        <v>5003424</v>
      </c>
      <c r="C48" s="20" t="s">
        <v>1146</v>
      </c>
      <c r="D48" s="20">
        <v>3000478</v>
      </c>
      <c r="E48" s="20" t="s">
        <v>1107</v>
      </c>
      <c r="F48" s="60">
        <v>492</v>
      </c>
      <c r="G48" s="20" t="s">
        <v>1154</v>
      </c>
      <c r="H48" s="21">
        <v>6.6614590000000007</v>
      </c>
      <c r="I48" s="22">
        <v>10.199700000000002</v>
      </c>
      <c r="J48" s="22">
        <f t="shared" si="0"/>
        <v>8.4745673379511572</v>
      </c>
      <c r="K48" s="22">
        <v>3.6656468575165491</v>
      </c>
      <c r="L48" s="22">
        <v>4.8089204804346082</v>
      </c>
      <c r="M48" s="23">
        <f t="shared" si="1"/>
        <v>0.35938771312063572</v>
      </c>
      <c r="N48" s="24">
        <f t="shared" si="2"/>
        <v>0.83086437228067056</v>
      </c>
      <c r="O48" s="61">
        <v>145830</v>
      </c>
      <c r="P48" s="22">
        <v>202474.88699999999</v>
      </c>
      <c r="Q48" s="24">
        <f t="shared" si="3"/>
        <v>1.3884309607076732</v>
      </c>
    </row>
    <row r="49" spans="1:17" ht="51" x14ac:dyDescent="0.25">
      <c r="A49" s="18"/>
      <c r="B49" s="65">
        <v>5003425</v>
      </c>
      <c r="C49" s="20" t="s">
        <v>1147</v>
      </c>
      <c r="D49" s="20">
        <v>3000478</v>
      </c>
      <c r="E49" s="20" t="s">
        <v>1107</v>
      </c>
      <c r="F49" s="60">
        <v>86</v>
      </c>
      <c r="G49" s="20" t="s">
        <v>469</v>
      </c>
      <c r="H49" s="21">
        <v>1.494577</v>
      </c>
      <c r="I49" s="22">
        <v>7.0968559999999998</v>
      </c>
      <c r="J49" s="22">
        <f t="shared" si="0"/>
        <v>6.907507996444413</v>
      </c>
      <c r="K49" s="22">
        <v>2.8866673518696189</v>
      </c>
      <c r="L49" s="22">
        <v>4.0208406445747942</v>
      </c>
      <c r="M49" s="23">
        <f t="shared" si="1"/>
        <v>0.40675298355632677</v>
      </c>
      <c r="N49" s="24">
        <f t="shared" si="2"/>
        <v>0.97331945250747842</v>
      </c>
      <c r="O49" s="61">
        <v>4230</v>
      </c>
      <c r="P49" s="22">
        <v>1427</v>
      </c>
      <c r="Q49" s="24">
        <f t="shared" si="3"/>
        <v>0.33735224586288415</v>
      </c>
    </row>
    <row r="50" spans="1:17" ht="25.5" x14ac:dyDescent="0.25">
      <c r="A50" s="18"/>
      <c r="B50" s="65">
        <v>5004390</v>
      </c>
      <c r="C50" s="20" t="s">
        <v>1148</v>
      </c>
      <c r="D50" s="20">
        <v>3000478</v>
      </c>
      <c r="E50" s="20" t="s">
        <v>1107</v>
      </c>
      <c r="F50" s="60">
        <v>65</v>
      </c>
      <c r="G50" s="20" t="s">
        <v>814</v>
      </c>
      <c r="H50" s="21">
        <v>4.106069999999999</v>
      </c>
      <c r="I50" s="22">
        <v>2.7099039999999999</v>
      </c>
      <c r="J50" s="22">
        <f t="shared" si="0"/>
        <v>1.9275673839256342</v>
      </c>
      <c r="K50" s="22">
        <v>0.54642999399220571</v>
      </c>
      <c r="L50" s="22">
        <v>1.3811373899334285</v>
      </c>
      <c r="M50" s="23">
        <f t="shared" si="1"/>
        <v>0.20164182716148091</v>
      </c>
      <c r="N50" s="24">
        <f t="shared" si="2"/>
        <v>0.71130467497211503</v>
      </c>
      <c r="O50" s="61">
        <v>140308</v>
      </c>
      <c r="P50" s="22">
        <v>72305</v>
      </c>
      <c r="Q50" s="24">
        <f t="shared" si="3"/>
        <v>0.51533055848561737</v>
      </c>
    </row>
    <row r="51" spans="1:17" ht="25.5" x14ac:dyDescent="0.25">
      <c r="A51" s="18"/>
      <c r="B51" s="65">
        <v>5003427</v>
      </c>
      <c r="C51" s="20" t="s">
        <v>1149</v>
      </c>
      <c r="D51" s="20">
        <v>3000479</v>
      </c>
      <c r="E51" s="20" t="s">
        <v>1108</v>
      </c>
      <c r="F51" s="60">
        <v>302</v>
      </c>
      <c r="G51" s="20" t="s">
        <v>1113</v>
      </c>
      <c r="H51" s="21">
        <v>19.930676999999996</v>
      </c>
      <c r="I51" s="22">
        <v>24.115756999999995</v>
      </c>
      <c r="J51" s="22">
        <f t="shared" si="0"/>
        <v>18.542012168443684</v>
      </c>
      <c r="K51" s="22">
        <v>7.1571596290173147</v>
      </c>
      <c r="L51" s="22">
        <v>11.384852539426369</v>
      </c>
      <c r="M51" s="23">
        <f t="shared" si="1"/>
        <v>0.29678353571970872</v>
      </c>
      <c r="N51" s="24">
        <f t="shared" si="2"/>
        <v>0.76887539414349249</v>
      </c>
      <c r="O51" s="61">
        <v>802557</v>
      </c>
      <c r="P51" s="22">
        <v>655644.65599999996</v>
      </c>
      <c r="Q51" s="24">
        <f t="shared" si="3"/>
        <v>0.81694466062846627</v>
      </c>
    </row>
    <row r="52" spans="1:17" ht="25.5" x14ac:dyDescent="0.25">
      <c r="A52" s="18"/>
      <c r="B52" s="65">
        <v>5003428</v>
      </c>
      <c r="C52" s="20" t="s">
        <v>1150</v>
      </c>
      <c r="D52" s="20">
        <v>3000479</v>
      </c>
      <c r="E52" s="20" t="s">
        <v>1108</v>
      </c>
      <c r="F52" s="60">
        <v>302</v>
      </c>
      <c r="G52" s="20" t="s">
        <v>1113</v>
      </c>
      <c r="H52" s="21">
        <v>1.2312369999999999</v>
      </c>
      <c r="I52" s="22">
        <v>2.0320109999999998</v>
      </c>
      <c r="J52" s="22">
        <f t="shared" si="0"/>
        <v>1.7900041354665177</v>
      </c>
      <c r="K52" s="22">
        <v>0.77636891657311935</v>
      </c>
      <c r="L52" s="22">
        <v>1.0136352188933984</v>
      </c>
      <c r="M52" s="23">
        <f t="shared" si="1"/>
        <v>0.38206924892292388</v>
      </c>
      <c r="N52" s="24">
        <f t="shared" si="2"/>
        <v>0.88090277831493924</v>
      </c>
      <c r="O52" s="61">
        <v>56841</v>
      </c>
      <c r="P52" s="22">
        <v>26101</v>
      </c>
      <c r="Q52" s="24">
        <f t="shared" si="3"/>
        <v>0.45919318801569292</v>
      </c>
    </row>
    <row r="53" spans="1:17" x14ac:dyDescent="0.25">
      <c r="A53" s="18"/>
      <c r="B53" s="65">
        <v>9000000</v>
      </c>
      <c r="C53" s="20" t="s">
        <v>322</v>
      </c>
      <c r="D53" s="20">
        <v>9000000</v>
      </c>
      <c r="E53" s="20" t="s">
        <v>312</v>
      </c>
      <c r="F53" s="60"/>
      <c r="G53" s="20" t="s">
        <v>293</v>
      </c>
      <c r="H53" s="21">
        <v>26.603471000000013</v>
      </c>
      <c r="I53" s="22">
        <v>36.555315999999991</v>
      </c>
      <c r="J53" s="22">
        <f t="shared" si="0"/>
        <v>29.964922715524047</v>
      </c>
      <c r="K53" s="22">
        <v>14.366344133041316</v>
      </c>
      <c r="L53" s="22">
        <v>15.59857858248273</v>
      </c>
      <c r="M53" s="23">
        <f t="shared" si="1"/>
        <v>0.39300287085580987</v>
      </c>
      <c r="N53" s="24">
        <f t="shared" si="2"/>
        <v>0.81971450378172228</v>
      </c>
      <c r="O53" s="61"/>
      <c r="P53" s="22"/>
      <c r="Q53" s="24" t="str">
        <f t="shared" si="3"/>
        <v>.</v>
      </c>
    </row>
    <row r="54" spans="1:17" ht="15.75" thickBot="1" x14ac:dyDescent="0.3">
      <c r="A54" s="39" t="s">
        <v>306</v>
      </c>
      <c r="B54" s="41"/>
      <c r="C54" s="41"/>
      <c r="D54" s="64"/>
      <c r="E54" s="41"/>
      <c r="F54" s="58"/>
      <c r="G54" s="41"/>
      <c r="H54" s="42">
        <f ca="1">OFFSET(H54,-MATCH("PROYECTOS",$A$8:$A$54,0)-1,0)-(OFFSET(H54,-MATCH("PROYECTOS",$A$8:$A$54,0),0))</f>
        <v>6233.6369030000005</v>
      </c>
      <c r="I54" s="42">
        <f t="shared" ref="I54:L54" ca="1" si="4">OFFSET(I54,-MATCH("PROYECTOS",$A$8:$A$54,0)-1,0)-(OFFSET(I54,-MATCH("PROYECTOS",$A$8:$A$54,0),0))</f>
        <v>7830.3053989999999</v>
      </c>
      <c r="J54" s="42">
        <f t="shared" ca="1" si="4"/>
        <v>7062.5361785749919</v>
      </c>
      <c r="K54" s="42">
        <f t="shared" ca="1" si="4"/>
        <v>2602.2056845099005</v>
      </c>
      <c r="L54" s="42">
        <f t="shared" ca="1" si="4"/>
        <v>4460.3304940650905</v>
      </c>
      <c r="M54" s="44">
        <f t="shared" ca="1" si="1"/>
        <v>0.33232492883894738</v>
      </c>
      <c r="N54" s="45">
        <f t="shared" ca="1" si="2"/>
        <v>0.90194900692850888</v>
      </c>
      <c r="O54" s="59"/>
      <c r="P54" s="43"/>
      <c r="Q5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7"/>
  <sheetViews>
    <sheetView topLeftCell="A172" workbookViewId="0">
      <selection activeCell="L6" sqref="L6:P17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61</v>
      </c>
      <c r="B1" s="47" t="s">
        <v>232</v>
      </c>
      <c r="C1" s="47" t="s">
        <v>36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1155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1</v>
      </c>
      <c r="G6" s="20" t="s">
        <v>1156</v>
      </c>
      <c r="H6" s="20">
        <v>1</v>
      </c>
      <c r="I6" s="20" t="s">
        <v>1239</v>
      </c>
      <c r="J6" s="20">
        <v>3</v>
      </c>
      <c r="K6" s="20" t="s">
        <v>657</v>
      </c>
      <c r="L6" s="66">
        <v>1.0985640000000001</v>
      </c>
      <c r="M6" s="67">
        <v>1.473814</v>
      </c>
      <c r="N6" s="68">
        <v>1.4715919941663742</v>
      </c>
      <c r="O6" s="67"/>
      <c r="P6" s="68"/>
    </row>
    <row r="7" spans="1:16" ht="38.25" x14ac:dyDescent="0.25">
      <c r="A7" s="18"/>
      <c r="B7" s="20">
        <v>3000001</v>
      </c>
      <c r="C7" s="20" t="s">
        <v>275</v>
      </c>
      <c r="D7" s="20"/>
      <c r="E7" s="20" t="s">
        <v>339</v>
      </c>
      <c r="F7" s="20">
        <v>1</v>
      </c>
      <c r="G7" s="20" t="s">
        <v>252</v>
      </c>
      <c r="H7" s="20">
        <v>5</v>
      </c>
      <c r="I7" s="20" t="s">
        <v>1240</v>
      </c>
      <c r="J7" s="20">
        <v>3</v>
      </c>
      <c r="K7" s="20" t="s">
        <v>657</v>
      </c>
      <c r="L7" s="66">
        <v>0.05</v>
      </c>
      <c r="M7" s="67">
        <v>0.05</v>
      </c>
      <c r="N7" s="68">
        <v>0</v>
      </c>
      <c r="O7" s="67"/>
      <c r="P7" s="68"/>
    </row>
    <row r="8" spans="1:16" ht="51" x14ac:dyDescent="0.25">
      <c r="A8" s="18"/>
      <c r="B8" s="20">
        <v>3000001</v>
      </c>
      <c r="C8" s="20" t="s">
        <v>275</v>
      </c>
      <c r="D8" s="20"/>
      <c r="E8" s="20" t="s">
        <v>339</v>
      </c>
      <c r="F8" s="20">
        <v>1</v>
      </c>
      <c r="G8" s="20" t="s">
        <v>1157</v>
      </c>
      <c r="H8" s="20">
        <v>8</v>
      </c>
      <c r="I8" s="20" t="s">
        <v>1241</v>
      </c>
      <c r="J8" s="20">
        <v>3</v>
      </c>
      <c r="K8" s="20" t="s">
        <v>657</v>
      </c>
      <c r="L8" s="66">
        <v>0</v>
      </c>
      <c r="M8" s="67">
        <v>4.5612E-2</v>
      </c>
      <c r="N8" s="68">
        <v>4.5611998997628689E-2</v>
      </c>
      <c r="O8" s="67"/>
      <c r="P8" s="68"/>
    </row>
    <row r="9" spans="1:16" ht="63.75" x14ac:dyDescent="0.25">
      <c r="A9" s="18"/>
      <c r="B9" s="20">
        <v>3000001</v>
      </c>
      <c r="C9" s="20" t="s">
        <v>275</v>
      </c>
      <c r="D9" s="20"/>
      <c r="E9" s="20" t="s">
        <v>339</v>
      </c>
      <c r="F9" s="20">
        <v>1</v>
      </c>
      <c r="G9" s="20" t="s">
        <v>253</v>
      </c>
      <c r="H9" s="20">
        <v>9</v>
      </c>
      <c r="I9" s="20" t="s">
        <v>1242</v>
      </c>
      <c r="J9" s="20">
        <v>3</v>
      </c>
      <c r="K9" s="20" t="s">
        <v>657</v>
      </c>
      <c r="L9" s="66">
        <v>0</v>
      </c>
      <c r="M9" s="67">
        <v>6.3408999999999993E-2</v>
      </c>
      <c r="N9" s="68">
        <v>6.2429852783679962E-2</v>
      </c>
      <c r="O9" s="67"/>
      <c r="P9" s="68"/>
    </row>
    <row r="10" spans="1:16" ht="38.25" x14ac:dyDescent="0.25">
      <c r="A10" s="18"/>
      <c r="B10" s="20">
        <v>3000001</v>
      </c>
      <c r="C10" s="20" t="s">
        <v>275</v>
      </c>
      <c r="D10" s="20"/>
      <c r="E10" s="20" t="s">
        <v>339</v>
      </c>
      <c r="F10" s="20">
        <v>1</v>
      </c>
      <c r="G10" s="20" t="s">
        <v>1158</v>
      </c>
      <c r="H10" s="20">
        <v>12</v>
      </c>
      <c r="I10" s="20" t="s">
        <v>1243</v>
      </c>
      <c r="J10" s="20">
        <v>3</v>
      </c>
      <c r="K10" s="20" t="s">
        <v>657</v>
      </c>
      <c r="L10" s="66">
        <v>6.0000000000000001E-3</v>
      </c>
      <c r="M10" s="67">
        <v>6.0000000000000001E-3</v>
      </c>
      <c r="N10" s="68">
        <v>6.0000000521540642E-3</v>
      </c>
      <c r="O10" s="67"/>
      <c r="P10" s="68"/>
    </row>
    <row r="11" spans="1:16" ht="38.25" x14ac:dyDescent="0.25">
      <c r="A11" s="18"/>
      <c r="B11" s="20">
        <v>3000001</v>
      </c>
      <c r="C11" s="20" t="s">
        <v>275</v>
      </c>
      <c r="D11" s="20"/>
      <c r="E11" s="20" t="s">
        <v>339</v>
      </c>
      <c r="F11" s="20">
        <v>1</v>
      </c>
      <c r="G11" s="20" t="s">
        <v>1156</v>
      </c>
      <c r="H11" s="20">
        <v>13</v>
      </c>
      <c r="I11" s="20" t="s">
        <v>1244</v>
      </c>
      <c r="J11" s="20">
        <v>3</v>
      </c>
      <c r="K11" s="20" t="s">
        <v>657</v>
      </c>
      <c r="L11" s="66">
        <v>0</v>
      </c>
      <c r="M11" s="67">
        <v>0.01</v>
      </c>
      <c r="N11" s="68">
        <v>9.9999997764825821E-3</v>
      </c>
      <c r="O11" s="67"/>
      <c r="P11" s="68"/>
    </row>
    <row r="12" spans="1:16" ht="38.25" x14ac:dyDescent="0.25">
      <c r="A12" s="18"/>
      <c r="B12" s="20">
        <v>3000001</v>
      </c>
      <c r="C12" s="20" t="s">
        <v>275</v>
      </c>
      <c r="D12" s="20"/>
      <c r="E12" s="20" t="s">
        <v>339</v>
      </c>
      <c r="F12" s="20">
        <v>1</v>
      </c>
      <c r="G12" s="20" t="s">
        <v>1158</v>
      </c>
      <c r="H12" s="20">
        <v>14</v>
      </c>
      <c r="I12" s="20" t="s">
        <v>1245</v>
      </c>
      <c r="J12" s="20">
        <v>3</v>
      </c>
      <c r="K12" s="20" t="s">
        <v>657</v>
      </c>
      <c r="L12" s="66">
        <v>1.5959999999999998E-2</v>
      </c>
      <c r="M12" s="67">
        <v>1.5959999999999998E-2</v>
      </c>
      <c r="N12" s="68">
        <v>1.5960000455379486E-2</v>
      </c>
      <c r="O12" s="67"/>
      <c r="P12" s="68"/>
    </row>
    <row r="13" spans="1:16" ht="38.25" x14ac:dyDescent="0.25">
      <c r="A13" s="18"/>
      <c r="B13" s="20">
        <v>3000001</v>
      </c>
      <c r="C13" s="20" t="s">
        <v>275</v>
      </c>
      <c r="D13" s="20"/>
      <c r="E13" s="20" t="s">
        <v>339</v>
      </c>
      <c r="F13" s="20">
        <v>1</v>
      </c>
      <c r="G13" s="20" t="s">
        <v>1159</v>
      </c>
      <c r="H13" s="20">
        <v>17</v>
      </c>
      <c r="I13" s="20" t="s">
        <v>1246</v>
      </c>
      <c r="J13" s="20">
        <v>3</v>
      </c>
      <c r="K13" s="20" t="s">
        <v>657</v>
      </c>
      <c r="L13" s="66">
        <v>0</v>
      </c>
      <c r="M13" s="67">
        <v>1.4999999999999999E-2</v>
      </c>
      <c r="N13" s="68">
        <v>1.4999999664723873E-2</v>
      </c>
      <c r="O13" s="67"/>
      <c r="P13" s="68"/>
    </row>
    <row r="14" spans="1:16" ht="38.25" x14ac:dyDescent="0.25">
      <c r="A14" s="18"/>
      <c r="B14" s="20">
        <v>3000001</v>
      </c>
      <c r="C14" s="20" t="s">
        <v>275</v>
      </c>
      <c r="D14" s="20"/>
      <c r="E14" s="20" t="s">
        <v>339</v>
      </c>
      <c r="F14" s="20">
        <v>1</v>
      </c>
      <c r="G14" s="20" t="s">
        <v>252</v>
      </c>
      <c r="H14" s="20">
        <v>18</v>
      </c>
      <c r="I14" s="20" t="s">
        <v>1247</v>
      </c>
      <c r="J14" s="20">
        <v>3</v>
      </c>
      <c r="K14" s="20" t="s">
        <v>657</v>
      </c>
      <c r="L14" s="66">
        <v>1.3238E-2</v>
      </c>
      <c r="M14" s="67">
        <v>1.3238E-2</v>
      </c>
      <c r="N14" s="68">
        <v>0</v>
      </c>
      <c r="O14" s="67"/>
      <c r="P14" s="68"/>
    </row>
    <row r="15" spans="1:16" ht="51" x14ac:dyDescent="0.25">
      <c r="A15" s="18"/>
      <c r="B15" s="20">
        <v>3000001</v>
      </c>
      <c r="C15" s="20" t="s">
        <v>275</v>
      </c>
      <c r="D15" s="20"/>
      <c r="E15" s="20" t="s">
        <v>339</v>
      </c>
      <c r="F15" s="20">
        <v>1</v>
      </c>
      <c r="G15" s="20" t="s">
        <v>1156</v>
      </c>
      <c r="H15" s="20">
        <v>20</v>
      </c>
      <c r="I15" s="20" t="s">
        <v>1248</v>
      </c>
      <c r="J15" s="20">
        <v>3</v>
      </c>
      <c r="K15" s="20" t="s">
        <v>657</v>
      </c>
      <c r="L15" s="66">
        <v>2.9499999999999998E-2</v>
      </c>
      <c r="M15" s="67">
        <v>2.9499999999999998E-2</v>
      </c>
      <c r="N15" s="68">
        <v>2.9500000178813934E-2</v>
      </c>
      <c r="O15" s="67"/>
      <c r="P15" s="68"/>
    </row>
    <row r="16" spans="1:16" ht="51" x14ac:dyDescent="0.25">
      <c r="A16" s="18"/>
      <c r="B16" s="20">
        <v>3000001</v>
      </c>
      <c r="C16" s="20" t="s">
        <v>275</v>
      </c>
      <c r="D16" s="20"/>
      <c r="E16" s="20" t="s">
        <v>339</v>
      </c>
      <c r="F16" s="20">
        <v>1</v>
      </c>
      <c r="G16" s="20" t="s">
        <v>247</v>
      </c>
      <c r="H16" s="20">
        <v>21</v>
      </c>
      <c r="I16" s="20" t="s">
        <v>1249</v>
      </c>
      <c r="J16" s="20">
        <v>3</v>
      </c>
      <c r="K16" s="20" t="s">
        <v>657</v>
      </c>
      <c r="L16" s="66">
        <v>0</v>
      </c>
      <c r="M16" s="67">
        <v>1.8709E-2</v>
      </c>
      <c r="N16" s="68">
        <v>1.6855780035257339E-2</v>
      </c>
      <c r="O16" s="67"/>
      <c r="P16" s="68"/>
    </row>
    <row r="17" spans="1:16" ht="51" x14ac:dyDescent="0.25">
      <c r="A17" s="18"/>
      <c r="B17" s="20">
        <v>3000001</v>
      </c>
      <c r="C17" s="20" t="s">
        <v>275</v>
      </c>
      <c r="D17" s="20"/>
      <c r="E17" s="20" t="s">
        <v>339</v>
      </c>
      <c r="F17" s="20">
        <v>2</v>
      </c>
      <c r="G17" s="20" t="s">
        <v>1160</v>
      </c>
      <c r="H17" s="20">
        <v>1</v>
      </c>
      <c r="I17" s="20" t="s">
        <v>1250</v>
      </c>
      <c r="J17" s="20">
        <v>3</v>
      </c>
      <c r="K17" s="20" t="s">
        <v>657</v>
      </c>
      <c r="L17" s="66">
        <v>0</v>
      </c>
      <c r="M17" s="67">
        <v>0.10000300000000001</v>
      </c>
      <c r="N17" s="68">
        <v>0.10000000149011612</v>
      </c>
      <c r="O17" s="67"/>
      <c r="P17" s="68"/>
    </row>
    <row r="18" spans="1:16" ht="63.75" x14ac:dyDescent="0.25">
      <c r="A18" s="18"/>
      <c r="B18" s="20">
        <v>3000001</v>
      </c>
      <c r="C18" s="20" t="s">
        <v>275</v>
      </c>
      <c r="D18" s="20"/>
      <c r="E18" s="20" t="s">
        <v>339</v>
      </c>
      <c r="F18" s="20">
        <v>2</v>
      </c>
      <c r="G18" s="20" t="s">
        <v>1161</v>
      </c>
      <c r="H18" s="20">
        <v>1</v>
      </c>
      <c r="I18" s="20" t="s">
        <v>1251</v>
      </c>
      <c r="J18" s="20">
        <v>3</v>
      </c>
      <c r="K18" s="20" t="s">
        <v>657</v>
      </c>
      <c r="L18" s="66">
        <v>0</v>
      </c>
      <c r="M18" s="67">
        <v>0.45564199999999999</v>
      </c>
      <c r="N18" s="68">
        <v>0.42794274538755417</v>
      </c>
      <c r="O18" s="67"/>
      <c r="P18" s="68"/>
    </row>
    <row r="19" spans="1:16" ht="38.25" x14ac:dyDescent="0.25">
      <c r="A19" s="18"/>
      <c r="B19" s="20">
        <v>3000001</v>
      </c>
      <c r="C19" s="20" t="s">
        <v>275</v>
      </c>
      <c r="D19" s="20"/>
      <c r="E19" s="20" t="s">
        <v>339</v>
      </c>
      <c r="F19" s="20">
        <v>2</v>
      </c>
      <c r="G19" s="20" t="s">
        <v>1162</v>
      </c>
      <c r="H19" s="20">
        <v>1</v>
      </c>
      <c r="I19" s="20" t="s">
        <v>1252</v>
      </c>
      <c r="J19" s="20">
        <v>3</v>
      </c>
      <c r="K19" s="20" t="s">
        <v>657</v>
      </c>
      <c r="L19" s="66">
        <v>3.5402999999999997E-2</v>
      </c>
      <c r="M19" s="67">
        <v>3.5402999999999997E-2</v>
      </c>
      <c r="N19" s="68">
        <v>3.5402998328208923E-2</v>
      </c>
      <c r="O19" s="67"/>
      <c r="P19" s="68"/>
    </row>
    <row r="20" spans="1:16" ht="38.25" x14ac:dyDescent="0.25">
      <c r="A20" s="18"/>
      <c r="B20" s="20">
        <v>3000001</v>
      </c>
      <c r="C20" s="20" t="s">
        <v>275</v>
      </c>
      <c r="D20" s="20"/>
      <c r="E20" s="20" t="s">
        <v>339</v>
      </c>
      <c r="F20" s="20">
        <v>2</v>
      </c>
      <c r="G20" s="20" t="s">
        <v>1163</v>
      </c>
      <c r="H20" s="20">
        <v>1</v>
      </c>
      <c r="I20" s="20" t="s">
        <v>1253</v>
      </c>
      <c r="J20" s="20">
        <v>3</v>
      </c>
      <c r="K20" s="20" t="s">
        <v>657</v>
      </c>
      <c r="L20" s="66">
        <v>0.326347</v>
      </c>
      <c r="M20" s="67">
        <v>5.0000000000000001E-3</v>
      </c>
      <c r="N20" s="68">
        <v>0</v>
      </c>
      <c r="O20" s="67"/>
      <c r="P20" s="68"/>
    </row>
    <row r="21" spans="1:16" ht="38.25" x14ac:dyDescent="0.25">
      <c r="A21" s="18"/>
      <c r="B21" s="20">
        <v>3000001</v>
      </c>
      <c r="C21" s="20" t="s">
        <v>275</v>
      </c>
      <c r="D21" s="20"/>
      <c r="E21" s="20" t="s">
        <v>339</v>
      </c>
      <c r="F21" s="20">
        <v>2</v>
      </c>
      <c r="G21" s="20" t="s">
        <v>1164</v>
      </c>
      <c r="H21" s="20">
        <v>1</v>
      </c>
      <c r="I21" s="20" t="s">
        <v>1254</v>
      </c>
      <c r="J21" s="20">
        <v>3</v>
      </c>
      <c r="K21" s="20" t="s">
        <v>657</v>
      </c>
      <c r="L21" s="66">
        <v>0.69391000000000003</v>
      </c>
      <c r="M21" s="67">
        <v>0</v>
      </c>
      <c r="N21" s="68">
        <v>0</v>
      </c>
      <c r="O21" s="67"/>
      <c r="P21" s="68"/>
    </row>
    <row r="22" spans="1:16" ht="38.25" x14ac:dyDescent="0.25">
      <c r="A22" s="18"/>
      <c r="B22" s="20">
        <v>3000001</v>
      </c>
      <c r="C22" s="20" t="s">
        <v>275</v>
      </c>
      <c r="D22" s="20"/>
      <c r="E22" s="20" t="s">
        <v>339</v>
      </c>
      <c r="F22" s="20">
        <v>2</v>
      </c>
      <c r="G22" s="20" t="s">
        <v>1165</v>
      </c>
      <c r="H22" s="20">
        <v>1</v>
      </c>
      <c r="I22" s="20" t="s">
        <v>1255</v>
      </c>
      <c r="J22" s="20">
        <v>3</v>
      </c>
      <c r="K22" s="20" t="s">
        <v>657</v>
      </c>
      <c r="L22" s="66">
        <v>0.50927100000000003</v>
      </c>
      <c r="M22" s="67">
        <v>0.50927100000000003</v>
      </c>
      <c r="N22" s="68">
        <v>0.18890200555324554</v>
      </c>
      <c r="O22" s="67"/>
      <c r="P22" s="68"/>
    </row>
    <row r="23" spans="1:16" ht="38.25" x14ac:dyDescent="0.25">
      <c r="A23" s="18"/>
      <c r="B23" s="20">
        <v>3000001</v>
      </c>
      <c r="C23" s="20" t="s">
        <v>275</v>
      </c>
      <c r="D23" s="20"/>
      <c r="E23" s="20" t="s">
        <v>339</v>
      </c>
      <c r="F23" s="20">
        <v>2</v>
      </c>
      <c r="G23" s="20" t="s">
        <v>1166</v>
      </c>
      <c r="H23" s="20">
        <v>1</v>
      </c>
      <c r="I23" s="20" t="s">
        <v>1256</v>
      </c>
      <c r="J23" s="20">
        <v>3</v>
      </c>
      <c r="K23" s="20" t="s">
        <v>657</v>
      </c>
      <c r="L23" s="66">
        <v>7.1999999999999995E-2</v>
      </c>
      <c r="M23" s="67">
        <v>7.1999999999999995E-2</v>
      </c>
      <c r="N23" s="68">
        <v>0</v>
      </c>
      <c r="O23" s="67"/>
      <c r="P23" s="68"/>
    </row>
    <row r="24" spans="1:16" ht="38.25" x14ac:dyDescent="0.25">
      <c r="A24" s="18"/>
      <c r="B24" s="20">
        <v>3000001</v>
      </c>
      <c r="C24" s="20" t="s">
        <v>275</v>
      </c>
      <c r="D24" s="20"/>
      <c r="E24" s="20" t="s">
        <v>339</v>
      </c>
      <c r="F24" s="20">
        <v>2</v>
      </c>
      <c r="G24" s="20" t="s">
        <v>1163</v>
      </c>
      <c r="H24" s="20">
        <v>2</v>
      </c>
      <c r="I24" s="20" t="s">
        <v>1257</v>
      </c>
      <c r="J24" s="20">
        <v>3</v>
      </c>
      <c r="K24" s="20" t="s">
        <v>657</v>
      </c>
      <c r="L24" s="66">
        <v>8.2317000000000001E-2</v>
      </c>
      <c r="M24" s="67">
        <v>8.2317000000000001E-2</v>
      </c>
      <c r="N24" s="68">
        <v>8.2316875457763672E-2</v>
      </c>
      <c r="O24" s="67"/>
      <c r="P24" s="68"/>
    </row>
    <row r="25" spans="1:16" ht="38.25" x14ac:dyDescent="0.25">
      <c r="A25" s="18"/>
      <c r="B25" s="20">
        <v>3000001</v>
      </c>
      <c r="C25" s="20" t="s">
        <v>275</v>
      </c>
      <c r="D25" s="20"/>
      <c r="E25" s="20" t="s">
        <v>339</v>
      </c>
      <c r="F25" s="20">
        <v>2</v>
      </c>
      <c r="G25" s="20" t="s">
        <v>1164</v>
      </c>
      <c r="H25" s="20">
        <v>3</v>
      </c>
      <c r="I25" s="20" t="s">
        <v>1258</v>
      </c>
      <c r="J25" s="20">
        <v>3</v>
      </c>
      <c r="K25" s="20" t="s">
        <v>657</v>
      </c>
      <c r="L25" s="66">
        <v>1.5408E-2</v>
      </c>
      <c r="M25" s="67">
        <v>1.5408E-2</v>
      </c>
      <c r="N25" s="68">
        <v>1.5407999977469444E-2</v>
      </c>
      <c r="O25" s="67"/>
      <c r="P25" s="68"/>
    </row>
    <row r="26" spans="1:16" ht="51" x14ac:dyDescent="0.25">
      <c r="A26" s="18"/>
      <c r="B26" s="20">
        <v>3000001</v>
      </c>
      <c r="C26" s="20" t="s">
        <v>275</v>
      </c>
      <c r="D26" s="20"/>
      <c r="E26" s="20" t="s">
        <v>339</v>
      </c>
      <c r="F26" s="20">
        <v>2</v>
      </c>
      <c r="G26" s="20" t="s">
        <v>1167</v>
      </c>
      <c r="H26" s="20">
        <v>3</v>
      </c>
      <c r="I26" s="20" t="s">
        <v>1259</v>
      </c>
      <c r="J26" s="20">
        <v>3</v>
      </c>
      <c r="K26" s="20" t="s">
        <v>657</v>
      </c>
      <c r="L26" s="66">
        <v>1.44E-2</v>
      </c>
      <c r="M26" s="67">
        <v>1.44E-2</v>
      </c>
      <c r="N26" s="68">
        <v>1.4399999752640724E-2</v>
      </c>
      <c r="O26" s="67"/>
      <c r="P26" s="68"/>
    </row>
    <row r="27" spans="1:16" ht="51" x14ac:dyDescent="0.25">
      <c r="A27" s="18"/>
      <c r="B27" s="20">
        <v>3000001</v>
      </c>
      <c r="C27" s="20" t="s">
        <v>275</v>
      </c>
      <c r="D27" s="20"/>
      <c r="E27" s="20" t="s">
        <v>339</v>
      </c>
      <c r="F27" s="20">
        <v>2</v>
      </c>
      <c r="G27" s="20" t="s">
        <v>1168</v>
      </c>
      <c r="H27" s="20">
        <v>3</v>
      </c>
      <c r="I27" s="20" t="s">
        <v>1260</v>
      </c>
      <c r="J27" s="20">
        <v>3</v>
      </c>
      <c r="K27" s="20" t="s">
        <v>657</v>
      </c>
      <c r="L27" s="66">
        <v>6.6000000000000003E-2</v>
      </c>
      <c r="M27" s="67">
        <v>0</v>
      </c>
      <c r="N27" s="68">
        <v>0</v>
      </c>
      <c r="O27" s="67"/>
      <c r="P27" s="68"/>
    </row>
    <row r="28" spans="1:16" ht="38.25" x14ac:dyDescent="0.25">
      <c r="A28" s="18"/>
      <c r="B28" s="20">
        <v>3000001</v>
      </c>
      <c r="C28" s="20" t="s">
        <v>275</v>
      </c>
      <c r="D28" s="20"/>
      <c r="E28" s="20" t="s">
        <v>339</v>
      </c>
      <c r="F28" s="20">
        <v>2</v>
      </c>
      <c r="G28" s="20" t="s">
        <v>1168</v>
      </c>
      <c r="H28" s="20">
        <v>4</v>
      </c>
      <c r="I28" s="20" t="s">
        <v>1261</v>
      </c>
      <c r="J28" s="20">
        <v>3</v>
      </c>
      <c r="K28" s="20" t="s">
        <v>657</v>
      </c>
      <c r="L28" s="66">
        <v>3.5999999999999997E-2</v>
      </c>
      <c r="M28" s="67">
        <v>0</v>
      </c>
      <c r="N28" s="68">
        <v>0</v>
      </c>
      <c r="O28" s="67"/>
      <c r="P28" s="68"/>
    </row>
    <row r="29" spans="1:16" ht="51" x14ac:dyDescent="0.25">
      <c r="A29" s="18"/>
      <c r="B29" s="20">
        <v>3000001</v>
      </c>
      <c r="C29" s="20" t="s">
        <v>275</v>
      </c>
      <c r="D29" s="20"/>
      <c r="E29" s="20" t="s">
        <v>339</v>
      </c>
      <c r="F29" s="20">
        <v>2</v>
      </c>
      <c r="G29" s="20" t="s">
        <v>1169</v>
      </c>
      <c r="H29" s="20">
        <v>4</v>
      </c>
      <c r="I29" s="20" t="s">
        <v>1262</v>
      </c>
      <c r="J29" s="20">
        <v>3</v>
      </c>
      <c r="K29" s="20" t="s">
        <v>657</v>
      </c>
      <c r="L29" s="66">
        <v>0</v>
      </c>
      <c r="M29" s="67">
        <v>1.6104E-2</v>
      </c>
      <c r="N29" s="68">
        <v>1.6103999689221382E-2</v>
      </c>
      <c r="O29" s="67"/>
      <c r="P29" s="68"/>
    </row>
    <row r="30" spans="1:16" ht="38.25" x14ac:dyDescent="0.25">
      <c r="A30" s="18"/>
      <c r="B30" s="20">
        <v>3000001</v>
      </c>
      <c r="C30" s="20" t="s">
        <v>275</v>
      </c>
      <c r="D30" s="20"/>
      <c r="E30" s="20" t="s">
        <v>339</v>
      </c>
      <c r="F30" s="20">
        <v>2</v>
      </c>
      <c r="G30" s="20" t="s">
        <v>1167</v>
      </c>
      <c r="H30" s="20">
        <v>5</v>
      </c>
      <c r="I30" s="20" t="s">
        <v>1263</v>
      </c>
      <c r="J30" s="20">
        <v>3</v>
      </c>
      <c r="K30" s="20" t="s">
        <v>657</v>
      </c>
      <c r="L30" s="66">
        <v>0</v>
      </c>
      <c r="M30" s="67">
        <v>1.44E-2</v>
      </c>
      <c r="N30" s="68">
        <v>1.4399999752640724E-2</v>
      </c>
      <c r="O30" s="67"/>
      <c r="P30" s="68"/>
    </row>
    <row r="31" spans="1:16" ht="38.25" x14ac:dyDescent="0.25">
      <c r="A31" s="18"/>
      <c r="B31" s="20">
        <v>3000001</v>
      </c>
      <c r="C31" s="20" t="s">
        <v>275</v>
      </c>
      <c r="D31" s="20"/>
      <c r="E31" s="20" t="s">
        <v>339</v>
      </c>
      <c r="F31" s="20">
        <v>2</v>
      </c>
      <c r="G31" s="20" t="s">
        <v>1169</v>
      </c>
      <c r="H31" s="20">
        <v>6</v>
      </c>
      <c r="I31" s="20" t="s">
        <v>1264</v>
      </c>
      <c r="J31" s="20">
        <v>3</v>
      </c>
      <c r="K31" s="20" t="s">
        <v>657</v>
      </c>
      <c r="L31" s="66">
        <v>0</v>
      </c>
      <c r="M31" s="67">
        <v>1.4855E-2</v>
      </c>
      <c r="N31" s="68">
        <v>1.4854799956083298E-2</v>
      </c>
      <c r="O31" s="67"/>
      <c r="P31" s="68"/>
    </row>
    <row r="32" spans="1:16" ht="51" x14ac:dyDescent="0.25">
      <c r="A32" s="18"/>
      <c r="B32" s="20">
        <v>3000001</v>
      </c>
      <c r="C32" s="20" t="s">
        <v>275</v>
      </c>
      <c r="D32" s="20"/>
      <c r="E32" s="20" t="s">
        <v>339</v>
      </c>
      <c r="F32" s="20">
        <v>2</v>
      </c>
      <c r="G32" s="20" t="s">
        <v>1164</v>
      </c>
      <c r="H32" s="20">
        <v>7</v>
      </c>
      <c r="I32" s="20" t="s">
        <v>1265</v>
      </c>
      <c r="J32" s="20">
        <v>3</v>
      </c>
      <c r="K32" s="20" t="s">
        <v>657</v>
      </c>
      <c r="L32" s="66">
        <v>1.3662000000000001E-2</v>
      </c>
      <c r="M32" s="67">
        <v>4.1000000000000003E-3</v>
      </c>
      <c r="N32" s="68">
        <v>0</v>
      </c>
      <c r="O32" s="67"/>
      <c r="P32" s="68"/>
    </row>
    <row r="33" spans="1:16" ht="38.25" x14ac:dyDescent="0.25">
      <c r="A33" s="18"/>
      <c r="B33" s="20">
        <v>3000001</v>
      </c>
      <c r="C33" s="20" t="s">
        <v>275</v>
      </c>
      <c r="D33" s="20"/>
      <c r="E33" s="20" t="s">
        <v>339</v>
      </c>
      <c r="F33" s="20">
        <v>2</v>
      </c>
      <c r="G33" s="20" t="s">
        <v>1164</v>
      </c>
      <c r="H33" s="20">
        <v>8</v>
      </c>
      <c r="I33" s="20" t="s">
        <v>1266</v>
      </c>
      <c r="J33" s="20">
        <v>3</v>
      </c>
      <c r="K33" s="20" t="s">
        <v>657</v>
      </c>
      <c r="L33" s="66">
        <v>2.4198000000000001E-2</v>
      </c>
      <c r="M33" s="67">
        <v>2.4198000000000001E-2</v>
      </c>
      <c r="N33" s="68">
        <v>0</v>
      </c>
      <c r="O33" s="67"/>
      <c r="P33" s="68"/>
    </row>
    <row r="34" spans="1:16" ht="51" x14ac:dyDescent="0.25">
      <c r="A34" s="18"/>
      <c r="B34" s="20">
        <v>3000001</v>
      </c>
      <c r="C34" s="20" t="s">
        <v>275</v>
      </c>
      <c r="D34" s="20"/>
      <c r="E34" s="20" t="s">
        <v>339</v>
      </c>
      <c r="F34" s="20">
        <v>2</v>
      </c>
      <c r="G34" s="20" t="s">
        <v>1167</v>
      </c>
      <c r="H34" s="20">
        <v>9</v>
      </c>
      <c r="I34" s="20" t="s">
        <v>1267</v>
      </c>
      <c r="J34" s="20">
        <v>3</v>
      </c>
      <c r="K34" s="20" t="s">
        <v>657</v>
      </c>
      <c r="L34" s="66">
        <v>0</v>
      </c>
      <c r="M34" s="67">
        <v>9.5999999999999992E-3</v>
      </c>
      <c r="N34" s="68">
        <v>9.5999995246529579E-3</v>
      </c>
      <c r="O34" s="67"/>
      <c r="P34" s="68"/>
    </row>
    <row r="35" spans="1:16" ht="63.75" x14ac:dyDescent="0.25">
      <c r="A35" s="18"/>
      <c r="B35" s="20">
        <v>3000001</v>
      </c>
      <c r="C35" s="20" t="s">
        <v>275</v>
      </c>
      <c r="D35" s="20"/>
      <c r="E35" s="20" t="s">
        <v>339</v>
      </c>
      <c r="F35" s="20">
        <v>2</v>
      </c>
      <c r="G35" s="20" t="s">
        <v>1170</v>
      </c>
      <c r="H35" s="20">
        <v>19</v>
      </c>
      <c r="I35" s="20" t="s">
        <v>1268</v>
      </c>
      <c r="J35" s="20">
        <v>3</v>
      </c>
      <c r="K35" s="20" t="s">
        <v>657</v>
      </c>
      <c r="L35" s="66">
        <v>2.647E-2</v>
      </c>
      <c r="M35" s="67">
        <v>0</v>
      </c>
      <c r="N35" s="68">
        <v>0</v>
      </c>
      <c r="O35" s="67"/>
      <c r="P35" s="68"/>
    </row>
    <row r="36" spans="1:16" ht="63.75" x14ac:dyDescent="0.25">
      <c r="A36" s="18"/>
      <c r="B36" s="20">
        <v>3000001</v>
      </c>
      <c r="C36" s="20" t="s">
        <v>275</v>
      </c>
      <c r="D36" s="20"/>
      <c r="E36" s="20" t="s">
        <v>339</v>
      </c>
      <c r="F36" s="20">
        <v>3</v>
      </c>
      <c r="G36" s="20" t="s">
        <v>1171</v>
      </c>
      <c r="H36" s="20">
        <v>1</v>
      </c>
      <c r="I36" s="20" t="s">
        <v>1269</v>
      </c>
      <c r="J36" s="20">
        <v>3</v>
      </c>
      <c r="K36" s="20" t="s">
        <v>657</v>
      </c>
      <c r="L36" s="66">
        <v>9.6000000000000002E-2</v>
      </c>
      <c r="M36" s="67">
        <v>0</v>
      </c>
      <c r="N36" s="68">
        <v>0</v>
      </c>
      <c r="O36" s="67"/>
      <c r="P36" s="68"/>
    </row>
    <row r="37" spans="1:16" ht="63.75" x14ac:dyDescent="0.25">
      <c r="A37" s="18"/>
      <c r="B37" s="20">
        <v>3000001</v>
      </c>
      <c r="C37" s="20" t="s">
        <v>275</v>
      </c>
      <c r="D37" s="20"/>
      <c r="E37" s="20" t="s">
        <v>339</v>
      </c>
      <c r="F37" s="20">
        <v>3</v>
      </c>
      <c r="G37" s="20" t="s">
        <v>1172</v>
      </c>
      <c r="H37" s="20">
        <v>2</v>
      </c>
      <c r="I37" s="20" t="s">
        <v>1270</v>
      </c>
      <c r="J37" s="20">
        <v>3</v>
      </c>
      <c r="K37" s="20" t="s">
        <v>657</v>
      </c>
      <c r="L37" s="66">
        <v>2.1433000000000001E-2</v>
      </c>
      <c r="M37" s="67">
        <v>2.5000000000000001E-2</v>
      </c>
      <c r="N37" s="68">
        <v>0</v>
      </c>
      <c r="O37" s="67"/>
      <c r="P37" s="68"/>
    </row>
    <row r="38" spans="1:16" ht="51" x14ac:dyDescent="0.25">
      <c r="A38" s="18"/>
      <c r="B38" s="20">
        <v>3000001</v>
      </c>
      <c r="C38" s="20" t="s">
        <v>275</v>
      </c>
      <c r="D38" s="20"/>
      <c r="E38" s="20" t="s">
        <v>339</v>
      </c>
      <c r="F38" s="20">
        <v>3</v>
      </c>
      <c r="G38" s="20" t="s">
        <v>1173</v>
      </c>
      <c r="H38" s="20">
        <v>3</v>
      </c>
      <c r="I38" s="20" t="s">
        <v>1271</v>
      </c>
      <c r="J38" s="20">
        <v>3</v>
      </c>
      <c r="K38" s="20" t="s">
        <v>657</v>
      </c>
      <c r="L38" s="66">
        <v>1.2703000000000001E-2</v>
      </c>
      <c r="M38" s="67">
        <v>0</v>
      </c>
      <c r="N38" s="68">
        <v>0</v>
      </c>
      <c r="O38" s="67"/>
      <c r="P38" s="68"/>
    </row>
    <row r="39" spans="1:16" ht="63.75" x14ac:dyDescent="0.25">
      <c r="A39" s="18"/>
      <c r="B39" s="20">
        <v>3000001</v>
      </c>
      <c r="C39" s="20" t="s">
        <v>275</v>
      </c>
      <c r="D39" s="20"/>
      <c r="E39" s="20" t="s">
        <v>339</v>
      </c>
      <c r="F39" s="20">
        <v>3</v>
      </c>
      <c r="G39" s="20" t="s">
        <v>1172</v>
      </c>
      <c r="H39" s="20">
        <v>3</v>
      </c>
      <c r="I39" s="20" t="s">
        <v>1272</v>
      </c>
      <c r="J39" s="20">
        <v>3</v>
      </c>
      <c r="K39" s="20" t="s">
        <v>657</v>
      </c>
      <c r="L39" s="66">
        <v>7.7549999999999994E-2</v>
      </c>
      <c r="M39" s="67">
        <v>3.2377000000000003E-2</v>
      </c>
      <c r="N39" s="68">
        <v>3.2376497983932495E-2</v>
      </c>
      <c r="O39" s="67"/>
      <c r="P39" s="68"/>
    </row>
    <row r="40" spans="1:16" ht="38.25" x14ac:dyDescent="0.25">
      <c r="A40" s="18"/>
      <c r="B40" s="20">
        <v>3000001</v>
      </c>
      <c r="C40" s="20" t="s">
        <v>275</v>
      </c>
      <c r="D40" s="20"/>
      <c r="E40" s="20" t="s">
        <v>339</v>
      </c>
      <c r="F40" s="20">
        <v>3</v>
      </c>
      <c r="G40" s="20" t="s">
        <v>1172</v>
      </c>
      <c r="H40" s="20">
        <v>4</v>
      </c>
      <c r="I40" s="20" t="s">
        <v>1273</v>
      </c>
      <c r="J40" s="20">
        <v>3</v>
      </c>
      <c r="K40" s="20" t="s">
        <v>657</v>
      </c>
      <c r="L40" s="66">
        <v>5.4283999999999999E-2</v>
      </c>
      <c r="M40" s="67">
        <v>3.2377000000000003E-2</v>
      </c>
      <c r="N40" s="68">
        <v>3.2376501709222794E-2</v>
      </c>
      <c r="O40" s="67"/>
      <c r="P40" s="68"/>
    </row>
    <row r="41" spans="1:16" ht="51" x14ac:dyDescent="0.25">
      <c r="A41" s="18"/>
      <c r="B41" s="20">
        <v>3000001</v>
      </c>
      <c r="C41" s="20" t="s">
        <v>275</v>
      </c>
      <c r="D41" s="20"/>
      <c r="E41" s="20" t="s">
        <v>339</v>
      </c>
      <c r="F41" s="20">
        <v>3</v>
      </c>
      <c r="G41" s="20" t="s">
        <v>1173</v>
      </c>
      <c r="H41" s="20">
        <v>4</v>
      </c>
      <c r="I41" s="20" t="s">
        <v>1274</v>
      </c>
      <c r="J41" s="20">
        <v>3</v>
      </c>
      <c r="K41" s="20" t="s">
        <v>657</v>
      </c>
      <c r="L41" s="66">
        <v>2.2113000000000001E-2</v>
      </c>
      <c r="M41" s="67">
        <v>2.2113000000000001E-2</v>
      </c>
      <c r="N41" s="68">
        <v>0</v>
      </c>
      <c r="O41" s="67"/>
      <c r="P41" s="68"/>
    </row>
    <row r="42" spans="1:16" ht="38.25" x14ac:dyDescent="0.25">
      <c r="A42" s="18"/>
      <c r="B42" s="20">
        <v>3000001</v>
      </c>
      <c r="C42" s="20" t="s">
        <v>275</v>
      </c>
      <c r="D42" s="20"/>
      <c r="E42" s="20" t="s">
        <v>339</v>
      </c>
      <c r="F42" s="20">
        <v>3</v>
      </c>
      <c r="G42" s="20" t="s">
        <v>1172</v>
      </c>
      <c r="H42" s="20">
        <v>5</v>
      </c>
      <c r="I42" s="20" t="s">
        <v>1275</v>
      </c>
      <c r="J42" s="20">
        <v>3</v>
      </c>
      <c r="K42" s="20" t="s">
        <v>657</v>
      </c>
      <c r="L42" s="66">
        <v>2.8049999999999999E-2</v>
      </c>
      <c r="M42" s="67">
        <v>3.2377000000000003E-2</v>
      </c>
      <c r="N42" s="68">
        <v>3.2376501709222794E-2</v>
      </c>
      <c r="O42" s="67"/>
      <c r="P42" s="68"/>
    </row>
    <row r="43" spans="1:16" ht="38.25" x14ac:dyDescent="0.25">
      <c r="A43" s="18"/>
      <c r="B43" s="20">
        <v>3000001</v>
      </c>
      <c r="C43" s="20" t="s">
        <v>275</v>
      </c>
      <c r="D43" s="20"/>
      <c r="E43" s="20" t="s">
        <v>339</v>
      </c>
      <c r="F43" s="20">
        <v>3</v>
      </c>
      <c r="G43" s="20" t="s">
        <v>1172</v>
      </c>
      <c r="H43" s="20">
        <v>7</v>
      </c>
      <c r="I43" s="20" t="s">
        <v>1276</v>
      </c>
      <c r="J43" s="20">
        <v>3</v>
      </c>
      <c r="K43" s="20" t="s">
        <v>657</v>
      </c>
      <c r="L43" s="66">
        <v>0.107115</v>
      </c>
      <c r="M43" s="67">
        <v>0.107115</v>
      </c>
      <c r="N43" s="68">
        <v>2.1584320813417435E-2</v>
      </c>
      <c r="O43" s="67"/>
      <c r="P43" s="68"/>
    </row>
    <row r="44" spans="1:16" ht="51" x14ac:dyDescent="0.25">
      <c r="A44" s="18"/>
      <c r="B44" s="20">
        <v>3000001</v>
      </c>
      <c r="C44" s="20" t="s">
        <v>275</v>
      </c>
      <c r="D44" s="20"/>
      <c r="E44" s="20" t="s">
        <v>339</v>
      </c>
      <c r="F44" s="20">
        <v>3</v>
      </c>
      <c r="G44" s="20" t="s">
        <v>1173</v>
      </c>
      <c r="H44" s="20">
        <v>9</v>
      </c>
      <c r="I44" s="20" t="s">
        <v>1277</v>
      </c>
      <c r="J44" s="20">
        <v>3</v>
      </c>
      <c r="K44" s="20" t="s">
        <v>657</v>
      </c>
      <c r="L44" s="66">
        <v>1.2999999999999999E-2</v>
      </c>
      <c r="M44" s="67">
        <v>0</v>
      </c>
      <c r="N44" s="68">
        <v>0</v>
      </c>
      <c r="O44" s="67"/>
      <c r="P44" s="68"/>
    </row>
    <row r="45" spans="1:16" ht="38.25" x14ac:dyDescent="0.25">
      <c r="A45" s="18"/>
      <c r="B45" s="20">
        <v>3000001</v>
      </c>
      <c r="C45" s="20" t="s">
        <v>275</v>
      </c>
      <c r="D45" s="20"/>
      <c r="E45" s="20" t="s">
        <v>339</v>
      </c>
      <c r="F45" s="20">
        <v>3</v>
      </c>
      <c r="G45" s="20" t="s">
        <v>1174</v>
      </c>
      <c r="H45" s="20">
        <v>10</v>
      </c>
      <c r="I45" s="20" t="s">
        <v>1278</v>
      </c>
      <c r="J45" s="20">
        <v>3</v>
      </c>
      <c r="K45" s="20" t="s">
        <v>657</v>
      </c>
      <c r="L45" s="66">
        <v>4.7400000000000003E-3</v>
      </c>
      <c r="M45" s="67">
        <v>0</v>
      </c>
      <c r="N45" s="68">
        <v>0</v>
      </c>
      <c r="O45" s="67"/>
      <c r="P45" s="68"/>
    </row>
    <row r="46" spans="1:16" ht="38.25" x14ac:dyDescent="0.25">
      <c r="A46" s="18"/>
      <c r="B46" s="20">
        <v>3000001</v>
      </c>
      <c r="C46" s="20" t="s">
        <v>275</v>
      </c>
      <c r="D46" s="20"/>
      <c r="E46" s="20" t="s">
        <v>339</v>
      </c>
      <c r="F46" s="20">
        <v>4</v>
      </c>
      <c r="G46" s="20" t="s">
        <v>1175</v>
      </c>
      <c r="H46" s="20">
        <v>1</v>
      </c>
      <c r="I46" s="20" t="s">
        <v>1279</v>
      </c>
      <c r="J46" s="20">
        <v>3</v>
      </c>
      <c r="K46" s="20" t="s">
        <v>657</v>
      </c>
      <c r="L46" s="66">
        <v>0.55750699999999997</v>
      </c>
      <c r="M46" s="67">
        <v>1.3212079999999999</v>
      </c>
      <c r="N46" s="68">
        <v>1.3212075382471085</v>
      </c>
      <c r="O46" s="67"/>
      <c r="P46" s="68"/>
    </row>
    <row r="47" spans="1:16" ht="63.75" x14ac:dyDescent="0.25">
      <c r="A47" s="18"/>
      <c r="B47" s="20">
        <v>3000001</v>
      </c>
      <c r="C47" s="20" t="s">
        <v>275</v>
      </c>
      <c r="D47" s="20"/>
      <c r="E47" s="20" t="s">
        <v>339</v>
      </c>
      <c r="F47" s="20">
        <v>4</v>
      </c>
      <c r="G47" s="20" t="s">
        <v>1176</v>
      </c>
      <c r="H47" s="20">
        <v>3</v>
      </c>
      <c r="I47" s="20" t="s">
        <v>1280</v>
      </c>
      <c r="J47" s="20">
        <v>3</v>
      </c>
      <c r="K47" s="20" t="s">
        <v>657</v>
      </c>
      <c r="L47" s="66">
        <v>3.5999999999999997E-2</v>
      </c>
      <c r="M47" s="67">
        <v>0</v>
      </c>
      <c r="N47" s="68">
        <v>0</v>
      </c>
      <c r="O47" s="67"/>
      <c r="P47" s="68"/>
    </row>
    <row r="48" spans="1:16" ht="51" x14ac:dyDescent="0.25">
      <c r="A48" s="18"/>
      <c r="B48" s="20">
        <v>3000001</v>
      </c>
      <c r="C48" s="20" t="s">
        <v>275</v>
      </c>
      <c r="D48" s="20"/>
      <c r="E48" s="20" t="s">
        <v>339</v>
      </c>
      <c r="F48" s="20">
        <v>4</v>
      </c>
      <c r="G48" s="20" t="s">
        <v>1177</v>
      </c>
      <c r="H48" s="20">
        <v>6</v>
      </c>
      <c r="I48" s="20" t="s">
        <v>1281</v>
      </c>
      <c r="J48" s="20">
        <v>3</v>
      </c>
      <c r="K48" s="20" t="s">
        <v>657</v>
      </c>
      <c r="L48" s="66">
        <v>0</v>
      </c>
      <c r="M48" s="67">
        <v>8.1626000000000004E-2</v>
      </c>
      <c r="N48" s="68">
        <v>8.1625550985336304E-2</v>
      </c>
      <c r="O48" s="67"/>
      <c r="P48" s="68"/>
    </row>
    <row r="49" spans="1:16" ht="38.25" x14ac:dyDescent="0.25">
      <c r="A49" s="18"/>
      <c r="B49" s="20">
        <v>3000001</v>
      </c>
      <c r="C49" s="20" t="s">
        <v>275</v>
      </c>
      <c r="D49" s="20"/>
      <c r="E49" s="20" t="s">
        <v>339</v>
      </c>
      <c r="F49" s="20">
        <v>4</v>
      </c>
      <c r="G49" s="20" t="s">
        <v>1176</v>
      </c>
      <c r="H49" s="20">
        <v>7</v>
      </c>
      <c r="I49" s="20" t="s">
        <v>1282</v>
      </c>
      <c r="J49" s="20">
        <v>3</v>
      </c>
      <c r="K49" s="20" t="s">
        <v>657</v>
      </c>
      <c r="L49" s="66">
        <v>4.6531000000000003E-2</v>
      </c>
      <c r="M49" s="67">
        <v>1.488E-3</v>
      </c>
      <c r="N49" s="68">
        <v>0</v>
      </c>
      <c r="O49" s="67"/>
      <c r="P49" s="68"/>
    </row>
    <row r="50" spans="1:16" ht="38.25" x14ac:dyDescent="0.25">
      <c r="A50" s="18"/>
      <c r="B50" s="20">
        <v>3000001</v>
      </c>
      <c r="C50" s="20" t="s">
        <v>275</v>
      </c>
      <c r="D50" s="20"/>
      <c r="E50" s="20" t="s">
        <v>339</v>
      </c>
      <c r="F50" s="20">
        <v>4</v>
      </c>
      <c r="G50" s="20" t="s">
        <v>1178</v>
      </c>
      <c r="H50" s="20">
        <v>10</v>
      </c>
      <c r="I50" s="20" t="s">
        <v>1283</v>
      </c>
      <c r="J50" s="20">
        <v>3</v>
      </c>
      <c r="K50" s="20" t="s">
        <v>657</v>
      </c>
      <c r="L50" s="66">
        <v>5.0000000000000001E-3</v>
      </c>
      <c r="M50" s="67">
        <v>0</v>
      </c>
      <c r="N50" s="68">
        <v>0</v>
      </c>
      <c r="O50" s="67"/>
      <c r="P50" s="68"/>
    </row>
    <row r="51" spans="1:16" ht="38.25" x14ac:dyDescent="0.25">
      <c r="A51" s="18"/>
      <c r="B51" s="20">
        <v>3000001</v>
      </c>
      <c r="C51" s="20" t="s">
        <v>275</v>
      </c>
      <c r="D51" s="20"/>
      <c r="E51" s="20" t="s">
        <v>339</v>
      </c>
      <c r="F51" s="20">
        <v>4</v>
      </c>
      <c r="G51" s="20" t="s">
        <v>1178</v>
      </c>
      <c r="H51" s="20">
        <v>11</v>
      </c>
      <c r="I51" s="20" t="s">
        <v>1284</v>
      </c>
      <c r="J51" s="20">
        <v>3</v>
      </c>
      <c r="K51" s="20" t="s">
        <v>657</v>
      </c>
      <c r="L51" s="66">
        <v>0</v>
      </c>
      <c r="M51" s="67">
        <v>4.4010000000000001E-2</v>
      </c>
      <c r="N51" s="68">
        <v>4.4009998440742493E-2</v>
      </c>
      <c r="O51" s="67"/>
      <c r="P51" s="68"/>
    </row>
    <row r="52" spans="1:16" ht="38.25" x14ac:dyDescent="0.25">
      <c r="A52" s="18"/>
      <c r="B52" s="20">
        <v>3000001</v>
      </c>
      <c r="C52" s="20" t="s">
        <v>275</v>
      </c>
      <c r="D52" s="20"/>
      <c r="E52" s="20" t="s">
        <v>339</v>
      </c>
      <c r="F52" s="20">
        <v>4</v>
      </c>
      <c r="G52" s="20" t="s">
        <v>1175</v>
      </c>
      <c r="H52" s="20">
        <v>13</v>
      </c>
      <c r="I52" s="20" t="s">
        <v>1285</v>
      </c>
      <c r="J52" s="20">
        <v>3</v>
      </c>
      <c r="K52" s="20" t="s">
        <v>657</v>
      </c>
      <c r="L52" s="66">
        <v>0</v>
      </c>
      <c r="M52" s="67">
        <v>1.9857E-2</v>
      </c>
      <c r="N52" s="68">
        <v>0</v>
      </c>
      <c r="O52" s="67"/>
      <c r="P52" s="68"/>
    </row>
    <row r="53" spans="1:16" ht="38.25" x14ac:dyDescent="0.25">
      <c r="A53" s="18"/>
      <c r="B53" s="20">
        <v>3000001</v>
      </c>
      <c r="C53" s="20" t="s">
        <v>275</v>
      </c>
      <c r="D53" s="20"/>
      <c r="E53" s="20" t="s">
        <v>339</v>
      </c>
      <c r="F53" s="20">
        <v>5</v>
      </c>
      <c r="G53" s="20" t="s">
        <v>255</v>
      </c>
      <c r="H53" s="20">
        <v>1</v>
      </c>
      <c r="I53" s="20" t="s">
        <v>1286</v>
      </c>
      <c r="J53" s="20">
        <v>3</v>
      </c>
      <c r="K53" s="20" t="s">
        <v>657</v>
      </c>
      <c r="L53" s="66">
        <v>0</v>
      </c>
      <c r="M53" s="67">
        <v>0.77086399999999999</v>
      </c>
      <c r="N53" s="68">
        <v>0.7708625802770257</v>
      </c>
      <c r="O53" s="67"/>
      <c r="P53" s="68"/>
    </row>
    <row r="54" spans="1:16" ht="51" x14ac:dyDescent="0.25">
      <c r="A54" s="18"/>
      <c r="B54" s="20">
        <v>3000001</v>
      </c>
      <c r="C54" s="20" t="s">
        <v>275</v>
      </c>
      <c r="D54" s="20"/>
      <c r="E54" s="20" t="s">
        <v>339</v>
      </c>
      <c r="F54" s="20">
        <v>5</v>
      </c>
      <c r="G54" s="20" t="s">
        <v>1179</v>
      </c>
      <c r="H54" s="20">
        <v>1</v>
      </c>
      <c r="I54" s="20" t="s">
        <v>1287</v>
      </c>
      <c r="J54" s="20">
        <v>3</v>
      </c>
      <c r="K54" s="20" t="s">
        <v>657</v>
      </c>
      <c r="L54" s="66">
        <v>0.241984</v>
      </c>
      <c r="M54" s="67">
        <v>0</v>
      </c>
      <c r="N54" s="68">
        <v>0</v>
      </c>
      <c r="O54" s="67"/>
      <c r="P54" s="68"/>
    </row>
    <row r="55" spans="1:16" ht="51" x14ac:dyDescent="0.25">
      <c r="A55" s="18"/>
      <c r="B55" s="20">
        <v>3000001</v>
      </c>
      <c r="C55" s="20" t="s">
        <v>275</v>
      </c>
      <c r="D55" s="20"/>
      <c r="E55" s="20" t="s">
        <v>339</v>
      </c>
      <c r="F55" s="20">
        <v>5</v>
      </c>
      <c r="G55" s="20" t="s">
        <v>1180</v>
      </c>
      <c r="H55" s="20">
        <v>1</v>
      </c>
      <c r="I55" s="20" t="s">
        <v>1288</v>
      </c>
      <c r="J55" s="20">
        <v>3</v>
      </c>
      <c r="K55" s="20" t="s">
        <v>657</v>
      </c>
      <c r="L55" s="66">
        <v>0.52315199999999995</v>
      </c>
      <c r="M55" s="67">
        <v>0</v>
      </c>
      <c r="N55" s="68">
        <v>0</v>
      </c>
      <c r="O55" s="67"/>
      <c r="P55" s="68"/>
    </row>
    <row r="56" spans="1:16" ht="38.25" x14ac:dyDescent="0.25">
      <c r="A56" s="18"/>
      <c r="B56" s="20">
        <v>3000001</v>
      </c>
      <c r="C56" s="20" t="s">
        <v>275</v>
      </c>
      <c r="D56" s="20"/>
      <c r="E56" s="20" t="s">
        <v>339</v>
      </c>
      <c r="F56" s="20">
        <v>5</v>
      </c>
      <c r="G56" s="20" t="s">
        <v>1181</v>
      </c>
      <c r="H56" s="20">
        <v>2</v>
      </c>
      <c r="I56" s="20" t="s">
        <v>1289</v>
      </c>
      <c r="J56" s="20">
        <v>3</v>
      </c>
      <c r="K56" s="20" t="s">
        <v>657</v>
      </c>
      <c r="L56" s="66">
        <v>5.5112000000000001E-2</v>
      </c>
      <c r="M56" s="67">
        <v>0</v>
      </c>
      <c r="N56" s="68">
        <v>0</v>
      </c>
      <c r="O56" s="67"/>
      <c r="P56" s="68"/>
    </row>
    <row r="57" spans="1:16" ht="51" x14ac:dyDescent="0.25">
      <c r="A57" s="18"/>
      <c r="B57" s="20">
        <v>3000001</v>
      </c>
      <c r="C57" s="20" t="s">
        <v>275</v>
      </c>
      <c r="D57" s="20"/>
      <c r="E57" s="20" t="s">
        <v>339</v>
      </c>
      <c r="F57" s="20">
        <v>5</v>
      </c>
      <c r="G57" s="20" t="s">
        <v>1182</v>
      </c>
      <c r="H57" s="20">
        <v>3</v>
      </c>
      <c r="I57" s="20" t="s">
        <v>1290</v>
      </c>
      <c r="J57" s="20">
        <v>3</v>
      </c>
      <c r="K57" s="20" t="s">
        <v>657</v>
      </c>
      <c r="L57" s="66">
        <v>0</v>
      </c>
      <c r="M57" s="67">
        <v>2.4E-2</v>
      </c>
      <c r="N57" s="68">
        <v>2.3999998345971107E-2</v>
      </c>
      <c r="O57" s="67"/>
      <c r="P57" s="68"/>
    </row>
    <row r="58" spans="1:16" ht="51" x14ac:dyDescent="0.25">
      <c r="A58" s="18"/>
      <c r="B58" s="20">
        <v>3000001</v>
      </c>
      <c r="C58" s="20" t="s">
        <v>275</v>
      </c>
      <c r="D58" s="20"/>
      <c r="E58" s="20" t="s">
        <v>339</v>
      </c>
      <c r="F58" s="20">
        <v>5</v>
      </c>
      <c r="G58" s="20" t="s">
        <v>1183</v>
      </c>
      <c r="H58" s="20">
        <v>3</v>
      </c>
      <c r="I58" s="20" t="s">
        <v>1291</v>
      </c>
      <c r="J58" s="20">
        <v>3</v>
      </c>
      <c r="K58" s="20" t="s">
        <v>657</v>
      </c>
      <c r="L58" s="66">
        <v>5.6172E-2</v>
      </c>
      <c r="M58" s="67">
        <v>6.7893999999999996E-2</v>
      </c>
      <c r="N58" s="68">
        <v>0</v>
      </c>
      <c r="O58" s="67"/>
      <c r="P58" s="68"/>
    </row>
    <row r="59" spans="1:16" ht="38.25" x14ac:dyDescent="0.25">
      <c r="A59" s="18"/>
      <c r="B59" s="20">
        <v>3000001</v>
      </c>
      <c r="C59" s="20" t="s">
        <v>275</v>
      </c>
      <c r="D59" s="20"/>
      <c r="E59" s="20" t="s">
        <v>339</v>
      </c>
      <c r="F59" s="20">
        <v>5</v>
      </c>
      <c r="G59" s="20" t="s">
        <v>1184</v>
      </c>
      <c r="H59" s="20">
        <v>4</v>
      </c>
      <c r="I59" s="20" t="s">
        <v>1292</v>
      </c>
      <c r="J59" s="20">
        <v>3</v>
      </c>
      <c r="K59" s="20" t="s">
        <v>657</v>
      </c>
      <c r="L59" s="66">
        <v>2.4825E-2</v>
      </c>
      <c r="M59" s="67">
        <v>7.0000000000000001E-3</v>
      </c>
      <c r="N59" s="68">
        <v>7.0000002160668373E-3</v>
      </c>
      <c r="O59" s="67"/>
      <c r="P59" s="68"/>
    </row>
    <row r="60" spans="1:16" ht="63.75" x14ac:dyDescent="0.25">
      <c r="A60" s="18"/>
      <c r="B60" s="20">
        <v>3000001</v>
      </c>
      <c r="C60" s="20" t="s">
        <v>275</v>
      </c>
      <c r="D60" s="20"/>
      <c r="E60" s="20" t="s">
        <v>339</v>
      </c>
      <c r="F60" s="20">
        <v>6</v>
      </c>
      <c r="G60" s="20" t="s">
        <v>1185</v>
      </c>
      <c r="H60" s="20">
        <v>1</v>
      </c>
      <c r="I60" s="20" t="s">
        <v>1293</v>
      </c>
      <c r="J60" s="20">
        <v>3</v>
      </c>
      <c r="K60" s="20" t="s">
        <v>657</v>
      </c>
      <c r="L60" s="66">
        <v>0</v>
      </c>
      <c r="M60" s="67">
        <v>0.23569699999999999</v>
      </c>
      <c r="N60" s="68">
        <v>0.23569658398628235</v>
      </c>
      <c r="O60" s="67"/>
      <c r="P60" s="68"/>
    </row>
    <row r="61" spans="1:16" ht="38.25" x14ac:dyDescent="0.25">
      <c r="A61" s="18"/>
      <c r="B61" s="20">
        <v>3000001</v>
      </c>
      <c r="C61" s="20" t="s">
        <v>275</v>
      </c>
      <c r="D61" s="20"/>
      <c r="E61" s="20" t="s">
        <v>339</v>
      </c>
      <c r="F61" s="20">
        <v>6</v>
      </c>
      <c r="G61" s="20" t="s">
        <v>1186</v>
      </c>
      <c r="H61" s="20">
        <v>1</v>
      </c>
      <c r="I61" s="20" t="s">
        <v>1294</v>
      </c>
      <c r="J61" s="20">
        <v>3</v>
      </c>
      <c r="K61" s="20" t="s">
        <v>657</v>
      </c>
      <c r="L61" s="66">
        <v>1.0359290000000001</v>
      </c>
      <c r="M61" s="67">
        <v>2.3514149999999998</v>
      </c>
      <c r="N61" s="68">
        <v>2.2594487369060516</v>
      </c>
      <c r="O61" s="67"/>
      <c r="P61" s="68"/>
    </row>
    <row r="62" spans="1:16" ht="38.25" x14ac:dyDescent="0.25">
      <c r="A62" s="18"/>
      <c r="B62" s="20">
        <v>3000001</v>
      </c>
      <c r="C62" s="20" t="s">
        <v>275</v>
      </c>
      <c r="D62" s="20"/>
      <c r="E62" s="20" t="s">
        <v>339</v>
      </c>
      <c r="F62" s="20">
        <v>6</v>
      </c>
      <c r="G62" s="20" t="s">
        <v>1187</v>
      </c>
      <c r="H62" s="20">
        <v>2</v>
      </c>
      <c r="I62" s="20" t="s">
        <v>1295</v>
      </c>
      <c r="J62" s="20">
        <v>3</v>
      </c>
      <c r="K62" s="20" t="s">
        <v>657</v>
      </c>
      <c r="L62" s="66">
        <v>0</v>
      </c>
      <c r="M62" s="67">
        <v>4.2560000000000002E-3</v>
      </c>
      <c r="N62" s="68">
        <v>4.2559998109936714E-3</v>
      </c>
      <c r="O62" s="67"/>
      <c r="P62" s="68"/>
    </row>
    <row r="63" spans="1:16" ht="51" x14ac:dyDescent="0.25">
      <c r="A63" s="18"/>
      <c r="B63" s="20">
        <v>3000001</v>
      </c>
      <c r="C63" s="20" t="s">
        <v>275</v>
      </c>
      <c r="D63" s="20"/>
      <c r="E63" s="20" t="s">
        <v>339</v>
      </c>
      <c r="F63" s="20">
        <v>6</v>
      </c>
      <c r="G63" s="20" t="s">
        <v>1188</v>
      </c>
      <c r="H63" s="20">
        <v>3</v>
      </c>
      <c r="I63" s="20" t="s">
        <v>1296</v>
      </c>
      <c r="J63" s="20">
        <v>3</v>
      </c>
      <c r="K63" s="20" t="s">
        <v>657</v>
      </c>
      <c r="L63" s="66">
        <v>0</v>
      </c>
      <c r="M63" s="67">
        <v>1.2E-2</v>
      </c>
      <c r="N63" s="68">
        <v>1.2000000104308128E-2</v>
      </c>
      <c r="O63" s="67"/>
      <c r="P63" s="68"/>
    </row>
    <row r="64" spans="1:16" ht="51" x14ac:dyDescent="0.25">
      <c r="A64" s="18"/>
      <c r="B64" s="20">
        <v>3000001</v>
      </c>
      <c r="C64" s="20" t="s">
        <v>275</v>
      </c>
      <c r="D64" s="20"/>
      <c r="E64" s="20" t="s">
        <v>339</v>
      </c>
      <c r="F64" s="20">
        <v>6</v>
      </c>
      <c r="G64" s="20" t="s">
        <v>1189</v>
      </c>
      <c r="H64" s="20">
        <v>4</v>
      </c>
      <c r="I64" s="20" t="s">
        <v>1297</v>
      </c>
      <c r="J64" s="20">
        <v>3</v>
      </c>
      <c r="K64" s="20" t="s">
        <v>657</v>
      </c>
      <c r="L64" s="66">
        <v>0</v>
      </c>
      <c r="M64" s="67">
        <v>0.18691100000000002</v>
      </c>
      <c r="N64" s="68">
        <v>0.18691099900752306</v>
      </c>
      <c r="O64" s="67"/>
      <c r="P64" s="68"/>
    </row>
    <row r="65" spans="1:16" ht="63.75" x14ac:dyDescent="0.25">
      <c r="A65" s="18"/>
      <c r="B65" s="20">
        <v>3000001</v>
      </c>
      <c r="C65" s="20" t="s">
        <v>275</v>
      </c>
      <c r="D65" s="20"/>
      <c r="E65" s="20" t="s">
        <v>339</v>
      </c>
      <c r="F65" s="20">
        <v>6</v>
      </c>
      <c r="G65" s="20" t="s">
        <v>1190</v>
      </c>
      <c r="H65" s="20">
        <v>4</v>
      </c>
      <c r="I65" s="20" t="s">
        <v>1298</v>
      </c>
      <c r="J65" s="20">
        <v>3</v>
      </c>
      <c r="K65" s="20" t="s">
        <v>657</v>
      </c>
      <c r="L65" s="66">
        <v>0</v>
      </c>
      <c r="M65" s="67">
        <v>2.2275E-2</v>
      </c>
      <c r="N65" s="68">
        <v>2.2275000810623169E-2</v>
      </c>
      <c r="O65" s="67"/>
      <c r="P65" s="68"/>
    </row>
    <row r="66" spans="1:16" ht="51" x14ac:dyDescent="0.25">
      <c r="A66" s="18"/>
      <c r="B66" s="20">
        <v>3000001</v>
      </c>
      <c r="C66" s="20" t="s">
        <v>275</v>
      </c>
      <c r="D66" s="20"/>
      <c r="E66" s="20" t="s">
        <v>339</v>
      </c>
      <c r="F66" s="20">
        <v>6</v>
      </c>
      <c r="G66" s="20" t="s">
        <v>1187</v>
      </c>
      <c r="H66" s="20">
        <v>6</v>
      </c>
      <c r="I66" s="20" t="s">
        <v>1299</v>
      </c>
      <c r="J66" s="20">
        <v>3</v>
      </c>
      <c r="K66" s="20" t="s">
        <v>657</v>
      </c>
      <c r="L66" s="66">
        <v>0</v>
      </c>
      <c r="M66" s="67">
        <v>9.6100000000000005E-3</v>
      </c>
      <c r="N66" s="68">
        <v>8.0078002065420151E-3</v>
      </c>
      <c r="O66" s="67"/>
      <c r="P66" s="68"/>
    </row>
    <row r="67" spans="1:16" ht="38.25" x14ac:dyDescent="0.25">
      <c r="A67" s="18"/>
      <c r="B67" s="20">
        <v>3000001</v>
      </c>
      <c r="C67" s="20" t="s">
        <v>275</v>
      </c>
      <c r="D67" s="20"/>
      <c r="E67" s="20" t="s">
        <v>339</v>
      </c>
      <c r="F67" s="20">
        <v>6</v>
      </c>
      <c r="G67" s="20" t="s">
        <v>1189</v>
      </c>
      <c r="H67" s="20">
        <v>7</v>
      </c>
      <c r="I67" s="20" t="s">
        <v>1300</v>
      </c>
      <c r="J67" s="20">
        <v>3</v>
      </c>
      <c r="K67" s="20" t="s">
        <v>657</v>
      </c>
      <c r="L67" s="66">
        <v>0</v>
      </c>
      <c r="M67" s="67">
        <v>2.7792000000000001E-2</v>
      </c>
      <c r="N67" s="68">
        <v>2.7791999280452728E-2</v>
      </c>
      <c r="O67" s="67"/>
      <c r="P67" s="68"/>
    </row>
    <row r="68" spans="1:16" ht="51" x14ac:dyDescent="0.25">
      <c r="A68" s="18"/>
      <c r="B68" s="20">
        <v>3000001</v>
      </c>
      <c r="C68" s="20" t="s">
        <v>275</v>
      </c>
      <c r="D68" s="20"/>
      <c r="E68" s="20" t="s">
        <v>339</v>
      </c>
      <c r="F68" s="20">
        <v>6</v>
      </c>
      <c r="G68" s="20" t="s">
        <v>1187</v>
      </c>
      <c r="H68" s="20">
        <v>8</v>
      </c>
      <c r="I68" s="20" t="s">
        <v>1301</v>
      </c>
      <c r="J68" s="20">
        <v>3</v>
      </c>
      <c r="K68" s="20" t="s">
        <v>657</v>
      </c>
      <c r="L68" s="66">
        <v>0</v>
      </c>
      <c r="M68" s="67">
        <v>2.1787999999999998E-2</v>
      </c>
      <c r="N68" s="68">
        <v>2.1787600591778755E-2</v>
      </c>
      <c r="O68" s="67"/>
      <c r="P68" s="68"/>
    </row>
    <row r="69" spans="1:16" ht="63.75" x14ac:dyDescent="0.25">
      <c r="A69" s="18"/>
      <c r="B69" s="20">
        <v>3000001</v>
      </c>
      <c r="C69" s="20" t="s">
        <v>275</v>
      </c>
      <c r="D69" s="20"/>
      <c r="E69" s="20" t="s">
        <v>339</v>
      </c>
      <c r="F69" s="20">
        <v>7</v>
      </c>
      <c r="G69" s="20" t="s">
        <v>1191</v>
      </c>
      <c r="H69" s="20">
        <v>1</v>
      </c>
      <c r="I69" s="20" t="s">
        <v>1302</v>
      </c>
      <c r="J69" s="20">
        <v>3</v>
      </c>
      <c r="K69" s="20" t="s">
        <v>657</v>
      </c>
      <c r="L69" s="66">
        <v>0.46596300000000002</v>
      </c>
      <c r="M69" s="67">
        <v>0</v>
      </c>
      <c r="N69" s="68">
        <v>0</v>
      </c>
      <c r="O69" s="67"/>
      <c r="P69" s="68"/>
    </row>
    <row r="70" spans="1:16" ht="51" x14ac:dyDescent="0.25">
      <c r="A70" s="18"/>
      <c r="B70" s="20">
        <v>3000001</v>
      </c>
      <c r="C70" s="20" t="s">
        <v>275</v>
      </c>
      <c r="D70" s="20"/>
      <c r="E70" s="20" t="s">
        <v>339</v>
      </c>
      <c r="F70" s="20">
        <v>7</v>
      </c>
      <c r="G70" s="20" t="s">
        <v>1192</v>
      </c>
      <c r="H70" s="20">
        <v>1</v>
      </c>
      <c r="I70" s="20" t="s">
        <v>1303</v>
      </c>
      <c r="J70" s="20">
        <v>3</v>
      </c>
      <c r="K70" s="20" t="s">
        <v>657</v>
      </c>
      <c r="L70" s="66">
        <v>0.95510899999999999</v>
      </c>
      <c r="M70" s="67">
        <v>0.94695200000000002</v>
      </c>
      <c r="N70" s="68">
        <v>0.94645613431930542</v>
      </c>
      <c r="O70" s="67"/>
      <c r="P70" s="68"/>
    </row>
    <row r="71" spans="1:16" ht="51" x14ac:dyDescent="0.25">
      <c r="A71" s="18"/>
      <c r="B71" s="20">
        <v>3000001</v>
      </c>
      <c r="C71" s="20" t="s">
        <v>275</v>
      </c>
      <c r="D71" s="20"/>
      <c r="E71" s="20" t="s">
        <v>339</v>
      </c>
      <c r="F71" s="20">
        <v>7</v>
      </c>
      <c r="G71" s="20" t="s">
        <v>1192</v>
      </c>
      <c r="H71" s="20">
        <v>17</v>
      </c>
      <c r="I71" s="20" t="s">
        <v>1304</v>
      </c>
      <c r="J71" s="20">
        <v>3</v>
      </c>
      <c r="K71" s="20" t="s">
        <v>657</v>
      </c>
      <c r="L71" s="66">
        <v>3.5999999999999997E-2</v>
      </c>
      <c r="M71" s="67">
        <v>3.5999999999999997E-2</v>
      </c>
      <c r="N71" s="68">
        <v>0</v>
      </c>
      <c r="O71" s="67"/>
      <c r="P71" s="68"/>
    </row>
    <row r="72" spans="1:16" ht="38.25" x14ac:dyDescent="0.25">
      <c r="A72" s="18"/>
      <c r="B72" s="20">
        <v>3000001</v>
      </c>
      <c r="C72" s="20" t="s">
        <v>275</v>
      </c>
      <c r="D72" s="20"/>
      <c r="E72" s="20" t="s">
        <v>339</v>
      </c>
      <c r="F72" s="20">
        <v>8</v>
      </c>
      <c r="G72" s="20" t="s">
        <v>1193</v>
      </c>
      <c r="H72" s="20">
        <v>2</v>
      </c>
      <c r="I72" s="20" t="s">
        <v>1305</v>
      </c>
      <c r="J72" s="20">
        <v>3</v>
      </c>
      <c r="K72" s="20" t="s">
        <v>657</v>
      </c>
      <c r="L72" s="66">
        <v>0</v>
      </c>
      <c r="M72" s="67">
        <v>1.6412E-2</v>
      </c>
      <c r="N72" s="68">
        <v>1.6411198303103447E-2</v>
      </c>
      <c r="O72" s="67"/>
      <c r="P72" s="68"/>
    </row>
    <row r="73" spans="1:16" ht="38.25" x14ac:dyDescent="0.25">
      <c r="A73" s="18"/>
      <c r="B73" s="20">
        <v>3000001</v>
      </c>
      <c r="C73" s="20" t="s">
        <v>275</v>
      </c>
      <c r="D73" s="20"/>
      <c r="E73" s="20" t="s">
        <v>339</v>
      </c>
      <c r="F73" s="20">
        <v>8</v>
      </c>
      <c r="G73" s="20" t="s">
        <v>1193</v>
      </c>
      <c r="H73" s="20">
        <v>3</v>
      </c>
      <c r="I73" s="20" t="s">
        <v>1306</v>
      </c>
      <c r="J73" s="20">
        <v>3</v>
      </c>
      <c r="K73" s="20" t="s">
        <v>657</v>
      </c>
      <c r="L73" s="66">
        <v>0</v>
      </c>
      <c r="M73" s="67">
        <v>1.3504E-2</v>
      </c>
      <c r="N73" s="68">
        <v>1.3503719121217728E-2</v>
      </c>
      <c r="O73" s="67"/>
      <c r="P73" s="68"/>
    </row>
    <row r="74" spans="1:16" ht="38.25" x14ac:dyDescent="0.25">
      <c r="A74" s="18"/>
      <c r="B74" s="20">
        <v>3000001</v>
      </c>
      <c r="C74" s="20" t="s">
        <v>275</v>
      </c>
      <c r="D74" s="20"/>
      <c r="E74" s="20" t="s">
        <v>339</v>
      </c>
      <c r="F74" s="20">
        <v>8</v>
      </c>
      <c r="G74" s="20" t="s">
        <v>1193</v>
      </c>
      <c r="H74" s="20">
        <v>4</v>
      </c>
      <c r="I74" s="20" t="s">
        <v>1307</v>
      </c>
      <c r="J74" s="20">
        <v>3</v>
      </c>
      <c r="K74" s="20" t="s">
        <v>657</v>
      </c>
      <c r="L74" s="66">
        <v>1.7181999999999999E-2</v>
      </c>
      <c r="M74" s="67">
        <v>1.7181999999999999E-2</v>
      </c>
      <c r="N74" s="68">
        <v>0</v>
      </c>
      <c r="O74" s="67"/>
      <c r="P74" s="68"/>
    </row>
    <row r="75" spans="1:16" ht="38.25" x14ac:dyDescent="0.25">
      <c r="A75" s="18"/>
      <c r="B75" s="20">
        <v>3000001</v>
      </c>
      <c r="C75" s="20" t="s">
        <v>275</v>
      </c>
      <c r="D75" s="20"/>
      <c r="E75" s="20" t="s">
        <v>339</v>
      </c>
      <c r="F75" s="20">
        <v>8</v>
      </c>
      <c r="G75" s="20" t="s">
        <v>1194</v>
      </c>
      <c r="H75" s="20">
        <v>6</v>
      </c>
      <c r="I75" s="20" t="s">
        <v>1308</v>
      </c>
      <c r="J75" s="20">
        <v>3</v>
      </c>
      <c r="K75" s="20" t="s">
        <v>657</v>
      </c>
      <c r="L75" s="66">
        <v>0</v>
      </c>
      <c r="M75" s="67">
        <v>3.5999999999999997E-2</v>
      </c>
      <c r="N75" s="68">
        <v>7.4999998323619366E-3</v>
      </c>
      <c r="O75" s="67"/>
      <c r="P75" s="68"/>
    </row>
    <row r="76" spans="1:16" ht="38.25" x14ac:dyDescent="0.25">
      <c r="A76" s="18"/>
      <c r="B76" s="20">
        <v>3000001</v>
      </c>
      <c r="C76" s="20" t="s">
        <v>275</v>
      </c>
      <c r="D76" s="20"/>
      <c r="E76" s="20" t="s">
        <v>339</v>
      </c>
      <c r="F76" s="20">
        <v>8</v>
      </c>
      <c r="G76" s="20" t="s">
        <v>1193</v>
      </c>
      <c r="H76" s="20">
        <v>6</v>
      </c>
      <c r="I76" s="20" t="s">
        <v>1309</v>
      </c>
      <c r="J76" s="20">
        <v>3</v>
      </c>
      <c r="K76" s="20" t="s">
        <v>657</v>
      </c>
      <c r="L76" s="66">
        <v>1.6563999999999999E-2</v>
      </c>
      <c r="M76" s="67">
        <v>1.6563999999999999E-2</v>
      </c>
      <c r="N76" s="68">
        <v>0</v>
      </c>
      <c r="O76" s="67"/>
      <c r="P76" s="68"/>
    </row>
    <row r="77" spans="1:16" ht="63.75" x14ac:dyDescent="0.25">
      <c r="A77" s="18"/>
      <c r="B77" s="20">
        <v>3000001</v>
      </c>
      <c r="C77" s="20" t="s">
        <v>275</v>
      </c>
      <c r="D77" s="20"/>
      <c r="E77" s="20" t="s">
        <v>339</v>
      </c>
      <c r="F77" s="20">
        <v>8</v>
      </c>
      <c r="G77" s="20" t="s">
        <v>1193</v>
      </c>
      <c r="H77" s="20">
        <v>8</v>
      </c>
      <c r="I77" s="20" t="s">
        <v>1310</v>
      </c>
      <c r="J77" s="20">
        <v>3</v>
      </c>
      <c r="K77" s="20" t="s">
        <v>657</v>
      </c>
      <c r="L77" s="66">
        <v>0</v>
      </c>
      <c r="M77" s="67">
        <v>1.5599999999999999E-2</v>
      </c>
      <c r="N77" s="68">
        <v>1.5599999576807022E-2</v>
      </c>
      <c r="O77" s="67"/>
      <c r="P77" s="68"/>
    </row>
    <row r="78" spans="1:16" ht="51" x14ac:dyDescent="0.25">
      <c r="A78" s="18"/>
      <c r="B78" s="20">
        <v>3000001</v>
      </c>
      <c r="C78" s="20" t="s">
        <v>275</v>
      </c>
      <c r="D78" s="20"/>
      <c r="E78" s="20" t="s">
        <v>339</v>
      </c>
      <c r="F78" s="20">
        <v>8</v>
      </c>
      <c r="G78" s="20" t="s">
        <v>1193</v>
      </c>
      <c r="H78" s="20">
        <v>9</v>
      </c>
      <c r="I78" s="20" t="s">
        <v>1311</v>
      </c>
      <c r="J78" s="20">
        <v>3</v>
      </c>
      <c r="K78" s="20" t="s">
        <v>657</v>
      </c>
      <c r="L78" s="66">
        <v>1.2089000000000001E-2</v>
      </c>
      <c r="M78" s="67">
        <v>1.2089000000000001E-2</v>
      </c>
      <c r="N78" s="68">
        <v>0</v>
      </c>
      <c r="O78" s="67"/>
      <c r="P78" s="68"/>
    </row>
    <row r="79" spans="1:16" ht="38.25" x14ac:dyDescent="0.25">
      <c r="A79" s="18"/>
      <c r="B79" s="20">
        <v>3000001</v>
      </c>
      <c r="C79" s="20" t="s">
        <v>275</v>
      </c>
      <c r="D79" s="20"/>
      <c r="E79" s="20" t="s">
        <v>339</v>
      </c>
      <c r="F79" s="20">
        <v>8</v>
      </c>
      <c r="G79" s="20" t="s">
        <v>1193</v>
      </c>
      <c r="H79" s="20">
        <v>10</v>
      </c>
      <c r="I79" s="20" t="s">
        <v>1312</v>
      </c>
      <c r="J79" s="20">
        <v>3</v>
      </c>
      <c r="K79" s="20" t="s">
        <v>657</v>
      </c>
      <c r="L79" s="66">
        <v>8.0560000000000007E-3</v>
      </c>
      <c r="M79" s="67">
        <v>1.0741000000000001E-2</v>
      </c>
      <c r="N79" s="68">
        <v>1.0740799829363823E-2</v>
      </c>
      <c r="O79" s="67"/>
      <c r="P79" s="68"/>
    </row>
    <row r="80" spans="1:16" ht="38.25" x14ac:dyDescent="0.25">
      <c r="A80" s="18"/>
      <c r="B80" s="20">
        <v>3000001</v>
      </c>
      <c r="C80" s="20" t="s">
        <v>275</v>
      </c>
      <c r="D80" s="20"/>
      <c r="E80" s="20" t="s">
        <v>339</v>
      </c>
      <c r="F80" s="20">
        <v>9</v>
      </c>
      <c r="G80" s="20" t="s">
        <v>1195</v>
      </c>
      <c r="H80" s="20">
        <v>1</v>
      </c>
      <c r="I80" s="20" t="s">
        <v>1313</v>
      </c>
      <c r="J80" s="20">
        <v>3</v>
      </c>
      <c r="K80" s="20" t="s">
        <v>657</v>
      </c>
      <c r="L80" s="66">
        <v>0.222217</v>
      </c>
      <c r="M80" s="67">
        <v>0.222217</v>
      </c>
      <c r="N80" s="68">
        <v>0.21400299854576588</v>
      </c>
      <c r="O80" s="67"/>
      <c r="P80" s="68"/>
    </row>
    <row r="81" spans="1:16" ht="38.25" x14ac:dyDescent="0.25">
      <c r="A81" s="18"/>
      <c r="B81" s="20">
        <v>3000001</v>
      </c>
      <c r="C81" s="20" t="s">
        <v>275</v>
      </c>
      <c r="D81" s="20"/>
      <c r="E81" s="20" t="s">
        <v>339</v>
      </c>
      <c r="F81" s="20">
        <v>9</v>
      </c>
      <c r="G81" s="20" t="s">
        <v>1196</v>
      </c>
      <c r="H81" s="20">
        <v>1</v>
      </c>
      <c r="I81" s="20" t="s">
        <v>1314</v>
      </c>
      <c r="J81" s="20">
        <v>3</v>
      </c>
      <c r="K81" s="20" t="s">
        <v>657</v>
      </c>
      <c r="L81" s="66">
        <v>0.37871899999999997</v>
      </c>
      <c r="M81" s="67">
        <v>0.958735</v>
      </c>
      <c r="N81" s="68">
        <v>0.958424998447299</v>
      </c>
      <c r="O81" s="67"/>
      <c r="P81" s="68"/>
    </row>
    <row r="82" spans="1:16" ht="51" x14ac:dyDescent="0.25">
      <c r="A82" s="18"/>
      <c r="B82" s="20">
        <v>3000001</v>
      </c>
      <c r="C82" s="20" t="s">
        <v>275</v>
      </c>
      <c r="D82" s="20"/>
      <c r="E82" s="20" t="s">
        <v>339</v>
      </c>
      <c r="F82" s="20">
        <v>9</v>
      </c>
      <c r="G82" s="20" t="s">
        <v>1197</v>
      </c>
      <c r="H82" s="20">
        <v>1</v>
      </c>
      <c r="I82" s="20" t="s">
        <v>1315</v>
      </c>
      <c r="J82" s="20">
        <v>3</v>
      </c>
      <c r="K82" s="20" t="s">
        <v>657</v>
      </c>
      <c r="L82" s="66">
        <v>0</v>
      </c>
      <c r="M82" s="67">
        <v>5.2699999999999997E-2</v>
      </c>
      <c r="N82" s="68">
        <v>5.2700001746416092E-2</v>
      </c>
      <c r="O82" s="67"/>
      <c r="P82" s="68"/>
    </row>
    <row r="83" spans="1:16" ht="38.25" x14ac:dyDescent="0.25">
      <c r="A83" s="18"/>
      <c r="B83" s="20">
        <v>3000001</v>
      </c>
      <c r="C83" s="20" t="s">
        <v>275</v>
      </c>
      <c r="D83" s="20"/>
      <c r="E83" s="20" t="s">
        <v>339</v>
      </c>
      <c r="F83" s="20">
        <v>9</v>
      </c>
      <c r="G83" s="20" t="s">
        <v>1196</v>
      </c>
      <c r="H83" s="20">
        <v>2</v>
      </c>
      <c r="I83" s="20" t="s">
        <v>1316</v>
      </c>
      <c r="J83" s="20">
        <v>3</v>
      </c>
      <c r="K83" s="20" t="s">
        <v>657</v>
      </c>
      <c r="L83" s="66">
        <v>4.1891999999999999E-2</v>
      </c>
      <c r="M83" s="67">
        <v>4.1891999999999999E-2</v>
      </c>
      <c r="N83" s="68">
        <v>4.1891999542713165E-2</v>
      </c>
      <c r="O83" s="67"/>
      <c r="P83" s="68"/>
    </row>
    <row r="84" spans="1:16" ht="51" x14ac:dyDescent="0.25">
      <c r="A84" s="18"/>
      <c r="B84" s="20">
        <v>3000001</v>
      </c>
      <c r="C84" s="20" t="s">
        <v>275</v>
      </c>
      <c r="D84" s="20"/>
      <c r="E84" s="20" t="s">
        <v>339</v>
      </c>
      <c r="F84" s="20">
        <v>9</v>
      </c>
      <c r="G84" s="20" t="s">
        <v>265</v>
      </c>
      <c r="H84" s="20">
        <v>9</v>
      </c>
      <c r="I84" s="20" t="s">
        <v>1317</v>
      </c>
      <c r="J84" s="20">
        <v>3</v>
      </c>
      <c r="K84" s="20" t="s">
        <v>657</v>
      </c>
      <c r="L84" s="66">
        <v>0</v>
      </c>
      <c r="M84" s="67">
        <v>7.1999999999999995E-2</v>
      </c>
      <c r="N84" s="68">
        <v>7.1999999694526196E-2</v>
      </c>
      <c r="O84" s="67"/>
      <c r="P84" s="68"/>
    </row>
    <row r="85" spans="1:16" ht="38.25" x14ac:dyDescent="0.25">
      <c r="A85" s="18"/>
      <c r="B85" s="20">
        <v>3000001</v>
      </c>
      <c r="C85" s="20" t="s">
        <v>275</v>
      </c>
      <c r="D85" s="20"/>
      <c r="E85" s="20" t="s">
        <v>339</v>
      </c>
      <c r="F85" s="20">
        <v>10</v>
      </c>
      <c r="G85" s="20" t="s">
        <v>1198</v>
      </c>
      <c r="H85" s="20">
        <v>1</v>
      </c>
      <c r="I85" s="20" t="s">
        <v>1318</v>
      </c>
      <c r="J85" s="20">
        <v>1</v>
      </c>
      <c r="K85" s="20" t="s">
        <v>330</v>
      </c>
      <c r="L85" s="66">
        <v>0.24864800000000001</v>
      </c>
      <c r="M85" s="67">
        <v>0</v>
      </c>
      <c r="N85" s="68">
        <v>0</v>
      </c>
      <c r="O85" s="67"/>
      <c r="P85" s="68"/>
    </row>
    <row r="86" spans="1:16" ht="51" x14ac:dyDescent="0.25">
      <c r="A86" s="18"/>
      <c r="B86" s="20">
        <v>3000001</v>
      </c>
      <c r="C86" s="20" t="s">
        <v>275</v>
      </c>
      <c r="D86" s="20"/>
      <c r="E86" s="20" t="s">
        <v>339</v>
      </c>
      <c r="F86" s="20">
        <v>10</v>
      </c>
      <c r="G86" s="20" t="s">
        <v>1199</v>
      </c>
      <c r="H86" s="20">
        <v>1</v>
      </c>
      <c r="I86" s="20" t="s">
        <v>1319</v>
      </c>
      <c r="J86" s="20">
        <v>3</v>
      </c>
      <c r="K86" s="20" t="s">
        <v>657</v>
      </c>
      <c r="L86" s="66">
        <v>8.4477999999999998E-2</v>
      </c>
      <c r="M86" s="67">
        <v>0</v>
      </c>
      <c r="N86" s="68">
        <v>0</v>
      </c>
      <c r="O86" s="67"/>
      <c r="P86" s="68"/>
    </row>
    <row r="87" spans="1:16" ht="38.25" x14ac:dyDescent="0.25">
      <c r="A87" s="18"/>
      <c r="B87" s="20">
        <v>3000001</v>
      </c>
      <c r="C87" s="20" t="s">
        <v>275</v>
      </c>
      <c r="D87" s="20"/>
      <c r="E87" s="20" t="s">
        <v>339</v>
      </c>
      <c r="F87" s="20">
        <v>10</v>
      </c>
      <c r="G87" s="20" t="s">
        <v>1198</v>
      </c>
      <c r="H87" s="20">
        <v>1</v>
      </c>
      <c r="I87" s="20" t="s">
        <v>1318</v>
      </c>
      <c r="J87" s="20">
        <v>3</v>
      </c>
      <c r="K87" s="20" t="s">
        <v>657</v>
      </c>
      <c r="L87" s="66">
        <v>0</v>
      </c>
      <c r="M87" s="67">
        <v>0.29548200000000002</v>
      </c>
      <c r="N87" s="68">
        <v>0.24423800408840179</v>
      </c>
      <c r="O87" s="67"/>
      <c r="P87" s="68"/>
    </row>
    <row r="88" spans="1:16" ht="63.75" x14ac:dyDescent="0.25">
      <c r="A88" s="18"/>
      <c r="B88" s="20">
        <v>3000001</v>
      </c>
      <c r="C88" s="20" t="s">
        <v>275</v>
      </c>
      <c r="D88" s="20"/>
      <c r="E88" s="20" t="s">
        <v>339</v>
      </c>
      <c r="F88" s="20">
        <v>10</v>
      </c>
      <c r="G88" s="20" t="s">
        <v>1200</v>
      </c>
      <c r="H88" s="20">
        <v>1</v>
      </c>
      <c r="I88" s="20" t="s">
        <v>1320</v>
      </c>
      <c r="J88" s="20">
        <v>3</v>
      </c>
      <c r="K88" s="20" t="s">
        <v>657</v>
      </c>
      <c r="L88" s="66">
        <v>0.376778</v>
      </c>
      <c r="M88" s="67">
        <v>0</v>
      </c>
      <c r="N88" s="68">
        <v>0</v>
      </c>
      <c r="O88" s="67"/>
      <c r="P88" s="68"/>
    </row>
    <row r="89" spans="1:16" ht="38.25" x14ac:dyDescent="0.25">
      <c r="A89" s="18"/>
      <c r="B89" s="20">
        <v>3000001</v>
      </c>
      <c r="C89" s="20" t="s">
        <v>275</v>
      </c>
      <c r="D89" s="20"/>
      <c r="E89" s="20" t="s">
        <v>339</v>
      </c>
      <c r="F89" s="20">
        <v>10</v>
      </c>
      <c r="G89" s="20" t="s">
        <v>1200</v>
      </c>
      <c r="H89" s="20">
        <v>2</v>
      </c>
      <c r="I89" s="20" t="s">
        <v>1321</v>
      </c>
      <c r="J89" s="20">
        <v>3</v>
      </c>
      <c r="K89" s="20" t="s">
        <v>657</v>
      </c>
      <c r="L89" s="66">
        <v>1.9199999999999998E-2</v>
      </c>
      <c r="M89" s="67">
        <v>1.9199999999999998E-2</v>
      </c>
      <c r="N89" s="68">
        <v>0</v>
      </c>
      <c r="O89" s="67"/>
      <c r="P89" s="68"/>
    </row>
    <row r="90" spans="1:16" ht="51" x14ac:dyDescent="0.25">
      <c r="A90" s="18"/>
      <c r="B90" s="20">
        <v>3000001</v>
      </c>
      <c r="C90" s="20" t="s">
        <v>275</v>
      </c>
      <c r="D90" s="20"/>
      <c r="E90" s="20" t="s">
        <v>339</v>
      </c>
      <c r="F90" s="20">
        <v>10</v>
      </c>
      <c r="G90" s="20" t="s">
        <v>1200</v>
      </c>
      <c r="H90" s="20">
        <v>4</v>
      </c>
      <c r="I90" s="20" t="s">
        <v>1322</v>
      </c>
      <c r="J90" s="20">
        <v>3</v>
      </c>
      <c r="K90" s="20" t="s">
        <v>657</v>
      </c>
      <c r="L90" s="66">
        <v>3.5200000000000002E-2</v>
      </c>
      <c r="M90" s="67">
        <v>3.5200000000000002E-2</v>
      </c>
      <c r="N90" s="68">
        <v>6.0000000521540642E-3</v>
      </c>
      <c r="O90" s="67"/>
      <c r="P90" s="68"/>
    </row>
    <row r="91" spans="1:16" ht="51" x14ac:dyDescent="0.25">
      <c r="A91" s="18"/>
      <c r="B91" s="20">
        <v>3000001</v>
      </c>
      <c r="C91" s="20" t="s">
        <v>275</v>
      </c>
      <c r="D91" s="20"/>
      <c r="E91" s="20" t="s">
        <v>339</v>
      </c>
      <c r="F91" s="20">
        <v>10</v>
      </c>
      <c r="G91" s="20" t="s">
        <v>1200</v>
      </c>
      <c r="H91" s="20">
        <v>7</v>
      </c>
      <c r="I91" s="20" t="s">
        <v>1323</v>
      </c>
      <c r="J91" s="20">
        <v>3</v>
      </c>
      <c r="K91" s="20" t="s">
        <v>657</v>
      </c>
      <c r="L91" s="66">
        <v>2.7300000000000001E-2</v>
      </c>
      <c r="M91" s="67">
        <v>1.3599999999999999E-2</v>
      </c>
      <c r="N91" s="68">
        <v>1.360000018030405E-2</v>
      </c>
      <c r="O91" s="67"/>
      <c r="P91" s="68"/>
    </row>
    <row r="92" spans="1:16" ht="38.25" x14ac:dyDescent="0.25">
      <c r="A92" s="18"/>
      <c r="B92" s="20">
        <v>3000001</v>
      </c>
      <c r="C92" s="20" t="s">
        <v>275</v>
      </c>
      <c r="D92" s="20"/>
      <c r="E92" s="20" t="s">
        <v>339</v>
      </c>
      <c r="F92" s="20">
        <v>10</v>
      </c>
      <c r="G92" s="20" t="s">
        <v>1201</v>
      </c>
      <c r="H92" s="20">
        <v>9</v>
      </c>
      <c r="I92" s="20" t="s">
        <v>1324</v>
      </c>
      <c r="J92" s="20">
        <v>3</v>
      </c>
      <c r="K92" s="20" t="s">
        <v>657</v>
      </c>
      <c r="L92" s="66">
        <v>2.1000000000000001E-2</v>
      </c>
      <c r="M92" s="67">
        <v>1.9629000000000001E-2</v>
      </c>
      <c r="N92" s="68">
        <v>1.9628709182143211E-2</v>
      </c>
      <c r="O92" s="67"/>
      <c r="P92" s="68"/>
    </row>
    <row r="93" spans="1:16" ht="38.25" x14ac:dyDescent="0.25">
      <c r="A93" s="18"/>
      <c r="B93" s="20">
        <v>3000001</v>
      </c>
      <c r="C93" s="20" t="s">
        <v>275</v>
      </c>
      <c r="D93" s="20"/>
      <c r="E93" s="20" t="s">
        <v>339</v>
      </c>
      <c r="F93" s="20">
        <v>10</v>
      </c>
      <c r="G93" s="20" t="s">
        <v>1202</v>
      </c>
      <c r="H93" s="20">
        <v>10</v>
      </c>
      <c r="I93" s="20" t="s">
        <v>1325</v>
      </c>
      <c r="J93" s="20">
        <v>3</v>
      </c>
      <c r="K93" s="20" t="s">
        <v>657</v>
      </c>
      <c r="L93" s="66">
        <v>2.0729000000000001E-2</v>
      </c>
      <c r="M93" s="67">
        <v>0</v>
      </c>
      <c r="N93" s="68">
        <v>0</v>
      </c>
      <c r="O93" s="67"/>
      <c r="P93" s="68"/>
    </row>
    <row r="94" spans="1:16" ht="63.75" x14ac:dyDescent="0.25">
      <c r="A94" s="18"/>
      <c r="B94" s="20">
        <v>3000001</v>
      </c>
      <c r="C94" s="20" t="s">
        <v>275</v>
      </c>
      <c r="D94" s="20"/>
      <c r="E94" s="20" t="s">
        <v>339</v>
      </c>
      <c r="F94" s="20">
        <v>11</v>
      </c>
      <c r="G94" s="20" t="s">
        <v>1203</v>
      </c>
      <c r="H94" s="20">
        <v>1</v>
      </c>
      <c r="I94" s="20" t="s">
        <v>1326</v>
      </c>
      <c r="J94" s="20">
        <v>3</v>
      </c>
      <c r="K94" s="20" t="s">
        <v>657</v>
      </c>
      <c r="L94" s="66">
        <v>0.188363</v>
      </c>
      <c r="M94" s="67">
        <v>0</v>
      </c>
      <c r="N94" s="68">
        <v>0</v>
      </c>
      <c r="O94" s="67"/>
      <c r="P94" s="68"/>
    </row>
    <row r="95" spans="1:16" ht="51" x14ac:dyDescent="0.25">
      <c r="A95" s="18"/>
      <c r="B95" s="20">
        <v>3000001</v>
      </c>
      <c r="C95" s="20" t="s">
        <v>275</v>
      </c>
      <c r="D95" s="20"/>
      <c r="E95" s="20" t="s">
        <v>339</v>
      </c>
      <c r="F95" s="20">
        <v>11</v>
      </c>
      <c r="G95" s="20" t="s">
        <v>1204</v>
      </c>
      <c r="H95" s="20">
        <v>3</v>
      </c>
      <c r="I95" s="20" t="s">
        <v>1327</v>
      </c>
      <c r="J95" s="20">
        <v>3</v>
      </c>
      <c r="K95" s="20" t="s">
        <v>657</v>
      </c>
      <c r="L95" s="66">
        <v>0</v>
      </c>
      <c r="M95" s="67">
        <v>2.5000000000000001E-3</v>
      </c>
      <c r="N95" s="68">
        <v>2.4999999441206455E-3</v>
      </c>
      <c r="O95" s="67"/>
      <c r="P95" s="68"/>
    </row>
    <row r="96" spans="1:16" ht="51" x14ac:dyDescent="0.25">
      <c r="A96" s="18"/>
      <c r="B96" s="20">
        <v>3000001</v>
      </c>
      <c r="C96" s="20" t="s">
        <v>275</v>
      </c>
      <c r="D96" s="20"/>
      <c r="E96" s="20" t="s">
        <v>339</v>
      </c>
      <c r="F96" s="20">
        <v>12</v>
      </c>
      <c r="G96" s="20" t="s">
        <v>1205</v>
      </c>
      <c r="H96" s="20">
        <v>2</v>
      </c>
      <c r="I96" s="20" t="s">
        <v>1328</v>
      </c>
      <c r="J96" s="20">
        <v>3</v>
      </c>
      <c r="K96" s="20" t="s">
        <v>657</v>
      </c>
      <c r="L96" s="66">
        <v>2.4E-2</v>
      </c>
      <c r="M96" s="67">
        <v>2.4E-2</v>
      </c>
      <c r="N96" s="68">
        <v>2.4000000208616257E-2</v>
      </c>
      <c r="O96" s="67"/>
      <c r="P96" s="68"/>
    </row>
    <row r="97" spans="1:16" ht="63.75" x14ac:dyDescent="0.25">
      <c r="A97" s="18"/>
      <c r="B97" s="20">
        <v>3000001</v>
      </c>
      <c r="C97" s="20" t="s">
        <v>275</v>
      </c>
      <c r="D97" s="20"/>
      <c r="E97" s="20" t="s">
        <v>339</v>
      </c>
      <c r="F97" s="20">
        <v>13</v>
      </c>
      <c r="G97" s="20" t="s">
        <v>1206</v>
      </c>
      <c r="H97" s="20">
        <v>4</v>
      </c>
      <c r="I97" s="20" t="s">
        <v>1329</v>
      </c>
      <c r="J97" s="20">
        <v>3</v>
      </c>
      <c r="K97" s="20" t="s">
        <v>657</v>
      </c>
      <c r="L97" s="66">
        <v>0</v>
      </c>
      <c r="M97" s="67">
        <v>1.2E-2</v>
      </c>
      <c r="N97" s="68">
        <v>1.2000000104308128E-2</v>
      </c>
      <c r="O97" s="67"/>
      <c r="P97" s="68"/>
    </row>
    <row r="98" spans="1:16" ht="38.25" x14ac:dyDescent="0.25">
      <c r="A98" s="18"/>
      <c r="B98" s="20">
        <v>3000001</v>
      </c>
      <c r="C98" s="20" t="s">
        <v>275</v>
      </c>
      <c r="D98" s="20"/>
      <c r="E98" s="20" t="s">
        <v>339</v>
      </c>
      <c r="F98" s="20">
        <v>17</v>
      </c>
      <c r="G98" s="20" t="s">
        <v>1207</v>
      </c>
      <c r="H98" s="20">
        <v>1</v>
      </c>
      <c r="I98" s="20" t="s">
        <v>1330</v>
      </c>
      <c r="J98" s="20">
        <v>3</v>
      </c>
      <c r="K98" s="20" t="s">
        <v>657</v>
      </c>
      <c r="L98" s="66">
        <v>0.444967</v>
      </c>
      <c r="M98" s="67">
        <v>0.03</v>
      </c>
      <c r="N98" s="68">
        <v>2.9999999329447746E-2</v>
      </c>
      <c r="O98" s="67"/>
      <c r="P98" s="68"/>
    </row>
    <row r="99" spans="1:16" ht="38.25" x14ac:dyDescent="0.25">
      <c r="A99" s="18"/>
      <c r="B99" s="20">
        <v>3000001</v>
      </c>
      <c r="C99" s="20" t="s">
        <v>275</v>
      </c>
      <c r="D99" s="20"/>
      <c r="E99" s="20" t="s">
        <v>339</v>
      </c>
      <c r="F99" s="20">
        <v>17</v>
      </c>
      <c r="G99" s="20" t="s">
        <v>1207</v>
      </c>
      <c r="H99" s="20">
        <v>5</v>
      </c>
      <c r="I99" s="20" t="s">
        <v>1331</v>
      </c>
      <c r="J99" s="20">
        <v>3</v>
      </c>
      <c r="K99" s="20" t="s">
        <v>657</v>
      </c>
      <c r="L99" s="66">
        <v>0</v>
      </c>
      <c r="M99" s="67">
        <v>5.0000000000000001E-3</v>
      </c>
      <c r="N99" s="68">
        <v>4.999999888241291E-3</v>
      </c>
      <c r="O99" s="67"/>
      <c r="P99" s="68"/>
    </row>
    <row r="100" spans="1:16" ht="51" x14ac:dyDescent="0.25">
      <c r="A100" s="18"/>
      <c r="B100" s="20">
        <v>3000001</v>
      </c>
      <c r="C100" s="20" t="s">
        <v>275</v>
      </c>
      <c r="D100" s="20"/>
      <c r="E100" s="20" t="s">
        <v>339</v>
      </c>
      <c r="F100" s="20">
        <v>18</v>
      </c>
      <c r="G100" s="20" t="s">
        <v>1208</v>
      </c>
      <c r="H100" s="20">
        <v>1</v>
      </c>
      <c r="I100" s="20" t="s">
        <v>1332</v>
      </c>
      <c r="J100" s="20">
        <v>3</v>
      </c>
      <c r="K100" s="20" t="s">
        <v>657</v>
      </c>
      <c r="L100" s="66">
        <v>0.422012</v>
      </c>
      <c r="M100" s="67">
        <v>0</v>
      </c>
      <c r="N100" s="68">
        <v>0</v>
      </c>
      <c r="O100" s="67"/>
      <c r="P100" s="68"/>
    </row>
    <row r="101" spans="1:16" ht="51" x14ac:dyDescent="0.25">
      <c r="A101" s="18"/>
      <c r="B101" s="20">
        <v>3000001</v>
      </c>
      <c r="C101" s="20" t="s">
        <v>275</v>
      </c>
      <c r="D101" s="20"/>
      <c r="E101" s="20" t="s">
        <v>339</v>
      </c>
      <c r="F101" s="20">
        <v>19</v>
      </c>
      <c r="G101" s="20" t="s">
        <v>1209</v>
      </c>
      <c r="H101" s="20">
        <v>4</v>
      </c>
      <c r="I101" s="20" t="s">
        <v>1333</v>
      </c>
      <c r="J101" s="20">
        <v>3</v>
      </c>
      <c r="K101" s="20" t="s">
        <v>657</v>
      </c>
      <c r="L101" s="66">
        <v>0</v>
      </c>
      <c r="M101" s="67">
        <v>7.6039999999999996E-3</v>
      </c>
      <c r="N101" s="68">
        <v>7.6032001525163651E-3</v>
      </c>
      <c r="O101" s="67"/>
      <c r="P101" s="68"/>
    </row>
    <row r="102" spans="1:16" ht="38.25" x14ac:dyDescent="0.25">
      <c r="A102" s="18"/>
      <c r="B102" s="20">
        <v>3000001</v>
      </c>
      <c r="C102" s="20" t="s">
        <v>275</v>
      </c>
      <c r="D102" s="20"/>
      <c r="E102" s="20" t="s">
        <v>339</v>
      </c>
      <c r="F102" s="20">
        <v>19</v>
      </c>
      <c r="G102" s="20" t="s">
        <v>1209</v>
      </c>
      <c r="H102" s="20">
        <v>8</v>
      </c>
      <c r="I102" s="20" t="s">
        <v>1334</v>
      </c>
      <c r="J102" s="20">
        <v>3</v>
      </c>
      <c r="K102" s="20" t="s">
        <v>657</v>
      </c>
      <c r="L102" s="66">
        <v>2.6136E-2</v>
      </c>
      <c r="M102" s="67">
        <v>0</v>
      </c>
      <c r="N102" s="68">
        <v>0</v>
      </c>
      <c r="O102" s="67"/>
      <c r="P102" s="68"/>
    </row>
    <row r="103" spans="1:16" ht="38.25" x14ac:dyDescent="0.25">
      <c r="A103" s="18"/>
      <c r="B103" s="20">
        <v>3000001</v>
      </c>
      <c r="C103" s="20" t="s">
        <v>275</v>
      </c>
      <c r="D103" s="20"/>
      <c r="E103" s="20" t="s">
        <v>339</v>
      </c>
      <c r="F103" s="20">
        <v>19</v>
      </c>
      <c r="G103" s="20" t="s">
        <v>1209</v>
      </c>
      <c r="H103" s="20">
        <v>9</v>
      </c>
      <c r="I103" s="20" t="s">
        <v>1283</v>
      </c>
      <c r="J103" s="20">
        <v>3</v>
      </c>
      <c r="K103" s="20" t="s">
        <v>657</v>
      </c>
      <c r="L103" s="66">
        <v>0</v>
      </c>
      <c r="M103" s="67">
        <v>2.3878E-2</v>
      </c>
      <c r="N103" s="68">
        <v>2.3876899853348732E-2</v>
      </c>
      <c r="O103" s="67"/>
      <c r="P103" s="68"/>
    </row>
    <row r="104" spans="1:16" ht="38.25" x14ac:dyDescent="0.25">
      <c r="A104" s="18"/>
      <c r="B104" s="20">
        <v>3000001</v>
      </c>
      <c r="C104" s="20" t="s">
        <v>275</v>
      </c>
      <c r="D104" s="20"/>
      <c r="E104" s="20" t="s">
        <v>339</v>
      </c>
      <c r="F104" s="20">
        <v>20</v>
      </c>
      <c r="G104" s="20" t="s">
        <v>1210</v>
      </c>
      <c r="H104" s="20">
        <v>5</v>
      </c>
      <c r="I104" s="20" t="s">
        <v>1335</v>
      </c>
      <c r="J104" s="20">
        <v>3</v>
      </c>
      <c r="K104" s="20" t="s">
        <v>657</v>
      </c>
      <c r="L104" s="66">
        <v>0.11268</v>
      </c>
      <c r="M104" s="67">
        <v>0.11268</v>
      </c>
      <c r="N104" s="68">
        <v>0</v>
      </c>
      <c r="O104" s="67"/>
      <c r="P104" s="68"/>
    </row>
    <row r="105" spans="1:16" ht="38.25" x14ac:dyDescent="0.25">
      <c r="A105" s="18"/>
      <c r="B105" s="20">
        <v>3000001</v>
      </c>
      <c r="C105" s="20" t="s">
        <v>275</v>
      </c>
      <c r="D105" s="20"/>
      <c r="E105" s="20" t="s">
        <v>339</v>
      </c>
      <c r="F105" s="20">
        <v>20</v>
      </c>
      <c r="G105" s="20" t="s">
        <v>1210</v>
      </c>
      <c r="H105" s="20">
        <v>8</v>
      </c>
      <c r="I105" s="20" t="s">
        <v>1336</v>
      </c>
      <c r="J105" s="20">
        <v>3</v>
      </c>
      <c r="K105" s="20" t="s">
        <v>657</v>
      </c>
      <c r="L105" s="66">
        <v>6.3E-2</v>
      </c>
      <c r="M105" s="67">
        <v>0</v>
      </c>
      <c r="N105" s="68">
        <v>0</v>
      </c>
      <c r="O105" s="67"/>
      <c r="P105" s="68"/>
    </row>
    <row r="106" spans="1:16" ht="51" x14ac:dyDescent="0.25">
      <c r="A106" s="18"/>
      <c r="B106" s="20">
        <v>3000001</v>
      </c>
      <c r="C106" s="20" t="s">
        <v>275</v>
      </c>
      <c r="D106" s="20"/>
      <c r="E106" s="20" t="s">
        <v>339</v>
      </c>
      <c r="F106" s="20">
        <v>36</v>
      </c>
      <c r="G106" s="20" t="s">
        <v>121</v>
      </c>
      <c r="H106" s="20">
        <v>7</v>
      </c>
      <c r="I106" s="20" t="s">
        <v>1337</v>
      </c>
      <c r="J106" s="20">
        <v>1</v>
      </c>
      <c r="K106" s="20" t="s">
        <v>330</v>
      </c>
      <c r="L106" s="66">
        <v>0</v>
      </c>
      <c r="M106" s="67">
        <v>2.6440809999999999</v>
      </c>
      <c r="N106" s="68">
        <v>2.6440811157226563</v>
      </c>
      <c r="O106" s="67"/>
      <c r="P106" s="68"/>
    </row>
    <row r="107" spans="1:16" ht="38.25" x14ac:dyDescent="0.25">
      <c r="A107" s="18"/>
      <c r="B107" s="20">
        <v>3000133</v>
      </c>
      <c r="C107" s="20" t="s">
        <v>1102</v>
      </c>
      <c r="D107" s="20">
        <v>67</v>
      </c>
      <c r="E107" s="20" t="s">
        <v>1111</v>
      </c>
      <c r="F107" s="20">
        <v>1</v>
      </c>
      <c r="G107" s="20" t="s">
        <v>253</v>
      </c>
      <c r="H107" s="20">
        <v>1</v>
      </c>
      <c r="I107" s="20" t="s">
        <v>1338</v>
      </c>
      <c r="J107" s="20">
        <v>3</v>
      </c>
      <c r="K107" s="20" t="s">
        <v>657</v>
      </c>
      <c r="L107" s="66">
        <v>0</v>
      </c>
      <c r="M107" s="67">
        <v>0.85693000000000008</v>
      </c>
      <c r="N107" s="68">
        <v>0.83267924189567566</v>
      </c>
      <c r="O107" s="67"/>
      <c r="P107" s="68"/>
    </row>
    <row r="108" spans="1:16" ht="38.25" x14ac:dyDescent="0.25">
      <c r="A108" s="18"/>
      <c r="B108" s="20">
        <v>3000133</v>
      </c>
      <c r="C108" s="20" t="s">
        <v>1102</v>
      </c>
      <c r="D108" s="20">
        <v>67</v>
      </c>
      <c r="E108" s="20" t="s">
        <v>1111</v>
      </c>
      <c r="F108" s="20">
        <v>1</v>
      </c>
      <c r="G108" s="20" t="s">
        <v>1157</v>
      </c>
      <c r="H108" s="20">
        <v>1</v>
      </c>
      <c r="I108" s="20" t="s">
        <v>1339</v>
      </c>
      <c r="J108" s="20">
        <v>3</v>
      </c>
      <c r="K108" s="20" t="s">
        <v>657</v>
      </c>
      <c r="L108" s="66">
        <v>0.2</v>
      </c>
      <c r="M108" s="67">
        <v>1.1692869999999997</v>
      </c>
      <c r="N108" s="68">
        <v>1.1692870082333684</v>
      </c>
      <c r="O108" s="67"/>
      <c r="P108" s="68"/>
    </row>
    <row r="109" spans="1:16" ht="63.75" x14ac:dyDescent="0.25">
      <c r="A109" s="18"/>
      <c r="B109" s="20">
        <v>3000133</v>
      </c>
      <c r="C109" s="20" t="s">
        <v>1102</v>
      </c>
      <c r="D109" s="20">
        <v>67</v>
      </c>
      <c r="E109" s="20" t="s">
        <v>1111</v>
      </c>
      <c r="F109" s="20">
        <v>1</v>
      </c>
      <c r="G109" s="20" t="s">
        <v>1211</v>
      </c>
      <c r="H109" s="20">
        <v>1</v>
      </c>
      <c r="I109" s="20" t="s">
        <v>1340</v>
      </c>
      <c r="J109" s="20">
        <v>3</v>
      </c>
      <c r="K109" s="20" t="s">
        <v>657</v>
      </c>
      <c r="L109" s="66">
        <v>0</v>
      </c>
      <c r="M109" s="67">
        <v>0.24025299999999999</v>
      </c>
      <c r="N109" s="68">
        <v>0.24025300145149231</v>
      </c>
      <c r="O109" s="67"/>
      <c r="P109" s="68"/>
    </row>
    <row r="110" spans="1:16" ht="38.25" x14ac:dyDescent="0.25">
      <c r="A110" s="18"/>
      <c r="B110" s="20">
        <v>3000133</v>
      </c>
      <c r="C110" s="20" t="s">
        <v>1102</v>
      </c>
      <c r="D110" s="20">
        <v>67</v>
      </c>
      <c r="E110" s="20" t="s">
        <v>1111</v>
      </c>
      <c r="F110" s="20">
        <v>1</v>
      </c>
      <c r="G110" s="20" t="s">
        <v>1212</v>
      </c>
      <c r="H110" s="20">
        <v>1</v>
      </c>
      <c r="I110" s="20" t="s">
        <v>1341</v>
      </c>
      <c r="J110" s="20">
        <v>3</v>
      </c>
      <c r="K110" s="20" t="s">
        <v>657</v>
      </c>
      <c r="L110" s="66">
        <v>0</v>
      </c>
      <c r="M110" s="67">
        <v>0.46583799999999997</v>
      </c>
      <c r="N110" s="68">
        <v>0.4658379852771759</v>
      </c>
      <c r="O110" s="67"/>
      <c r="P110" s="68"/>
    </row>
    <row r="111" spans="1:16" ht="38.25" x14ac:dyDescent="0.25">
      <c r="A111" s="18"/>
      <c r="B111" s="20">
        <v>3000133</v>
      </c>
      <c r="C111" s="20" t="s">
        <v>1102</v>
      </c>
      <c r="D111" s="20">
        <v>67</v>
      </c>
      <c r="E111" s="20" t="s">
        <v>1111</v>
      </c>
      <c r="F111" s="20">
        <v>1</v>
      </c>
      <c r="G111" s="20" t="s">
        <v>1156</v>
      </c>
      <c r="H111" s="20">
        <v>1</v>
      </c>
      <c r="I111" s="20" t="s">
        <v>1239</v>
      </c>
      <c r="J111" s="20">
        <v>3</v>
      </c>
      <c r="K111" s="20" t="s">
        <v>657</v>
      </c>
      <c r="L111" s="66">
        <v>0</v>
      </c>
      <c r="M111" s="67">
        <v>0.59481300000000004</v>
      </c>
      <c r="N111" s="68">
        <v>0.59481299901381135</v>
      </c>
      <c r="O111" s="67"/>
      <c r="P111" s="68"/>
    </row>
    <row r="112" spans="1:16" ht="63.75" x14ac:dyDescent="0.25">
      <c r="A112" s="18"/>
      <c r="B112" s="20">
        <v>3000133</v>
      </c>
      <c r="C112" s="20" t="s">
        <v>1102</v>
      </c>
      <c r="D112" s="20">
        <v>67</v>
      </c>
      <c r="E112" s="20" t="s">
        <v>1111</v>
      </c>
      <c r="F112" s="20">
        <v>1</v>
      </c>
      <c r="G112" s="20" t="s">
        <v>252</v>
      </c>
      <c r="H112" s="20">
        <v>1</v>
      </c>
      <c r="I112" s="20" t="s">
        <v>1342</v>
      </c>
      <c r="J112" s="20">
        <v>3</v>
      </c>
      <c r="K112" s="20" t="s">
        <v>657</v>
      </c>
      <c r="L112" s="66">
        <v>0</v>
      </c>
      <c r="M112" s="67">
        <v>3.2152349999999998</v>
      </c>
      <c r="N112" s="68">
        <v>3.1883461475372314</v>
      </c>
      <c r="O112" s="67"/>
      <c r="P112" s="68"/>
    </row>
    <row r="113" spans="1:16" ht="38.25" x14ac:dyDescent="0.25">
      <c r="A113" s="18"/>
      <c r="B113" s="20">
        <v>3000133</v>
      </c>
      <c r="C113" s="20" t="s">
        <v>1102</v>
      </c>
      <c r="D113" s="20">
        <v>67</v>
      </c>
      <c r="E113" s="20" t="s">
        <v>1111</v>
      </c>
      <c r="F113" s="20">
        <v>1</v>
      </c>
      <c r="G113" s="20" t="s">
        <v>247</v>
      </c>
      <c r="H113" s="20">
        <v>22</v>
      </c>
      <c r="I113" s="20" t="s">
        <v>1343</v>
      </c>
      <c r="J113" s="20">
        <v>3</v>
      </c>
      <c r="K113" s="20" t="s">
        <v>657</v>
      </c>
      <c r="L113" s="66">
        <v>0</v>
      </c>
      <c r="M113" s="67">
        <v>4.5450000000000004E-3</v>
      </c>
      <c r="N113" s="68">
        <v>4.5449999161064625E-3</v>
      </c>
      <c r="O113" s="67"/>
      <c r="P113" s="68"/>
    </row>
    <row r="114" spans="1:16" ht="76.5" x14ac:dyDescent="0.25">
      <c r="A114" s="18"/>
      <c r="B114" s="20">
        <v>3000133</v>
      </c>
      <c r="C114" s="20" t="s">
        <v>1102</v>
      </c>
      <c r="D114" s="20">
        <v>67</v>
      </c>
      <c r="E114" s="20" t="s">
        <v>1111</v>
      </c>
      <c r="F114" s="20">
        <v>2</v>
      </c>
      <c r="G114" s="20" t="s">
        <v>1213</v>
      </c>
      <c r="H114" s="20">
        <v>1</v>
      </c>
      <c r="I114" s="20" t="s">
        <v>1344</v>
      </c>
      <c r="J114" s="20">
        <v>3</v>
      </c>
      <c r="K114" s="20" t="s">
        <v>657</v>
      </c>
      <c r="L114" s="66">
        <v>0</v>
      </c>
      <c r="M114" s="67">
        <v>1.870781</v>
      </c>
      <c r="N114" s="68">
        <v>1.8707809448242187</v>
      </c>
      <c r="O114" s="67"/>
      <c r="P114" s="68"/>
    </row>
    <row r="115" spans="1:16" ht="38.25" x14ac:dyDescent="0.25">
      <c r="A115" s="18"/>
      <c r="B115" s="20">
        <v>3000133</v>
      </c>
      <c r="C115" s="20" t="s">
        <v>1102</v>
      </c>
      <c r="D115" s="20">
        <v>67</v>
      </c>
      <c r="E115" s="20" t="s">
        <v>1111</v>
      </c>
      <c r="F115" s="20">
        <v>2</v>
      </c>
      <c r="G115" s="20" t="s">
        <v>1165</v>
      </c>
      <c r="H115" s="20">
        <v>1</v>
      </c>
      <c r="I115" s="20" t="s">
        <v>1255</v>
      </c>
      <c r="J115" s="20">
        <v>3</v>
      </c>
      <c r="K115" s="20" t="s">
        <v>657</v>
      </c>
      <c r="L115" s="66">
        <v>0</v>
      </c>
      <c r="M115" s="67">
        <v>0.32585199999999997</v>
      </c>
      <c r="N115" s="68">
        <v>0.32585200667381287</v>
      </c>
      <c r="O115" s="67"/>
      <c r="P115" s="68"/>
    </row>
    <row r="116" spans="1:16" ht="38.25" x14ac:dyDescent="0.25">
      <c r="A116" s="18"/>
      <c r="B116" s="20">
        <v>3000133</v>
      </c>
      <c r="C116" s="20" t="s">
        <v>1102</v>
      </c>
      <c r="D116" s="20">
        <v>67</v>
      </c>
      <c r="E116" s="20" t="s">
        <v>1111</v>
      </c>
      <c r="F116" s="20">
        <v>2</v>
      </c>
      <c r="G116" s="20" t="s">
        <v>1166</v>
      </c>
      <c r="H116" s="20">
        <v>1</v>
      </c>
      <c r="I116" s="20" t="s">
        <v>1256</v>
      </c>
      <c r="J116" s="20">
        <v>3</v>
      </c>
      <c r="K116" s="20" t="s">
        <v>657</v>
      </c>
      <c r="L116" s="66">
        <v>0</v>
      </c>
      <c r="M116" s="67">
        <v>1.291156</v>
      </c>
      <c r="N116" s="68">
        <v>1.2911559753119946</v>
      </c>
      <c r="O116" s="67"/>
      <c r="P116" s="68"/>
    </row>
    <row r="117" spans="1:16" ht="38.25" x14ac:dyDescent="0.25">
      <c r="A117" s="18"/>
      <c r="B117" s="20">
        <v>3000133</v>
      </c>
      <c r="C117" s="20" t="s">
        <v>1102</v>
      </c>
      <c r="D117" s="20">
        <v>67</v>
      </c>
      <c r="E117" s="20" t="s">
        <v>1111</v>
      </c>
      <c r="F117" s="20">
        <v>2</v>
      </c>
      <c r="G117" s="20" t="s">
        <v>1164</v>
      </c>
      <c r="H117" s="20">
        <v>1</v>
      </c>
      <c r="I117" s="20" t="s">
        <v>1254</v>
      </c>
      <c r="J117" s="20">
        <v>3</v>
      </c>
      <c r="K117" s="20" t="s">
        <v>657</v>
      </c>
      <c r="L117" s="66">
        <v>0</v>
      </c>
      <c r="M117" s="67">
        <v>2.0207600000000001</v>
      </c>
      <c r="N117" s="68">
        <v>2.0054669417440891</v>
      </c>
      <c r="O117" s="67"/>
      <c r="P117" s="68"/>
    </row>
    <row r="118" spans="1:16" ht="51" x14ac:dyDescent="0.25">
      <c r="A118" s="18"/>
      <c r="B118" s="20">
        <v>3000133</v>
      </c>
      <c r="C118" s="20" t="s">
        <v>1102</v>
      </c>
      <c r="D118" s="20">
        <v>67</v>
      </c>
      <c r="E118" s="20" t="s">
        <v>1111</v>
      </c>
      <c r="F118" s="20">
        <v>2</v>
      </c>
      <c r="G118" s="20" t="s">
        <v>1170</v>
      </c>
      <c r="H118" s="20">
        <v>1</v>
      </c>
      <c r="I118" s="20" t="s">
        <v>1345</v>
      </c>
      <c r="J118" s="20">
        <v>3</v>
      </c>
      <c r="K118" s="20" t="s">
        <v>657</v>
      </c>
      <c r="L118" s="66">
        <v>0</v>
      </c>
      <c r="M118" s="67">
        <v>1.715374</v>
      </c>
      <c r="N118" s="68">
        <v>1.7153739929199219</v>
      </c>
      <c r="O118" s="67"/>
      <c r="P118" s="68"/>
    </row>
    <row r="119" spans="1:16" ht="38.25" x14ac:dyDescent="0.25">
      <c r="A119" s="18"/>
      <c r="B119" s="20">
        <v>3000133</v>
      </c>
      <c r="C119" s="20" t="s">
        <v>1102</v>
      </c>
      <c r="D119" s="20">
        <v>67</v>
      </c>
      <c r="E119" s="20" t="s">
        <v>1111</v>
      </c>
      <c r="F119" s="20">
        <v>2</v>
      </c>
      <c r="G119" s="20" t="s">
        <v>1214</v>
      </c>
      <c r="H119" s="20">
        <v>1</v>
      </c>
      <c r="I119" s="20" t="s">
        <v>1346</v>
      </c>
      <c r="J119" s="20">
        <v>3</v>
      </c>
      <c r="K119" s="20" t="s">
        <v>657</v>
      </c>
      <c r="L119" s="66">
        <v>0</v>
      </c>
      <c r="M119" s="67">
        <v>0.34259499999999998</v>
      </c>
      <c r="N119" s="68">
        <v>0.34258200135082006</v>
      </c>
      <c r="O119" s="67"/>
      <c r="P119" s="68"/>
    </row>
    <row r="120" spans="1:16" ht="51" x14ac:dyDescent="0.25">
      <c r="A120" s="18"/>
      <c r="B120" s="20">
        <v>3000133</v>
      </c>
      <c r="C120" s="20" t="s">
        <v>1102</v>
      </c>
      <c r="D120" s="20">
        <v>67</v>
      </c>
      <c r="E120" s="20" t="s">
        <v>1111</v>
      </c>
      <c r="F120" s="20">
        <v>2</v>
      </c>
      <c r="G120" s="20" t="s">
        <v>1160</v>
      </c>
      <c r="H120" s="20">
        <v>1</v>
      </c>
      <c r="I120" s="20" t="s">
        <v>1250</v>
      </c>
      <c r="J120" s="20">
        <v>3</v>
      </c>
      <c r="K120" s="20" t="s">
        <v>657</v>
      </c>
      <c r="L120" s="66">
        <v>0</v>
      </c>
      <c r="M120" s="67">
        <v>0.44187799999999999</v>
      </c>
      <c r="N120" s="68">
        <v>0.42468368634581566</v>
      </c>
      <c r="O120" s="67"/>
      <c r="P120" s="68"/>
    </row>
    <row r="121" spans="1:16" ht="38.25" x14ac:dyDescent="0.25">
      <c r="A121" s="18"/>
      <c r="B121" s="20">
        <v>3000133</v>
      </c>
      <c r="C121" s="20" t="s">
        <v>1102</v>
      </c>
      <c r="D121" s="20">
        <v>67</v>
      </c>
      <c r="E121" s="20" t="s">
        <v>1111</v>
      </c>
      <c r="F121" s="20">
        <v>2</v>
      </c>
      <c r="G121" s="20" t="s">
        <v>1163</v>
      </c>
      <c r="H121" s="20">
        <v>1</v>
      </c>
      <c r="I121" s="20" t="s">
        <v>1253</v>
      </c>
      <c r="J121" s="20">
        <v>3</v>
      </c>
      <c r="K121" s="20" t="s">
        <v>657</v>
      </c>
      <c r="L121" s="66">
        <v>0</v>
      </c>
      <c r="M121" s="67">
        <v>0.88922800000000002</v>
      </c>
      <c r="N121" s="68">
        <v>0.87415999174118042</v>
      </c>
      <c r="O121" s="67"/>
      <c r="P121" s="68"/>
    </row>
    <row r="122" spans="1:16" ht="38.25" x14ac:dyDescent="0.25">
      <c r="A122" s="18"/>
      <c r="B122" s="20">
        <v>3000133</v>
      </c>
      <c r="C122" s="20" t="s">
        <v>1102</v>
      </c>
      <c r="D122" s="20">
        <v>67</v>
      </c>
      <c r="E122" s="20" t="s">
        <v>1111</v>
      </c>
      <c r="F122" s="20">
        <v>2</v>
      </c>
      <c r="G122" s="20" t="s">
        <v>1215</v>
      </c>
      <c r="H122" s="20">
        <v>2</v>
      </c>
      <c r="I122" s="20" t="s">
        <v>1347</v>
      </c>
      <c r="J122" s="20">
        <v>3</v>
      </c>
      <c r="K122" s="20" t="s">
        <v>657</v>
      </c>
      <c r="L122" s="66">
        <v>2.4E-2</v>
      </c>
      <c r="M122" s="67">
        <v>0</v>
      </c>
      <c r="N122" s="68">
        <v>0</v>
      </c>
      <c r="O122" s="67"/>
      <c r="P122" s="68"/>
    </row>
    <row r="123" spans="1:16" ht="38.25" x14ac:dyDescent="0.25">
      <c r="A123" s="18"/>
      <c r="B123" s="20">
        <v>3000133</v>
      </c>
      <c r="C123" s="20" t="s">
        <v>1102</v>
      </c>
      <c r="D123" s="20">
        <v>67</v>
      </c>
      <c r="E123" s="20" t="s">
        <v>1111</v>
      </c>
      <c r="F123" s="20">
        <v>2</v>
      </c>
      <c r="G123" s="20" t="s">
        <v>1168</v>
      </c>
      <c r="H123" s="20">
        <v>2</v>
      </c>
      <c r="I123" s="20" t="s">
        <v>1348</v>
      </c>
      <c r="J123" s="20">
        <v>3</v>
      </c>
      <c r="K123" s="20" t="s">
        <v>657</v>
      </c>
      <c r="L123" s="66">
        <v>0</v>
      </c>
      <c r="M123" s="67">
        <v>0.15225</v>
      </c>
      <c r="N123" s="68">
        <v>0.15224899351596832</v>
      </c>
      <c r="O123" s="67"/>
      <c r="P123" s="68"/>
    </row>
    <row r="124" spans="1:16" ht="63.75" x14ac:dyDescent="0.25">
      <c r="A124" s="18"/>
      <c r="B124" s="20">
        <v>3000133</v>
      </c>
      <c r="C124" s="20" t="s">
        <v>1102</v>
      </c>
      <c r="D124" s="20">
        <v>67</v>
      </c>
      <c r="E124" s="20" t="s">
        <v>1111</v>
      </c>
      <c r="F124" s="20">
        <v>3</v>
      </c>
      <c r="G124" s="20" t="s">
        <v>1216</v>
      </c>
      <c r="H124" s="20">
        <v>1</v>
      </c>
      <c r="I124" s="20" t="s">
        <v>1349</v>
      </c>
      <c r="J124" s="20">
        <v>3</v>
      </c>
      <c r="K124" s="20" t="s">
        <v>657</v>
      </c>
      <c r="L124" s="66">
        <v>3.2689999999999997E-2</v>
      </c>
      <c r="M124" s="67">
        <v>3.2689999999999997E-2</v>
      </c>
      <c r="N124" s="68">
        <v>2.4516720324754715E-2</v>
      </c>
      <c r="O124" s="67"/>
      <c r="P124" s="68"/>
    </row>
    <row r="125" spans="1:16" ht="51" x14ac:dyDescent="0.25">
      <c r="A125" s="18"/>
      <c r="B125" s="20">
        <v>3000133</v>
      </c>
      <c r="C125" s="20" t="s">
        <v>1102</v>
      </c>
      <c r="D125" s="20">
        <v>67</v>
      </c>
      <c r="E125" s="20" t="s">
        <v>1111</v>
      </c>
      <c r="F125" s="20">
        <v>3</v>
      </c>
      <c r="G125" s="20" t="s">
        <v>1217</v>
      </c>
      <c r="H125" s="20">
        <v>1</v>
      </c>
      <c r="I125" s="20" t="s">
        <v>1350</v>
      </c>
      <c r="J125" s="20">
        <v>3</v>
      </c>
      <c r="K125" s="20" t="s">
        <v>657</v>
      </c>
      <c r="L125" s="66">
        <v>0</v>
      </c>
      <c r="M125" s="67">
        <v>0.58659499999999998</v>
      </c>
      <c r="N125" s="68">
        <v>0.58659499883651733</v>
      </c>
      <c r="O125" s="67"/>
      <c r="P125" s="68"/>
    </row>
    <row r="126" spans="1:16" ht="51" x14ac:dyDescent="0.25">
      <c r="A126" s="18"/>
      <c r="B126" s="20">
        <v>3000133</v>
      </c>
      <c r="C126" s="20" t="s">
        <v>1102</v>
      </c>
      <c r="D126" s="20">
        <v>67</v>
      </c>
      <c r="E126" s="20" t="s">
        <v>1111</v>
      </c>
      <c r="F126" s="20">
        <v>3</v>
      </c>
      <c r="G126" s="20" t="s">
        <v>1218</v>
      </c>
      <c r="H126" s="20">
        <v>1</v>
      </c>
      <c r="I126" s="20" t="s">
        <v>1351</v>
      </c>
      <c r="J126" s="20">
        <v>3</v>
      </c>
      <c r="K126" s="20" t="s">
        <v>657</v>
      </c>
      <c r="L126" s="66">
        <v>0</v>
      </c>
      <c r="M126" s="67">
        <v>0.76852399999999998</v>
      </c>
      <c r="N126" s="68">
        <v>0.72639776766300201</v>
      </c>
      <c r="O126" s="67"/>
      <c r="P126" s="68"/>
    </row>
    <row r="127" spans="1:16" ht="63.75" x14ac:dyDescent="0.25">
      <c r="A127" s="18"/>
      <c r="B127" s="20">
        <v>3000133</v>
      </c>
      <c r="C127" s="20" t="s">
        <v>1102</v>
      </c>
      <c r="D127" s="20">
        <v>67</v>
      </c>
      <c r="E127" s="20" t="s">
        <v>1111</v>
      </c>
      <c r="F127" s="20">
        <v>3</v>
      </c>
      <c r="G127" s="20" t="s">
        <v>1171</v>
      </c>
      <c r="H127" s="20">
        <v>1</v>
      </c>
      <c r="I127" s="20" t="s">
        <v>1269</v>
      </c>
      <c r="J127" s="20">
        <v>3</v>
      </c>
      <c r="K127" s="20" t="s">
        <v>657</v>
      </c>
      <c r="L127" s="66">
        <v>0</v>
      </c>
      <c r="M127" s="67">
        <v>0.74204300000000001</v>
      </c>
      <c r="N127" s="68">
        <v>0.71519899368286133</v>
      </c>
      <c r="O127" s="67"/>
      <c r="P127" s="68"/>
    </row>
    <row r="128" spans="1:16" ht="38.25" x14ac:dyDescent="0.25">
      <c r="A128" s="18"/>
      <c r="B128" s="20">
        <v>3000133</v>
      </c>
      <c r="C128" s="20" t="s">
        <v>1102</v>
      </c>
      <c r="D128" s="20">
        <v>67</v>
      </c>
      <c r="E128" s="20" t="s">
        <v>1111</v>
      </c>
      <c r="F128" s="20">
        <v>3</v>
      </c>
      <c r="G128" s="20" t="s">
        <v>1219</v>
      </c>
      <c r="H128" s="20">
        <v>2</v>
      </c>
      <c r="I128" s="20" t="s">
        <v>1352</v>
      </c>
      <c r="J128" s="20">
        <v>3</v>
      </c>
      <c r="K128" s="20" t="s">
        <v>657</v>
      </c>
      <c r="L128" s="66">
        <v>0.04</v>
      </c>
      <c r="M128" s="67">
        <v>4.2499999999999998E-4</v>
      </c>
      <c r="N128" s="68">
        <v>0</v>
      </c>
      <c r="O128" s="67"/>
      <c r="P128" s="68"/>
    </row>
    <row r="129" spans="1:16" ht="38.25" x14ac:dyDescent="0.25">
      <c r="A129" s="18"/>
      <c r="B129" s="20">
        <v>3000133</v>
      </c>
      <c r="C129" s="20" t="s">
        <v>1102</v>
      </c>
      <c r="D129" s="20">
        <v>67</v>
      </c>
      <c r="E129" s="20" t="s">
        <v>1111</v>
      </c>
      <c r="F129" s="20">
        <v>3</v>
      </c>
      <c r="G129" s="20" t="s">
        <v>1171</v>
      </c>
      <c r="H129" s="20">
        <v>4</v>
      </c>
      <c r="I129" s="20" t="s">
        <v>1353</v>
      </c>
      <c r="J129" s="20">
        <v>3</v>
      </c>
      <c r="K129" s="20" t="s">
        <v>657</v>
      </c>
      <c r="L129" s="66">
        <v>0</v>
      </c>
      <c r="M129" s="67">
        <v>0.03</v>
      </c>
      <c r="N129" s="68">
        <v>2.9999999329447746E-2</v>
      </c>
      <c r="O129" s="67"/>
      <c r="P129" s="68"/>
    </row>
    <row r="130" spans="1:16" ht="51" x14ac:dyDescent="0.25">
      <c r="A130" s="18"/>
      <c r="B130" s="20">
        <v>3000133</v>
      </c>
      <c r="C130" s="20" t="s">
        <v>1102</v>
      </c>
      <c r="D130" s="20">
        <v>67</v>
      </c>
      <c r="E130" s="20" t="s">
        <v>1111</v>
      </c>
      <c r="F130" s="20">
        <v>3</v>
      </c>
      <c r="G130" s="20" t="s">
        <v>1220</v>
      </c>
      <c r="H130" s="20">
        <v>4</v>
      </c>
      <c r="I130" s="20" t="s">
        <v>1354</v>
      </c>
      <c r="J130" s="20">
        <v>3</v>
      </c>
      <c r="K130" s="20" t="s">
        <v>657</v>
      </c>
      <c r="L130" s="66">
        <v>0</v>
      </c>
      <c r="M130" s="67">
        <v>6.4356999999999998E-2</v>
      </c>
      <c r="N130" s="68">
        <v>6.4356483519077301E-2</v>
      </c>
      <c r="O130" s="67"/>
      <c r="P130" s="68"/>
    </row>
    <row r="131" spans="1:16" ht="38.25" x14ac:dyDescent="0.25">
      <c r="A131" s="18"/>
      <c r="B131" s="20">
        <v>3000133</v>
      </c>
      <c r="C131" s="20" t="s">
        <v>1102</v>
      </c>
      <c r="D131" s="20">
        <v>67</v>
      </c>
      <c r="E131" s="20" t="s">
        <v>1111</v>
      </c>
      <c r="F131" s="20">
        <v>3</v>
      </c>
      <c r="G131" s="20" t="s">
        <v>1221</v>
      </c>
      <c r="H131" s="20">
        <v>5</v>
      </c>
      <c r="I131" s="20" t="s">
        <v>1355</v>
      </c>
      <c r="J131" s="20">
        <v>3</v>
      </c>
      <c r="K131" s="20" t="s">
        <v>657</v>
      </c>
      <c r="L131" s="66">
        <v>0</v>
      </c>
      <c r="M131" s="67">
        <v>1.2E-2</v>
      </c>
      <c r="N131" s="68">
        <v>1.1999999172985554E-2</v>
      </c>
      <c r="O131" s="67"/>
      <c r="P131" s="68"/>
    </row>
    <row r="132" spans="1:16" ht="38.25" x14ac:dyDescent="0.25">
      <c r="A132" s="18"/>
      <c r="B132" s="20">
        <v>3000133</v>
      </c>
      <c r="C132" s="20" t="s">
        <v>1102</v>
      </c>
      <c r="D132" s="20">
        <v>67</v>
      </c>
      <c r="E132" s="20" t="s">
        <v>1111</v>
      </c>
      <c r="F132" s="20">
        <v>3</v>
      </c>
      <c r="G132" s="20" t="s">
        <v>1216</v>
      </c>
      <c r="H132" s="20">
        <v>11</v>
      </c>
      <c r="I132" s="20" t="s">
        <v>1356</v>
      </c>
      <c r="J132" s="20">
        <v>3</v>
      </c>
      <c r="K132" s="20" t="s">
        <v>657</v>
      </c>
      <c r="L132" s="66">
        <v>0.06</v>
      </c>
      <c r="M132" s="67">
        <v>0.03</v>
      </c>
      <c r="N132" s="68">
        <v>2.9999999329447746E-2</v>
      </c>
      <c r="O132" s="67"/>
      <c r="P132" s="68"/>
    </row>
    <row r="133" spans="1:16" ht="38.25" x14ac:dyDescent="0.25">
      <c r="A133" s="18"/>
      <c r="B133" s="20">
        <v>3000133</v>
      </c>
      <c r="C133" s="20" t="s">
        <v>1102</v>
      </c>
      <c r="D133" s="20">
        <v>67</v>
      </c>
      <c r="E133" s="20" t="s">
        <v>1111</v>
      </c>
      <c r="F133" s="20">
        <v>3</v>
      </c>
      <c r="G133" s="20" t="s">
        <v>1216</v>
      </c>
      <c r="H133" s="20">
        <v>22</v>
      </c>
      <c r="I133" s="20" t="s">
        <v>1357</v>
      </c>
      <c r="J133" s="20">
        <v>3</v>
      </c>
      <c r="K133" s="20" t="s">
        <v>657</v>
      </c>
      <c r="L133" s="66">
        <v>0</v>
      </c>
      <c r="M133" s="67">
        <v>2.4E-2</v>
      </c>
      <c r="N133" s="68">
        <v>2.4000002071261406E-2</v>
      </c>
      <c r="O133" s="67"/>
      <c r="P133" s="68"/>
    </row>
    <row r="134" spans="1:16" ht="38.25" x14ac:dyDescent="0.25">
      <c r="A134" s="18"/>
      <c r="B134" s="20">
        <v>3000133</v>
      </c>
      <c r="C134" s="20" t="s">
        <v>1102</v>
      </c>
      <c r="D134" s="20">
        <v>67</v>
      </c>
      <c r="E134" s="20" t="s">
        <v>1111</v>
      </c>
      <c r="F134" s="20">
        <v>4</v>
      </c>
      <c r="G134" s="20" t="s">
        <v>1176</v>
      </c>
      <c r="H134" s="20">
        <v>1</v>
      </c>
      <c r="I134" s="20" t="s">
        <v>1358</v>
      </c>
      <c r="J134" s="20">
        <v>3</v>
      </c>
      <c r="K134" s="20" t="s">
        <v>657</v>
      </c>
      <c r="L134" s="66">
        <v>0</v>
      </c>
      <c r="M134" s="67">
        <v>2.7564089999999992</v>
      </c>
      <c r="N134" s="68">
        <v>2.7430160101503134</v>
      </c>
      <c r="O134" s="67"/>
      <c r="P134" s="68"/>
    </row>
    <row r="135" spans="1:16" ht="63.75" x14ac:dyDescent="0.25">
      <c r="A135" s="18"/>
      <c r="B135" s="20">
        <v>3000133</v>
      </c>
      <c r="C135" s="20" t="s">
        <v>1102</v>
      </c>
      <c r="D135" s="20">
        <v>67</v>
      </c>
      <c r="E135" s="20" t="s">
        <v>1111</v>
      </c>
      <c r="F135" s="20">
        <v>4</v>
      </c>
      <c r="G135" s="20" t="s">
        <v>1178</v>
      </c>
      <c r="H135" s="20">
        <v>1</v>
      </c>
      <c r="I135" s="20" t="s">
        <v>1359</v>
      </c>
      <c r="J135" s="20">
        <v>3</v>
      </c>
      <c r="K135" s="20" t="s">
        <v>657</v>
      </c>
      <c r="L135" s="66">
        <v>0</v>
      </c>
      <c r="M135" s="67">
        <v>1.387705</v>
      </c>
      <c r="N135" s="68">
        <v>1.3006240129470825</v>
      </c>
      <c r="O135" s="67"/>
      <c r="P135" s="68"/>
    </row>
    <row r="136" spans="1:16" ht="51" x14ac:dyDescent="0.25">
      <c r="A136" s="18"/>
      <c r="B136" s="20">
        <v>3000133</v>
      </c>
      <c r="C136" s="20" t="s">
        <v>1102</v>
      </c>
      <c r="D136" s="20">
        <v>67</v>
      </c>
      <c r="E136" s="20" t="s">
        <v>1111</v>
      </c>
      <c r="F136" s="20">
        <v>4</v>
      </c>
      <c r="G136" s="20" t="s">
        <v>1222</v>
      </c>
      <c r="H136" s="20">
        <v>14</v>
      </c>
      <c r="I136" s="20" t="s">
        <v>1360</v>
      </c>
      <c r="J136" s="20">
        <v>3</v>
      </c>
      <c r="K136" s="20" t="s">
        <v>657</v>
      </c>
      <c r="L136" s="66">
        <v>0</v>
      </c>
      <c r="M136" s="67">
        <v>8.9999999999999993E-3</v>
      </c>
      <c r="N136" s="68">
        <v>8.999999612569809E-3</v>
      </c>
      <c r="O136" s="67"/>
      <c r="P136" s="68"/>
    </row>
    <row r="137" spans="1:16" ht="38.25" x14ac:dyDescent="0.25">
      <c r="A137" s="18"/>
      <c r="B137" s="20">
        <v>3000133</v>
      </c>
      <c r="C137" s="20" t="s">
        <v>1102</v>
      </c>
      <c r="D137" s="20">
        <v>67</v>
      </c>
      <c r="E137" s="20" t="s">
        <v>1111</v>
      </c>
      <c r="F137" s="20">
        <v>4</v>
      </c>
      <c r="G137" s="20" t="s">
        <v>1222</v>
      </c>
      <c r="H137" s="20">
        <v>16</v>
      </c>
      <c r="I137" s="20" t="s">
        <v>1361</v>
      </c>
      <c r="J137" s="20">
        <v>3</v>
      </c>
      <c r="K137" s="20" t="s">
        <v>657</v>
      </c>
      <c r="L137" s="66">
        <v>0</v>
      </c>
      <c r="M137" s="67">
        <v>1.9300000000000001E-2</v>
      </c>
      <c r="N137" s="68">
        <v>1.9300000742077827E-2</v>
      </c>
      <c r="O137" s="67"/>
      <c r="P137" s="68"/>
    </row>
    <row r="138" spans="1:16" ht="51" x14ac:dyDescent="0.25">
      <c r="A138" s="18"/>
      <c r="B138" s="20">
        <v>3000133</v>
      </c>
      <c r="C138" s="20" t="s">
        <v>1102</v>
      </c>
      <c r="D138" s="20">
        <v>67</v>
      </c>
      <c r="E138" s="20" t="s">
        <v>1111</v>
      </c>
      <c r="F138" s="20">
        <v>4</v>
      </c>
      <c r="G138" s="20" t="s">
        <v>1223</v>
      </c>
      <c r="H138" s="20">
        <v>19</v>
      </c>
      <c r="I138" s="20" t="s">
        <v>1362</v>
      </c>
      <c r="J138" s="20">
        <v>3</v>
      </c>
      <c r="K138" s="20" t="s">
        <v>657</v>
      </c>
      <c r="L138" s="66">
        <v>1.2E-2</v>
      </c>
      <c r="M138" s="67">
        <v>0</v>
      </c>
      <c r="N138" s="68">
        <v>0</v>
      </c>
      <c r="O138" s="67"/>
      <c r="P138" s="68"/>
    </row>
    <row r="139" spans="1:16" ht="51" x14ac:dyDescent="0.25">
      <c r="A139" s="18"/>
      <c r="B139" s="20">
        <v>3000133</v>
      </c>
      <c r="C139" s="20" t="s">
        <v>1102</v>
      </c>
      <c r="D139" s="20">
        <v>67</v>
      </c>
      <c r="E139" s="20" t="s">
        <v>1111</v>
      </c>
      <c r="F139" s="20">
        <v>5</v>
      </c>
      <c r="G139" s="20" t="s">
        <v>1224</v>
      </c>
      <c r="H139" s="20">
        <v>1</v>
      </c>
      <c r="I139" s="20" t="s">
        <v>1363</v>
      </c>
      <c r="J139" s="20">
        <v>3</v>
      </c>
      <c r="K139" s="20" t="s">
        <v>657</v>
      </c>
      <c r="L139" s="66">
        <v>0</v>
      </c>
      <c r="M139" s="67">
        <v>1.3221750000000001</v>
      </c>
      <c r="N139" s="68">
        <v>1.2620740234851837</v>
      </c>
      <c r="O139" s="67"/>
      <c r="P139" s="68"/>
    </row>
    <row r="140" spans="1:16" ht="51" x14ac:dyDescent="0.25">
      <c r="A140" s="18"/>
      <c r="B140" s="20">
        <v>3000133</v>
      </c>
      <c r="C140" s="20" t="s">
        <v>1102</v>
      </c>
      <c r="D140" s="20">
        <v>67</v>
      </c>
      <c r="E140" s="20" t="s">
        <v>1111</v>
      </c>
      <c r="F140" s="20">
        <v>5</v>
      </c>
      <c r="G140" s="20" t="s">
        <v>1225</v>
      </c>
      <c r="H140" s="20">
        <v>1</v>
      </c>
      <c r="I140" s="20" t="s">
        <v>1364</v>
      </c>
      <c r="J140" s="20">
        <v>3</v>
      </c>
      <c r="K140" s="20" t="s">
        <v>657</v>
      </c>
      <c r="L140" s="66">
        <v>0</v>
      </c>
      <c r="M140" s="67">
        <v>0.31147799999999998</v>
      </c>
      <c r="N140" s="68">
        <v>0.31147798895835876</v>
      </c>
      <c r="O140" s="67"/>
      <c r="P140" s="68"/>
    </row>
    <row r="141" spans="1:16" ht="63.75" x14ac:dyDescent="0.25">
      <c r="A141" s="18"/>
      <c r="B141" s="20">
        <v>3000133</v>
      </c>
      <c r="C141" s="20" t="s">
        <v>1102</v>
      </c>
      <c r="D141" s="20">
        <v>67</v>
      </c>
      <c r="E141" s="20" t="s">
        <v>1111</v>
      </c>
      <c r="F141" s="20">
        <v>6</v>
      </c>
      <c r="G141" s="20" t="s">
        <v>1185</v>
      </c>
      <c r="H141" s="20">
        <v>1</v>
      </c>
      <c r="I141" s="20" t="s">
        <v>1293</v>
      </c>
      <c r="J141" s="20">
        <v>3</v>
      </c>
      <c r="K141" s="20" t="s">
        <v>657</v>
      </c>
      <c r="L141" s="66">
        <v>0</v>
      </c>
      <c r="M141" s="67">
        <v>0.62017700000000009</v>
      </c>
      <c r="N141" s="68">
        <v>0.61816300265491009</v>
      </c>
      <c r="O141" s="67"/>
      <c r="P141" s="68"/>
    </row>
    <row r="142" spans="1:16" ht="38.25" x14ac:dyDescent="0.25">
      <c r="A142" s="18"/>
      <c r="B142" s="20">
        <v>3000133</v>
      </c>
      <c r="C142" s="20" t="s">
        <v>1102</v>
      </c>
      <c r="D142" s="20">
        <v>67</v>
      </c>
      <c r="E142" s="20" t="s">
        <v>1111</v>
      </c>
      <c r="F142" s="20">
        <v>6</v>
      </c>
      <c r="G142" s="20" t="s">
        <v>1226</v>
      </c>
      <c r="H142" s="20">
        <v>1</v>
      </c>
      <c r="I142" s="20" t="s">
        <v>1365</v>
      </c>
      <c r="J142" s="20">
        <v>3</v>
      </c>
      <c r="K142" s="20" t="s">
        <v>657</v>
      </c>
      <c r="L142" s="66">
        <v>0</v>
      </c>
      <c r="M142" s="67">
        <v>0.39624399999999999</v>
      </c>
      <c r="N142" s="68">
        <v>0.39600200206041336</v>
      </c>
      <c r="O142" s="67"/>
      <c r="P142" s="68"/>
    </row>
    <row r="143" spans="1:16" ht="38.25" x14ac:dyDescent="0.25">
      <c r="A143" s="18"/>
      <c r="B143" s="20">
        <v>3000133</v>
      </c>
      <c r="C143" s="20" t="s">
        <v>1102</v>
      </c>
      <c r="D143" s="20">
        <v>67</v>
      </c>
      <c r="E143" s="20" t="s">
        <v>1111</v>
      </c>
      <c r="F143" s="20">
        <v>6</v>
      </c>
      <c r="G143" s="20" t="s">
        <v>1186</v>
      </c>
      <c r="H143" s="20">
        <v>1</v>
      </c>
      <c r="I143" s="20" t="s">
        <v>1294</v>
      </c>
      <c r="J143" s="20">
        <v>3</v>
      </c>
      <c r="K143" s="20" t="s">
        <v>657</v>
      </c>
      <c r="L143" s="66">
        <v>0</v>
      </c>
      <c r="M143" s="67">
        <v>1.0461239999999998</v>
      </c>
      <c r="N143" s="68">
        <v>1.0461239833384752</v>
      </c>
      <c r="O143" s="67"/>
      <c r="P143" s="68"/>
    </row>
    <row r="144" spans="1:16" ht="51" x14ac:dyDescent="0.25">
      <c r="A144" s="18"/>
      <c r="B144" s="20">
        <v>3000133</v>
      </c>
      <c r="C144" s="20" t="s">
        <v>1102</v>
      </c>
      <c r="D144" s="20">
        <v>67</v>
      </c>
      <c r="E144" s="20" t="s">
        <v>1111</v>
      </c>
      <c r="F144" s="20">
        <v>6</v>
      </c>
      <c r="G144" s="20" t="s">
        <v>1227</v>
      </c>
      <c r="H144" s="20">
        <v>2</v>
      </c>
      <c r="I144" s="20" t="s">
        <v>1366</v>
      </c>
      <c r="J144" s="20">
        <v>3</v>
      </c>
      <c r="K144" s="20" t="s">
        <v>657</v>
      </c>
      <c r="L144" s="66">
        <v>0</v>
      </c>
      <c r="M144" s="67">
        <v>1.2311000000000001E-2</v>
      </c>
      <c r="N144" s="68">
        <v>1.2310859747231007E-2</v>
      </c>
      <c r="O144" s="67"/>
      <c r="P144" s="68"/>
    </row>
    <row r="145" spans="1:16" ht="38.25" x14ac:dyDescent="0.25">
      <c r="A145" s="18"/>
      <c r="B145" s="20">
        <v>3000133</v>
      </c>
      <c r="C145" s="20" t="s">
        <v>1102</v>
      </c>
      <c r="D145" s="20">
        <v>67</v>
      </c>
      <c r="E145" s="20" t="s">
        <v>1111</v>
      </c>
      <c r="F145" s="20">
        <v>6</v>
      </c>
      <c r="G145" s="20" t="s">
        <v>1186</v>
      </c>
      <c r="H145" s="20">
        <v>2</v>
      </c>
      <c r="I145" s="20" t="s">
        <v>1367</v>
      </c>
      <c r="J145" s="20">
        <v>3</v>
      </c>
      <c r="K145" s="20" t="s">
        <v>657</v>
      </c>
      <c r="L145" s="66">
        <v>2.7119999999999998E-2</v>
      </c>
      <c r="M145" s="67">
        <v>2.7119999999999998E-2</v>
      </c>
      <c r="N145" s="68">
        <v>0</v>
      </c>
      <c r="O145" s="67"/>
      <c r="P145" s="68"/>
    </row>
    <row r="146" spans="1:16" ht="51" x14ac:dyDescent="0.25">
      <c r="A146" s="18"/>
      <c r="B146" s="20">
        <v>3000133</v>
      </c>
      <c r="C146" s="20" t="s">
        <v>1102</v>
      </c>
      <c r="D146" s="20">
        <v>67</v>
      </c>
      <c r="E146" s="20" t="s">
        <v>1111</v>
      </c>
      <c r="F146" s="20">
        <v>6</v>
      </c>
      <c r="G146" s="20" t="s">
        <v>1189</v>
      </c>
      <c r="H146" s="20">
        <v>3</v>
      </c>
      <c r="I146" s="20" t="s">
        <v>1368</v>
      </c>
      <c r="J146" s="20">
        <v>3</v>
      </c>
      <c r="K146" s="20" t="s">
        <v>657</v>
      </c>
      <c r="L146" s="66">
        <v>0</v>
      </c>
      <c r="M146" s="67">
        <v>0.05</v>
      </c>
      <c r="N146" s="68">
        <v>4.181285947561264E-2</v>
      </c>
      <c r="O146" s="67"/>
      <c r="P146" s="68"/>
    </row>
    <row r="147" spans="1:16" ht="38.25" x14ac:dyDescent="0.25">
      <c r="A147" s="18"/>
      <c r="B147" s="20">
        <v>3000133</v>
      </c>
      <c r="C147" s="20" t="s">
        <v>1102</v>
      </c>
      <c r="D147" s="20">
        <v>67</v>
      </c>
      <c r="E147" s="20" t="s">
        <v>1111</v>
      </c>
      <c r="F147" s="20">
        <v>7</v>
      </c>
      <c r="G147" s="20" t="s">
        <v>1228</v>
      </c>
      <c r="H147" s="20">
        <v>1</v>
      </c>
      <c r="I147" s="20" t="s">
        <v>1369</v>
      </c>
      <c r="J147" s="20">
        <v>3</v>
      </c>
      <c r="K147" s="20" t="s">
        <v>657</v>
      </c>
      <c r="L147" s="66">
        <v>0</v>
      </c>
      <c r="M147" s="67">
        <v>0.97321299999999999</v>
      </c>
      <c r="N147" s="68">
        <v>0.97321301698684692</v>
      </c>
      <c r="O147" s="67"/>
      <c r="P147" s="68"/>
    </row>
    <row r="148" spans="1:16" ht="51" x14ac:dyDescent="0.25">
      <c r="A148" s="18"/>
      <c r="B148" s="20">
        <v>3000133</v>
      </c>
      <c r="C148" s="20" t="s">
        <v>1102</v>
      </c>
      <c r="D148" s="20">
        <v>67</v>
      </c>
      <c r="E148" s="20" t="s">
        <v>1111</v>
      </c>
      <c r="F148" s="20">
        <v>7</v>
      </c>
      <c r="G148" s="20" t="s">
        <v>1192</v>
      </c>
      <c r="H148" s="20">
        <v>1</v>
      </c>
      <c r="I148" s="20" t="s">
        <v>1303</v>
      </c>
      <c r="J148" s="20">
        <v>3</v>
      </c>
      <c r="K148" s="20" t="s">
        <v>657</v>
      </c>
      <c r="L148" s="66">
        <v>0</v>
      </c>
      <c r="M148" s="67">
        <v>1.2341610000000001</v>
      </c>
      <c r="N148" s="68">
        <v>1.2341610193252563</v>
      </c>
      <c r="O148" s="67"/>
      <c r="P148" s="68"/>
    </row>
    <row r="149" spans="1:16" ht="63.75" x14ac:dyDescent="0.25">
      <c r="A149" s="18"/>
      <c r="B149" s="20">
        <v>3000133</v>
      </c>
      <c r="C149" s="20" t="s">
        <v>1102</v>
      </c>
      <c r="D149" s="20">
        <v>67</v>
      </c>
      <c r="E149" s="20" t="s">
        <v>1111</v>
      </c>
      <c r="F149" s="20">
        <v>7</v>
      </c>
      <c r="G149" s="20" t="s">
        <v>1229</v>
      </c>
      <c r="H149" s="20">
        <v>1</v>
      </c>
      <c r="I149" s="20" t="s">
        <v>1370</v>
      </c>
      <c r="J149" s="20">
        <v>3</v>
      </c>
      <c r="K149" s="20" t="s">
        <v>657</v>
      </c>
      <c r="L149" s="66">
        <v>0</v>
      </c>
      <c r="M149" s="67">
        <v>1.14689</v>
      </c>
      <c r="N149" s="68">
        <v>1.1468895226716995</v>
      </c>
      <c r="O149" s="67"/>
      <c r="P149" s="68"/>
    </row>
    <row r="150" spans="1:16" ht="38.25" x14ac:dyDescent="0.25">
      <c r="A150" s="18"/>
      <c r="B150" s="20">
        <v>3000133</v>
      </c>
      <c r="C150" s="20" t="s">
        <v>1102</v>
      </c>
      <c r="D150" s="20">
        <v>67</v>
      </c>
      <c r="E150" s="20" t="s">
        <v>1111</v>
      </c>
      <c r="F150" s="20">
        <v>7</v>
      </c>
      <c r="G150" s="20" t="s">
        <v>655</v>
      </c>
      <c r="H150" s="20">
        <v>1</v>
      </c>
      <c r="I150" s="20" t="s">
        <v>656</v>
      </c>
      <c r="J150" s="20">
        <v>3</v>
      </c>
      <c r="K150" s="20" t="s">
        <v>657</v>
      </c>
      <c r="L150" s="66">
        <v>0</v>
      </c>
      <c r="M150" s="67">
        <v>0.9429240000000001</v>
      </c>
      <c r="N150" s="68">
        <v>0.9254160076379776</v>
      </c>
      <c r="O150" s="67"/>
      <c r="P150" s="68"/>
    </row>
    <row r="151" spans="1:16" ht="38.25" x14ac:dyDescent="0.25">
      <c r="A151" s="18"/>
      <c r="B151" s="20">
        <v>3000133</v>
      </c>
      <c r="C151" s="20" t="s">
        <v>1102</v>
      </c>
      <c r="D151" s="20">
        <v>67</v>
      </c>
      <c r="E151" s="20" t="s">
        <v>1111</v>
      </c>
      <c r="F151" s="20">
        <v>7</v>
      </c>
      <c r="G151" s="20" t="s">
        <v>1229</v>
      </c>
      <c r="H151" s="20">
        <v>5</v>
      </c>
      <c r="I151" s="20" t="s">
        <v>1371</v>
      </c>
      <c r="J151" s="20">
        <v>3</v>
      </c>
      <c r="K151" s="20" t="s">
        <v>657</v>
      </c>
      <c r="L151" s="66">
        <v>0</v>
      </c>
      <c r="M151" s="67">
        <v>1.2E-2</v>
      </c>
      <c r="N151" s="68">
        <v>1.1999999172985554E-2</v>
      </c>
      <c r="O151" s="67"/>
      <c r="P151" s="68"/>
    </row>
    <row r="152" spans="1:16" ht="51" x14ac:dyDescent="0.25">
      <c r="A152" s="18"/>
      <c r="B152" s="20">
        <v>3000133</v>
      </c>
      <c r="C152" s="20" t="s">
        <v>1102</v>
      </c>
      <c r="D152" s="20">
        <v>67</v>
      </c>
      <c r="E152" s="20" t="s">
        <v>1111</v>
      </c>
      <c r="F152" s="20">
        <v>7</v>
      </c>
      <c r="G152" s="20" t="s">
        <v>655</v>
      </c>
      <c r="H152" s="20">
        <v>7</v>
      </c>
      <c r="I152" s="20" t="s">
        <v>1372</v>
      </c>
      <c r="J152" s="20">
        <v>3</v>
      </c>
      <c r="K152" s="20" t="s">
        <v>657</v>
      </c>
      <c r="L152" s="66">
        <v>1.6739E-2</v>
      </c>
      <c r="M152" s="67">
        <v>1.6739E-2</v>
      </c>
      <c r="N152" s="68">
        <v>1.6738999634981155E-2</v>
      </c>
      <c r="O152" s="67"/>
      <c r="P152" s="68"/>
    </row>
    <row r="153" spans="1:16" ht="51" x14ac:dyDescent="0.25">
      <c r="A153" s="18"/>
      <c r="B153" s="20">
        <v>3000133</v>
      </c>
      <c r="C153" s="20" t="s">
        <v>1102</v>
      </c>
      <c r="D153" s="20">
        <v>67</v>
      </c>
      <c r="E153" s="20" t="s">
        <v>1111</v>
      </c>
      <c r="F153" s="20">
        <v>7</v>
      </c>
      <c r="G153" s="20" t="s">
        <v>1229</v>
      </c>
      <c r="H153" s="20">
        <v>10</v>
      </c>
      <c r="I153" s="20" t="s">
        <v>1354</v>
      </c>
      <c r="J153" s="20">
        <v>3</v>
      </c>
      <c r="K153" s="20" t="s">
        <v>657</v>
      </c>
      <c r="L153" s="66">
        <v>0</v>
      </c>
      <c r="M153" s="67">
        <v>1.2E-2</v>
      </c>
      <c r="N153" s="68">
        <v>1.2000000104308128E-2</v>
      </c>
      <c r="O153" s="67"/>
      <c r="P153" s="68"/>
    </row>
    <row r="154" spans="1:16" ht="38.25" x14ac:dyDescent="0.25">
      <c r="A154" s="18"/>
      <c r="B154" s="20">
        <v>3000133</v>
      </c>
      <c r="C154" s="20" t="s">
        <v>1102</v>
      </c>
      <c r="D154" s="20">
        <v>67</v>
      </c>
      <c r="E154" s="20" t="s">
        <v>1111</v>
      </c>
      <c r="F154" s="20">
        <v>7</v>
      </c>
      <c r="G154" s="20" t="s">
        <v>1229</v>
      </c>
      <c r="H154" s="20">
        <v>13</v>
      </c>
      <c r="I154" s="20" t="s">
        <v>1373</v>
      </c>
      <c r="J154" s="20">
        <v>3</v>
      </c>
      <c r="K154" s="20" t="s">
        <v>657</v>
      </c>
      <c r="L154" s="66">
        <v>0</v>
      </c>
      <c r="M154" s="67">
        <v>6.0000000000000001E-3</v>
      </c>
      <c r="N154" s="68">
        <v>6.0000000521540642E-3</v>
      </c>
      <c r="O154" s="67"/>
      <c r="P154" s="68"/>
    </row>
    <row r="155" spans="1:16" ht="38.25" x14ac:dyDescent="0.25">
      <c r="A155" s="18"/>
      <c r="B155" s="20">
        <v>3000133</v>
      </c>
      <c r="C155" s="20" t="s">
        <v>1102</v>
      </c>
      <c r="D155" s="20">
        <v>67</v>
      </c>
      <c r="E155" s="20" t="s">
        <v>1111</v>
      </c>
      <c r="F155" s="20">
        <v>8</v>
      </c>
      <c r="G155" s="20" t="s">
        <v>1230</v>
      </c>
      <c r="H155" s="20">
        <v>1</v>
      </c>
      <c r="I155" s="20" t="s">
        <v>1374</v>
      </c>
      <c r="J155" s="20">
        <v>3</v>
      </c>
      <c r="K155" s="20" t="s">
        <v>657</v>
      </c>
      <c r="L155" s="66">
        <v>0</v>
      </c>
      <c r="M155" s="67">
        <v>0.47581299999999999</v>
      </c>
      <c r="N155" s="68">
        <v>0.45579300075769424</v>
      </c>
      <c r="O155" s="67"/>
      <c r="P155" s="68"/>
    </row>
    <row r="156" spans="1:16" ht="51" x14ac:dyDescent="0.25">
      <c r="A156" s="18"/>
      <c r="B156" s="20">
        <v>3000133</v>
      </c>
      <c r="C156" s="20" t="s">
        <v>1102</v>
      </c>
      <c r="D156" s="20">
        <v>67</v>
      </c>
      <c r="E156" s="20" t="s">
        <v>1111</v>
      </c>
      <c r="F156" s="20">
        <v>8</v>
      </c>
      <c r="G156" s="20" t="s">
        <v>1231</v>
      </c>
      <c r="H156" s="20">
        <v>1</v>
      </c>
      <c r="I156" s="20" t="s">
        <v>1375</v>
      </c>
      <c r="J156" s="20">
        <v>3</v>
      </c>
      <c r="K156" s="20" t="s">
        <v>657</v>
      </c>
      <c r="L156" s="66">
        <v>0</v>
      </c>
      <c r="M156" s="67">
        <v>1.2375399999999999</v>
      </c>
      <c r="N156" s="68">
        <v>1.1561197955161333</v>
      </c>
      <c r="O156" s="67"/>
      <c r="P156" s="68"/>
    </row>
    <row r="157" spans="1:16" ht="38.25" x14ac:dyDescent="0.25">
      <c r="A157" s="18"/>
      <c r="B157" s="20">
        <v>3000133</v>
      </c>
      <c r="C157" s="20" t="s">
        <v>1102</v>
      </c>
      <c r="D157" s="20">
        <v>67</v>
      </c>
      <c r="E157" s="20" t="s">
        <v>1111</v>
      </c>
      <c r="F157" s="20">
        <v>8</v>
      </c>
      <c r="G157" s="20" t="s">
        <v>1194</v>
      </c>
      <c r="H157" s="20">
        <v>1</v>
      </c>
      <c r="I157" s="20" t="s">
        <v>1376</v>
      </c>
      <c r="J157" s="20">
        <v>3</v>
      </c>
      <c r="K157" s="20" t="s">
        <v>657</v>
      </c>
      <c r="L157" s="66">
        <v>0</v>
      </c>
      <c r="M157" s="67">
        <v>1.3980979999999998</v>
      </c>
      <c r="N157" s="68">
        <v>1.3980980180203915</v>
      </c>
      <c r="O157" s="67"/>
      <c r="P157" s="68"/>
    </row>
    <row r="158" spans="1:16" ht="63.75" x14ac:dyDescent="0.25">
      <c r="A158" s="18"/>
      <c r="B158" s="20">
        <v>3000133</v>
      </c>
      <c r="C158" s="20" t="s">
        <v>1102</v>
      </c>
      <c r="D158" s="20">
        <v>67</v>
      </c>
      <c r="E158" s="20" t="s">
        <v>1111</v>
      </c>
      <c r="F158" s="20">
        <v>9</v>
      </c>
      <c r="G158" s="20" t="s">
        <v>1232</v>
      </c>
      <c r="H158" s="20">
        <v>1</v>
      </c>
      <c r="I158" s="20" t="s">
        <v>1377</v>
      </c>
      <c r="J158" s="20">
        <v>3</v>
      </c>
      <c r="K158" s="20" t="s">
        <v>657</v>
      </c>
      <c r="L158" s="66">
        <v>0</v>
      </c>
      <c r="M158" s="67">
        <v>1.5319999999999999E-3</v>
      </c>
      <c r="N158" s="68">
        <v>0</v>
      </c>
      <c r="O158" s="67"/>
      <c r="P158" s="68"/>
    </row>
    <row r="159" spans="1:16" ht="51" x14ac:dyDescent="0.25">
      <c r="A159" s="18"/>
      <c r="B159" s="20">
        <v>3000133</v>
      </c>
      <c r="C159" s="20" t="s">
        <v>1102</v>
      </c>
      <c r="D159" s="20">
        <v>67</v>
      </c>
      <c r="E159" s="20" t="s">
        <v>1111</v>
      </c>
      <c r="F159" s="20">
        <v>9</v>
      </c>
      <c r="G159" s="20" t="s">
        <v>1233</v>
      </c>
      <c r="H159" s="20">
        <v>1</v>
      </c>
      <c r="I159" s="20" t="s">
        <v>1378</v>
      </c>
      <c r="J159" s="20">
        <v>3</v>
      </c>
      <c r="K159" s="20" t="s">
        <v>657</v>
      </c>
      <c r="L159" s="66">
        <v>0</v>
      </c>
      <c r="M159" s="67">
        <v>0.45590799999999998</v>
      </c>
      <c r="N159" s="68">
        <v>0.45590674132108688</v>
      </c>
      <c r="O159" s="67"/>
      <c r="P159" s="68"/>
    </row>
    <row r="160" spans="1:16" ht="51" x14ac:dyDescent="0.25">
      <c r="A160" s="18"/>
      <c r="B160" s="20">
        <v>3000133</v>
      </c>
      <c r="C160" s="20" t="s">
        <v>1102</v>
      </c>
      <c r="D160" s="20">
        <v>67</v>
      </c>
      <c r="E160" s="20" t="s">
        <v>1111</v>
      </c>
      <c r="F160" s="20">
        <v>9</v>
      </c>
      <c r="G160" s="20" t="s">
        <v>1197</v>
      </c>
      <c r="H160" s="20">
        <v>1</v>
      </c>
      <c r="I160" s="20" t="s">
        <v>1315</v>
      </c>
      <c r="J160" s="20">
        <v>3</v>
      </c>
      <c r="K160" s="20" t="s">
        <v>657</v>
      </c>
      <c r="L160" s="66">
        <v>0</v>
      </c>
      <c r="M160" s="67">
        <v>2.0225569999999999</v>
      </c>
      <c r="N160" s="68">
        <v>2.0225570201873779</v>
      </c>
      <c r="O160" s="67"/>
      <c r="P160" s="68"/>
    </row>
    <row r="161" spans="1:16" ht="63.75" x14ac:dyDescent="0.25">
      <c r="A161" s="18"/>
      <c r="B161" s="20">
        <v>3000133</v>
      </c>
      <c r="C161" s="20" t="s">
        <v>1102</v>
      </c>
      <c r="D161" s="20">
        <v>67</v>
      </c>
      <c r="E161" s="20" t="s">
        <v>1111</v>
      </c>
      <c r="F161" s="20">
        <v>10</v>
      </c>
      <c r="G161" s="20" t="s">
        <v>1200</v>
      </c>
      <c r="H161" s="20">
        <v>1</v>
      </c>
      <c r="I161" s="20" t="s">
        <v>1320</v>
      </c>
      <c r="J161" s="20">
        <v>3</v>
      </c>
      <c r="K161" s="20" t="s">
        <v>657</v>
      </c>
      <c r="L161" s="66">
        <v>0</v>
      </c>
      <c r="M161" s="67">
        <v>0.68445100000000003</v>
      </c>
      <c r="N161" s="68">
        <v>0.68445101787801832</v>
      </c>
      <c r="O161" s="67"/>
      <c r="P161" s="68"/>
    </row>
    <row r="162" spans="1:16" ht="38.25" x14ac:dyDescent="0.25">
      <c r="A162" s="18"/>
      <c r="B162" s="20">
        <v>3000133</v>
      </c>
      <c r="C162" s="20" t="s">
        <v>1102</v>
      </c>
      <c r="D162" s="20">
        <v>67</v>
      </c>
      <c r="E162" s="20" t="s">
        <v>1111</v>
      </c>
      <c r="F162" s="20">
        <v>10</v>
      </c>
      <c r="G162" s="20" t="s">
        <v>1198</v>
      </c>
      <c r="H162" s="20">
        <v>1</v>
      </c>
      <c r="I162" s="20" t="s">
        <v>1318</v>
      </c>
      <c r="J162" s="20">
        <v>3</v>
      </c>
      <c r="K162" s="20" t="s">
        <v>657</v>
      </c>
      <c r="L162" s="66">
        <v>0.19256200000000001</v>
      </c>
      <c r="M162" s="67">
        <v>0.22447600000000001</v>
      </c>
      <c r="N162" s="68">
        <v>0.19391653221100569</v>
      </c>
      <c r="O162" s="67"/>
      <c r="P162" s="68"/>
    </row>
    <row r="163" spans="1:16" ht="51" x14ac:dyDescent="0.25">
      <c r="A163" s="18"/>
      <c r="B163" s="20">
        <v>3000133</v>
      </c>
      <c r="C163" s="20" t="s">
        <v>1102</v>
      </c>
      <c r="D163" s="20">
        <v>67</v>
      </c>
      <c r="E163" s="20" t="s">
        <v>1111</v>
      </c>
      <c r="F163" s="20">
        <v>10</v>
      </c>
      <c r="G163" s="20" t="s">
        <v>1199</v>
      </c>
      <c r="H163" s="20">
        <v>1</v>
      </c>
      <c r="I163" s="20" t="s">
        <v>1319</v>
      </c>
      <c r="J163" s="20">
        <v>3</v>
      </c>
      <c r="K163" s="20" t="s">
        <v>657</v>
      </c>
      <c r="L163" s="66">
        <v>0</v>
      </c>
      <c r="M163" s="67">
        <v>0.230185</v>
      </c>
      <c r="N163" s="68">
        <v>0.21731999516487122</v>
      </c>
      <c r="O163" s="67"/>
      <c r="P163" s="68"/>
    </row>
    <row r="164" spans="1:16" ht="63.75" x14ac:dyDescent="0.25">
      <c r="A164" s="18"/>
      <c r="B164" s="20">
        <v>3000133</v>
      </c>
      <c r="C164" s="20" t="s">
        <v>1102</v>
      </c>
      <c r="D164" s="20">
        <v>67</v>
      </c>
      <c r="E164" s="20" t="s">
        <v>1111</v>
      </c>
      <c r="F164" s="20">
        <v>11</v>
      </c>
      <c r="G164" s="20" t="s">
        <v>1234</v>
      </c>
      <c r="H164" s="20">
        <v>1</v>
      </c>
      <c r="I164" s="20" t="s">
        <v>1379</v>
      </c>
      <c r="J164" s="20">
        <v>3</v>
      </c>
      <c r="K164" s="20" t="s">
        <v>657</v>
      </c>
      <c r="L164" s="66">
        <v>0</v>
      </c>
      <c r="M164" s="67">
        <v>0.24678899999999998</v>
      </c>
      <c r="N164" s="68">
        <v>0.24678900465369225</v>
      </c>
      <c r="O164" s="67"/>
      <c r="P164" s="68"/>
    </row>
    <row r="165" spans="1:16" ht="63.75" x14ac:dyDescent="0.25">
      <c r="A165" s="18"/>
      <c r="B165" s="20">
        <v>3000133</v>
      </c>
      <c r="C165" s="20" t="s">
        <v>1102</v>
      </c>
      <c r="D165" s="20">
        <v>67</v>
      </c>
      <c r="E165" s="20" t="s">
        <v>1111</v>
      </c>
      <c r="F165" s="20">
        <v>11</v>
      </c>
      <c r="G165" s="20" t="s">
        <v>1203</v>
      </c>
      <c r="H165" s="20">
        <v>1</v>
      </c>
      <c r="I165" s="20" t="s">
        <v>1326</v>
      </c>
      <c r="J165" s="20">
        <v>3</v>
      </c>
      <c r="K165" s="20" t="s">
        <v>657</v>
      </c>
      <c r="L165" s="66">
        <v>0</v>
      </c>
      <c r="M165" s="67">
        <v>0.51325100000000001</v>
      </c>
      <c r="N165" s="68">
        <v>0.48883698880672455</v>
      </c>
      <c r="O165" s="67"/>
      <c r="P165" s="68"/>
    </row>
    <row r="166" spans="1:16" ht="51" x14ac:dyDescent="0.25">
      <c r="A166" s="18"/>
      <c r="B166" s="20">
        <v>3000133</v>
      </c>
      <c r="C166" s="20" t="s">
        <v>1102</v>
      </c>
      <c r="D166" s="20">
        <v>67</v>
      </c>
      <c r="E166" s="20" t="s">
        <v>1111</v>
      </c>
      <c r="F166" s="20">
        <v>11</v>
      </c>
      <c r="G166" s="20" t="s">
        <v>1235</v>
      </c>
      <c r="H166" s="20">
        <v>1</v>
      </c>
      <c r="I166" s="20" t="s">
        <v>1380</v>
      </c>
      <c r="J166" s="20">
        <v>3</v>
      </c>
      <c r="K166" s="20" t="s">
        <v>657</v>
      </c>
      <c r="L166" s="66">
        <v>0</v>
      </c>
      <c r="M166" s="67">
        <v>1.3295129999999999</v>
      </c>
      <c r="N166" s="68">
        <v>1.3290990106761456</v>
      </c>
      <c r="O166" s="67"/>
      <c r="P166" s="68"/>
    </row>
    <row r="167" spans="1:16" ht="51" x14ac:dyDescent="0.25">
      <c r="A167" s="18"/>
      <c r="B167" s="20">
        <v>3000133</v>
      </c>
      <c r="C167" s="20" t="s">
        <v>1102</v>
      </c>
      <c r="D167" s="20">
        <v>67</v>
      </c>
      <c r="E167" s="20" t="s">
        <v>1111</v>
      </c>
      <c r="F167" s="20">
        <v>11</v>
      </c>
      <c r="G167" s="20" t="s">
        <v>1204</v>
      </c>
      <c r="H167" s="20">
        <v>1</v>
      </c>
      <c r="I167" s="20" t="s">
        <v>1381</v>
      </c>
      <c r="J167" s="20">
        <v>3</v>
      </c>
      <c r="K167" s="20" t="s">
        <v>657</v>
      </c>
      <c r="L167" s="66">
        <v>0</v>
      </c>
      <c r="M167" s="67">
        <v>1.4400670000000002</v>
      </c>
      <c r="N167" s="68">
        <v>1.4398419819772243</v>
      </c>
      <c r="O167" s="67"/>
      <c r="P167" s="68"/>
    </row>
    <row r="168" spans="1:16" ht="38.25" x14ac:dyDescent="0.25">
      <c r="A168" s="18"/>
      <c r="B168" s="20">
        <v>3000133</v>
      </c>
      <c r="C168" s="20" t="s">
        <v>1102</v>
      </c>
      <c r="D168" s="20">
        <v>67</v>
      </c>
      <c r="E168" s="20" t="s">
        <v>1111</v>
      </c>
      <c r="F168" s="20">
        <v>12</v>
      </c>
      <c r="G168" s="20" t="s">
        <v>1205</v>
      </c>
      <c r="H168" s="20">
        <v>1</v>
      </c>
      <c r="I168" s="20" t="s">
        <v>1382</v>
      </c>
      <c r="J168" s="20">
        <v>3</v>
      </c>
      <c r="K168" s="20" t="s">
        <v>657</v>
      </c>
      <c r="L168" s="66">
        <v>0</v>
      </c>
      <c r="M168" s="67">
        <v>0.63017800000000002</v>
      </c>
      <c r="N168" s="68">
        <v>0.60917800478637218</v>
      </c>
      <c r="O168" s="67"/>
      <c r="P168" s="68"/>
    </row>
    <row r="169" spans="1:16" ht="38.25" x14ac:dyDescent="0.25">
      <c r="A169" s="18"/>
      <c r="B169" s="20">
        <v>3000133</v>
      </c>
      <c r="C169" s="20" t="s">
        <v>1102</v>
      </c>
      <c r="D169" s="20">
        <v>67</v>
      </c>
      <c r="E169" s="20" t="s">
        <v>1111</v>
      </c>
      <c r="F169" s="20">
        <v>12</v>
      </c>
      <c r="G169" s="20" t="s">
        <v>1236</v>
      </c>
      <c r="H169" s="20">
        <v>6</v>
      </c>
      <c r="I169" s="20" t="s">
        <v>1383</v>
      </c>
      <c r="J169" s="20">
        <v>3</v>
      </c>
      <c r="K169" s="20" t="s">
        <v>657</v>
      </c>
      <c r="L169" s="66">
        <v>0</v>
      </c>
      <c r="M169" s="67">
        <v>0.01</v>
      </c>
      <c r="N169" s="68">
        <v>5.5300001986324787E-3</v>
      </c>
      <c r="O169" s="67"/>
      <c r="P169" s="68"/>
    </row>
    <row r="170" spans="1:16" ht="51" x14ac:dyDescent="0.25">
      <c r="A170" s="18"/>
      <c r="B170" s="20">
        <v>3000133</v>
      </c>
      <c r="C170" s="20" t="s">
        <v>1102</v>
      </c>
      <c r="D170" s="20">
        <v>67</v>
      </c>
      <c r="E170" s="20" t="s">
        <v>1111</v>
      </c>
      <c r="F170" s="20">
        <v>16</v>
      </c>
      <c r="G170" s="20" t="s">
        <v>1237</v>
      </c>
      <c r="H170" s="20">
        <v>1</v>
      </c>
      <c r="I170" s="20" t="s">
        <v>1384</v>
      </c>
      <c r="J170" s="20">
        <v>3</v>
      </c>
      <c r="K170" s="20" t="s">
        <v>657</v>
      </c>
      <c r="L170" s="66">
        <v>0</v>
      </c>
      <c r="M170" s="67">
        <v>0.66395599999999999</v>
      </c>
      <c r="N170" s="68">
        <v>0.66395589895546436</v>
      </c>
      <c r="O170" s="67"/>
      <c r="P170" s="68"/>
    </row>
    <row r="171" spans="1:16" ht="38.25" x14ac:dyDescent="0.25">
      <c r="A171" s="18"/>
      <c r="B171" s="20">
        <v>3000133</v>
      </c>
      <c r="C171" s="20" t="s">
        <v>1102</v>
      </c>
      <c r="D171" s="20">
        <v>67</v>
      </c>
      <c r="E171" s="20" t="s">
        <v>1111</v>
      </c>
      <c r="F171" s="20">
        <v>17</v>
      </c>
      <c r="G171" s="20" t="s">
        <v>1207</v>
      </c>
      <c r="H171" s="20">
        <v>1</v>
      </c>
      <c r="I171" s="20" t="s">
        <v>1330</v>
      </c>
      <c r="J171" s="20">
        <v>3</v>
      </c>
      <c r="K171" s="20" t="s">
        <v>657</v>
      </c>
      <c r="L171" s="66">
        <v>0</v>
      </c>
      <c r="M171" s="67">
        <v>6.8020719999999999</v>
      </c>
      <c r="N171" s="68">
        <v>6.802063996437937</v>
      </c>
      <c r="O171" s="67"/>
      <c r="P171" s="68"/>
    </row>
    <row r="172" spans="1:16" ht="38.25" x14ac:dyDescent="0.25">
      <c r="A172" s="18"/>
      <c r="B172" s="20">
        <v>3000133</v>
      </c>
      <c r="C172" s="20" t="s">
        <v>1102</v>
      </c>
      <c r="D172" s="20">
        <v>67</v>
      </c>
      <c r="E172" s="20" t="s">
        <v>1111</v>
      </c>
      <c r="F172" s="20">
        <v>17</v>
      </c>
      <c r="G172" s="20" t="s">
        <v>1207</v>
      </c>
      <c r="H172" s="20">
        <v>2</v>
      </c>
      <c r="I172" s="20" t="s">
        <v>1385</v>
      </c>
      <c r="J172" s="20">
        <v>3</v>
      </c>
      <c r="K172" s="20" t="s">
        <v>657</v>
      </c>
      <c r="L172" s="66">
        <v>0</v>
      </c>
      <c r="M172" s="67">
        <v>2.5000000000000001E-2</v>
      </c>
      <c r="N172" s="68">
        <v>4.999999888241291E-3</v>
      </c>
      <c r="O172" s="67"/>
      <c r="P172" s="68"/>
    </row>
    <row r="173" spans="1:16" ht="38.25" x14ac:dyDescent="0.25">
      <c r="A173" s="18"/>
      <c r="B173" s="20">
        <v>3000134</v>
      </c>
      <c r="C173" s="20" t="s">
        <v>1103</v>
      </c>
      <c r="D173" s="20">
        <v>67</v>
      </c>
      <c r="E173" s="20" t="s">
        <v>1111</v>
      </c>
      <c r="F173" s="20">
        <v>3</v>
      </c>
      <c r="G173" s="20" t="s">
        <v>1221</v>
      </c>
      <c r="H173" s="20">
        <v>2</v>
      </c>
      <c r="I173" s="20" t="s">
        <v>1386</v>
      </c>
      <c r="J173" s="20">
        <v>3</v>
      </c>
      <c r="K173" s="20" t="s">
        <v>657</v>
      </c>
      <c r="L173" s="66">
        <v>0</v>
      </c>
      <c r="M173" s="67">
        <v>1.2E-2</v>
      </c>
      <c r="N173" s="68">
        <v>1.2000000104308128E-2</v>
      </c>
      <c r="O173" s="67"/>
      <c r="P173" s="68"/>
    </row>
    <row r="174" spans="1:16" ht="38.25" x14ac:dyDescent="0.25">
      <c r="A174" s="18"/>
      <c r="B174" s="20">
        <v>3000134</v>
      </c>
      <c r="C174" s="20" t="s">
        <v>1103</v>
      </c>
      <c r="D174" s="20">
        <v>67</v>
      </c>
      <c r="E174" s="20" t="s">
        <v>1111</v>
      </c>
      <c r="F174" s="20">
        <v>3</v>
      </c>
      <c r="G174" s="20" t="s">
        <v>1221</v>
      </c>
      <c r="H174" s="20">
        <v>7</v>
      </c>
      <c r="I174" s="20" t="s">
        <v>1387</v>
      </c>
      <c r="J174" s="20">
        <v>3</v>
      </c>
      <c r="K174" s="20" t="s">
        <v>657</v>
      </c>
      <c r="L174" s="66">
        <v>0</v>
      </c>
      <c r="M174" s="67">
        <v>1.2E-2</v>
      </c>
      <c r="N174" s="68">
        <v>1.2000000104308128E-2</v>
      </c>
      <c r="O174" s="67"/>
      <c r="P174" s="68"/>
    </row>
    <row r="175" spans="1:16" ht="38.25" x14ac:dyDescent="0.25">
      <c r="A175" s="18"/>
      <c r="B175" s="20">
        <v>3000134</v>
      </c>
      <c r="C175" s="20" t="s">
        <v>1103</v>
      </c>
      <c r="D175" s="20">
        <v>67</v>
      </c>
      <c r="E175" s="20" t="s">
        <v>1111</v>
      </c>
      <c r="F175" s="20">
        <v>4</v>
      </c>
      <c r="G175" s="20" t="s">
        <v>1222</v>
      </c>
      <c r="H175" s="20">
        <v>2</v>
      </c>
      <c r="I175" s="20" t="s">
        <v>1388</v>
      </c>
      <c r="J175" s="20">
        <v>3</v>
      </c>
      <c r="K175" s="20" t="s">
        <v>657</v>
      </c>
      <c r="L175" s="66">
        <v>0</v>
      </c>
      <c r="M175" s="67">
        <v>8.9999999999999993E-3</v>
      </c>
      <c r="N175" s="68">
        <v>9.0000005438923836E-3</v>
      </c>
      <c r="O175" s="67"/>
      <c r="P175" s="68"/>
    </row>
    <row r="176" spans="1:16" ht="38.25" x14ac:dyDescent="0.25">
      <c r="A176" s="18"/>
      <c r="B176" s="20">
        <v>3000478</v>
      </c>
      <c r="C176" s="20" t="s">
        <v>1107</v>
      </c>
      <c r="D176" s="20">
        <v>65</v>
      </c>
      <c r="E176" s="20" t="s">
        <v>814</v>
      </c>
      <c r="F176" s="20">
        <v>1</v>
      </c>
      <c r="G176" s="20" t="s">
        <v>250</v>
      </c>
      <c r="H176" s="20">
        <v>1</v>
      </c>
      <c r="I176" s="20" t="s">
        <v>1389</v>
      </c>
      <c r="J176" s="20">
        <v>1</v>
      </c>
      <c r="K176" s="20" t="s">
        <v>330</v>
      </c>
      <c r="L176" s="66">
        <v>0.93617799999999995</v>
      </c>
      <c r="M176" s="67">
        <v>0.93617799999999995</v>
      </c>
      <c r="N176" s="68">
        <v>0.465434730052948</v>
      </c>
      <c r="O176" s="67"/>
      <c r="P176" s="68"/>
    </row>
    <row r="177" spans="1:16" ht="51.75" thickBot="1" x14ac:dyDescent="0.3">
      <c r="A177" s="25"/>
      <c r="B177" s="27">
        <v>3000478</v>
      </c>
      <c r="C177" s="27" t="s">
        <v>1107</v>
      </c>
      <c r="D177" s="27">
        <v>65</v>
      </c>
      <c r="E177" s="27" t="s">
        <v>814</v>
      </c>
      <c r="F177" s="27">
        <v>3</v>
      </c>
      <c r="G177" s="27" t="s">
        <v>1238</v>
      </c>
      <c r="H177" s="27">
        <v>3</v>
      </c>
      <c r="I177" s="27" t="s">
        <v>1390</v>
      </c>
      <c r="J177" s="27">
        <v>3</v>
      </c>
      <c r="K177" s="27" t="s">
        <v>657</v>
      </c>
      <c r="L177" s="69">
        <v>0.01</v>
      </c>
      <c r="M177" s="70">
        <v>8.8120000000000004E-3</v>
      </c>
      <c r="N177" s="71">
        <v>8.8119599968194962E-3</v>
      </c>
      <c r="O177" s="70"/>
      <c r="P177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topLeftCell="A175" workbookViewId="0">
      <selection activeCell="N6" sqref="N6:R18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61</v>
      </c>
      <c r="B1" s="47" t="s">
        <v>232</v>
      </c>
      <c r="C1" s="47" t="s">
        <v>36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1391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" x14ac:dyDescent="0.25">
      <c r="A6" s="18"/>
      <c r="B6" s="20">
        <v>5000276</v>
      </c>
      <c r="C6" s="20" t="s">
        <v>630</v>
      </c>
      <c r="D6" s="20">
        <v>3000001</v>
      </c>
      <c r="E6" s="20" t="s">
        <v>275</v>
      </c>
      <c r="F6" s="20">
        <v>60</v>
      </c>
      <c r="G6" s="20" t="s">
        <v>323</v>
      </c>
      <c r="H6" s="20">
        <v>36</v>
      </c>
      <c r="I6" s="20" t="s">
        <v>121</v>
      </c>
      <c r="J6" s="20">
        <v>7</v>
      </c>
      <c r="K6" s="20" t="s">
        <v>1337</v>
      </c>
      <c r="L6" s="20">
        <v>1</v>
      </c>
      <c r="M6" s="20" t="s">
        <v>330</v>
      </c>
      <c r="N6" s="66">
        <v>0</v>
      </c>
      <c r="O6" s="67">
        <v>2.6440809999999999</v>
      </c>
      <c r="P6" s="68">
        <v>2.6440811157226563</v>
      </c>
      <c r="Q6" s="67">
        <v>98</v>
      </c>
      <c r="R6" s="68">
        <v>89</v>
      </c>
    </row>
    <row r="7" spans="1:18" ht="63.75" x14ac:dyDescent="0.25">
      <c r="A7" s="18"/>
      <c r="B7" s="20">
        <v>5001452</v>
      </c>
      <c r="C7" s="20" t="s">
        <v>1137</v>
      </c>
      <c r="D7" s="20">
        <v>3000133</v>
      </c>
      <c r="E7" s="20" t="s">
        <v>1102</v>
      </c>
      <c r="F7" s="20">
        <v>67</v>
      </c>
      <c r="G7" s="20" t="s">
        <v>1111</v>
      </c>
      <c r="H7" s="20">
        <v>1</v>
      </c>
      <c r="I7" s="20" t="s">
        <v>1211</v>
      </c>
      <c r="J7" s="20">
        <v>1</v>
      </c>
      <c r="K7" s="20" t="s">
        <v>1340</v>
      </c>
      <c r="L7" s="20">
        <v>3</v>
      </c>
      <c r="M7" s="20" t="s">
        <v>657</v>
      </c>
      <c r="N7" s="66">
        <v>0</v>
      </c>
      <c r="O7" s="67">
        <v>0.24025299999999999</v>
      </c>
      <c r="P7" s="68">
        <v>0.24025300145149231</v>
      </c>
      <c r="Q7" s="67">
        <v>14000</v>
      </c>
      <c r="R7" s="68">
        <v>0</v>
      </c>
    </row>
    <row r="8" spans="1:18" ht="38.25" x14ac:dyDescent="0.25">
      <c r="A8" s="18"/>
      <c r="B8" s="20">
        <v>5001452</v>
      </c>
      <c r="C8" s="20" t="s">
        <v>1137</v>
      </c>
      <c r="D8" s="20">
        <v>3000133</v>
      </c>
      <c r="E8" s="20" t="s">
        <v>1102</v>
      </c>
      <c r="F8" s="20">
        <v>67</v>
      </c>
      <c r="G8" s="20" t="s">
        <v>1111</v>
      </c>
      <c r="H8" s="20">
        <v>1</v>
      </c>
      <c r="I8" s="20" t="s">
        <v>253</v>
      </c>
      <c r="J8" s="20">
        <v>1</v>
      </c>
      <c r="K8" s="20" t="s">
        <v>1338</v>
      </c>
      <c r="L8" s="20">
        <v>3</v>
      </c>
      <c r="M8" s="20" t="s">
        <v>657</v>
      </c>
      <c r="N8" s="66">
        <v>0</v>
      </c>
      <c r="O8" s="67">
        <v>0.85693000000000008</v>
      </c>
      <c r="P8" s="68">
        <v>0.83267924189567566</v>
      </c>
      <c r="Q8" s="67">
        <v>180.21999835968018</v>
      </c>
      <c r="R8" s="68">
        <v>0</v>
      </c>
    </row>
    <row r="9" spans="1:18" ht="63.75" x14ac:dyDescent="0.25">
      <c r="A9" s="18"/>
      <c r="B9" s="20">
        <v>5001452</v>
      </c>
      <c r="C9" s="20" t="s">
        <v>1137</v>
      </c>
      <c r="D9" s="20">
        <v>3000133</v>
      </c>
      <c r="E9" s="20" t="s">
        <v>1102</v>
      </c>
      <c r="F9" s="20">
        <v>67</v>
      </c>
      <c r="G9" s="20" t="s">
        <v>1111</v>
      </c>
      <c r="H9" s="20">
        <v>1</v>
      </c>
      <c r="I9" s="20" t="s">
        <v>252</v>
      </c>
      <c r="J9" s="20">
        <v>1</v>
      </c>
      <c r="K9" s="20" t="s">
        <v>1342</v>
      </c>
      <c r="L9" s="20">
        <v>3</v>
      </c>
      <c r="M9" s="20" t="s">
        <v>657</v>
      </c>
      <c r="N9" s="66">
        <v>0</v>
      </c>
      <c r="O9" s="67">
        <v>3.2152349999999998</v>
      </c>
      <c r="P9" s="68">
        <v>3.1883461475372314</v>
      </c>
      <c r="Q9" s="67">
        <v>1</v>
      </c>
      <c r="R9" s="68">
        <v>0</v>
      </c>
    </row>
    <row r="10" spans="1:18" ht="38.25" x14ac:dyDescent="0.25">
      <c r="A10" s="18"/>
      <c r="B10" s="20">
        <v>5001452</v>
      </c>
      <c r="C10" s="20" t="s">
        <v>1137</v>
      </c>
      <c r="D10" s="20">
        <v>3000133</v>
      </c>
      <c r="E10" s="20" t="s">
        <v>1102</v>
      </c>
      <c r="F10" s="20">
        <v>67</v>
      </c>
      <c r="G10" s="20" t="s">
        <v>1111</v>
      </c>
      <c r="H10" s="20">
        <v>1</v>
      </c>
      <c r="I10" s="20" t="s">
        <v>1157</v>
      </c>
      <c r="J10" s="20">
        <v>1</v>
      </c>
      <c r="K10" s="20" t="s">
        <v>1339</v>
      </c>
      <c r="L10" s="20">
        <v>3</v>
      </c>
      <c r="M10" s="20" t="s">
        <v>657</v>
      </c>
      <c r="N10" s="66">
        <v>0.2</v>
      </c>
      <c r="O10" s="67">
        <v>1.169287</v>
      </c>
      <c r="P10" s="68">
        <v>1.1692870082333684</v>
      </c>
      <c r="Q10" s="67">
        <v>278.31099891662598</v>
      </c>
      <c r="R10" s="68">
        <v>0</v>
      </c>
    </row>
    <row r="11" spans="1:18" ht="38.25" x14ac:dyDescent="0.25">
      <c r="A11" s="18"/>
      <c r="B11" s="20">
        <v>5001452</v>
      </c>
      <c r="C11" s="20" t="s">
        <v>1137</v>
      </c>
      <c r="D11" s="20">
        <v>3000133</v>
      </c>
      <c r="E11" s="20" t="s">
        <v>1102</v>
      </c>
      <c r="F11" s="20">
        <v>67</v>
      </c>
      <c r="G11" s="20" t="s">
        <v>1111</v>
      </c>
      <c r="H11" s="20">
        <v>1</v>
      </c>
      <c r="I11" s="20" t="s">
        <v>1156</v>
      </c>
      <c r="J11" s="20">
        <v>1</v>
      </c>
      <c r="K11" s="20" t="s">
        <v>1239</v>
      </c>
      <c r="L11" s="20">
        <v>3</v>
      </c>
      <c r="M11" s="20" t="s">
        <v>657</v>
      </c>
      <c r="N11" s="66">
        <v>0</v>
      </c>
      <c r="O11" s="67">
        <v>0.59481300000000004</v>
      </c>
      <c r="P11" s="68">
        <v>0.59481299901381135</v>
      </c>
      <c r="Q11" s="67">
        <v>195.45000123977661</v>
      </c>
      <c r="R11" s="68">
        <v>0</v>
      </c>
    </row>
    <row r="12" spans="1:18" ht="38.25" x14ac:dyDescent="0.25">
      <c r="A12" s="18"/>
      <c r="B12" s="20">
        <v>5001452</v>
      </c>
      <c r="C12" s="20" t="s">
        <v>1137</v>
      </c>
      <c r="D12" s="20">
        <v>3000133</v>
      </c>
      <c r="E12" s="20" t="s">
        <v>1102</v>
      </c>
      <c r="F12" s="20">
        <v>67</v>
      </c>
      <c r="G12" s="20" t="s">
        <v>1111</v>
      </c>
      <c r="H12" s="20">
        <v>1</v>
      </c>
      <c r="I12" s="20" t="s">
        <v>1212</v>
      </c>
      <c r="J12" s="20">
        <v>1</v>
      </c>
      <c r="K12" s="20" t="s">
        <v>1341</v>
      </c>
      <c r="L12" s="20">
        <v>3</v>
      </c>
      <c r="M12" s="20" t="s">
        <v>657</v>
      </c>
      <c r="N12" s="66">
        <v>0</v>
      </c>
      <c r="O12" s="67">
        <v>0.46583799999999997</v>
      </c>
      <c r="P12" s="68">
        <v>0.4658379852771759</v>
      </c>
      <c r="Q12" s="67">
        <v>50</v>
      </c>
      <c r="R12" s="68">
        <v>0</v>
      </c>
    </row>
    <row r="13" spans="1:18" ht="38.25" x14ac:dyDescent="0.25">
      <c r="A13" s="18"/>
      <c r="B13" s="20">
        <v>5001452</v>
      </c>
      <c r="C13" s="20" t="s">
        <v>1137</v>
      </c>
      <c r="D13" s="20">
        <v>3000133</v>
      </c>
      <c r="E13" s="20" t="s">
        <v>1102</v>
      </c>
      <c r="F13" s="20">
        <v>67</v>
      </c>
      <c r="G13" s="20" t="s">
        <v>1111</v>
      </c>
      <c r="H13" s="20">
        <v>1</v>
      </c>
      <c r="I13" s="20" t="s">
        <v>247</v>
      </c>
      <c r="J13" s="20">
        <v>22</v>
      </c>
      <c r="K13" s="20" t="s">
        <v>1343</v>
      </c>
      <c r="L13" s="20">
        <v>3</v>
      </c>
      <c r="M13" s="20" t="s">
        <v>657</v>
      </c>
      <c r="N13" s="66">
        <v>0</v>
      </c>
      <c r="O13" s="67">
        <v>4.5450000000000004E-3</v>
      </c>
      <c r="P13" s="68">
        <v>4.5449999161064625E-3</v>
      </c>
      <c r="Q13" s="67">
        <v>2</v>
      </c>
      <c r="R13" s="68">
        <v>0</v>
      </c>
    </row>
    <row r="14" spans="1:18" ht="38.25" x14ac:dyDescent="0.25">
      <c r="A14" s="18"/>
      <c r="B14" s="20">
        <v>5001452</v>
      </c>
      <c r="C14" s="20" t="s">
        <v>1137</v>
      </c>
      <c r="D14" s="20">
        <v>3000133</v>
      </c>
      <c r="E14" s="20" t="s">
        <v>1102</v>
      </c>
      <c r="F14" s="20">
        <v>67</v>
      </c>
      <c r="G14" s="20" t="s">
        <v>1111</v>
      </c>
      <c r="H14" s="20">
        <v>2</v>
      </c>
      <c r="I14" s="20" t="s">
        <v>1164</v>
      </c>
      <c r="J14" s="20">
        <v>1</v>
      </c>
      <c r="K14" s="20" t="s">
        <v>1254</v>
      </c>
      <c r="L14" s="20">
        <v>3</v>
      </c>
      <c r="M14" s="20" t="s">
        <v>657</v>
      </c>
      <c r="N14" s="66">
        <v>0</v>
      </c>
      <c r="O14" s="67">
        <v>2.0207600000000001</v>
      </c>
      <c r="P14" s="68">
        <v>2.0054669417440891</v>
      </c>
      <c r="Q14" s="67">
        <v>150</v>
      </c>
      <c r="R14" s="68">
        <v>0</v>
      </c>
    </row>
    <row r="15" spans="1:18" ht="38.25" x14ac:dyDescent="0.25">
      <c r="A15" s="18"/>
      <c r="B15" s="20">
        <v>5001452</v>
      </c>
      <c r="C15" s="20" t="s">
        <v>1137</v>
      </c>
      <c r="D15" s="20">
        <v>3000133</v>
      </c>
      <c r="E15" s="20" t="s">
        <v>1102</v>
      </c>
      <c r="F15" s="20">
        <v>67</v>
      </c>
      <c r="G15" s="20" t="s">
        <v>1111</v>
      </c>
      <c r="H15" s="20">
        <v>2</v>
      </c>
      <c r="I15" s="20" t="s">
        <v>1165</v>
      </c>
      <c r="J15" s="20">
        <v>1</v>
      </c>
      <c r="K15" s="20" t="s">
        <v>1255</v>
      </c>
      <c r="L15" s="20">
        <v>3</v>
      </c>
      <c r="M15" s="20" t="s">
        <v>657</v>
      </c>
      <c r="N15" s="66">
        <v>0</v>
      </c>
      <c r="O15" s="67">
        <v>0.32585199999999997</v>
      </c>
      <c r="P15" s="68">
        <v>0.32585200667381287</v>
      </c>
      <c r="Q15" s="67">
        <v>15</v>
      </c>
      <c r="R15" s="68">
        <v>0</v>
      </c>
    </row>
    <row r="16" spans="1:18" ht="38.25" x14ac:dyDescent="0.25">
      <c r="A16" s="18"/>
      <c r="B16" s="20">
        <v>5001452</v>
      </c>
      <c r="C16" s="20" t="s">
        <v>1137</v>
      </c>
      <c r="D16" s="20">
        <v>3000133</v>
      </c>
      <c r="E16" s="20" t="s">
        <v>1102</v>
      </c>
      <c r="F16" s="20">
        <v>67</v>
      </c>
      <c r="G16" s="20" t="s">
        <v>1111</v>
      </c>
      <c r="H16" s="20">
        <v>2</v>
      </c>
      <c r="I16" s="20" t="s">
        <v>1166</v>
      </c>
      <c r="J16" s="20">
        <v>1</v>
      </c>
      <c r="K16" s="20" t="s">
        <v>1256</v>
      </c>
      <c r="L16" s="20">
        <v>3</v>
      </c>
      <c r="M16" s="20" t="s">
        <v>657</v>
      </c>
      <c r="N16" s="66">
        <v>0</v>
      </c>
      <c r="O16" s="67">
        <v>1.291156</v>
      </c>
      <c r="P16" s="68">
        <v>1.2911559753119946</v>
      </c>
      <c r="Q16" s="67">
        <v>216553.63799953461</v>
      </c>
      <c r="R16" s="68">
        <v>0</v>
      </c>
    </row>
    <row r="17" spans="1:18" ht="76.5" x14ac:dyDescent="0.25">
      <c r="A17" s="18"/>
      <c r="B17" s="20">
        <v>5001452</v>
      </c>
      <c r="C17" s="20" t="s">
        <v>1137</v>
      </c>
      <c r="D17" s="20">
        <v>3000133</v>
      </c>
      <c r="E17" s="20" t="s">
        <v>1102</v>
      </c>
      <c r="F17" s="20">
        <v>67</v>
      </c>
      <c r="G17" s="20" t="s">
        <v>1111</v>
      </c>
      <c r="H17" s="20">
        <v>2</v>
      </c>
      <c r="I17" s="20" t="s">
        <v>1213</v>
      </c>
      <c r="J17" s="20">
        <v>1</v>
      </c>
      <c r="K17" s="20" t="s">
        <v>1344</v>
      </c>
      <c r="L17" s="20">
        <v>3</v>
      </c>
      <c r="M17" s="20" t="s">
        <v>657</v>
      </c>
      <c r="N17" s="66">
        <v>0</v>
      </c>
      <c r="O17" s="67">
        <v>1.870781</v>
      </c>
      <c r="P17" s="68">
        <v>1.8707809448242187</v>
      </c>
      <c r="Q17" s="67">
        <v>20</v>
      </c>
      <c r="R17" s="68">
        <v>0</v>
      </c>
    </row>
    <row r="18" spans="1:18" ht="51" x14ac:dyDescent="0.25">
      <c r="A18" s="18"/>
      <c r="B18" s="20">
        <v>5001452</v>
      </c>
      <c r="C18" s="20" t="s">
        <v>1137</v>
      </c>
      <c r="D18" s="20">
        <v>3000133</v>
      </c>
      <c r="E18" s="20" t="s">
        <v>1102</v>
      </c>
      <c r="F18" s="20">
        <v>67</v>
      </c>
      <c r="G18" s="20" t="s">
        <v>1111</v>
      </c>
      <c r="H18" s="20">
        <v>2</v>
      </c>
      <c r="I18" s="20" t="s">
        <v>1160</v>
      </c>
      <c r="J18" s="20">
        <v>1</v>
      </c>
      <c r="K18" s="20" t="s">
        <v>1250</v>
      </c>
      <c r="L18" s="20">
        <v>3</v>
      </c>
      <c r="M18" s="20" t="s">
        <v>657</v>
      </c>
      <c r="N18" s="66">
        <v>0</v>
      </c>
      <c r="O18" s="67">
        <v>0.44187799999999999</v>
      </c>
      <c r="P18" s="68">
        <v>0.42468368634581566</v>
      </c>
      <c r="Q18" s="67">
        <v>101.69999980926514</v>
      </c>
      <c r="R18" s="68">
        <v>0</v>
      </c>
    </row>
    <row r="19" spans="1:18" ht="38.25" x14ac:dyDescent="0.25">
      <c r="A19" s="18"/>
      <c r="B19" s="20">
        <v>5001452</v>
      </c>
      <c r="C19" s="20" t="s">
        <v>1137</v>
      </c>
      <c r="D19" s="20">
        <v>3000133</v>
      </c>
      <c r="E19" s="20" t="s">
        <v>1102</v>
      </c>
      <c r="F19" s="20">
        <v>67</v>
      </c>
      <c r="G19" s="20" t="s">
        <v>1111</v>
      </c>
      <c r="H19" s="20">
        <v>2</v>
      </c>
      <c r="I19" s="20" t="s">
        <v>1163</v>
      </c>
      <c r="J19" s="20">
        <v>1</v>
      </c>
      <c r="K19" s="20" t="s">
        <v>1253</v>
      </c>
      <c r="L19" s="20">
        <v>3</v>
      </c>
      <c r="M19" s="20" t="s">
        <v>657</v>
      </c>
      <c r="N19" s="66">
        <v>0</v>
      </c>
      <c r="O19" s="67">
        <v>0.88922800000000002</v>
      </c>
      <c r="P19" s="68">
        <v>0.87415999174118042</v>
      </c>
      <c r="Q19" s="67">
        <v>166.39999389648437</v>
      </c>
      <c r="R19" s="68">
        <v>0</v>
      </c>
    </row>
    <row r="20" spans="1:18" ht="38.25" x14ac:dyDescent="0.25">
      <c r="A20" s="18"/>
      <c r="B20" s="20">
        <v>5001452</v>
      </c>
      <c r="C20" s="20" t="s">
        <v>1137</v>
      </c>
      <c r="D20" s="20">
        <v>3000133</v>
      </c>
      <c r="E20" s="20" t="s">
        <v>1102</v>
      </c>
      <c r="F20" s="20">
        <v>67</v>
      </c>
      <c r="G20" s="20" t="s">
        <v>1111</v>
      </c>
      <c r="H20" s="20">
        <v>2</v>
      </c>
      <c r="I20" s="20" t="s">
        <v>1214</v>
      </c>
      <c r="J20" s="20">
        <v>1</v>
      </c>
      <c r="K20" s="20" t="s">
        <v>1346</v>
      </c>
      <c r="L20" s="20">
        <v>3</v>
      </c>
      <c r="M20" s="20" t="s">
        <v>657</v>
      </c>
      <c r="N20" s="66">
        <v>0</v>
      </c>
      <c r="O20" s="67">
        <v>0.34259499999999998</v>
      </c>
      <c r="P20" s="68">
        <v>0.34258200135082006</v>
      </c>
      <c r="Q20" s="67">
        <v>89.524999618530273</v>
      </c>
      <c r="R20" s="68">
        <v>0</v>
      </c>
    </row>
    <row r="21" spans="1:18" ht="51" x14ac:dyDescent="0.25">
      <c r="A21" s="18"/>
      <c r="B21" s="20">
        <v>5001452</v>
      </c>
      <c r="C21" s="20" t="s">
        <v>1137</v>
      </c>
      <c r="D21" s="20">
        <v>3000133</v>
      </c>
      <c r="E21" s="20" t="s">
        <v>1102</v>
      </c>
      <c r="F21" s="20">
        <v>67</v>
      </c>
      <c r="G21" s="20" t="s">
        <v>1111</v>
      </c>
      <c r="H21" s="20">
        <v>2</v>
      </c>
      <c r="I21" s="20" t="s">
        <v>1170</v>
      </c>
      <c r="J21" s="20">
        <v>1</v>
      </c>
      <c r="K21" s="20" t="s">
        <v>1345</v>
      </c>
      <c r="L21" s="20">
        <v>3</v>
      </c>
      <c r="M21" s="20" t="s">
        <v>657</v>
      </c>
      <c r="N21" s="66">
        <v>0</v>
      </c>
      <c r="O21" s="67">
        <v>1.715374</v>
      </c>
      <c r="P21" s="68">
        <v>1.7153739929199219</v>
      </c>
      <c r="Q21" s="67">
        <v>12</v>
      </c>
      <c r="R21" s="68">
        <v>0</v>
      </c>
    </row>
    <row r="22" spans="1:18" ht="38.25" x14ac:dyDescent="0.25">
      <c r="A22" s="18"/>
      <c r="B22" s="20">
        <v>5001452</v>
      </c>
      <c r="C22" s="20" t="s">
        <v>1137</v>
      </c>
      <c r="D22" s="20">
        <v>3000133</v>
      </c>
      <c r="E22" s="20" t="s">
        <v>1102</v>
      </c>
      <c r="F22" s="20">
        <v>67</v>
      </c>
      <c r="G22" s="20" t="s">
        <v>1111</v>
      </c>
      <c r="H22" s="20">
        <v>2</v>
      </c>
      <c r="I22" s="20" t="s">
        <v>1215</v>
      </c>
      <c r="J22" s="20">
        <v>2</v>
      </c>
      <c r="K22" s="20" t="s">
        <v>1347</v>
      </c>
      <c r="L22" s="20">
        <v>3</v>
      </c>
      <c r="M22" s="20" t="s">
        <v>657</v>
      </c>
      <c r="N22" s="66">
        <v>2.4E-2</v>
      </c>
      <c r="O22" s="67">
        <v>0</v>
      </c>
      <c r="P22" s="68">
        <v>0</v>
      </c>
      <c r="Q22" s="67">
        <v>5</v>
      </c>
      <c r="R22" s="68">
        <v>0</v>
      </c>
    </row>
    <row r="23" spans="1:18" ht="38.25" x14ac:dyDescent="0.25">
      <c r="A23" s="18"/>
      <c r="B23" s="20">
        <v>5001452</v>
      </c>
      <c r="C23" s="20" t="s">
        <v>1137</v>
      </c>
      <c r="D23" s="20">
        <v>3000133</v>
      </c>
      <c r="E23" s="20" t="s">
        <v>1102</v>
      </c>
      <c r="F23" s="20">
        <v>67</v>
      </c>
      <c r="G23" s="20" t="s">
        <v>1111</v>
      </c>
      <c r="H23" s="20">
        <v>2</v>
      </c>
      <c r="I23" s="20" t="s">
        <v>1168</v>
      </c>
      <c r="J23" s="20">
        <v>2</v>
      </c>
      <c r="K23" s="20" t="s">
        <v>1348</v>
      </c>
      <c r="L23" s="20">
        <v>3</v>
      </c>
      <c r="M23" s="20" t="s">
        <v>657</v>
      </c>
      <c r="N23" s="66">
        <v>0</v>
      </c>
      <c r="O23" s="67">
        <v>0.15225</v>
      </c>
      <c r="P23" s="68">
        <v>0.15224899351596832</v>
      </c>
      <c r="Q23" s="67">
        <v>55</v>
      </c>
      <c r="R23" s="68">
        <v>0</v>
      </c>
    </row>
    <row r="24" spans="1:18" ht="63.75" x14ac:dyDescent="0.25">
      <c r="A24" s="18"/>
      <c r="B24" s="20">
        <v>5001452</v>
      </c>
      <c r="C24" s="20" t="s">
        <v>1137</v>
      </c>
      <c r="D24" s="20">
        <v>3000133</v>
      </c>
      <c r="E24" s="20" t="s">
        <v>1102</v>
      </c>
      <c r="F24" s="20">
        <v>67</v>
      </c>
      <c r="G24" s="20" t="s">
        <v>1111</v>
      </c>
      <c r="H24" s="20">
        <v>3</v>
      </c>
      <c r="I24" s="20" t="s">
        <v>1171</v>
      </c>
      <c r="J24" s="20">
        <v>1</v>
      </c>
      <c r="K24" s="20" t="s">
        <v>1269</v>
      </c>
      <c r="L24" s="20">
        <v>3</v>
      </c>
      <c r="M24" s="20" t="s">
        <v>657</v>
      </c>
      <c r="N24" s="66">
        <v>0</v>
      </c>
      <c r="O24" s="67">
        <v>0.74204300000000001</v>
      </c>
      <c r="P24" s="68">
        <v>0.71519899368286133</v>
      </c>
      <c r="Q24" s="67">
        <v>270</v>
      </c>
      <c r="R24" s="68">
        <v>0</v>
      </c>
    </row>
    <row r="25" spans="1:18" ht="51" x14ac:dyDescent="0.25">
      <c r="A25" s="18"/>
      <c r="B25" s="20">
        <v>5001452</v>
      </c>
      <c r="C25" s="20" t="s">
        <v>1137</v>
      </c>
      <c r="D25" s="20">
        <v>3000133</v>
      </c>
      <c r="E25" s="20" t="s">
        <v>1102</v>
      </c>
      <c r="F25" s="20">
        <v>67</v>
      </c>
      <c r="G25" s="20" t="s">
        <v>1111</v>
      </c>
      <c r="H25" s="20">
        <v>3</v>
      </c>
      <c r="I25" s="20" t="s">
        <v>1218</v>
      </c>
      <c r="J25" s="20">
        <v>1</v>
      </c>
      <c r="K25" s="20" t="s">
        <v>1351</v>
      </c>
      <c r="L25" s="20">
        <v>3</v>
      </c>
      <c r="M25" s="20" t="s">
        <v>657</v>
      </c>
      <c r="N25" s="66">
        <v>0</v>
      </c>
      <c r="O25" s="67">
        <v>0.76852399999999998</v>
      </c>
      <c r="P25" s="68">
        <v>0.72639776766300201</v>
      </c>
      <c r="Q25" s="67">
        <v>40</v>
      </c>
      <c r="R25" s="68">
        <v>0</v>
      </c>
    </row>
    <row r="26" spans="1:18" ht="51" x14ac:dyDescent="0.25">
      <c r="A26" s="18"/>
      <c r="B26" s="20">
        <v>5001452</v>
      </c>
      <c r="C26" s="20" t="s">
        <v>1137</v>
      </c>
      <c r="D26" s="20">
        <v>3000133</v>
      </c>
      <c r="E26" s="20" t="s">
        <v>1102</v>
      </c>
      <c r="F26" s="20">
        <v>67</v>
      </c>
      <c r="G26" s="20" t="s">
        <v>1111</v>
      </c>
      <c r="H26" s="20">
        <v>3</v>
      </c>
      <c r="I26" s="20" t="s">
        <v>1217</v>
      </c>
      <c r="J26" s="20">
        <v>1</v>
      </c>
      <c r="K26" s="20" t="s">
        <v>1350</v>
      </c>
      <c r="L26" s="20">
        <v>3</v>
      </c>
      <c r="M26" s="20" t="s">
        <v>657</v>
      </c>
      <c r="N26" s="66">
        <v>0</v>
      </c>
      <c r="O26" s="67">
        <v>0.58659499999999998</v>
      </c>
      <c r="P26" s="68">
        <v>0.58659499883651733</v>
      </c>
      <c r="Q26" s="67">
        <v>100</v>
      </c>
      <c r="R26" s="68">
        <v>0</v>
      </c>
    </row>
    <row r="27" spans="1:18" ht="63.75" x14ac:dyDescent="0.25">
      <c r="A27" s="18"/>
      <c r="B27" s="20">
        <v>5001452</v>
      </c>
      <c r="C27" s="20" t="s">
        <v>1137</v>
      </c>
      <c r="D27" s="20">
        <v>3000133</v>
      </c>
      <c r="E27" s="20" t="s">
        <v>1102</v>
      </c>
      <c r="F27" s="20">
        <v>67</v>
      </c>
      <c r="G27" s="20" t="s">
        <v>1111</v>
      </c>
      <c r="H27" s="20">
        <v>3</v>
      </c>
      <c r="I27" s="20" t="s">
        <v>1216</v>
      </c>
      <c r="J27" s="20">
        <v>1</v>
      </c>
      <c r="K27" s="20" t="s">
        <v>1349</v>
      </c>
      <c r="L27" s="20">
        <v>3</v>
      </c>
      <c r="M27" s="20" t="s">
        <v>657</v>
      </c>
      <c r="N27" s="66">
        <v>3.2689999999999997E-2</v>
      </c>
      <c r="O27" s="67">
        <v>3.2689999999999997E-2</v>
      </c>
      <c r="P27" s="68">
        <v>2.4516720324754715E-2</v>
      </c>
      <c r="Q27" s="67">
        <v>12</v>
      </c>
      <c r="R27" s="68">
        <v>0</v>
      </c>
    </row>
    <row r="28" spans="1:18" ht="38.25" x14ac:dyDescent="0.25">
      <c r="A28" s="18"/>
      <c r="B28" s="20">
        <v>5001452</v>
      </c>
      <c r="C28" s="20" t="s">
        <v>1137</v>
      </c>
      <c r="D28" s="20">
        <v>3000133</v>
      </c>
      <c r="E28" s="20" t="s">
        <v>1102</v>
      </c>
      <c r="F28" s="20">
        <v>67</v>
      </c>
      <c r="G28" s="20" t="s">
        <v>1111</v>
      </c>
      <c r="H28" s="20">
        <v>3</v>
      </c>
      <c r="I28" s="20" t="s">
        <v>1219</v>
      </c>
      <c r="J28" s="20">
        <v>2</v>
      </c>
      <c r="K28" s="20" t="s">
        <v>1352</v>
      </c>
      <c r="L28" s="20">
        <v>3</v>
      </c>
      <c r="M28" s="20" t="s">
        <v>657</v>
      </c>
      <c r="N28" s="66">
        <v>0.04</v>
      </c>
      <c r="O28" s="67">
        <v>4.2499999999999998E-4</v>
      </c>
      <c r="P28" s="68">
        <v>0</v>
      </c>
      <c r="Q28" s="67">
        <v>15</v>
      </c>
      <c r="R28" s="68">
        <v>0</v>
      </c>
    </row>
    <row r="29" spans="1:18" ht="51" x14ac:dyDescent="0.25">
      <c r="A29" s="18"/>
      <c r="B29" s="20">
        <v>5001452</v>
      </c>
      <c r="C29" s="20" t="s">
        <v>1137</v>
      </c>
      <c r="D29" s="20">
        <v>3000133</v>
      </c>
      <c r="E29" s="20" t="s">
        <v>1102</v>
      </c>
      <c r="F29" s="20">
        <v>67</v>
      </c>
      <c r="G29" s="20" t="s">
        <v>1111</v>
      </c>
      <c r="H29" s="20">
        <v>3</v>
      </c>
      <c r="I29" s="20" t="s">
        <v>1220</v>
      </c>
      <c r="J29" s="20">
        <v>4</v>
      </c>
      <c r="K29" s="20" t="s">
        <v>1354</v>
      </c>
      <c r="L29" s="20">
        <v>3</v>
      </c>
      <c r="M29" s="20" t="s">
        <v>657</v>
      </c>
      <c r="N29" s="66">
        <v>0</v>
      </c>
      <c r="O29" s="67">
        <v>6.4356999999999998E-2</v>
      </c>
      <c r="P29" s="68">
        <v>6.4356483519077301E-2</v>
      </c>
      <c r="Q29" s="67">
        <v>15</v>
      </c>
      <c r="R29" s="68">
        <v>0</v>
      </c>
    </row>
    <row r="30" spans="1:18" ht="38.25" x14ac:dyDescent="0.25">
      <c r="A30" s="18"/>
      <c r="B30" s="20">
        <v>5001452</v>
      </c>
      <c r="C30" s="20" t="s">
        <v>1137</v>
      </c>
      <c r="D30" s="20">
        <v>3000133</v>
      </c>
      <c r="E30" s="20" t="s">
        <v>1102</v>
      </c>
      <c r="F30" s="20">
        <v>67</v>
      </c>
      <c r="G30" s="20" t="s">
        <v>1111</v>
      </c>
      <c r="H30" s="20">
        <v>3</v>
      </c>
      <c r="I30" s="20" t="s">
        <v>1171</v>
      </c>
      <c r="J30" s="20">
        <v>4</v>
      </c>
      <c r="K30" s="20" t="s">
        <v>1353</v>
      </c>
      <c r="L30" s="20">
        <v>3</v>
      </c>
      <c r="M30" s="20" t="s">
        <v>657</v>
      </c>
      <c r="N30" s="66">
        <v>0</v>
      </c>
      <c r="O30" s="67">
        <v>0.03</v>
      </c>
      <c r="P30" s="68">
        <v>2.9999999329447746E-2</v>
      </c>
      <c r="Q30" s="67">
        <v>2</v>
      </c>
      <c r="R30" s="68">
        <v>0</v>
      </c>
    </row>
    <row r="31" spans="1:18" ht="38.25" x14ac:dyDescent="0.25">
      <c r="A31" s="18"/>
      <c r="B31" s="20">
        <v>5001452</v>
      </c>
      <c r="C31" s="20" t="s">
        <v>1137</v>
      </c>
      <c r="D31" s="20">
        <v>3000133</v>
      </c>
      <c r="E31" s="20" t="s">
        <v>1102</v>
      </c>
      <c r="F31" s="20">
        <v>67</v>
      </c>
      <c r="G31" s="20" t="s">
        <v>1111</v>
      </c>
      <c r="H31" s="20">
        <v>3</v>
      </c>
      <c r="I31" s="20" t="s">
        <v>1221</v>
      </c>
      <c r="J31" s="20">
        <v>5</v>
      </c>
      <c r="K31" s="20" t="s">
        <v>1355</v>
      </c>
      <c r="L31" s="20">
        <v>3</v>
      </c>
      <c r="M31" s="20" t="s">
        <v>657</v>
      </c>
      <c r="N31" s="66">
        <v>0</v>
      </c>
      <c r="O31" s="67">
        <v>1.2E-2</v>
      </c>
      <c r="P31" s="68">
        <v>1.1999999172985554E-2</v>
      </c>
      <c r="Q31" s="67">
        <v>12</v>
      </c>
      <c r="R31" s="68">
        <v>0</v>
      </c>
    </row>
    <row r="32" spans="1:18" ht="38.25" x14ac:dyDescent="0.25">
      <c r="A32" s="18"/>
      <c r="B32" s="20">
        <v>5001452</v>
      </c>
      <c r="C32" s="20" t="s">
        <v>1137</v>
      </c>
      <c r="D32" s="20">
        <v>3000133</v>
      </c>
      <c r="E32" s="20" t="s">
        <v>1102</v>
      </c>
      <c r="F32" s="20">
        <v>67</v>
      </c>
      <c r="G32" s="20" t="s">
        <v>1111</v>
      </c>
      <c r="H32" s="20">
        <v>3</v>
      </c>
      <c r="I32" s="20" t="s">
        <v>1216</v>
      </c>
      <c r="J32" s="20">
        <v>11</v>
      </c>
      <c r="K32" s="20" t="s">
        <v>1356</v>
      </c>
      <c r="L32" s="20">
        <v>3</v>
      </c>
      <c r="M32" s="20" t="s">
        <v>657</v>
      </c>
      <c r="N32" s="66">
        <v>0.06</v>
      </c>
      <c r="O32" s="67">
        <v>0.03</v>
      </c>
      <c r="P32" s="68">
        <v>2.9999999329447746E-2</v>
      </c>
      <c r="Q32" s="67">
        <v>50</v>
      </c>
      <c r="R32" s="68">
        <v>0</v>
      </c>
    </row>
    <row r="33" spans="1:18" ht="38.25" x14ac:dyDescent="0.25">
      <c r="A33" s="18"/>
      <c r="B33" s="20">
        <v>5001452</v>
      </c>
      <c r="C33" s="20" t="s">
        <v>1137</v>
      </c>
      <c r="D33" s="20">
        <v>3000133</v>
      </c>
      <c r="E33" s="20" t="s">
        <v>1102</v>
      </c>
      <c r="F33" s="20">
        <v>67</v>
      </c>
      <c r="G33" s="20" t="s">
        <v>1111</v>
      </c>
      <c r="H33" s="20">
        <v>3</v>
      </c>
      <c r="I33" s="20" t="s">
        <v>1216</v>
      </c>
      <c r="J33" s="20">
        <v>22</v>
      </c>
      <c r="K33" s="20" t="s">
        <v>1357</v>
      </c>
      <c r="L33" s="20">
        <v>3</v>
      </c>
      <c r="M33" s="20" t="s">
        <v>657</v>
      </c>
      <c r="N33" s="66">
        <v>0</v>
      </c>
      <c r="O33" s="67">
        <v>2.4E-2</v>
      </c>
      <c r="P33" s="68">
        <v>2.4000002071261406E-2</v>
      </c>
      <c r="Q33" s="67">
        <v>35</v>
      </c>
      <c r="R33" s="68">
        <v>0</v>
      </c>
    </row>
    <row r="34" spans="1:18" ht="63.75" x14ac:dyDescent="0.25">
      <c r="A34" s="18"/>
      <c r="B34" s="20">
        <v>5001452</v>
      </c>
      <c r="C34" s="20" t="s">
        <v>1137</v>
      </c>
      <c r="D34" s="20">
        <v>3000133</v>
      </c>
      <c r="E34" s="20" t="s">
        <v>1102</v>
      </c>
      <c r="F34" s="20">
        <v>67</v>
      </c>
      <c r="G34" s="20" t="s">
        <v>1111</v>
      </c>
      <c r="H34" s="20">
        <v>4</v>
      </c>
      <c r="I34" s="20" t="s">
        <v>1178</v>
      </c>
      <c r="J34" s="20">
        <v>1</v>
      </c>
      <c r="K34" s="20" t="s">
        <v>1359</v>
      </c>
      <c r="L34" s="20">
        <v>3</v>
      </c>
      <c r="M34" s="20" t="s">
        <v>657</v>
      </c>
      <c r="N34" s="66">
        <v>0</v>
      </c>
      <c r="O34" s="67">
        <v>1.387705</v>
      </c>
      <c r="P34" s="68">
        <v>1.3006240129470825</v>
      </c>
      <c r="Q34" s="67">
        <v>12</v>
      </c>
      <c r="R34" s="68">
        <v>0</v>
      </c>
    </row>
    <row r="35" spans="1:18" ht="38.25" x14ac:dyDescent="0.25">
      <c r="A35" s="18"/>
      <c r="B35" s="20">
        <v>5001452</v>
      </c>
      <c r="C35" s="20" t="s">
        <v>1137</v>
      </c>
      <c r="D35" s="20">
        <v>3000133</v>
      </c>
      <c r="E35" s="20" t="s">
        <v>1102</v>
      </c>
      <c r="F35" s="20">
        <v>67</v>
      </c>
      <c r="G35" s="20" t="s">
        <v>1111</v>
      </c>
      <c r="H35" s="20">
        <v>4</v>
      </c>
      <c r="I35" s="20" t="s">
        <v>1176</v>
      </c>
      <c r="J35" s="20">
        <v>1</v>
      </c>
      <c r="K35" s="20" t="s">
        <v>1358</v>
      </c>
      <c r="L35" s="20">
        <v>3</v>
      </c>
      <c r="M35" s="20" t="s">
        <v>657</v>
      </c>
      <c r="N35" s="66">
        <v>0</v>
      </c>
      <c r="O35" s="67">
        <v>2.7564089999999997</v>
      </c>
      <c r="P35" s="68">
        <v>2.7430160101503134</v>
      </c>
      <c r="Q35" s="67">
        <v>365.16500520706177</v>
      </c>
      <c r="R35" s="68">
        <v>0</v>
      </c>
    </row>
    <row r="36" spans="1:18" ht="51" x14ac:dyDescent="0.25">
      <c r="A36" s="18"/>
      <c r="B36" s="20">
        <v>5001452</v>
      </c>
      <c r="C36" s="20" t="s">
        <v>1137</v>
      </c>
      <c r="D36" s="20">
        <v>3000133</v>
      </c>
      <c r="E36" s="20" t="s">
        <v>1102</v>
      </c>
      <c r="F36" s="20">
        <v>67</v>
      </c>
      <c r="G36" s="20" t="s">
        <v>1111</v>
      </c>
      <c r="H36" s="20">
        <v>4</v>
      </c>
      <c r="I36" s="20" t="s">
        <v>1222</v>
      </c>
      <c r="J36" s="20">
        <v>14</v>
      </c>
      <c r="K36" s="20" t="s">
        <v>1360</v>
      </c>
      <c r="L36" s="20">
        <v>3</v>
      </c>
      <c r="M36" s="20" t="s">
        <v>657</v>
      </c>
      <c r="N36" s="66">
        <v>0</v>
      </c>
      <c r="O36" s="67">
        <v>8.9999999999999993E-3</v>
      </c>
      <c r="P36" s="68">
        <v>8.999999612569809E-3</v>
      </c>
      <c r="Q36" s="67">
        <v>350</v>
      </c>
      <c r="R36" s="68">
        <v>0</v>
      </c>
    </row>
    <row r="37" spans="1:18" ht="38.25" x14ac:dyDescent="0.25">
      <c r="A37" s="18"/>
      <c r="B37" s="20">
        <v>5001452</v>
      </c>
      <c r="C37" s="20" t="s">
        <v>1137</v>
      </c>
      <c r="D37" s="20">
        <v>3000133</v>
      </c>
      <c r="E37" s="20" t="s">
        <v>1102</v>
      </c>
      <c r="F37" s="20">
        <v>67</v>
      </c>
      <c r="G37" s="20" t="s">
        <v>1111</v>
      </c>
      <c r="H37" s="20">
        <v>4</v>
      </c>
      <c r="I37" s="20" t="s">
        <v>1222</v>
      </c>
      <c r="J37" s="20">
        <v>16</v>
      </c>
      <c r="K37" s="20" t="s">
        <v>1361</v>
      </c>
      <c r="L37" s="20">
        <v>3</v>
      </c>
      <c r="M37" s="20" t="s">
        <v>657</v>
      </c>
      <c r="N37" s="66">
        <v>0</v>
      </c>
      <c r="O37" s="67">
        <v>1.9300000000000001E-2</v>
      </c>
      <c r="P37" s="68">
        <v>1.9300000742077827E-2</v>
      </c>
      <c r="Q37" s="67">
        <v>12</v>
      </c>
      <c r="R37" s="68">
        <v>0</v>
      </c>
    </row>
    <row r="38" spans="1:18" ht="51" x14ac:dyDescent="0.25">
      <c r="A38" s="18"/>
      <c r="B38" s="20">
        <v>5001452</v>
      </c>
      <c r="C38" s="20" t="s">
        <v>1137</v>
      </c>
      <c r="D38" s="20">
        <v>3000133</v>
      </c>
      <c r="E38" s="20" t="s">
        <v>1102</v>
      </c>
      <c r="F38" s="20">
        <v>67</v>
      </c>
      <c r="G38" s="20" t="s">
        <v>1111</v>
      </c>
      <c r="H38" s="20">
        <v>4</v>
      </c>
      <c r="I38" s="20" t="s">
        <v>1223</v>
      </c>
      <c r="J38" s="20">
        <v>19</v>
      </c>
      <c r="K38" s="20" t="s">
        <v>1362</v>
      </c>
      <c r="L38" s="20">
        <v>3</v>
      </c>
      <c r="M38" s="20" t="s">
        <v>657</v>
      </c>
      <c r="N38" s="66">
        <v>1.2E-2</v>
      </c>
      <c r="O38" s="67">
        <v>0</v>
      </c>
      <c r="P38" s="68">
        <v>0</v>
      </c>
      <c r="Q38" s="67">
        <v>12</v>
      </c>
      <c r="R38" s="68">
        <v>0</v>
      </c>
    </row>
    <row r="39" spans="1:18" ht="51" x14ac:dyDescent="0.25">
      <c r="A39" s="18"/>
      <c r="B39" s="20">
        <v>5001452</v>
      </c>
      <c r="C39" s="20" t="s">
        <v>1137</v>
      </c>
      <c r="D39" s="20">
        <v>3000133</v>
      </c>
      <c r="E39" s="20" t="s">
        <v>1102</v>
      </c>
      <c r="F39" s="20">
        <v>67</v>
      </c>
      <c r="G39" s="20" t="s">
        <v>1111</v>
      </c>
      <c r="H39" s="20">
        <v>5</v>
      </c>
      <c r="I39" s="20" t="s">
        <v>1224</v>
      </c>
      <c r="J39" s="20">
        <v>1</v>
      </c>
      <c r="K39" s="20" t="s">
        <v>1363</v>
      </c>
      <c r="L39" s="20">
        <v>3</v>
      </c>
      <c r="M39" s="20" t="s">
        <v>657</v>
      </c>
      <c r="N39" s="66">
        <v>0</v>
      </c>
      <c r="O39" s="67">
        <v>1.3221750000000001</v>
      </c>
      <c r="P39" s="68">
        <v>1.2620740234851837</v>
      </c>
      <c r="Q39" s="67">
        <v>403.39999961853027</v>
      </c>
      <c r="R39" s="68">
        <v>0</v>
      </c>
    </row>
    <row r="40" spans="1:18" ht="51" x14ac:dyDescent="0.25">
      <c r="A40" s="18"/>
      <c r="B40" s="20">
        <v>5001452</v>
      </c>
      <c r="C40" s="20" t="s">
        <v>1137</v>
      </c>
      <c r="D40" s="20">
        <v>3000133</v>
      </c>
      <c r="E40" s="20" t="s">
        <v>1102</v>
      </c>
      <c r="F40" s="20">
        <v>67</v>
      </c>
      <c r="G40" s="20" t="s">
        <v>1111</v>
      </c>
      <c r="H40" s="20">
        <v>5</v>
      </c>
      <c r="I40" s="20" t="s">
        <v>1225</v>
      </c>
      <c r="J40" s="20">
        <v>1</v>
      </c>
      <c r="K40" s="20" t="s">
        <v>1364</v>
      </c>
      <c r="L40" s="20">
        <v>3</v>
      </c>
      <c r="M40" s="20" t="s">
        <v>657</v>
      </c>
      <c r="N40" s="66">
        <v>0</v>
      </c>
      <c r="O40" s="67">
        <v>0.31147799999999998</v>
      </c>
      <c r="P40" s="68">
        <v>0.31147798895835876</v>
      </c>
      <c r="Q40" s="67">
        <v>12</v>
      </c>
      <c r="R40" s="68">
        <v>0</v>
      </c>
    </row>
    <row r="41" spans="1:18" ht="38.25" x14ac:dyDescent="0.25">
      <c r="A41" s="18"/>
      <c r="B41" s="20">
        <v>5001452</v>
      </c>
      <c r="C41" s="20" t="s">
        <v>1137</v>
      </c>
      <c r="D41" s="20">
        <v>3000133</v>
      </c>
      <c r="E41" s="20" t="s">
        <v>1102</v>
      </c>
      <c r="F41" s="20">
        <v>67</v>
      </c>
      <c r="G41" s="20" t="s">
        <v>1111</v>
      </c>
      <c r="H41" s="20">
        <v>6</v>
      </c>
      <c r="I41" s="20" t="s">
        <v>1226</v>
      </c>
      <c r="J41" s="20">
        <v>1</v>
      </c>
      <c r="K41" s="20" t="s">
        <v>1365</v>
      </c>
      <c r="L41" s="20">
        <v>3</v>
      </c>
      <c r="M41" s="20" t="s">
        <v>657</v>
      </c>
      <c r="N41" s="66">
        <v>0</v>
      </c>
      <c r="O41" s="67">
        <v>0.39624399999999999</v>
      </c>
      <c r="P41" s="68">
        <v>0.39600200206041336</v>
      </c>
      <c r="Q41" s="67">
        <v>92.029999732971191</v>
      </c>
      <c r="R41" s="68">
        <v>0</v>
      </c>
    </row>
    <row r="42" spans="1:18" ht="38.25" x14ac:dyDescent="0.25">
      <c r="A42" s="18"/>
      <c r="B42" s="20">
        <v>5001452</v>
      </c>
      <c r="C42" s="20" t="s">
        <v>1137</v>
      </c>
      <c r="D42" s="20">
        <v>3000133</v>
      </c>
      <c r="E42" s="20" t="s">
        <v>1102</v>
      </c>
      <c r="F42" s="20">
        <v>67</v>
      </c>
      <c r="G42" s="20" t="s">
        <v>1111</v>
      </c>
      <c r="H42" s="20">
        <v>6</v>
      </c>
      <c r="I42" s="20" t="s">
        <v>1186</v>
      </c>
      <c r="J42" s="20">
        <v>1</v>
      </c>
      <c r="K42" s="20" t="s">
        <v>1294</v>
      </c>
      <c r="L42" s="20">
        <v>3</v>
      </c>
      <c r="M42" s="20" t="s">
        <v>657</v>
      </c>
      <c r="N42" s="66">
        <v>0</v>
      </c>
      <c r="O42" s="67">
        <v>1.0461240000000001</v>
      </c>
      <c r="P42" s="68">
        <v>1.0461239833384752</v>
      </c>
      <c r="Q42" s="67">
        <v>317.80200099945068</v>
      </c>
      <c r="R42" s="68">
        <v>0</v>
      </c>
    </row>
    <row r="43" spans="1:18" ht="63.75" x14ac:dyDescent="0.25">
      <c r="A43" s="18"/>
      <c r="B43" s="20">
        <v>5001452</v>
      </c>
      <c r="C43" s="20" t="s">
        <v>1137</v>
      </c>
      <c r="D43" s="20">
        <v>3000133</v>
      </c>
      <c r="E43" s="20" t="s">
        <v>1102</v>
      </c>
      <c r="F43" s="20">
        <v>67</v>
      </c>
      <c r="G43" s="20" t="s">
        <v>1111</v>
      </c>
      <c r="H43" s="20">
        <v>6</v>
      </c>
      <c r="I43" s="20" t="s">
        <v>1185</v>
      </c>
      <c r="J43" s="20">
        <v>1</v>
      </c>
      <c r="K43" s="20" t="s">
        <v>1293</v>
      </c>
      <c r="L43" s="20">
        <v>3</v>
      </c>
      <c r="M43" s="20" t="s">
        <v>657</v>
      </c>
      <c r="N43" s="66">
        <v>0</v>
      </c>
      <c r="O43" s="67">
        <v>0.62017700000000009</v>
      </c>
      <c r="P43" s="68">
        <v>0.61816300265491009</v>
      </c>
      <c r="Q43" s="67">
        <v>553857.31000041962</v>
      </c>
      <c r="R43" s="68">
        <v>0</v>
      </c>
    </row>
    <row r="44" spans="1:18" ht="51" x14ac:dyDescent="0.25">
      <c r="A44" s="18"/>
      <c r="B44" s="20">
        <v>5001452</v>
      </c>
      <c r="C44" s="20" t="s">
        <v>1137</v>
      </c>
      <c r="D44" s="20">
        <v>3000133</v>
      </c>
      <c r="E44" s="20" t="s">
        <v>1102</v>
      </c>
      <c r="F44" s="20">
        <v>67</v>
      </c>
      <c r="G44" s="20" t="s">
        <v>1111</v>
      </c>
      <c r="H44" s="20">
        <v>6</v>
      </c>
      <c r="I44" s="20" t="s">
        <v>1227</v>
      </c>
      <c r="J44" s="20">
        <v>2</v>
      </c>
      <c r="K44" s="20" t="s">
        <v>1366</v>
      </c>
      <c r="L44" s="20">
        <v>3</v>
      </c>
      <c r="M44" s="20" t="s">
        <v>657</v>
      </c>
      <c r="N44" s="66">
        <v>0</v>
      </c>
      <c r="O44" s="67">
        <v>1.2311000000000001E-2</v>
      </c>
      <c r="P44" s="68">
        <v>1.2310859747231007E-2</v>
      </c>
      <c r="Q44" s="67">
        <v>6</v>
      </c>
      <c r="R44" s="68">
        <v>0</v>
      </c>
    </row>
    <row r="45" spans="1:18" ht="38.25" x14ac:dyDescent="0.25">
      <c r="A45" s="18"/>
      <c r="B45" s="20">
        <v>5001452</v>
      </c>
      <c r="C45" s="20" t="s">
        <v>1137</v>
      </c>
      <c r="D45" s="20">
        <v>3000133</v>
      </c>
      <c r="E45" s="20" t="s">
        <v>1102</v>
      </c>
      <c r="F45" s="20">
        <v>67</v>
      </c>
      <c r="G45" s="20" t="s">
        <v>1111</v>
      </c>
      <c r="H45" s="20">
        <v>6</v>
      </c>
      <c r="I45" s="20" t="s">
        <v>1186</v>
      </c>
      <c r="J45" s="20">
        <v>2</v>
      </c>
      <c r="K45" s="20" t="s">
        <v>1367</v>
      </c>
      <c r="L45" s="20">
        <v>3</v>
      </c>
      <c r="M45" s="20" t="s">
        <v>657</v>
      </c>
      <c r="N45" s="66">
        <v>2.7119999999999998E-2</v>
      </c>
      <c r="O45" s="67">
        <v>2.7119999999999998E-2</v>
      </c>
      <c r="P45" s="68">
        <v>0</v>
      </c>
      <c r="Q45" s="67">
        <v>460</v>
      </c>
      <c r="R45" s="68">
        <v>0</v>
      </c>
    </row>
    <row r="46" spans="1:18" ht="51" x14ac:dyDescent="0.25">
      <c r="A46" s="18"/>
      <c r="B46" s="20">
        <v>5001452</v>
      </c>
      <c r="C46" s="20" t="s">
        <v>1137</v>
      </c>
      <c r="D46" s="20">
        <v>3000133</v>
      </c>
      <c r="E46" s="20" t="s">
        <v>1102</v>
      </c>
      <c r="F46" s="20">
        <v>67</v>
      </c>
      <c r="G46" s="20" t="s">
        <v>1111</v>
      </c>
      <c r="H46" s="20">
        <v>6</v>
      </c>
      <c r="I46" s="20" t="s">
        <v>1189</v>
      </c>
      <c r="J46" s="20">
        <v>3</v>
      </c>
      <c r="K46" s="20" t="s">
        <v>1368</v>
      </c>
      <c r="L46" s="20">
        <v>3</v>
      </c>
      <c r="M46" s="20" t="s">
        <v>657</v>
      </c>
      <c r="N46" s="66">
        <v>0</v>
      </c>
      <c r="O46" s="67">
        <v>0.05</v>
      </c>
      <c r="P46" s="68">
        <v>4.181285947561264E-2</v>
      </c>
      <c r="Q46" s="67">
        <v>25</v>
      </c>
      <c r="R46" s="68">
        <v>0</v>
      </c>
    </row>
    <row r="47" spans="1:18" ht="51" x14ac:dyDescent="0.25">
      <c r="A47" s="18"/>
      <c r="B47" s="20">
        <v>5001452</v>
      </c>
      <c r="C47" s="20" t="s">
        <v>1137</v>
      </c>
      <c r="D47" s="20">
        <v>3000133</v>
      </c>
      <c r="E47" s="20" t="s">
        <v>1102</v>
      </c>
      <c r="F47" s="20">
        <v>67</v>
      </c>
      <c r="G47" s="20" t="s">
        <v>1111</v>
      </c>
      <c r="H47" s="20">
        <v>7</v>
      </c>
      <c r="I47" s="20" t="s">
        <v>1192</v>
      </c>
      <c r="J47" s="20">
        <v>1</v>
      </c>
      <c r="K47" s="20" t="s">
        <v>1303</v>
      </c>
      <c r="L47" s="20">
        <v>3</v>
      </c>
      <c r="M47" s="20" t="s">
        <v>657</v>
      </c>
      <c r="N47" s="66">
        <v>0</v>
      </c>
      <c r="O47" s="67">
        <v>1.2341610000000001</v>
      </c>
      <c r="P47" s="68">
        <v>1.2341610193252563</v>
      </c>
      <c r="Q47" s="67">
        <v>200</v>
      </c>
      <c r="R47" s="68">
        <v>0</v>
      </c>
    </row>
    <row r="48" spans="1:18" ht="63.75" x14ac:dyDescent="0.25">
      <c r="A48" s="18"/>
      <c r="B48" s="20">
        <v>5001452</v>
      </c>
      <c r="C48" s="20" t="s">
        <v>1137</v>
      </c>
      <c r="D48" s="20">
        <v>3000133</v>
      </c>
      <c r="E48" s="20" t="s">
        <v>1102</v>
      </c>
      <c r="F48" s="20">
        <v>67</v>
      </c>
      <c r="G48" s="20" t="s">
        <v>1111</v>
      </c>
      <c r="H48" s="20">
        <v>7</v>
      </c>
      <c r="I48" s="20" t="s">
        <v>1229</v>
      </c>
      <c r="J48" s="20">
        <v>1</v>
      </c>
      <c r="K48" s="20" t="s">
        <v>1370</v>
      </c>
      <c r="L48" s="20">
        <v>3</v>
      </c>
      <c r="M48" s="20" t="s">
        <v>657</v>
      </c>
      <c r="N48" s="66">
        <v>0</v>
      </c>
      <c r="O48" s="67">
        <v>1.14689</v>
      </c>
      <c r="P48" s="68">
        <v>1.1468895226716995</v>
      </c>
      <c r="Q48" s="67">
        <v>30</v>
      </c>
      <c r="R48" s="68">
        <v>0</v>
      </c>
    </row>
    <row r="49" spans="1:18" ht="38.25" x14ac:dyDescent="0.25">
      <c r="A49" s="18"/>
      <c r="B49" s="20">
        <v>5001452</v>
      </c>
      <c r="C49" s="20" t="s">
        <v>1137</v>
      </c>
      <c r="D49" s="20">
        <v>3000133</v>
      </c>
      <c r="E49" s="20" t="s">
        <v>1102</v>
      </c>
      <c r="F49" s="20">
        <v>67</v>
      </c>
      <c r="G49" s="20" t="s">
        <v>1111</v>
      </c>
      <c r="H49" s="20">
        <v>7</v>
      </c>
      <c r="I49" s="20" t="s">
        <v>655</v>
      </c>
      <c r="J49" s="20">
        <v>1</v>
      </c>
      <c r="K49" s="20" t="s">
        <v>656</v>
      </c>
      <c r="L49" s="20">
        <v>3</v>
      </c>
      <c r="M49" s="20" t="s">
        <v>657</v>
      </c>
      <c r="N49" s="66">
        <v>0</v>
      </c>
      <c r="O49" s="67">
        <v>0.9429240000000001</v>
      </c>
      <c r="P49" s="68">
        <v>0.9254160076379776</v>
      </c>
      <c r="Q49" s="67">
        <v>12</v>
      </c>
      <c r="R49" s="68">
        <v>0</v>
      </c>
    </row>
    <row r="50" spans="1:18" ht="38.25" x14ac:dyDescent="0.25">
      <c r="A50" s="18"/>
      <c r="B50" s="20">
        <v>5001452</v>
      </c>
      <c r="C50" s="20" t="s">
        <v>1137</v>
      </c>
      <c r="D50" s="20">
        <v>3000133</v>
      </c>
      <c r="E50" s="20" t="s">
        <v>1102</v>
      </c>
      <c r="F50" s="20">
        <v>67</v>
      </c>
      <c r="G50" s="20" t="s">
        <v>1111</v>
      </c>
      <c r="H50" s="20">
        <v>7</v>
      </c>
      <c r="I50" s="20" t="s">
        <v>1228</v>
      </c>
      <c r="J50" s="20">
        <v>1</v>
      </c>
      <c r="K50" s="20" t="s">
        <v>1369</v>
      </c>
      <c r="L50" s="20">
        <v>3</v>
      </c>
      <c r="M50" s="20" t="s">
        <v>657</v>
      </c>
      <c r="N50" s="66">
        <v>0</v>
      </c>
      <c r="O50" s="67">
        <v>0.97321299999999999</v>
      </c>
      <c r="P50" s="68">
        <v>0.97321301698684692</v>
      </c>
      <c r="Q50" s="67">
        <v>3</v>
      </c>
      <c r="R50" s="68">
        <v>0</v>
      </c>
    </row>
    <row r="51" spans="1:18" ht="38.25" x14ac:dyDescent="0.25">
      <c r="A51" s="18"/>
      <c r="B51" s="20">
        <v>5001452</v>
      </c>
      <c r="C51" s="20" t="s">
        <v>1137</v>
      </c>
      <c r="D51" s="20">
        <v>3000133</v>
      </c>
      <c r="E51" s="20" t="s">
        <v>1102</v>
      </c>
      <c r="F51" s="20">
        <v>67</v>
      </c>
      <c r="G51" s="20" t="s">
        <v>1111</v>
      </c>
      <c r="H51" s="20">
        <v>7</v>
      </c>
      <c r="I51" s="20" t="s">
        <v>1229</v>
      </c>
      <c r="J51" s="20">
        <v>5</v>
      </c>
      <c r="K51" s="20" t="s">
        <v>1371</v>
      </c>
      <c r="L51" s="20">
        <v>3</v>
      </c>
      <c r="M51" s="20" t="s">
        <v>657</v>
      </c>
      <c r="N51" s="66">
        <v>0</v>
      </c>
      <c r="O51" s="67">
        <v>1.2E-2</v>
      </c>
      <c r="P51" s="68">
        <v>1.1999999172985554E-2</v>
      </c>
      <c r="Q51" s="67">
        <v>15</v>
      </c>
      <c r="R51" s="68">
        <v>0</v>
      </c>
    </row>
    <row r="52" spans="1:18" ht="51" x14ac:dyDescent="0.25">
      <c r="A52" s="18"/>
      <c r="B52" s="20">
        <v>5001452</v>
      </c>
      <c r="C52" s="20" t="s">
        <v>1137</v>
      </c>
      <c r="D52" s="20">
        <v>3000133</v>
      </c>
      <c r="E52" s="20" t="s">
        <v>1102</v>
      </c>
      <c r="F52" s="20">
        <v>67</v>
      </c>
      <c r="G52" s="20" t="s">
        <v>1111</v>
      </c>
      <c r="H52" s="20">
        <v>7</v>
      </c>
      <c r="I52" s="20" t="s">
        <v>655</v>
      </c>
      <c r="J52" s="20">
        <v>7</v>
      </c>
      <c r="K52" s="20" t="s">
        <v>1372</v>
      </c>
      <c r="L52" s="20">
        <v>3</v>
      </c>
      <c r="M52" s="20" t="s">
        <v>657</v>
      </c>
      <c r="N52" s="66">
        <v>1.6739E-2</v>
      </c>
      <c r="O52" s="67">
        <v>1.6739E-2</v>
      </c>
      <c r="P52" s="68">
        <v>1.6738999634981155E-2</v>
      </c>
      <c r="Q52" s="67">
        <v>60</v>
      </c>
      <c r="R52" s="68">
        <v>0</v>
      </c>
    </row>
    <row r="53" spans="1:18" ht="51" x14ac:dyDescent="0.25">
      <c r="A53" s="18"/>
      <c r="B53" s="20">
        <v>5001452</v>
      </c>
      <c r="C53" s="20" t="s">
        <v>1137</v>
      </c>
      <c r="D53" s="20">
        <v>3000133</v>
      </c>
      <c r="E53" s="20" t="s">
        <v>1102</v>
      </c>
      <c r="F53" s="20">
        <v>67</v>
      </c>
      <c r="G53" s="20" t="s">
        <v>1111</v>
      </c>
      <c r="H53" s="20">
        <v>7</v>
      </c>
      <c r="I53" s="20" t="s">
        <v>1229</v>
      </c>
      <c r="J53" s="20">
        <v>10</v>
      </c>
      <c r="K53" s="20" t="s">
        <v>1354</v>
      </c>
      <c r="L53" s="20">
        <v>3</v>
      </c>
      <c r="M53" s="20" t="s">
        <v>657</v>
      </c>
      <c r="N53" s="66">
        <v>0</v>
      </c>
      <c r="O53" s="67">
        <v>1.2E-2</v>
      </c>
      <c r="P53" s="68">
        <v>1.2000000104308128E-2</v>
      </c>
      <c r="Q53" s="67">
        <v>12</v>
      </c>
      <c r="R53" s="68">
        <v>0</v>
      </c>
    </row>
    <row r="54" spans="1:18" ht="38.25" x14ac:dyDescent="0.25">
      <c r="A54" s="18"/>
      <c r="B54" s="20">
        <v>5001452</v>
      </c>
      <c r="C54" s="20" t="s">
        <v>1137</v>
      </c>
      <c r="D54" s="20">
        <v>3000133</v>
      </c>
      <c r="E54" s="20" t="s">
        <v>1102</v>
      </c>
      <c r="F54" s="20">
        <v>67</v>
      </c>
      <c r="G54" s="20" t="s">
        <v>1111</v>
      </c>
      <c r="H54" s="20">
        <v>7</v>
      </c>
      <c r="I54" s="20" t="s">
        <v>1229</v>
      </c>
      <c r="J54" s="20">
        <v>13</v>
      </c>
      <c r="K54" s="20" t="s">
        <v>1373</v>
      </c>
      <c r="L54" s="20">
        <v>3</v>
      </c>
      <c r="M54" s="20" t="s">
        <v>657</v>
      </c>
      <c r="N54" s="66">
        <v>0</v>
      </c>
      <c r="O54" s="67">
        <v>6.0000000000000001E-3</v>
      </c>
      <c r="P54" s="68">
        <v>6.0000000521540642E-3</v>
      </c>
      <c r="Q54" s="67">
        <v>400</v>
      </c>
      <c r="R54" s="68">
        <v>0</v>
      </c>
    </row>
    <row r="55" spans="1:18" ht="38.25" x14ac:dyDescent="0.25">
      <c r="A55" s="18"/>
      <c r="B55" s="20">
        <v>5001452</v>
      </c>
      <c r="C55" s="20" t="s">
        <v>1137</v>
      </c>
      <c r="D55" s="20">
        <v>3000133</v>
      </c>
      <c r="E55" s="20" t="s">
        <v>1102</v>
      </c>
      <c r="F55" s="20">
        <v>67</v>
      </c>
      <c r="G55" s="20" t="s">
        <v>1111</v>
      </c>
      <c r="H55" s="20">
        <v>8</v>
      </c>
      <c r="I55" s="20" t="s">
        <v>1194</v>
      </c>
      <c r="J55" s="20">
        <v>1</v>
      </c>
      <c r="K55" s="20" t="s">
        <v>1376</v>
      </c>
      <c r="L55" s="20">
        <v>3</v>
      </c>
      <c r="M55" s="20" t="s">
        <v>657</v>
      </c>
      <c r="N55" s="66">
        <v>0</v>
      </c>
      <c r="O55" s="67">
        <v>1.3980980000000001</v>
      </c>
      <c r="P55" s="68">
        <v>1.3980980180203915</v>
      </c>
      <c r="Q55" s="67">
        <v>209.93100023269653</v>
      </c>
      <c r="R55" s="68">
        <v>0</v>
      </c>
    </row>
    <row r="56" spans="1:18" ht="51" x14ac:dyDescent="0.25">
      <c r="A56" s="18"/>
      <c r="B56" s="20">
        <v>5001452</v>
      </c>
      <c r="C56" s="20" t="s">
        <v>1137</v>
      </c>
      <c r="D56" s="20">
        <v>3000133</v>
      </c>
      <c r="E56" s="20" t="s">
        <v>1102</v>
      </c>
      <c r="F56" s="20">
        <v>67</v>
      </c>
      <c r="G56" s="20" t="s">
        <v>1111</v>
      </c>
      <c r="H56" s="20">
        <v>8</v>
      </c>
      <c r="I56" s="20" t="s">
        <v>1231</v>
      </c>
      <c r="J56" s="20">
        <v>1</v>
      </c>
      <c r="K56" s="20" t="s">
        <v>1375</v>
      </c>
      <c r="L56" s="20">
        <v>3</v>
      </c>
      <c r="M56" s="20" t="s">
        <v>657</v>
      </c>
      <c r="N56" s="66">
        <v>0</v>
      </c>
      <c r="O56" s="67">
        <v>1.2375400000000001</v>
      </c>
      <c r="P56" s="68">
        <v>1.1561197955161333</v>
      </c>
      <c r="Q56" s="67">
        <v>203.24999904632568</v>
      </c>
      <c r="R56" s="68">
        <v>0</v>
      </c>
    </row>
    <row r="57" spans="1:18" ht="38.25" x14ac:dyDescent="0.25">
      <c r="A57" s="18"/>
      <c r="B57" s="20">
        <v>5001452</v>
      </c>
      <c r="C57" s="20" t="s">
        <v>1137</v>
      </c>
      <c r="D57" s="20">
        <v>3000133</v>
      </c>
      <c r="E57" s="20" t="s">
        <v>1102</v>
      </c>
      <c r="F57" s="20">
        <v>67</v>
      </c>
      <c r="G57" s="20" t="s">
        <v>1111</v>
      </c>
      <c r="H57" s="20">
        <v>8</v>
      </c>
      <c r="I57" s="20" t="s">
        <v>1230</v>
      </c>
      <c r="J57" s="20">
        <v>1</v>
      </c>
      <c r="K57" s="20" t="s">
        <v>1374</v>
      </c>
      <c r="L57" s="20">
        <v>3</v>
      </c>
      <c r="M57" s="20" t="s">
        <v>657</v>
      </c>
      <c r="N57" s="66">
        <v>0</v>
      </c>
      <c r="O57" s="67">
        <v>0.47581299999999999</v>
      </c>
      <c r="P57" s="68">
        <v>0.45579300075769424</v>
      </c>
      <c r="Q57" s="67">
        <v>18</v>
      </c>
      <c r="R57" s="68">
        <v>0</v>
      </c>
    </row>
    <row r="58" spans="1:18" ht="51" x14ac:dyDescent="0.25">
      <c r="A58" s="18"/>
      <c r="B58" s="20">
        <v>5001452</v>
      </c>
      <c r="C58" s="20" t="s">
        <v>1137</v>
      </c>
      <c r="D58" s="20">
        <v>3000133</v>
      </c>
      <c r="E58" s="20" t="s">
        <v>1102</v>
      </c>
      <c r="F58" s="20">
        <v>67</v>
      </c>
      <c r="G58" s="20" t="s">
        <v>1111</v>
      </c>
      <c r="H58" s="20">
        <v>9</v>
      </c>
      <c r="I58" s="20" t="s">
        <v>1233</v>
      </c>
      <c r="J58" s="20">
        <v>1</v>
      </c>
      <c r="K58" s="20" t="s">
        <v>1378</v>
      </c>
      <c r="L58" s="20">
        <v>3</v>
      </c>
      <c r="M58" s="20" t="s">
        <v>657</v>
      </c>
      <c r="N58" s="66">
        <v>0</v>
      </c>
      <c r="O58" s="67">
        <v>0.45590799999999998</v>
      </c>
      <c r="P58" s="68">
        <v>0.45590674132108688</v>
      </c>
      <c r="Q58" s="67">
        <v>68.320000648498535</v>
      </c>
      <c r="R58" s="68">
        <v>0</v>
      </c>
    </row>
    <row r="59" spans="1:18" ht="63.75" x14ac:dyDescent="0.25">
      <c r="A59" s="18"/>
      <c r="B59" s="20">
        <v>5001452</v>
      </c>
      <c r="C59" s="20" t="s">
        <v>1137</v>
      </c>
      <c r="D59" s="20">
        <v>3000133</v>
      </c>
      <c r="E59" s="20" t="s">
        <v>1102</v>
      </c>
      <c r="F59" s="20">
        <v>67</v>
      </c>
      <c r="G59" s="20" t="s">
        <v>1111</v>
      </c>
      <c r="H59" s="20">
        <v>9</v>
      </c>
      <c r="I59" s="20" t="s">
        <v>1232</v>
      </c>
      <c r="J59" s="20">
        <v>1</v>
      </c>
      <c r="K59" s="20" t="s">
        <v>1377</v>
      </c>
      <c r="L59" s="20">
        <v>3</v>
      </c>
      <c r="M59" s="20" t="s">
        <v>657</v>
      </c>
      <c r="N59" s="66">
        <v>0</v>
      </c>
      <c r="O59" s="67">
        <v>1.5319999999999999E-3</v>
      </c>
      <c r="P59" s="68">
        <v>0</v>
      </c>
      <c r="Q59" s="67">
        <v>53.409999847412109</v>
      </c>
      <c r="R59" s="68">
        <v>0</v>
      </c>
    </row>
    <row r="60" spans="1:18" ht="51" x14ac:dyDescent="0.25">
      <c r="A60" s="18"/>
      <c r="B60" s="20">
        <v>5001452</v>
      </c>
      <c r="C60" s="20" t="s">
        <v>1137</v>
      </c>
      <c r="D60" s="20">
        <v>3000133</v>
      </c>
      <c r="E60" s="20" t="s">
        <v>1102</v>
      </c>
      <c r="F60" s="20">
        <v>67</v>
      </c>
      <c r="G60" s="20" t="s">
        <v>1111</v>
      </c>
      <c r="H60" s="20">
        <v>9</v>
      </c>
      <c r="I60" s="20" t="s">
        <v>1197</v>
      </c>
      <c r="J60" s="20">
        <v>1</v>
      </c>
      <c r="K60" s="20" t="s">
        <v>1315</v>
      </c>
      <c r="L60" s="20">
        <v>3</v>
      </c>
      <c r="M60" s="20" t="s">
        <v>657</v>
      </c>
      <c r="N60" s="66">
        <v>0</v>
      </c>
      <c r="O60" s="67">
        <v>2.0225569999999999</v>
      </c>
      <c r="P60" s="68">
        <v>2.0225570201873779</v>
      </c>
      <c r="Q60" s="67">
        <v>500</v>
      </c>
      <c r="R60" s="68">
        <v>0</v>
      </c>
    </row>
    <row r="61" spans="1:18" ht="63.75" x14ac:dyDescent="0.25">
      <c r="A61" s="18"/>
      <c r="B61" s="20">
        <v>5001452</v>
      </c>
      <c r="C61" s="20" t="s">
        <v>1137</v>
      </c>
      <c r="D61" s="20">
        <v>3000133</v>
      </c>
      <c r="E61" s="20" t="s">
        <v>1102</v>
      </c>
      <c r="F61" s="20">
        <v>67</v>
      </c>
      <c r="G61" s="20" t="s">
        <v>1111</v>
      </c>
      <c r="H61" s="20">
        <v>10</v>
      </c>
      <c r="I61" s="20" t="s">
        <v>1200</v>
      </c>
      <c r="J61" s="20">
        <v>1</v>
      </c>
      <c r="K61" s="20" t="s">
        <v>1320</v>
      </c>
      <c r="L61" s="20">
        <v>3</v>
      </c>
      <c r="M61" s="20" t="s">
        <v>657</v>
      </c>
      <c r="N61" s="66">
        <v>0</v>
      </c>
      <c r="O61" s="67">
        <v>0.68445099999999992</v>
      </c>
      <c r="P61" s="68">
        <v>0.68445101787801832</v>
      </c>
      <c r="Q61" s="67">
        <v>184.16599655151367</v>
      </c>
      <c r="R61" s="68">
        <v>0</v>
      </c>
    </row>
    <row r="62" spans="1:18" ht="38.25" x14ac:dyDescent="0.25">
      <c r="A62" s="18"/>
      <c r="B62" s="20">
        <v>5001452</v>
      </c>
      <c r="C62" s="20" t="s">
        <v>1137</v>
      </c>
      <c r="D62" s="20">
        <v>3000133</v>
      </c>
      <c r="E62" s="20" t="s">
        <v>1102</v>
      </c>
      <c r="F62" s="20">
        <v>67</v>
      </c>
      <c r="G62" s="20" t="s">
        <v>1111</v>
      </c>
      <c r="H62" s="20">
        <v>10</v>
      </c>
      <c r="I62" s="20" t="s">
        <v>1198</v>
      </c>
      <c r="J62" s="20">
        <v>1</v>
      </c>
      <c r="K62" s="20" t="s">
        <v>1318</v>
      </c>
      <c r="L62" s="20">
        <v>3</v>
      </c>
      <c r="M62" s="20" t="s">
        <v>657</v>
      </c>
      <c r="N62" s="66">
        <v>0.19256200000000001</v>
      </c>
      <c r="O62" s="67">
        <v>0.22447600000000001</v>
      </c>
      <c r="P62" s="68">
        <v>0.19391653221100569</v>
      </c>
      <c r="Q62" s="67">
        <v>1</v>
      </c>
      <c r="R62" s="68">
        <v>0</v>
      </c>
    </row>
    <row r="63" spans="1:18" ht="51" x14ac:dyDescent="0.25">
      <c r="A63" s="18"/>
      <c r="B63" s="20">
        <v>5001452</v>
      </c>
      <c r="C63" s="20" t="s">
        <v>1137</v>
      </c>
      <c r="D63" s="20">
        <v>3000133</v>
      </c>
      <c r="E63" s="20" t="s">
        <v>1102</v>
      </c>
      <c r="F63" s="20">
        <v>67</v>
      </c>
      <c r="G63" s="20" t="s">
        <v>1111</v>
      </c>
      <c r="H63" s="20">
        <v>10</v>
      </c>
      <c r="I63" s="20" t="s">
        <v>1199</v>
      </c>
      <c r="J63" s="20">
        <v>1</v>
      </c>
      <c r="K63" s="20" t="s">
        <v>1319</v>
      </c>
      <c r="L63" s="20">
        <v>3</v>
      </c>
      <c r="M63" s="20" t="s">
        <v>657</v>
      </c>
      <c r="N63" s="66">
        <v>0</v>
      </c>
      <c r="O63" s="67">
        <v>0.230185</v>
      </c>
      <c r="P63" s="68">
        <v>0.21731999516487122</v>
      </c>
      <c r="Q63" s="67">
        <v>45.700000762939453</v>
      </c>
      <c r="R63" s="68">
        <v>0</v>
      </c>
    </row>
    <row r="64" spans="1:18" ht="63.75" x14ac:dyDescent="0.25">
      <c r="A64" s="18"/>
      <c r="B64" s="20">
        <v>5001452</v>
      </c>
      <c r="C64" s="20" t="s">
        <v>1137</v>
      </c>
      <c r="D64" s="20">
        <v>3000133</v>
      </c>
      <c r="E64" s="20" t="s">
        <v>1102</v>
      </c>
      <c r="F64" s="20">
        <v>67</v>
      </c>
      <c r="G64" s="20" t="s">
        <v>1111</v>
      </c>
      <c r="H64" s="20">
        <v>11</v>
      </c>
      <c r="I64" s="20" t="s">
        <v>1234</v>
      </c>
      <c r="J64" s="20">
        <v>1</v>
      </c>
      <c r="K64" s="20" t="s">
        <v>1379</v>
      </c>
      <c r="L64" s="20">
        <v>3</v>
      </c>
      <c r="M64" s="20" t="s">
        <v>657</v>
      </c>
      <c r="N64" s="66">
        <v>0</v>
      </c>
      <c r="O64" s="67">
        <v>0.24678900000000004</v>
      </c>
      <c r="P64" s="68">
        <v>0.24678900465369225</v>
      </c>
      <c r="Q64" s="67">
        <v>68.193000793457031</v>
      </c>
      <c r="R64" s="68">
        <v>0</v>
      </c>
    </row>
    <row r="65" spans="1:18" ht="51" x14ac:dyDescent="0.25">
      <c r="A65" s="18"/>
      <c r="B65" s="20">
        <v>5001452</v>
      </c>
      <c r="C65" s="20" t="s">
        <v>1137</v>
      </c>
      <c r="D65" s="20">
        <v>3000133</v>
      </c>
      <c r="E65" s="20" t="s">
        <v>1102</v>
      </c>
      <c r="F65" s="20">
        <v>67</v>
      </c>
      <c r="G65" s="20" t="s">
        <v>1111</v>
      </c>
      <c r="H65" s="20">
        <v>11</v>
      </c>
      <c r="I65" s="20" t="s">
        <v>1204</v>
      </c>
      <c r="J65" s="20">
        <v>1</v>
      </c>
      <c r="K65" s="20" t="s">
        <v>1381</v>
      </c>
      <c r="L65" s="20">
        <v>3</v>
      </c>
      <c r="M65" s="20" t="s">
        <v>657</v>
      </c>
      <c r="N65" s="66">
        <v>0</v>
      </c>
      <c r="O65" s="67">
        <v>1.4400669999999998</v>
      </c>
      <c r="P65" s="68">
        <v>1.4398419819772243</v>
      </c>
      <c r="Q65" s="67">
        <v>218.1919994354248</v>
      </c>
      <c r="R65" s="68">
        <v>0</v>
      </c>
    </row>
    <row r="66" spans="1:18" ht="63.75" x14ac:dyDescent="0.25">
      <c r="A66" s="18"/>
      <c r="B66" s="20">
        <v>5001452</v>
      </c>
      <c r="C66" s="20" t="s">
        <v>1137</v>
      </c>
      <c r="D66" s="20">
        <v>3000133</v>
      </c>
      <c r="E66" s="20" t="s">
        <v>1102</v>
      </c>
      <c r="F66" s="20">
        <v>67</v>
      </c>
      <c r="G66" s="20" t="s">
        <v>1111</v>
      </c>
      <c r="H66" s="20">
        <v>11</v>
      </c>
      <c r="I66" s="20" t="s">
        <v>1203</v>
      </c>
      <c r="J66" s="20">
        <v>1</v>
      </c>
      <c r="K66" s="20" t="s">
        <v>1326</v>
      </c>
      <c r="L66" s="20">
        <v>3</v>
      </c>
      <c r="M66" s="20" t="s">
        <v>657</v>
      </c>
      <c r="N66" s="66">
        <v>0</v>
      </c>
      <c r="O66" s="67">
        <v>0.51325100000000001</v>
      </c>
      <c r="P66" s="68">
        <v>0.48883698880672455</v>
      </c>
      <c r="Q66" s="67">
        <v>151.80000305175781</v>
      </c>
      <c r="R66" s="68">
        <v>0</v>
      </c>
    </row>
    <row r="67" spans="1:18" ht="51" x14ac:dyDescent="0.25">
      <c r="A67" s="18"/>
      <c r="B67" s="20">
        <v>5001452</v>
      </c>
      <c r="C67" s="20" t="s">
        <v>1137</v>
      </c>
      <c r="D67" s="20">
        <v>3000133</v>
      </c>
      <c r="E67" s="20" t="s">
        <v>1102</v>
      </c>
      <c r="F67" s="20">
        <v>67</v>
      </c>
      <c r="G67" s="20" t="s">
        <v>1111</v>
      </c>
      <c r="H67" s="20">
        <v>11</v>
      </c>
      <c r="I67" s="20" t="s">
        <v>1235</v>
      </c>
      <c r="J67" s="20">
        <v>1</v>
      </c>
      <c r="K67" s="20" t="s">
        <v>1380</v>
      </c>
      <c r="L67" s="20">
        <v>3</v>
      </c>
      <c r="M67" s="20" t="s">
        <v>657</v>
      </c>
      <c r="N67" s="66">
        <v>0</v>
      </c>
      <c r="O67" s="67">
        <v>1.3295129999999999</v>
      </c>
      <c r="P67" s="68">
        <v>1.3290990106761456</v>
      </c>
      <c r="Q67" s="67">
        <v>346.86899948120117</v>
      </c>
      <c r="R67" s="68">
        <v>0</v>
      </c>
    </row>
    <row r="68" spans="1:18" ht="38.25" x14ac:dyDescent="0.25">
      <c r="A68" s="18"/>
      <c r="B68" s="20">
        <v>5001452</v>
      </c>
      <c r="C68" s="20" t="s">
        <v>1137</v>
      </c>
      <c r="D68" s="20">
        <v>3000133</v>
      </c>
      <c r="E68" s="20" t="s">
        <v>1102</v>
      </c>
      <c r="F68" s="20">
        <v>67</v>
      </c>
      <c r="G68" s="20" t="s">
        <v>1111</v>
      </c>
      <c r="H68" s="20">
        <v>12</v>
      </c>
      <c r="I68" s="20" t="s">
        <v>1205</v>
      </c>
      <c r="J68" s="20">
        <v>1</v>
      </c>
      <c r="K68" s="20" t="s">
        <v>1382</v>
      </c>
      <c r="L68" s="20">
        <v>3</v>
      </c>
      <c r="M68" s="20" t="s">
        <v>657</v>
      </c>
      <c r="N68" s="66">
        <v>0</v>
      </c>
      <c r="O68" s="67">
        <v>0.6301779999999999</v>
      </c>
      <c r="P68" s="68">
        <v>0.60917800478637218</v>
      </c>
      <c r="Q68" s="67">
        <v>109.73099875450134</v>
      </c>
      <c r="R68" s="68">
        <v>0</v>
      </c>
    </row>
    <row r="69" spans="1:18" ht="38.25" x14ac:dyDescent="0.25">
      <c r="A69" s="18"/>
      <c r="B69" s="20">
        <v>5001452</v>
      </c>
      <c r="C69" s="20" t="s">
        <v>1137</v>
      </c>
      <c r="D69" s="20">
        <v>3000133</v>
      </c>
      <c r="E69" s="20" t="s">
        <v>1102</v>
      </c>
      <c r="F69" s="20">
        <v>67</v>
      </c>
      <c r="G69" s="20" t="s">
        <v>1111</v>
      </c>
      <c r="H69" s="20">
        <v>12</v>
      </c>
      <c r="I69" s="20" t="s">
        <v>1236</v>
      </c>
      <c r="J69" s="20">
        <v>6</v>
      </c>
      <c r="K69" s="20" t="s">
        <v>1383</v>
      </c>
      <c r="L69" s="20">
        <v>3</v>
      </c>
      <c r="M69" s="20" t="s">
        <v>657</v>
      </c>
      <c r="N69" s="66">
        <v>0</v>
      </c>
      <c r="O69" s="67">
        <v>0.01</v>
      </c>
      <c r="P69" s="68">
        <v>5.5300001986324787E-3</v>
      </c>
      <c r="Q69" s="67">
        <v>10</v>
      </c>
      <c r="R69" s="68">
        <v>0</v>
      </c>
    </row>
    <row r="70" spans="1:18" ht="51" x14ac:dyDescent="0.25">
      <c r="A70" s="18"/>
      <c r="B70" s="20">
        <v>5001452</v>
      </c>
      <c r="C70" s="20" t="s">
        <v>1137</v>
      </c>
      <c r="D70" s="20">
        <v>3000133</v>
      </c>
      <c r="E70" s="20" t="s">
        <v>1102</v>
      </c>
      <c r="F70" s="20">
        <v>67</v>
      </c>
      <c r="G70" s="20" t="s">
        <v>1111</v>
      </c>
      <c r="H70" s="20">
        <v>16</v>
      </c>
      <c r="I70" s="20" t="s">
        <v>1237</v>
      </c>
      <c r="J70" s="20">
        <v>1</v>
      </c>
      <c r="K70" s="20" t="s">
        <v>1384</v>
      </c>
      <c r="L70" s="20">
        <v>3</v>
      </c>
      <c r="M70" s="20" t="s">
        <v>657</v>
      </c>
      <c r="N70" s="66">
        <v>0</v>
      </c>
      <c r="O70" s="67">
        <v>0.66395599999999988</v>
      </c>
      <c r="P70" s="68">
        <v>0.66395589895546436</v>
      </c>
      <c r="Q70" s="67">
        <v>96.278998374938965</v>
      </c>
      <c r="R70" s="68">
        <v>0</v>
      </c>
    </row>
    <row r="71" spans="1:18" ht="38.25" x14ac:dyDescent="0.25">
      <c r="A71" s="18"/>
      <c r="B71" s="20">
        <v>5001452</v>
      </c>
      <c r="C71" s="20" t="s">
        <v>1137</v>
      </c>
      <c r="D71" s="20">
        <v>3000133</v>
      </c>
      <c r="E71" s="20" t="s">
        <v>1102</v>
      </c>
      <c r="F71" s="20">
        <v>67</v>
      </c>
      <c r="G71" s="20" t="s">
        <v>1111</v>
      </c>
      <c r="H71" s="20">
        <v>17</v>
      </c>
      <c r="I71" s="20" t="s">
        <v>1207</v>
      </c>
      <c r="J71" s="20">
        <v>1</v>
      </c>
      <c r="K71" s="20" t="s">
        <v>1330</v>
      </c>
      <c r="L71" s="20">
        <v>3</v>
      </c>
      <c r="M71" s="20" t="s">
        <v>657</v>
      </c>
      <c r="N71" s="66">
        <v>0</v>
      </c>
      <c r="O71" s="67">
        <v>6.387105</v>
      </c>
      <c r="P71" s="68">
        <v>6.3871050020679832</v>
      </c>
      <c r="Q71" s="67">
        <v>12</v>
      </c>
      <c r="R71" s="68">
        <v>0</v>
      </c>
    </row>
    <row r="72" spans="1:18" ht="38.25" x14ac:dyDescent="0.25">
      <c r="A72" s="18"/>
      <c r="B72" s="20">
        <v>5001452</v>
      </c>
      <c r="C72" s="20" t="s">
        <v>1137</v>
      </c>
      <c r="D72" s="20">
        <v>3000133</v>
      </c>
      <c r="E72" s="20" t="s">
        <v>1102</v>
      </c>
      <c r="F72" s="20">
        <v>67</v>
      </c>
      <c r="G72" s="20" t="s">
        <v>1111</v>
      </c>
      <c r="H72" s="20">
        <v>17</v>
      </c>
      <c r="I72" s="20" t="s">
        <v>1207</v>
      </c>
      <c r="J72" s="20">
        <v>2</v>
      </c>
      <c r="K72" s="20" t="s">
        <v>1385</v>
      </c>
      <c r="L72" s="20">
        <v>3</v>
      </c>
      <c r="M72" s="20" t="s">
        <v>657</v>
      </c>
      <c r="N72" s="66">
        <v>0</v>
      </c>
      <c r="O72" s="67">
        <v>2.5000000000000001E-2</v>
      </c>
      <c r="P72" s="68">
        <v>4.999999888241291E-3</v>
      </c>
      <c r="Q72" s="67">
        <v>0.5</v>
      </c>
      <c r="R72" s="68">
        <v>0</v>
      </c>
    </row>
    <row r="73" spans="1:18" ht="38.25" x14ac:dyDescent="0.25">
      <c r="A73" s="18"/>
      <c r="B73" s="20">
        <v>5001453</v>
      </c>
      <c r="C73" s="20" t="s">
        <v>1138</v>
      </c>
      <c r="D73" s="20">
        <v>3000133</v>
      </c>
      <c r="E73" s="20" t="s">
        <v>1102</v>
      </c>
      <c r="F73" s="20">
        <v>67</v>
      </c>
      <c r="G73" s="20" t="s">
        <v>1111</v>
      </c>
      <c r="H73" s="20">
        <v>17</v>
      </c>
      <c r="I73" s="20" t="s">
        <v>1207</v>
      </c>
      <c r="J73" s="20">
        <v>1</v>
      </c>
      <c r="K73" s="20" t="s">
        <v>1330</v>
      </c>
      <c r="L73" s="20">
        <v>3</v>
      </c>
      <c r="M73" s="20" t="s">
        <v>657</v>
      </c>
      <c r="N73" s="66">
        <v>0</v>
      </c>
      <c r="O73" s="67">
        <v>0.41496699999999997</v>
      </c>
      <c r="P73" s="68">
        <v>0.41495899436995387</v>
      </c>
      <c r="Q73" s="67">
        <v>201.33599901199341</v>
      </c>
      <c r="R73" s="68">
        <v>0</v>
      </c>
    </row>
    <row r="74" spans="1:18" ht="38.25" x14ac:dyDescent="0.25">
      <c r="A74" s="18"/>
      <c r="B74" s="20">
        <v>5003242</v>
      </c>
      <c r="C74" s="20" t="s">
        <v>1392</v>
      </c>
      <c r="D74" s="20">
        <v>3000134</v>
      </c>
      <c r="E74" s="20" t="s">
        <v>1103</v>
      </c>
      <c r="F74" s="20">
        <v>67</v>
      </c>
      <c r="G74" s="20" t="s">
        <v>1111</v>
      </c>
      <c r="H74" s="20">
        <v>3</v>
      </c>
      <c r="I74" s="20" t="s">
        <v>1221</v>
      </c>
      <c r="J74" s="20">
        <v>2</v>
      </c>
      <c r="K74" s="20" t="s">
        <v>1386</v>
      </c>
      <c r="L74" s="20">
        <v>3</v>
      </c>
      <c r="M74" s="20" t="s">
        <v>657</v>
      </c>
      <c r="N74" s="66">
        <v>0</v>
      </c>
      <c r="O74" s="67">
        <v>1.2E-2</v>
      </c>
      <c r="P74" s="68">
        <v>1.2000000104308128E-2</v>
      </c>
      <c r="Q74" s="67">
        <v>20</v>
      </c>
      <c r="R74" s="68">
        <v>0</v>
      </c>
    </row>
    <row r="75" spans="1:18" ht="38.25" x14ac:dyDescent="0.25">
      <c r="A75" s="18"/>
      <c r="B75" s="20">
        <v>5003242</v>
      </c>
      <c r="C75" s="20" t="s">
        <v>1392</v>
      </c>
      <c r="D75" s="20">
        <v>3000134</v>
      </c>
      <c r="E75" s="20" t="s">
        <v>1103</v>
      </c>
      <c r="F75" s="20">
        <v>67</v>
      </c>
      <c r="G75" s="20" t="s">
        <v>1111</v>
      </c>
      <c r="H75" s="20">
        <v>3</v>
      </c>
      <c r="I75" s="20" t="s">
        <v>1221</v>
      </c>
      <c r="J75" s="20">
        <v>7</v>
      </c>
      <c r="K75" s="20" t="s">
        <v>1387</v>
      </c>
      <c r="L75" s="20">
        <v>3</v>
      </c>
      <c r="M75" s="20" t="s">
        <v>657</v>
      </c>
      <c r="N75" s="66">
        <v>0</v>
      </c>
      <c r="O75" s="67">
        <v>1.2E-2</v>
      </c>
      <c r="P75" s="68">
        <v>1.2000000104308128E-2</v>
      </c>
      <c r="Q75" s="67">
        <v>3</v>
      </c>
      <c r="R75" s="68">
        <v>0</v>
      </c>
    </row>
    <row r="76" spans="1:18" ht="38.25" x14ac:dyDescent="0.25">
      <c r="A76" s="18"/>
      <c r="B76" s="20">
        <v>5003242</v>
      </c>
      <c r="C76" s="20" t="s">
        <v>1392</v>
      </c>
      <c r="D76" s="20">
        <v>3000134</v>
      </c>
      <c r="E76" s="20" t="s">
        <v>1103</v>
      </c>
      <c r="F76" s="20">
        <v>67</v>
      </c>
      <c r="G76" s="20" t="s">
        <v>1111</v>
      </c>
      <c r="H76" s="20">
        <v>4</v>
      </c>
      <c r="I76" s="20" t="s">
        <v>1222</v>
      </c>
      <c r="J76" s="20">
        <v>2</v>
      </c>
      <c r="K76" s="20" t="s">
        <v>1388</v>
      </c>
      <c r="L76" s="20">
        <v>3</v>
      </c>
      <c r="M76" s="20" t="s">
        <v>657</v>
      </c>
      <c r="N76" s="66">
        <v>0</v>
      </c>
      <c r="O76" s="67">
        <v>8.9999999999999993E-3</v>
      </c>
      <c r="P76" s="68">
        <v>9.0000005438923836E-3</v>
      </c>
      <c r="Q76" s="67">
        <v>40</v>
      </c>
      <c r="R76" s="68">
        <v>0</v>
      </c>
    </row>
    <row r="77" spans="1:18" ht="38.25" x14ac:dyDescent="0.25">
      <c r="A77" s="18"/>
      <c r="B77" s="20">
        <v>5003252</v>
      </c>
      <c r="C77" s="20" t="s">
        <v>1117</v>
      </c>
      <c r="D77" s="20">
        <v>3000001</v>
      </c>
      <c r="E77" s="20" t="s">
        <v>275</v>
      </c>
      <c r="F77" s="20">
        <v>177</v>
      </c>
      <c r="G77" s="20" t="s">
        <v>1013</v>
      </c>
      <c r="H77" s="20">
        <v>1</v>
      </c>
      <c r="I77" s="20" t="s">
        <v>1156</v>
      </c>
      <c r="J77" s="20">
        <v>1</v>
      </c>
      <c r="K77" s="20" t="s">
        <v>1239</v>
      </c>
      <c r="L77" s="20">
        <v>3</v>
      </c>
      <c r="M77" s="20" t="s">
        <v>657</v>
      </c>
      <c r="N77" s="66">
        <v>1.0985640000000001</v>
      </c>
      <c r="O77" s="67">
        <v>1.473814</v>
      </c>
      <c r="P77" s="68">
        <v>1.4715919941663742</v>
      </c>
      <c r="Q77" s="67">
        <v>2</v>
      </c>
      <c r="R77" s="68">
        <v>0</v>
      </c>
    </row>
    <row r="78" spans="1:18" ht="38.25" x14ac:dyDescent="0.25">
      <c r="A78" s="18"/>
      <c r="B78" s="20">
        <v>5003252</v>
      </c>
      <c r="C78" s="20" t="s">
        <v>1117</v>
      </c>
      <c r="D78" s="20">
        <v>3000001</v>
      </c>
      <c r="E78" s="20" t="s">
        <v>275</v>
      </c>
      <c r="F78" s="20">
        <v>177</v>
      </c>
      <c r="G78" s="20" t="s">
        <v>1013</v>
      </c>
      <c r="H78" s="20">
        <v>1</v>
      </c>
      <c r="I78" s="20" t="s">
        <v>252</v>
      </c>
      <c r="J78" s="20">
        <v>5</v>
      </c>
      <c r="K78" s="20" t="s">
        <v>1240</v>
      </c>
      <c r="L78" s="20">
        <v>3</v>
      </c>
      <c r="M78" s="20" t="s">
        <v>657</v>
      </c>
      <c r="N78" s="66">
        <v>0.05</v>
      </c>
      <c r="O78" s="67">
        <v>0.05</v>
      </c>
      <c r="P78" s="68">
        <v>0</v>
      </c>
      <c r="Q78" s="67">
        <v>12</v>
      </c>
      <c r="R78" s="68">
        <v>0</v>
      </c>
    </row>
    <row r="79" spans="1:18" ht="51" x14ac:dyDescent="0.25">
      <c r="A79" s="18"/>
      <c r="B79" s="20">
        <v>5003252</v>
      </c>
      <c r="C79" s="20" t="s">
        <v>1117</v>
      </c>
      <c r="D79" s="20">
        <v>3000001</v>
      </c>
      <c r="E79" s="20" t="s">
        <v>275</v>
      </c>
      <c r="F79" s="20">
        <v>177</v>
      </c>
      <c r="G79" s="20" t="s">
        <v>1013</v>
      </c>
      <c r="H79" s="20">
        <v>1</v>
      </c>
      <c r="I79" s="20" t="s">
        <v>1157</v>
      </c>
      <c r="J79" s="20">
        <v>8</v>
      </c>
      <c r="K79" s="20" t="s">
        <v>1241</v>
      </c>
      <c r="L79" s="20">
        <v>3</v>
      </c>
      <c r="M79" s="20" t="s">
        <v>657</v>
      </c>
      <c r="N79" s="66">
        <v>0</v>
      </c>
      <c r="O79" s="67">
        <v>1.5611999999999999E-2</v>
      </c>
      <c r="P79" s="68">
        <v>1.5611999668180943E-2</v>
      </c>
      <c r="Q79" s="67">
        <v>1</v>
      </c>
      <c r="R79" s="68">
        <v>0</v>
      </c>
    </row>
    <row r="80" spans="1:18" ht="63.75" x14ac:dyDescent="0.25">
      <c r="A80" s="18"/>
      <c r="B80" s="20">
        <v>5003252</v>
      </c>
      <c r="C80" s="20" t="s">
        <v>1117</v>
      </c>
      <c r="D80" s="20">
        <v>3000001</v>
      </c>
      <c r="E80" s="20" t="s">
        <v>275</v>
      </c>
      <c r="F80" s="20">
        <v>177</v>
      </c>
      <c r="G80" s="20" t="s">
        <v>1013</v>
      </c>
      <c r="H80" s="20">
        <v>1</v>
      </c>
      <c r="I80" s="20" t="s">
        <v>253</v>
      </c>
      <c r="J80" s="20">
        <v>9</v>
      </c>
      <c r="K80" s="20" t="s">
        <v>1242</v>
      </c>
      <c r="L80" s="20">
        <v>3</v>
      </c>
      <c r="M80" s="20" t="s">
        <v>657</v>
      </c>
      <c r="N80" s="66">
        <v>0</v>
      </c>
      <c r="O80" s="67">
        <v>6.3408999999999993E-2</v>
      </c>
      <c r="P80" s="68">
        <v>6.2429852783679962E-2</v>
      </c>
      <c r="Q80" s="67">
        <v>6</v>
      </c>
      <c r="R80" s="68">
        <v>0</v>
      </c>
    </row>
    <row r="81" spans="1:18" ht="38.25" x14ac:dyDescent="0.25">
      <c r="A81" s="18"/>
      <c r="B81" s="20">
        <v>5003252</v>
      </c>
      <c r="C81" s="20" t="s">
        <v>1117</v>
      </c>
      <c r="D81" s="20">
        <v>3000001</v>
      </c>
      <c r="E81" s="20" t="s">
        <v>275</v>
      </c>
      <c r="F81" s="20">
        <v>177</v>
      </c>
      <c r="G81" s="20" t="s">
        <v>1013</v>
      </c>
      <c r="H81" s="20">
        <v>1</v>
      </c>
      <c r="I81" s="20" t="s">
        <v>1158</v>
      </c>
      <c r="J81" s="20">
        <v>12</v>
      </c>
      <c r="K81" s="20" t="s">
        <v>1243</v>
      </c>
      <c r="L81" s="20">
        <v>3</v>
      </c>
      <c r="M81" s="20" t="s">
        <v>657</v>
      </c>
      <c r="N81" s="66">
        <v>6.0000000000000001E-3</v>
      </c>
      <c r="O81" s="67">
        <v>6.0000000000000001E-3</v>
      </c>
      <c r="P81" s="68">
        <v>6.0000000521540642E-3</v>
      </c>
      <c r="Q81" s="67">
        <v>12</v>
      </c>
      <c r="R81" s="68">
        <v>0</v>
      </c>
    </row>
    <row r="82" spans="1:18" ht="38.25" x14ac:dyDescent="0.25">
      <c r="A82" s="18"/>
      <c r="B82" s="20">
        <v>5003252</v>
      </c>
      <c r="C82" s="20" t="s">
        <v>1117</v>
      </c>
      <c r="D82" s="20">
        <v>3000001</v>
      </c>
      <c r="E82" s="20" t="s">
        <v>275</v>
      </c>
      <c r="F82" s="20">
        <v>177</v>
      </c>
      <c r="G82" s="20" t="s">
        <v>1013</v>
      </c>
      <c r="H82" s="20">
        <v>1</v>
      </c>
      <c r="I82" s="20" t="s">
        <v>1156</v>
      </c>
      <c r="J82" s="20">
        <v>13</v>
      </c>
      <c r="K82" s="20" t="s">
        <v>1244</v>
      </c>
      <c r="L82" s="20">
        <v>3</v>
      </c>
      <c r="M82" s="20" t="s">
        <v>657</v>
      </c>
      <c r="N82" s="66">
        <v>0</v>
      </c>
      <c r="O82" s="67">
        <v>0.01</v>
      </c>
      <c r="P82" s="68">
        <v>9.9999997764825821E-3</v>
      </c>
      <c r="Q82" s="67">
        <v>12</v>
      </c>
      <c r="R82" s="68">
        <v>0</v>
      </c>
    </row>
    <row r="83" spans="1:18" ht="38.25" x14ac:dyDescent="0.25">
      <c r="A83" s="18"/>
      <c r="B83" s="20">
        <v>5003252</v>
      </c>
      <c r="C83" s="20" t="s">
        <v>1117</v>
      </c>
      <c r="D83" s="20">
        <v>3000001</v>
      </c>
      <c r="E83" s="20" t="s">
        <v>275</v>
      </c>
      <c r="F83" s="20">
        <v>177</v>
      </c>
      <c r="G83" s="20" t="s">
        <v>1013</v>
      </c>
      <c r="H83" s="20">
        <v>1</v>
      </c>
      <c r="I83" s="20" t="s">
        <v>1158</v>
      </c>
      <c r="J83" s="20">
        <v>14</v>
      </c>
      <c r="K83" s="20" t="s">
        <v>1245</v>
      </c>
      <c r="L83" s="20">
        <v>3</v>
      </c>
      <c r="M83" s="20" t="s">
        <v>657</v>
      </c>
      <c r="N83" s="66">
        <v>1.5959999999999998E-2</v>
      </c>
      <c r="O83" s="67">
        <v>1.5959999999999998E-2</v>
      </c>
      <c r="P83" s="68">
        <v>1.5960000455379486E-2</v>
      </c>
      <c r="Q83" s="67">
        <v>12</v>
      </c>
      <c r="R83" s="68">
        <v>0</v>
      </c>
    </row>
    <row r="84" spans="1:18" ht="38.25" x14ac:dyDescent="0.25">
      <c r="A84" s="18"/>
      <c r="B84" s="20">
        <v>5003252</v>
      </c>
      <c r="C84" s="20" t="s">
        <v>1117</v>
      </c>
      <c r="D84" s="20">
        <v>3000001</v>
      </c>
      <c r="E84" s="20" t="s">
        <v>275</v>
      </c>
      <c r="F84" s="20">
        <v>177</v>
      </c>
      <c r="G84" s="20" t="s">
        <v>1013</v>
      </c>
      <c r="H84" s="20">
        <v>1</v>
      </c>
      <c r="I84" s="20" t="s">
        <v>252</v>
      </c>
      <c r="J84" s="20">
        <v>18</v>
      </c>
      <c r="K84" s="20" t="s">
        <v>1247</v>
      </c>
      <c r="L84" s="20">
        <v>3</v>
      </c>
      <c r="M84" s="20" t="s">
        <v>657</v>
      </c>
      <c r="N84" s="66">
        <v>1.3238E-2</v>
      </c>
      <c r="O84" s="67">
        <v>1.3238E-2</v>
      </c>
      <c r="P84" s="68">
        <v>0</v>
      </c>
      <c r="Q84" s="67">
        <v>12</v>
      </c>
      <c r="R84" s="68">
        <v>0</v>
      </c>
    </row>
    <row r="85" spans="1:18" ht="51" x14ac:dyDescent="0.25">
      <c r="A85" s="18"/>
      <c r="B85" s="20">
        <v>5003252</v>
      </c>
      <c r="C85" s="20" t="s">
        <v>1117</v>
      </c>
      <c r="D85" s="20">
        <v>3000001</v>
      </c>
      <c r="E85" s="20" t="s">
        <v>275</v>
      </c>
      <c r="F85" s="20">
        <v>177</v>
      </c>
      <c r="G85" s="20" t="s">
        <v>1013</v>
      </c>
      <c r="H85" s="20">
        <v>1</v>
      </c>
      <c r="I85" s="20" t="s">
        <v>1156</v>
      </c>
      <c r="J85" s="20">
        <v>20</v>
      </c>
      <c r="K85" s="20" t="s">
        <v>1248</v>
      </c>
      <c r="L85" s="20">
        <v>3</v>
      </c>
      <c r="M85" s="20" t="s">
        <v>657</v>
      </c>
      <c r="N85" s="66">
        <v>2.9499999999999998E-2</v>
      </c>
      <c r="O85" s="67">
        <v>2.9499999999999998E-2</v>
      </c>
      <c r="P85" s="68">
        <v>2.9500000178813934E-2</v>
      </c>
      <c r="Q85" s="67">
        <v>12</v>
      </c>
      <c r="R85" s="68">
        <v>0</v>
      </c>
    </row>
    <row r="86" spans="1:18" ht="51" x14ac:dyDescent="0.25">
      <c r="A86" s="18"/>
      <c r="B86" s="20">
        <v>5003252</v>
      </c>
      <c r="C86" s="20" t="s">
        <v>1117</v>
      </c>
      <c r="D86" s="20">
        <v>3000001</v>
      </c>
      <c r="E86" s="20" t="s">
        <v>275</v>
      </c>
      <c r="F86" s="20">
        <v>177</v>
      </c>
      <c r="G86" s="20" t="s">
        <v>1013</v>
      </c>
      <c r="H86" s="20">
        <v>1</v>
      </c>
      <c r="I86" s="20" t="s">
        <v>247</v>
      </c>
      <c r="J86" s="20">
        <v>21</v>
      </c>
      <c r="K86" s="20" t="s">
        <v>1249</v>
      </c>
      <c r="L86" s="20">
        <v>3</v>
      </c>
      <c r="M86" s="20" t="s">
        <v>657</v>
      </c>
      <c r="N86" s="66">
        <v>0</v>
      </c>
      <c r="O86" s="67">
        <v>1.8709E-2</v>
      </c>
      <c r="P86" s="68">
        <v>1.6855780035257339E-2</v>
      </c>
      <c r="Q86" s="67">
        <v>10</v>
      </c>
      <c r="R86" s="68">
        <v>0</v>
      </c>
    </row>
    <row r="87" spans="1:18" ht="38.25" x14ac:dyDescent="0.25">
      <c r="A87" s="18"/>
      <c r="B87" s="20">
        <v>5003252</v>
      </c>
      <c r="C87" s="20" t="s">
        <v>1117</v>
      </c>
      <c r="D87" s="20">
        <v>3000001</v>
      </c>
      <c r="E87" s="20" t="s">
        <v>275</v>
      </c>
      <c r="F87" s="20">
        <v>177</v>
      </c>
      <c r="G87" s="20" t="s">
        <v>1013</v>
      </c>
      <c r="H87" s="20">
        <v>2</v>
      </c>
      <c r="I87" s="20" t="s">
        <v>1162</v>
      </c>
      <c r="J87" s="20">
        <v>1</v>
      </c>
      <c r="K87" s="20" t="s">
        <v>1252</v>
      </c>
      <c r="L87" s="20">
        <v>3</v>
      </c>
      <c r="M87" s="20" t="s">
        <v>657</v>
      </c>
      <c r="N87" s="66">
        <v>3.5402999999999997E-2</v>
      </c>
      <c r="O87" s="67">
        <v>3.5402999999999997E-2</v>
      </c>
      <c r="P87" s="68">
        <v>3.5402998328208923E-2</v>
      </c>
      <c r="Q87" s="67">
        <v>12</v>
      </c>
      <c r="R87" s="68">
        <v>0</v>
      </c>
    </row>
    <row r="88" spans="1:18" ht="38.25" x14ac:dyDescent="0.25">
      <c r="A88" s="18"/>
      <c r="B88" s="20">
        <v>5003252</v>
      </c>
      <c r="C88" s="20" t="s">
        <v>1117</v>
      </c>
      <c r="D88" s="20">
        <v>3000001</v>
      </c>
      <c r="E88" s="20" t="s">
        <v>275</v>
      </c>
      <c r="F88" s="20">
        <v>177</v>
      </c>
      <c r="G88" s="20" t="s">
        <v>1013</v>
      </c>
      <c r="H88" s="20">
        <v>2</v>
      </c>
      <c r="I88" s="20" t="s">
        <v>1163</v>
      </c>
      <c r="J88" s="20">
        <v>1</v>
      </c>
      <c r="K88" s="20" t="s">
        <v>1253</v>
      </c>
      <c r="L88" s="20">
        <v>3</v>
      </c>
      <c r="M88" s="20" t="s">
        <v>657</v>
      </c>
      <c r="N88" s="66">
        <v>0.326347</v>
      </c>
      <c r="O88" s="67">
        <v>5.0000000000000001E-3</v>
      </c>
      <c r="P88" s="68">
        <v>0</v>
      </c>
      <c r="Q88" s="67">
        <v>20</v>
      </c>
      <c r="R88" s="68">
        <v>0</v>
      </c>
    </row>
    <row r="89" spans="1:18" ht="38.25" x14ac:dyDescent="0.25">
      <c r="A89" s="18"/>
      <c r="B89" s="20">
        <v>5003252</v>
      </c>
      <c r="C89" s="20" t="s">
        <v>1117</v>
      </c>
      <c r="D89" s="20">
        <v>3000001</v>
      </c>
      <c r="E89" s="20" t="s">
        <v>275</v>
      </c>
      <c r="F89" s="20">
        <v>177</v>
      </c>
      <c r="G89" s="20" t="s">
        <v>1013</v>
      </c>
      <c r="H89" s="20">
        <v>2</v>
      </c>
      <c r="I89" s="20" t="s">
        <v>1166</v>
      </c>
      <c r="J89" s="20">
        <v>1</v>
      </c>
      <c r="K89" s="20" t="s">
        <v>1256</v>
      </c>
      <c r="L89" s="20">
        <v>3</v>
      </c>
      <c r="M89" s="20" t="s">
        <v>657</v>
      </c>
      <c r="N89" s="66">
        <v>7.1999999999999995E-2</v>
      </c>
      <c r="O89" s="67">
        <v>7.1999999999999995E-2</v>
      </c>
      <c r="P89" s="68">
        <v>0</v>
      </c>
      <c r="Q89" s="67">
        <v>12</v>
      </c>
      <c r="R89" s="68">
        <v>0</v>
      </c>
    </row>
    <row r="90" spans="1:18" ht="38.25" x14ac:dyDescent="0.25">
      <c r="A90" s="18"/>
      <c r="B90" s="20">
        <v>5003252</v>
      </c>
      <c r="C90" s="20" t="s">
        <v>1117</v>
      </c>
      <c r="D90" s="20">
        <v>3000001</v>
      </c>
      <c r="E90" s="20" t="s">
        <v>275</v>
      </c>
      <c r="F90" s="20">
        <v>177</v>
      </c>
      <c r="G90" s="20" t="s">
        <v>1013</v>
      </c>
      <c r="H90" s="20">
        <v>2</v>
      </c>
      <c r="I90" s="20" t="s">
        <v>1165</v>
      </c>
      <c r="J90" s="20">
        <v>1</v>
      </c>
      <c r="K90" s="20" t="s">
        <v>1255</v>
      </c>
      <c r="L90" s="20">
        <v>3</v>
      </c>
      <c r="M90" s="20" t="s">
        <v>657</v>
      </c>
      <c r="N90" s="66">
        <v>0.50927100000000003</v>
      </c>
      <c r="O90" s="67">
        <v>0.50927100000000003</v>
      </c>
      <c r="P90" s="68">
        <v>0.18890200555324554</v>
      </c>
      <c r="Q90" s="67">
        <v>12</v>
      </c>
      <c r="R90" s="68">
        <v>0</v>
      </c>
    </row>
    <row r="91" spans="1:18" ht="38.25" x14ac:dyDescent="0.25">
      <c r="A91" s="18"/>
      <c r="B91" s="20">
        <v>5003252</v>
      </c>
      <c r="C91" s="20" t="s">
        <v>1117</v>
      </c>
      <c r="D91" s="20">
        <v>3000001</v>
      </c>
      <c r="E91" s="20" t="s">
        <v>275</v>
      </c>
      <c r="F91" s="20">
        <v>177</v>
      </c>
      <c r="G91" s="20" t="s">
        <v>1013</v>
      </c>
      <c r="H91" s="20">
        <v>2</v>
      </c>
      <c r="I91" s="20" t="s">
        <v>1164</v>
      </c>
      <c r="J91" s="20">
        <v>1</v>
      </c>
      <c r="K91" s="20" t="s">
        <v>1254</v>
      </c>
      <c r="L91" s="20">
        <v>3</v>
      </c>
      <c r="M91" s="20" t="s">
        <v>657</v>
      </c>
      <c r="N91" s="66">
        <v>0.69391000000000003</v>
      </c>
      <c r="O91" s="67">
        <v>0</v>
      </c>
      <c r="P91" s="68">
        <v>0</v>
      </c>
      <c r="Q91" s="67">
        <v>135</v>
      </c>
      <c r="R91" s="68">
        <v>0</v>
      </c>
    </row>
    <row r="92" spans="1:18" ht="51" x14ac:dyDescent="0.25">
      <c r="A92" s="18"/>
      <c r="B92" s="20">
        <v>5003252</v>
      </c>
      <c r="C92" s="20" t="s">
        <v>1117</v>
      </c>
      <c r="D92" s="20">
        <v>3000001</v>
      </c>
      <c r="E92" s="20" t="s">
        <v>275</v>
      </c>
      <c r="F92" s="20">
        <v>177</v>
      </c>
      <c r="G92" s="20" t="s">
        <v>1013</v>
      </c>
      <c r="H92" s="20">
        <v>2</v>
      </c>
      <c r="I92" s="20" t="s">
        <v>1160</v>
      </c>
      <c r="J92" s="20">
        <v>1</v>
      </c>
      <c r="K92" s="20" t="s">
        <v>1250</v>
      </c>
      <c r="L92" s="20">
        <v>3</v>
      </c>
      <c r="M92" s="20" t="s">
        <v>657</v>
      </c>
      <c r="N92" s="66">
        <v>0</v>
      </c>
      <c r="O92" s="67">
        <v>0.10000300000000001</v>
      </c>
      <c r="P92" s="68">
        <v>0.10000000149011612</v>
      </c>
      <c r="Q92" s="67">
        <v>12</v>
      </c>
      <c r="R92" s="68">
        <v>0</v>
      </c>
    </row>
    <row r="93" spans="1:18" ht="38.25" x14ac:dyDescent="0.25">
      <c r="A93" s="18"/>
      <c r="B93" s="20">
        <v>5003252</v>
      </c>
      <c r="C93" s="20" t="s">
        <v>1117</v>
      </c>
      <c r="D93" s="20">
        <v>3000001</v>
      </c>
      <c r="E93" s="20" t="s">
        <v>275</v>
      </c>
      <c r="F93" s="20">
        <v>177</v>
      </c>
      <c r="G93" s="20" t="s">
        <v>1013</v>
      </c>
      <c r="H93" s="20">
        <v>2</v>
      </c>
      <c r="I93" s="20" t="s">
        <v>1163</v>
      </c>
      <c r="J93" s="20">
        <v>2</v>
      </c>
      <c r="K93" s="20" t="s">
        <v>1257</v>
      </c>
      <c r="L93" s="20">
        <v>3</v>
      </c>
      <c r="M93" s="20" t="s">
        <v>657</v>
      </c>
      <c r="N93" s="66">
        <v>8.2317000000000001E-2</v>
      </c>
      <c r="O93" s="67">
        <v>8.2317000000000001E-2</v>
      </c>
      <c r="P93" s="68">
        <v>8.2316875457763672E-2</v>
      </c>
      <c r="Q93" s="67">
        <v>48</v>
      </c>
      <c r="R93" s="68">
        <v>0</v>
      </c>
    </row>
    <row r="94" spans="1:18" ht="38.25" x14ac:dyDescent="0.25">
      <c r="A94" s="18"/>
      <c r="B94" s="20">
        <v>5003252</v>
      </c>
      <c r="C94" s="20" t="s">
        <v>1117</v>
      </c>
      <c r="D94" s="20">
        <v>3000001</v>
      </c>
      <c r="E94" s="20" t="s">
        <v>275</v>
      </c>
      <c r="F94" s="20">
        <v>177</v>
      </c>
      <c r="G94" s="20" t="s">
        <v>1013</v>
      </c>
      <c r="H94" s="20">
        <v>2</v>
      </c>
      <c r="I94" s="20" t="s">
        <v>1164</v>
      </c>
      <c r="J94" s="20">
        <v>3</v>
      </c>
      <c r="K94" s="20" t="s">
        <v>1258</v>
      </c>
      <c r="L94" s="20">
        <v>3</v>
      </c>
      <c r="M94" s="20" t="s">
        <v>657</v>
      </c>
      <c r="N94" s="66">
        <v>1.5408E-2</v>
      </c>
      <c r="O94" s="67">
        <v>1.5408E-2</v>
      </c>
      <c r="P94" s="68">
        <v>1.5407999977469444E-2</v>
      </c>
      <c r="Q94" s="67">
        <v>12</v>
      </c>
      <c r="R94" s="68">
        <v>0</v>
      </c>
    </row>
    <row r="95" spans="1:18" ht="51" x14ac:dyDescent="0.25">
      <c r="A95" s="18"/>
      <c r="B95" s="20">
        <v>5003252</v>
      </c>
      <c r="C95" s="20" t="s">
        <v>1117</v>
      </c>
      <c r="D95" s="20">
        <v>3000001</v>
      </c>
      <c r="E95" s="20" t="s">
        <v>275</v>
      </c>
      <c r="F95" s="20">
        <v>177</v>
      </c>
      <c r="G95" s="20" t="s">
        <v>1013</v>
      </c>
      <c r="H95" s="20">
        <v>2</v>
      </c>
      <c r="I95" s="20" t="s">
        <v>1168</v>
      </c>
      <c r="J95" s="20">
        <v>3</v>
      </c>
      <c r="K95" s="20" t="s">
        <v>1260</v>
      </c>
      <c r="L95" s="20">
        <v>3</v>
      </c>
      <c r="M95" s="20" t="s">
        <v>657</v>
      </c>
      <c r="N95" s="66">
        <v>6.6000000000000003E-2</v>
      </c>
      <c r="O95" s="67">
        <v>0</v>
      </c>
      <c r="P95" s="68">
        <v>0</v>
      </c>
      <c r="Q95" s="67">
        <v>12</v>
      </c>
      <c r="R95" s="68">
        <v>0</v>
      </c>
    </row>
    <row r="96" spans="1:18" ht="51" x14ac:dyDescent="0.25">
      <c r="A96" s="18"/>
      <c r="B96" s="20">
        <v>5003252</v>
      </c>
      <c r="C96" s="20" t="s">
        <v>1117</v>
      </c>
      <c r="D96" s="20">
        <v>3000001</v>
      </c>
      <c r="E96" s="20" t="s">
        <v>275</v>
      </c>
      <c r="F96" s="20">
        <v>177</v>
      </c>
      <c r="G96" s="20" t="s">
        <v>1013</v>
      </c>
      <c r="H96" s="20">
        <v>2</v>
      </c>
      <c r="I96" s="20" t="s">
        <v>1167</v>
      </c>
      <c r="J96" s="20">
        <v>3</v>
      </c>
      <c r="K96" s="20" t="s">
        <v>1259</v>
      </c>
      <c r="L96" s="20">
        <v>3</v>
      </c>
      <c r="M96" s="20" t="s">
        <v>657</v>
      </c>
      <c r="N96" s="66">
        <v>1.44E-2</v>
      </c>
      <c r="O96" s="67">
        <v>1.44E-2</v>
      </c>
      <c r="P96" s="68">
        <v>1.4399999752640724E-2</v>
      </c>
      <c r="Q96" s="67">
        <v>12</v>
      </c>
      <c r="R96" s="68">
        <v>0</v>
      </c>
    </row>
    <row r="97" spans="1:18" ht="51" x14ac:dyDescent="0.25">
      <c r="A97" s="18"/>
      <c r="B97" s="20">
        <v>5003252</v>
      </c>
      <c r="C97" s="20" t="s">
        <v>1117</v>
      </c>
      <c r="D97" s="20">
        <v>3000001</v>
      </c>
      <c r="E97" s="20" t="s">
        <v>275</v>
      </c>
      <c r="F97" s="20">
        <v>177</v>
      </c>
      <c r="G97" s="20" t="s">
        <v>1013</v>
      </c>
      <c r="H97" s="20">
        <v>2</v>
      </c>
      <c r="I97" s="20" t="s">
        <v>1169</v>
      </c>
      <c r="J97" s="20">
        <v>4</v>
      </c>
      <c r="K97" s="20" t="s">
        <v>1262</v>
      </c>
      <c r="L97" s="20">
        <v>3</v>
      </c>
      <c r="M97" s="20" t="s">
        <v>657</v>
      </c>
      <c r="N97" s="66">
        <v>0</v>
      </c>
      <c r="O97" s="67">
        <v>1.6104E-2</v>
      </c>
      <c r="P97" s="68">
        <v>1.6103999689221382E-2</v>
      </c>
      <c r="Q97" s="67">
        <v>12</v>
      </c>
      <c r="R97" s="68">
        <v>0</v>
      </c>
    </row>
    <row r="98" spans="1:18" ht="38.25" x14ac:dyDescent="0.25">
      <c r="A98" s="18"/>
      <c r="B98" s="20">
        <v>5003252</v>
      </c>
      <c r="C98" s="20" t="s">
        <v>1117</v>
      </c>
      <c r="D98" s="20">
        <v>3000001</v>
      </c>
      <c r="E98" s="20" t="s">
        <v>275</v>
      </c>
      <c r="F98" s="20">
        <v>177</v>
      </c>
      <c r="G98" s="20" t="s">
        <v>1013</v>
      </c>
      <c r="H98" s="20">
        <v>2</v>
      </c>
      <c r="I98" s="20" t="s">
        <v>1168</v>
      </c>
      <c r="J98" s="20">
        <v>4</v>
      </c>
      <c r="K98" s="20" t="s">
        <v>1261</v>
      </c>
      <c r="L98" s="20">
        <v>3</v>
      </c>
      <c r="M98" s="20" t="s">
        <v>657</v>
      </c>
      <c r="N98" s="66">
        <v>3.5999999999999997E-2</v>
      </c>
      <c r="O98" s="67">
        <v>0</v>
      </c>
      <c r="P98" s="68">
        <v>0</v>
      </c>
      <c r="Q98" s="67">
        <v>12</v>
      </c>
      <c r="R98" s="68">
        <v>0</v>
      </c>
    </row>
    <row r="99" spans="1:18" ht="38.25" x14ac:dyDescent="0.25">
      <c r="A99" s="18"/>
      <c r="B99" s="20">
        <v>5003252</v>
      </c>
      <c r="C99" s="20" t="s">
        <v>1117</v>
      </c>
      <c r="D99" s="20">
        <v>3000001</v>
      </c>
      <c r="E99" s="20" t="s">
        <v>275</v>
      </c>
      <c r="F99" s="20">
        <v>177</v>
      </c>
      <c r="G99" s="20" t="s">
        <v>1013</v>
      </c>
      <c r="H99" s="20">
        <v>2</v>
      </c>
      <c r="I99" s="20" t="s">
        <v>1167</v>
      </c>
      <c r="J99" s="20">
        <v>5</v>
      </c>
      <c r="K99" s="20" t="s">
        <v>1263</v>
      </c>
      <c r="L99" s="20">
        <v>3</v>
      </c>
      <c r="M99" s="20" t="s">
        <v>657</v>
      </c>
      <c r="N99" s="66">
        <v>0</v>
      </c>
      <c r="O99" s="67">
        <v>1.44E-2</v>
      </c>
      <c r="P99" s="68">
        <v>1.4399999752640724E-2</v>
      </c>
      <c r="Q99" s="67">
        <v>12</v>
      </c>
      <c r="R99" s="68">
        <v>0</v>
      </c>
    </row>
    <row r="100" spans="1:18" ht="38.25" x14ac:dyDescent="0.25">
      <c r="A100" s="18"/>
      <c r="B100" s="20">
        <v>5003252</v>
      </c>
      <c r="C100" s="20" t="s">
        <v>1117</v>
      </c>
      <c r="D100" s="20">
        <v>3000001</v>
      </c>
      <c r="E100" s="20" t="s">
        <v>275</v>
      </c>
      <c r="F100" s="20">
        <v>177</v>
      </c>
      <c r="G100" s="20" t="s">
        <v>1013</v>
      </c>
      <c r="H100" s="20">
        <v>2</v>
      </c>
      <c r="I100" s="20" t="s">
        <v>1169</v>
      </c>
      <c r="J100" s="20">
        <v>6</v>
      </c>
      <c r="K100" s="20" t="s">
        <v>1264</v>
      </c>
      <c r="L100" s="20">
        <v>3</v>
      </c>
      <c r="M100" s="20" t="s">
        <v>657</v>
      </c>
      <c r="N100" s="66">
        <v>0</v>
      </c>
      <c r="O100" s="67">
        <v>1.4855E-2</v>
      </c>
      <c r="P100" s="68">
        <v>1.4854799956083298E-2</v>
      </c>
      <c r="Q100" s="67">
        <v>12</v>
      </c>
      <c r="R100" s="68">
        <v>0</v>
      </c>
    </row>
    <row r="101" spans="1:18" ht="51" x14ac:dyDescent="0.25">
      <c r="A101" s="18"/>
      <c r="B101" s="20">
        <v>5003252</v>
      </c>
      <c r="C101" s="20" t="s">
        <v>1117</v>
      </c>
      <c r="D101" s="20">
        <v>3000001</v>
      </c>
      <c r="E101" s="20" t="s">
        <v>275</v>
      </c>
      <c r="F101" s="20">
        <v>177</v>
      </c>
      <c r="G101" s="20" t="s">
        <v>1013</v>
      </c>
      <c r="H101" s="20">
        <v>2</v>
      </c>
      <c r="I101" s="20" t="s">
        <v>1164</v>
      </c>
      <c r="J101" s="20">
        <v>7</v>
      </c>
      <c r="K101" s="20" t="s">
        <v>1265</v>
      </c>
      <c r="L101" s="20">
        <v>3</v>
      </c>
      <c r="M101" s="20" t="s">
        <v>657</v>
      </c>
      <c r="N101" s="66">
        <v>1.3662000000000001E-2</v>
      </c>
      <c r="O101" s="67">
        <v>4.1000000000000003E-3</v>
      </c>
      <c r="P101" s="68">
        <v>0</v>
      </c>
      <c r="Q101" s="67">
        <v>12</v>
      </c>
      <c r="R101" s="68">
        <v>0</v>
      </c>
    </row>
    <row r="102" spans="1:18" ht="38.25" x14ac:dyDescent="0.25">
      <c r="A102" s="18"/>
      <c r="B102" s="20">
        <v>5003252</v>
      </c>
      <c r="C102" s="20" t="s">
        <v>1117</v>
      </c>
      <c r="D102" s="20">
        <v>3000001</v>
      </c>
      <c r="E102" s="20" t="s">
        <v>275</v>
      </c>
      <c r="F102" s="20">
        <v>177</v>
      </c>
      <c r="G102" s="20" t="s">
        <v>1013</v>
      </c>
      <c r="H102" s="20">
        <v>2</v>
      </c>
      <c r="I102" s="20" t="s">
        <v>1164</v>
      </c>
      <c r="J102" s="20">
        <v>8</v>
      </c>
      <c r="K102" s="20" t="s">
        <v>1266</v>
      </c>
      <c r="L102" s="20">
        <v>3</v>
      </c>
      <c r="M102" s="20" t="s">
        <v>657</v>
      </c>
      <c r="N102" s="66">
        <v>2.4198000000000001E-2</v>
      </c>
      <c r="O102" s="67">
        <v>2.4198000000000001E-2</v>
      </c>
      <c r="P102" s="68">
        <v>0</v>
      </c>
      <c r="Q102" s="67">
        <v>25</v>
      </c>
      <c r="R102" s="68">
        <v>0</v>
      </c>
    </row>
    <row r="103" spans="1:18" ht="51" x14ac:dyDescent="0.25">
      <c r="A103" s="18"/>
      <c r="B103" s="20">
        <v>5003252</v>
      </c>
      <c r="C103" s="20" t="s">
        <v>1117</v>
      </c>
      <c r="D103" s="20">
        <v>3000001</v>
      </c>
      <c r="E103" s="20" t="s">
        <v>275</v>
      </c>
      <c r="F103" s="20">
        <v>177</v>
      </c>
      <c r="G103" s="20" t="s">
        <v>1013</v>
      </c>
      <c r="H103" s="20">
        <v>2</v>
      </c>
      <c r="I103" s="20" t="s">
        <v>1167</v>
      </c>
      <c r="J103" s="20">
        <v>9</v>
      </c>
      <c r="K103" s="20" t="s">
        <v>1267</v>
      </c>
      <c r="L103" s="20">
        <v>3</v>
      </c>
      <c r="M103" s="20" t="s">
        <v>657</v>
      </c>
      <c r="N103" s="66">
        <v>0</v>
      </c>
      <c r="O103" s="67">
        <v>9.5999999999999992E-3</v>
      </c>
      <c r="P103" s="68">
        <v>9.5999995246529579E-3</v>
      </c>
      <c r="Q103" s="67">
        <v>12</v>
      </c>
      <c r="R103" s="68">
        <v>0</v>
      </c>
    </row>
    <row r="104" spans="1:18" ht="63.75" x14ac:dyDescent="0.25">
      <c r="A104" s="18"/>
      <c r="B104" s="20">
        <v>5003252</v>
      </c>
      <c r="C104" s="20" t="s">
        <v>1117</v>
      </c>
      <c r="D104" s="20">
        <v>3000001</v>
      </c>
      <c r="E104" s="20" t="s">
        <v>275</v>
      </c>
      <c r="F104" s="20">
        <v>177</v>
      </c>
      <c r="G104" s="20" t="s">
        <v>1013</v>
      </c>
      <c r="H104" s="20">
        <v>2</v>
      </c>
      <c r="I104" s="20" t="s">
        <v>1170</v>
      </c>
      <c r="J104" s="20">
        <v>19</v>
      </c>
      <c r="K104" s="20" t="s">
        <v>1268</v>
      </c>
      <c r="L104" s="20">
        <v>3</v>
      </c>
      <c r="M104" s="20" t="s">
        <v>657</v>
      </c>
      <c r="N104" s="66">
        <v>2.647E-2</v>
      </c>
      <c r="O104" s="67">
        <v>0</v>
      </c>
      <c r="P104" s="68">
        <v>0</v>
      </c>
      <c r="Q104" s="67">
        <v>0</v>
      </c>
      <c r="R104" s="68">
        <v>0</v>
      </c>
    </row>
    <row r="105" spans="1:18" ht="63.75" x14ac:dyDescent="0.25">
      <c r="A105" s="18"/>
      <c r="B105" s="20">
        <v>5003252</v>
      </c>
      <c r="C105" s="20" t="s">
        <v>1117</v>
      </c>
      <c r="D105" s="20">
        <v>3000001</v>
      </c>
      <c r="E105" s="20" t="s">
        <v>275</v>
      </c>
      <c r="F105" s="20">
        <v>177</v>
      </c>
      <c r="G105" s="20" t="s">
        <v>1013</v>
      </c>
      <c r="H105" s="20">
        <v>3</v>
      </c>
      <c r="I105" s="20" t="s">
        <v>1171</v>
      </c>
      <c r="J105" s="20">
        <v>1</v>
      </c>
      <c r="K105" s="20" t="s">
        <v>1269</v>
      </c>
      <c r="L105" s="20">
        <v>3</v>
      </c>
      <c r="M105" s="20" t="s">
        <v>657</v>
      </c>
      <c r="N105" s="66">
        <v>9.6000000000000002E-2</v>
      </c>
      <c r="O105" s="67">
        <v>0</v>
      </c>
      <c r="P105" s="68">
        <v>0</v>
      </c>
      <c r="Q105" s="67">
        <v>12</v>
      </c>
      <c r="R105" s="68">
        <v>0</v>
      </c>
    </row>
    <row r="106" spans="1:18" ht="63.75" x14ac:dyDescent="0.25">
      <c r="A106" s="18"/>
      <c r="B106" s="20">
        <v>5003252</v>
      </c>
      <c r="C106" s="20" t="s">
        <v>1117</v>
      </c>
      <c r="D106" s="20">
        <v>3000001</v>
      </c>
      <c r="E106" s="20" t="s">
        <v>275</v>
      </c>
      <c r="F106" s="20">
        <v>177</v>
      </c>
      <c r="G106" s="20" t="s">
        <v>1013</v>
      </c>
      <c r="H106" s="20">
        <v>3</v>
      </c>
      <c r="I106" s="20" t="s">
        <v>1172</v>
      </c>
      <c r="J106" s="20">
        <v>2</v>
      </c>
      <c r="K106" s="20" t="s">
        <v>1270</v>
      </c>
      <c r="L106" s="20">
        <v>3</v>
      </c>
      <c r="M106" s="20" t="s">
        <v>657</v>
      </c>
      <c r="N106" s="66">
        <v>2.1433000000000001E-2</v>
      </c>
      <c r="O106" s="67">
        <v>2.5000000000000001E-2</v>
      </c>
      <c r="P106" s="68">
        <v>0</v>
      </c>
      <c r="Q106" s="67">
        <v>12</v>
      </c>
      <c r="R106" s="68">
        <v>0</v>
      </c>
    </row>
    <row r="107" spans="1:18" ht="63.75" x14ac:dyDescent="0.25">
      <c r="A107" s="18"/>
      <c r="B107" s="20">
        <v>5003252</v>
      </c>
      <c r="C107" s="20" t="s">
        <v>1117</v>
      </c>
      <c r="D107" s="20">
        <v>3000001</v>
      </c>
      <c r="E107" s="20" t="s">
        <v>275</v>
      </c>
      <c r="F107" s="20">
        <v>177</v>
      </c>
      <c r="G107" s="20" t="s">
        <v>1013</v>
      </c>
      <c r="H107" s="20">
        <v>3</v>
      </c>
      <c r="I107" s="20" t="s">
        <v>1172</v>
      </c>
      <c r="J107" s="20">
        <v>3</v>
      </c>
      <c r="K107" s="20" t="s">
        <v>1272</v>
      </c>
      <c r="L107" s="20">
        <v>3</v>
      </c>
      <c r="M107" s="20" t="s">
        <v>657</v>
      </c>
      <c r="N107" s="66">
        <v>7.7549999999999994E-2</v>
      </c>
      <c r="O107" s="67">
        <v>3.2377000000000003E-2</v>
      </c>
      <c r="P107" s="68">
        <v>3.2376497983932495E-2</v>
      </c>
      <c r="Q107" s="67">
        <v>12</v>
      </c>
      <c r="R107" s="68">
        <v>0</v>
      </c>
    </row>
    <row r="108" spans="1:18" ht="51" x14ac:dyDescent="0.25">
      <c r="A108" s="18"/>
      <c r="B108" s="20">
        <v>5003252</v>
      </c>
      <c r="C108" s="20" t="s">
        <v>1117</v>
      </c>
      <c r="D108" s="20">
        <v>3000001</v>
      </c>
      <c r="E108" s="20" t="s">
        <v>275</v>
      </c>
      <c r="F108" s="20">
        <v>177</v>
      </c>
      <c r="G108" s="20" t="s">
        <v>1013</v>
      </c>
      <c r="H108" s="20">
        <v>3</v>
      </c>
      <c r="I108" s="20" t="s">
        <v>1173</v>
      </c>
      <c r="J108" s="20">
        <v>3</v>
      </c>
      <c r="K108" s="20" t="s">
        <v>1271</v>
      </c>
      <c r="L108" s="20">
        <v>3</v>
      </c>
      <c r="M108" s="20" t="s">
        <v>657</v>
      </c>
      <c r="N108" s="66">
        <v>1.2703000000000001E-2</v>
      </c>
      <c r="O108" s="67">
        <v>0</v>
      </c>
      <c r="P108" s="68">
        <v>0</v>
      </c>
      <c r="Q108" s="67">
        <v>25</v>
      </c>
      <c r="R108" s="68">
        <v>0</v>
      </c>
    </row>
    <row r="109" spans="1:18" ht="51" x14ac:dyDescent="0.25">
      <c r="A109" s="18"/>
      <c r="B109" s="20">
        <v>5003252</v>
      </c>
      <c r="C109" s="20" t="s">
        <v>1117</v>
      </c>
      <c r="D109" s="20">
        <v>3000001</v>
      </c>
      <c r="E109" s="20" t="s">
        <v>275</v>
      </c>
      <c r="F109" s="20">
        <v>177</v>
      </c>
      <c r="G109" s="20" t="s">
        <v>1013</v>
      </c>
      <c r="H109" s="20">
        <v>3</v>
      </c>
      <c r="I109" s="20" t="s">
        <v>1173</v>
      </c>
      <c r="J109" s="20">
        <v>4</v>
      </c>
      <c r="K109" s="20" t="s">
        <v>1274</v>
      </c>
      <c r="L109" s="20">
        <v>3</v>
      </c>
      <c r="M109" s="20" t="s">
        <v>657</v>
      </c>
      <c r="N109" s="66">
        <v>2.2113000000000001E-2</v>
      </c>
      <c r="O109" s="67">
        <v>2.2113000000000001E-2</v>
      </c>
      <c r="P109" s="68">
        <v>0</v>
      </c>
      <c r="Q109" s="67">
        <v>12</v>
      </c>
      <c r="R109" s="68">
        <v>0</v>
      </c>
    </row>
    <row r="110" spans="1:18" ht="38.25" x14ac:dyDescent="0.25">
      <c r="A110" s="18"/>
      <c r="B110" s="20">
        <v>5003252</v>
      </c>
      <c r="C110" s="20" t="s">
        <v>1117</v>
      </c>
      <c r="D110" s="20">
        <v>3000001</v>
      </c>
      <c r="E110" s="20" t="s">
        <v>275</v>
      </c>
      <c r="F110" s="20">
        <v>177</v>
      </c>
      <c r="G110" s="20" t="s">
        <v>1013</v>
      </c>
      <c r="H110" s="20">
        <v>3</v>
      </c>
      <c r="I110" s="20" t="s">
        <v>1172</v>
      </c>
      <c r="J110" s="20">
        <v>4</v>
      </c>
      <c r="K110" s="20" t="s">
        <v>1273</v>
      </c>
      <c r="L110" s="20">
        <v>3</v>
      </c>
      <c r="M110" s="20" t="s">
        <v>657</v>
      </c>
      <c r="N110" s="66">
        <v>5.4283999999999999E-2</v>
      </c>
      <c r="O110" s="67">
        <v>3.2377000000000003E-2</v>
      </c>
      <c r="P110" s="68">
        <v>3.2376501709222794E-2</v>
      </c>
      <c r="Q110" s="67">
        <v>12</v>
      </c>
      <c r="R110" s="68">
        <v>0</v>
      </c>
    </row>
    <row r="111" spans="1:18" ht="38.25" x14ac:dyDescent="0.25">
      <c r="A111" s="18"/>
      <c r="B111" s="20">
        <v>5003252</v>
      </c>
      <c r="C111" s="20" t="s">
        <v>1117</v>
      </c>
      <c r="D111" s="20">
        <v>3000001</v>
      </c>
      <c r="E111" s="20" t="s">
        <v>275</v>
      </c>
      <c r="F111" s="20">
        <v>177</v>
      </c>
      <c r="G111" s="20" t="s">
        <v>1013</v>
      </c>
      <c r="H111" s="20">
        <v>3</v>
      </c>
      <c r="I111" s="20" t="s">
        <v>1172</v>
      </c>
      <c r="J111" s="20">
        <v>5</v>
      </c>
      <c r="K111" s="20" t="s">
        <v>1275</v>
      </c>
      <c r="L111" s="20">
        <v>3</v>
      </c>
      <c r="M111" s="20" t="s">
        <v>657</v>
      </c>
      <c r="N111" s="66">
        <v>2.8049999999999999E-2</v>
      </c>
      <c r="O111" s="67">
        <v>3.2377000000000003E-2</v>
      </c>
      <c r="P111" s="68">
        <v>3.2376501709222794E-2</v>
      </c>
      <c r="Q111" s="67">
        <v>12</v>
      </c>
      <c r="R111" s="68">
        <v>0</v>
      </c>
    </row>
    <row r="112" spans="1:18" ht="38.25" x14ac:dyDescent="0.25">
      <c r="A112" s="18"/>
      <c r="B112" s="20">
        <v>5003252</v>
      </c>
      <c r="C112" s="20" t="s">
        <v>1117</v>
      </c>
      <c r="D112" s="20">
        <v>3000001</v>
      </c>
      <c r="E112" s="20" t="s">
        <v>275</v>
      </c>
      <c r="F112" s="20">
        <v>177</v>
      </c>
      <c r="G112" s="20" t="s">
        <v>1013</v>
      </c>
      <c r="H112" s="20">
        <v>3</v>
      </c>
      <c r="I112" s="20" t="s">
        <v>1172</v>
      </c>
      <c r="J112" s="20">
        <v>7</v>
      </c>
      <c r="K112" s="20" t="s">
        <v>1276</v>
      </c>
      <c r="L112" s="20">
        <v>3</v>
      </c>
      <c r="M112" s="20" t="s">
        <v>657</v>
      </c>
      <c r="N112" s="66">
        <v>0.107115</v>
      </c>
      <c r="O112" s="67">
        <v>0.107115</v>
      </c>
      <c r="P112" s="68">
        <v>2.1584320813417435E-2</v>
      </c>
      <c r="Q112" s="67">
        <v>12</v>
      </c>
      <c r="R112" s="68">
        <v>0</v>
      </c>
    </row>
    <row r="113" spans="1:18" ht="51" x14ac:dyDescent="0.25">
      <c r="A113" s="18"/>
      <c r="B113" s="20">
        <v>5003252</v>
      </c>
      <c r="C113" s="20" t="s">
        <v>1117</v>
      </c>
      <c r="D113" s="20">
        <v>3000001</v>
      </c>
      <c r="E113" s="20" t="s">
        <v>275</v>
      </c>
      <c r="F113" s="20">
        <v>177</v>
      </c>
      <c r="G113" s="20" t="s">
        <v>1013</v>
      </c>
      <c r="H113" s="20">
        <v>3</v>
      </c>
      <c r="I113" s="20" t="s">
        <v>1173</v>
      </c>
      <c r="J113" s="20">
        <v>9</v>
      </c>
      <c r="K113" s="20" t="s">
        <v>1277</v>
      </c>
      <c r="L113" s="20">
        <v>3</v>
      </c>
      <c r="M113" s="20" t="s">
        <v>657</v>
      </c>
      <c r="N113" s="66">
        <v>1.2999999999999999E-2</v>
      </c>
      <c r="O113" s="67">
        <v>0</v>
      </c>
      <c r="P113" s="68">
        <v>0</v>
      </c>
      <c r="Q113" s="67">
        <v>12</v>
      </c>
      <c r="R113" s="68">
        <v>0</v>
      </c>
    </row>
    <row r="114" spans="1:18" ht="38.25" x14ac:dyDescent="0.25">
      <c r="A114" s="18"/>
      <c r="B114" s="20">
        <v>5003252</v>
      </c>
      <c r="C114" s="20" t="s">
        <v>1117</v>
      </c>
      <c r="D114" s="20">
        <v>3000001</v>
      </c>
      <c r="E114" s="20" t="s">
        <v>275</v>
      </c>
      <c r="F114" s="20">
        <v>177</v>
      </c>
      <c r="G114" s="20" t="s">
        <v>1013</v>
      </c>
      <c r="H114" s="20">
        <v>3</v>
      </c>
      <c r="I114" s="20" t="s">
        <v>1174</v>
      </c>
      <c r="J114" s="20">
        <v>10</v>
      </c>
      <c r="K114" s="20" t="s">
        <v>1278</v>
      </c>
      <c r="L114" s="20">
        <v>3</v>
      </c>
      <c r="M114" s="20" t="s">
        <v>657</v>
      </c>
      <c r="N114" s="66">
        <v>4.7400000000000003E-3</v>
      </c>
      <c r="O114" s="67">
        <v>0</v>
      </c>
      <c r="P114" s="68">
        <v>0</v>
      </c>
      <c r="Q114" s="67">
        <v>12</v>
      </c>
      <c r="R114" s="68">
        <v>0</v>
      </c>
    </row>
    <row r="115" spans="1:18" ht="38.25" x14ac:dyDescent="0.25">
      <c r="A115" s="18"/>
      <c r="B115" s="20">
        <v>5003252</v>
      </c>
      <c r="C115" s="20" t="s">
        <v>1117</v>
      </c>
      <c r="D115" s="20">
        <v>3000001</v>
      </c>
      <c r="E115" s="20" t="s">
        <v>275</v>
      </c>
      <c r="F115" s="20">
        <v>177</v>
      </c>
      <c r="G115" s="20" t="s">
        <v>1013</v>
      </c>
      <c r="H115" s="20">
        <v>4</v>
      </c>
      <c r="I115" s="20" t="s">
        <v>1175</v>
      </c>
      <c r="J115" s="20">
        <v>1</v>
      </c>
      <c r="K115" s="20" t="s">
        <v>1279</v>
      </c>
      <c r="L115" s="20">
        <v>3</v>
      </c>
      <c r="M115" s="20" t="s">
        <v>657</v>
      </c>
      <c r="N115" s="66">
        <v>0.55750699999999997</v>
      </c>
      <c r="O115" s="67">
        <v>1.3212079999999999</v>
      </c>
      <c r="P115" s="68">
        <v>1.3212075382471085</v>
      </c>
      <c r="Q115" s="67">
        <v>12</v>
      </c>
      <c r="R115" s="68">
        <v>0</v>
      </c>
    </row>
    <row r="116" spans="1:18" ht="63.75" x14ac:dyDescent="0.25">
      <c r="A116" s="18"/>
      <c r="B116" s="20">
        <v>5003252</v>
      </c>
      <c r="C116" s="20" t="s">
        <v>1117</v>
      </c>
      <c r="D116" s="20">
        <v>3000001</v>
      </c>
      <c r="E116" s="20" t="s">
        <v>275</v>
      </c>
      <c r="F116" s="20">
        <v>177</v>
      </c>
      <c r="G116" s="20" t="s">
        <v>1013</v>
      </c>
      <c r="H116" s="20">
        <v>4</v>
      </c>
      <c r="I116" s="20" t="s">
        <v>1176</v>
      </c>
      <c r="J116" s="20">
        <v>3</v>
      </c>
      <c r="K116" s="20" t="s">
        <v>1280</v>
      </c>
      <c r="L116" s="20">
        <v>3</v>
      </c>
      <c r="M116" s="20" t="s">
        <v>657</v>
      </c>
      <c r="N116" s="66">
        <v>3.5999999999999997E-2</v>
      </c>
      <c r="O116" s="67">
        <v>0</v>
      </c>
      <c r="P116" s="68">
        <v>0</v>
      </c>
      <c r="Q116" s="67">
        <v>10</v>
      </c>
      <c r="R116" s="68">
        <v>0</v>
      </c>
    </row>
    <row r="117" spans="1:18" ht="51" x14ac:dyDescent="0.25">
      <c r="A117" s="18"/>
      <c r="B117" s="20">
        <v>5003252</v>
      </c>
      <c r="C117" s="20" t="s">
        <v>1117</v>
      </c>
      <c r="D117" s="20">
        <v>3000001</v>
      </c>
      <c r="E117" s="20" t="s">
        <v>275</v>
      </c>
      <c r="F117" s="20">
        <v>177</v>
      </c>
      <c r="G117" s="20" t="s">
        <v>1013</v>
      </c>
      <c r="H117" s="20">
        <v>4</v>
      </c>
      <c r="I117" s="20" t="s">
        <v>1177</v>
      </c>
      <c r="J117" s="20">
        <v>6</v>
      </c>
      <c r="K117" s="20" t="s">
        <v>1281</v>
      </c>
      <c r="L117" s="20">
        <v>3</v>
      </c>
      <c r="M117" s="20" t="s">
        <v>657</v>
      </c>
      <c r="N117" s="66">
        <v>0</v>
      </c>
      <c r="O117" s="67">
        <v>8.1626000000000004E-2</v>
      </c>
      <c r="P117" s="68">
        <v>8.1625550985336304E-2</v>
      </c>
      <c r="Q117" s="67">
        <v>6</v>
      </c>
      <c r="R117" s="68">
        <v>0</v>
      </c>
    </row>
    <row r="118" spans="1:18" ht="38.25" x14ac:dyDescent="0.25">
      <c r="A118" s="18"/>
      <c r="B118" s="20">
        <v>5003252</v>
      </c>
      <c r="C118" s="20" t="s">
        <v>1117</v>
      </c>
      <c r="D118" s="20">
        <v>3000001</v>
      </c>
      <c r="E118" s="20" t="s">
        <v>275</v>
      </c>
      <c r="F118" s="20">
        <v>177</v>
      </c>
      <c r="G118" s="20" t="s">
        <v>1013</v>
      </c>
      <c r="H118" s="20">
        <v>4</v>
      </c>
      <c r="I118" s="20" t="s">
        <v>1176</v>
      </c>
      <c r="J118" s="20">
        <v>7</v>
      </c>
      <c r="K118" s="20" t="s">
        <v>1282</v>
      </c>
      <c r="L118" s="20">
        <v>3</v>
      </c>
      <c r="M118" s="20" t="s">
        <v>657</v>
      </c>
      <c r="N118" s="66">
        <v>4.6531000000000003E-2</v>
      </c>
      <c r="O118" s="67">
        <v>1.488E-3</v>
      </c>
      <c r="P118" s="68">
        <v>0</v>
      </c>
      <c r="Q118" s="67">
        <v>12</v>
      </c>
      <c r="R118" s="68">
        <v>0</v>
      </c>
    </row>
    <row r="119" spans="1:18" ht="38.25" x14ac:dyDescent="0.25">
      <c r="A119" s="18"/>
      <c r="B119" s="20">
        <v>5003252</v>
      </c>
      <c r="C119" s="20" t="s">
        <v>1117</v>
      </c>
      <c r="D119" s="20">
        <v>3000001</v>
      </c>
      <c r="E119" s="20" t="s">
        <v>275</v>
      </c>
      <c r="F119" s="20">
        <v>177</v>
      </c>
      <c r="G119" s="20" t="s">
        <v>1013</v>
      </c>
      <c r="H119" s="20">
        <v>4</v>
      </c>
      <c r="I119" s="20" t="s">
        <v>1178</v>
      </c>
      <c r="J119" s="20">
        <v>10</v>
      </c>
      <c r="K119" s="20" t="s">
        <v>1283</v>
      </c>
      <c r="L119" s="20">
        <v>3</v>
      </c>
      <c r="M119" s="20" t="s">
        <v>657</v>
      </c>
      <c r="N119" s="66">
        <v>5.0000000000000001E-3</v>
      </c>
      <c r="O119" s="67">
        <v>0</v>
      </c>
      <c r="P119" s="68">
        <v>0</v>
      </c>
      <c r="Q119" s="67">
        <v>1</v>
      </c>
      <c r="R119" s="68">
        <v>0</v>
      </c>
    </row>
    <row r="120" spans="1:18" ht="38.25" x14ac:dyDescent="0.25">
      <c r="A120" s="18"/>
      <c r="B120" s="20">
        <v>5003252</v>
      </c>
      <c r="C120" s="20" t="s">
        <v>1117</v>
      </c>
      <c r="D120" s="20">
        <v>3000001</v>
      </c>
      <c r="E120" s="20" t="s">
        <v>275</v>
      </c>
      <c r="F120" s="20">
        <v>177</v>
      </c>
      <c r="G120" s="20" t="s">
        <v>1013</v>
      </c>
      <c r="H120" s="20">
        <v>4</v>
      </c>
      <c r="I120" s="20" t="s">
        <v>1178</v>
      </c>
      <c r="J120" s="20">
        <v>11</v>
      </c>
      <c r="K120" s="20" t="s">
        <v>1284</v>
      </c>
      <c r="L120" s="20">
        <v>3</v>
      </c>
      <c r="M120" s="20" t="s">
        <v>657</v>
      </c>
      <c r="N120" s="66">
        <v>0</v>
      </c>
      <c r="O120" s="67">
        <v>4.4010000000000001E-2</v>
      </c>
      <c r="P120" s="68">
        <v>4.4009998440742493E-2</v>
      </c>
      <c r="Q120" s="67">
        <v>12</v>
      </c>
      <c r="R120" s="68">
        <v>0</v>
      </c>
    </row>
    <row r="121" spans="1:18" ht="38.25" x14ac:dyDescent="0.25">
      <c r="A121" s="18"/>
      <c r="B121" s="20">
        <v>5003252</v>
      </c>
      <c r="C121" s="20" t="s">
        <v>1117</v>
      </c>
      <c r="D121" s="20">
        <v>3000001</v>
      </c>
      <c r="E121" s="20" t="s">
        <v>275</v>
      </c>
      <c r="F121" s="20">
        <v>177</v>
      </c>
      <c r="G121" s="20" t="s">
        <v>1013</v>
      </c>
      <c r="H121" s="20">
        <v>4</v>
      </c>
      <c r="I121" s="20" t="s">
        <v>1175</v>
      </c>
      <c r="J121" s="20">
        <v>13</v>
      </c>
      <c r="K121" s="20" t="s">
        <v>1285</v>
      </c>
      <c r="L121" s="20">
        <v>3</v>
      </c>
      <c r="M121" s="20" t="s">
        <v>657</v>
      </c>
      <c r="N121" s="66">
        <v>0</v>
      </c>
      <c r="O121" s="67">
        <v>1.9857E-2</v>
      </c>
      <c r="P121" s="68">
        <v>0</v>
      </c>
      <c r="Q121" s="67">
        <v>12</v>
      </c>
      <c r="R121" s="68">
        <v>0</v>
      </c>
    </row>
    <row r="122" spans="1:18" ht="51" x14ac:dyDescent="0.25">
      <c r="A122" s="18"/>
      <c r="B122" s="20">
        <v>5003252</v>
      </c>
      <c r="C122" s="20" t="s">
        <v>1117</v>
      </c>
      <c r="D122" s="20">
        <v>3000001</v>
      </c>
      <c r="E122" s="20" t="s">
        <v>275</v>
      </c>
      <c r="F122" s="20">
        <v>177</v>
      </c>
      <c r="G122" s="20" t="s">
        <v>1013</v>
      </c>
      <c r="H122" s="20">
        <v>5</v>
      </c>
      <c r="I122" s="20" t="s">
        <v>1179</v>
      </c>
      <c r="J122" s="20">
        <v>1</v>
      </c>
      <c r="K122" s="20" t="s">
        <v>1287</v>
      </c>
      <c r="L122" s="20">
        <v>3</v>
      </c>
      <c r="M122" s="20" t="s">
        <v>657</v>
      </c>
      <c r="N122" s="66">
        <v>0.241984</v>
      </c>
      <c r="O122" s="67">
        <v>0</v>
      </c>
      <c r="P122" s="68">
        <v>0</v>
      </c>
      <c r="Q122" s="67">
        <v>6</v>
      </c>
      <c r="R122" s="68">
        <v>0</v>
      </c>
    </row>
    <row r="123" spans="1:18" ht="38.25" x14ac:dyDescent="0.25">
      <c r="A123" s="18"/>
      <c r="B123" s="20">
        <v>5003252</v>
      </c>
      <c r="C123" s="20" t="s">
        <v>1117</v>
      </c>
      <c r="D123" s="20">
        <v>3000001</v>
      </c>
      <c r="E123" s="20" t="s">
        <v>275</v>
      </c>
      <c r="F123" s="20">
        <v>177</v>
      </c>
      <c r="G123" s="20" t="s">
        <v>1013</v>
      </c>
      <c r="H123" s="20">
        <v>5</v>
      </c>
      <c r="I123" s="20" t="s">
        <v>255</v>
      </c>
      <c r="J123" s="20">
        <v>1</v>
      </c>
      <c r="K123" s="20" t="s">
        <v>1286</v>
      </c>
      <c r="L123" s="20">
        <v>3</v>
      </c>
      <c r="M123" s="20" t="s">
        <v>657</v>
      </c>
      <c r="N123" s="66">
        <v>0</v>
      </c>
      <c r="O123" s="67">
        <v>0.77086399999999999</v>
      </c>
      <c r="P123" s="68">
        <v>0.7708625802770257</v>
      </c>
      <c r="Q123" s="67">
        <v>1</v>
      </c>
      <c r="R123" s="68">
        <v>0</v>
      </c>
    </row>
    <row r="124" spans="1:18" ht="51" x14ac:dyDescent="0.25">
      <c r="A124" s="18"/>
      <c r="B124" s="20">
        <v>5003252</v>
      </c>
      <c r="C124" s="20" t="s">
        <v>1117</v>
      </c>
      <c r="D124" s="20">
        <v>3000001</v>
      </c>
      <c r="E124" s="20" t="s">
        <v>275</v>
      </c>
      <c r="F124" s="20">
        <v>177</v>
      </c>
      <c r="G124" s="20" t="s">
        <v>1013</v>
      </c>
      <c r="H124" s="20">
        <v>5</v>
      </c>
      <c r="I124" s="20" t="s">
        <v>1180</v>
      </c>
      <c r="J124" s="20">
        <v>1</v>
      </c>
      <c r="K124" s="20" t="s">
        <v>1288</v>
      </c>
      <c r="L124" s="20">
        <v>3</v>
      </c>
      <c r="M124" s="20" t="s">
        <v>657</v>
      </c>
      <c r="N124" s="66">
        <v>0.52315199999999995</v>
      </c>
      <c r="O124" s="67">
        <v>0</v>
      </c>
      <c r="P124" s="68">
        <v>0</v>
      </c>
      <c r="Q124" s="67">
        <v>12</v>
      </c>
      <c r="R124" s="68">
        <v>0</v>
      </c>
    </row>
    <row r="125" spans="1:18" ht="38.25" x14ac:dyDescent="0.25">
      <c r="A125" s="18"/>
      <c r="B125" s="20">
        <v>5003252</v>
      </c>
      <c r="C125" s="20" t="s">
        <v>1117</v>
      </c>
      <c r="D125" s="20">
        <v>3000001</v>
      </c>
      <c r="E125" s="20" t="s">
        <v>275</v>
      </c>
      <c r="F125" s="20">
        <v>177</v>
      </c>
      <c r="G125" s="20" t="s">
        <v>1013</v>
      </c>
      <c r="H125" s="20">
        <v>5</v>
      </c>
      <c r="I125" s="20" t="s">
        <v>1181</v>
      </c>
      <c r="J125" s="20">
        <v>2</v>
      </c>
      <c r="K125" s="20" t="s">
        <v>1289</v>
      </c>
      <c r="L125" s="20">
        <v>3</v>
      </c>
      <c r="M125" s="20" t="s">
        <v>657</v>
      </c>
      <c r="N125" s="66">
        <v>5.5112000000000001E-2</v>
      </c>
      <c r="O125" s="67">
        <v>0</v>
      </c>
      <c r="P125" s="68">
        <v>0</v>
      </c>
      <c r="Q125" s="67">
        <v>12</v>
      </c>
      <c r="R125" s="68">
        <v>0</v>
      </c>
    </row>
    <row r="126" spans="1:18" ht="51" x14ac:dyDescent="0.25">
      <c r="A126" s="18"/>
      <c r="B126" s="20">
        <v>5003252</v>
      </c>
      <c r="C126" s="20" t="s">
        <v>1117</v>
      </c>
      <c r="D126" s="20">
        <v>3000001</v>
      </c>
      <c r="E126" s="20" t="s">
        <v>275</v>
      </c>
      <c r="F126" s="20">
        <v>177</v>
      </c>
      <c r="G126" s="20" t="s">
        <v>1013</v>
      </c>
      <c r="H126" s="20">
        <v>5</v>
      </c>
      <c r="I126" s="20" t="s">
        <v>1182</v>
      </c>
      <c r="J126" s="20">
        <v>3</v>
      </c>
      <c r="K126" s="20" t="s">
        <v>1290</v>
      </c>
      <c r="L126" s="20">
        <v>3</v>
      </c>
      <c r="M126" s="20" t="s">
        <v>657</v>
      </c>
      <c r="N126" s="66">
        <v>0</v>
      </c>
      <c r="O126" s="67">
        <v>2.4E-2</v>
      </c>
      <c r="P126" s="68">
        <v>2.3999998345971107E-2</v>
      </c>
      <c r="Q126" s="67">
        <v>6</v>
      </c>
      <c r="R126" s="68">
        <v>0</v>
      </c>
    </row>
    <row r="127" spans="1:18" ht="51" x14ac:dyDescent="0.25">
      <c r="A127" s="18"/>
      <c r="B127" s="20">
        <v>5003252</v>
      </c>
      <c r="C127" s="20" t="s">
        <v>1117</v>
      </c>
      <c r="D127" s="20">
        <v>3000001</v>
      </c>
      <c r="E127" s="20" t="s">
        <v>275</v>
      </c>
      <c r="F127" s="20">
        <v>177</v>
      </c>
      <c r="G127" s="20" t="s">
        <v>1013</v>
      </c>
      <c r="H127" s="20">
        <v>5</v>
      </c>
      <c r="I127" s="20" t="s">
        <v>1183</v>
      </c>
      <c r="J127" s="20">
        <v>3</v>
      </c>
      <c r="K127" s="20" t="s">
        <v>1291</v>
      </c>
      <c r="L127" s="20">
        <v>3</v>
      </c>
      <c r="M127" s="20" t="s">
        <v>657</v>
      </c>
      <c r="N127" s="66">
        <v>5.6172E-2</v>
      </c>
      <c r="O127" s="67">
        <v>6.7893999999999996E-2</v>
      </c>
      <c r="P127" s="68">
        <v>0</v>
      </c>
      <c r="Q127" s="67">
        <v>12</v>
      </c>
      <c r="R127" s="68">
        <v>0</v>
      </c>
    </row>
    <row r="128" spans="1:18" ht="38.25" x14ac:dyDescent="0.25">
      <c r="A128" s="18"/>
      <c r="B128" s="20">
        <v>5003252</v>
      </c>
      <c r="C128" s="20" t="s">
        <v>1117</v>
      </c>
      <c r="D128" s="20">
        <v>3000001</v>
      </c>
      <c r="E128" s="20" t="s">
        <v>275</v>
      </c>
      <c r="F128" s="20">
        <v>177</v>
      </c>
      <c r="G128" s="20" t="s">
        <v>1013</v>
      </c>
      <c r="H128" s="20">
        <v>5</v>
      </c>
      <c r="I128" s="20" t="s">
        <v>1184</v>
      </c>
      <c r="J128" s="20">
        <v>4</v>
      </c>
      <c r="K128" s="20" t="s">
        <v>1292</v>
      </c>
      <c r="L128" s="20">
        <v>3</v>
      </c>
      <c r="M128" s="20" t="s">
        <v>657</v>
      </c>
      <c r="N128" s="66">
        <v>2.4825E-2</v>
      </c>
      <c r="O128" s="67">
        <v>7.0000000000000001E-3</v>
      </c>
      <c r="P128" s="68">
        <v>7.0000002160668373E-3</v>
      </c>
      <c r="Q128" s="67">
        <v>1</v>
      </c>
      <c r="R128" s="68">
        <v>0</v>
      </c>
    </row>
    <row r="129" spans="1:18" ht="63.75" x14ac:dyDescent="0.25">
      <c r="A129" s="18"/>
      <c r="B129" s="20">
        <v>5003252</v>
      </c>
      <c r="C129" s="20" t="s">
        <v>1117</v>
      </c>
      <c r="D129" s="20">
        <v>3000001</v>
      </c>
      <c r="E129" s="20" t="s">
        <v>275</v>
      </c>
      <c r="F129" s="20">
        <v>177</v>
      </c>
      <c r="G129" s="20" t="s">
        <v>1013</v>
      </c>
      <c r="H129" s="20">
        <v>6</v>
      </c>
      <c r="I129" s="20" t="s">
        <v>1185</v>
      </c>
      <c r="J129" s="20">
        <v>1</v>
      </c>
      <c r="K129" s="20" t="s">
        <v>1293</v>
      </c>
      <c r="L129" s="20">
        <v>3</v>
      </c>
      <c r="M129" s="20" t="s">
        <v>657</v>
      </c>
      <c r="N129" s="66">
        <v>0</v>
      </c>
      <c r="O129" s="67">
        <v>0.23569699999999999</v>
      </c>
      <c r="P129" s="68">
        <v>0.23569658398628235</v>
      </c>
      <c r="Q129" s="67">
        <v>218807</v>
      </c>
      <c r="R129" s="68">
        <v>0</v>
      </c>
    </row>
    <row r="130" spans="1:18" ht="38.25" x14ac:dyDescent="0.25">
      <c r="A130" s="18"/>
      <c r="B130" s="20">
        <v>5003252</v>
      </c>
      <c r="C130" s="20" t="s">
        <v>1117</v>
      </c>
      <c r="D130" s="20">
        <v>3000001</v>
      </c>
      <c r="E130" s="20" t="s">
        <v>275</v>
      </c>
      <c r="F130" s="20">
        <v>177</v>
      </c>
      <c r="G130" s="20" t="s">
        <v>1013</v>
      </c>
      <c r="H130" s="20">
        <v>6</v>
      </c>
      <c r="I130" s="20" t="s">
        <v>1186</v>
      </c>
      <c r="J130" s="20">
        <v>1</v>
      </c>
      <c r="K130" s="20" t="s">
        <v>1294</v>
      </c>
      <c r="L130" s="20">
        <v>3</v>
      </c>
      <c r="M130" s="20" t="s">
        <v>657</v>
      </c>
      <c r="N130" s="66">
        <v>1.0359290000000001</v>
      </c>
      <c r="O130" s="67">
        <v>1.3158889999999999</v>
      </c>
      <c r="P130" s="68">
        <v>1.3154889643192291</v>
      </c>
      <c r="Q130" s="67">
        <v>12</v>
      </c>
      <c r="R130" s="68">
        <v>0</v>
      </c>
    </row>
    <row r="131" spans="1:18" ht="38.25" x14ac:dyDescent="0.25">
      <c r="A131" s="18"/>
      <c r="B131" s="20">
        <v>5003252</v>
      </c>
      <c r="C131" s="20" t="s">
        <v>1117</v>
      </c>
      <c r="D131" s="20">
        <v>3000001</v>
      </c>
      <c r="E131" s="20" t="s">
        <v>275</v>
      </c>
      <c r="F131" s="20">
        <v>177</v>
      </c>
      <c r="G131" s="20" t="s">
        <v>1013</v>
      </c>
      <c r="H131" s="20">
        <v>6</v>
      </c>
      <c r="I131" s="20" t="s">
        <v>1187</v>
      </c>
      <c r="J131" s="20">
        <v>2</v>
      </c>
      <c r="K131" s="20" t="s">
        <v>1295</v>
      </c>
      <c r="L131" s="20">
        <v>3</v>
      </c>
      <c r="M131" s="20" t="s">
        <v>657</v>
      </c>
      <c r="N131" s="66">
        <v>0</v>
      </c>
      <c r="O131" s="67">
        <v>4.2560000000000002E-3</v>
      </c>
      <c r="P131" s="68">
        <v>4.2559998109936714E-3</v>
      </c>
      <c r="Q131" s="67">
        <v>1</v>
      </c>
      <c r="R131" s="68">
        <v>0</v>
      </c>
    </row>
    <row r="132" spans="1:18" ht="51" x14ac:dyDescent="0.25">
      <c r="A132" s="18"/>
      <c r="B132" s="20">
        <v>5003252</v>
      </c>
      <c r="C132" s="20" t="s">
        <v>1117</v>
      </c>
      <c r="D132" s="20">
        <v>3000001</v>
      </c>
      <c r="E132" s="20" t="s">
        <v>275</v>
      </c>
      <c r="F132" s="20">
        <v>177</v>
      </c>
      <c r="G132" s="20" t="s">
        <v>1013</v>
      </c>
      <c r="H132" s="20">
        <v>6</v>
      </c>
      <c r="I132" s="20" t="s">
        <v>1188</v>
      </c>
      <c r="J132" s="20">
        <v>3</v>
      </c>
      <c r="K132" s="20" t="s">
        <v>1296</v>
      </c>
      <c r="L132" s="20">
        <v>3</v>
      </c>
      <c r="M132" s="20" t="s">
        <v>657</v>
      </c>
      <c r="N132" s="66">
        <v>0</v>
      </c>
      <c r="O132" s="67">
        <v>1.2E-2</v>
      </c>
      <c r="P132" s="68">
        <v>1.2000000104308128E-2</v>
      </c>
      <c r="Q132" s="67">
        <v>1</v>
      </c>
      <c r="R132" s="68">
        <v>0</v>
      </c>
    </row>
    <row r="133" spans="1:18" ht="63.75" x14ac:dyDescent="0.25">
      <c r="A133" s="18"/>
      <c r="B133" s="20">
        <v>5003252</v>
      </c>
      <c r="C133" s="20" t="s">
        <v>1117</v>
      </c>
      <c r="D133" s="20">
        <v>3000001</v>
      </c>
      <c r="E133" s="20" t="s">
        <v>275</v>
      </c>
      <c r="F133" s="20">
        <v>177</v>
      </c>
      <c r="G133" s="20" t="s">
        <v>1013</v>
      </c>
      <c r="H133" s="20">
        <v>6</v>
      </c>
      <c r="I133" s="20" t="s">
        <v>1190</v>
      </c>
      <c r="J133" s="20">
        <v>4</v>
      </c>
      <c r="K133" s="20" t="s">
        <v>1298</v>
      </c>
      <c r="L133" s="20">
        <v>3</v>
      </c>
      <c r="M133" s="20" t="s">
        <v>657</v>
      </c>
      <c r="N133" s="66">
        <v>0</v>
      </c>
      <c r="O133" s="67">
        <v>2.2275E-2</v>
      </c>
      <c r="P133" s="68">
        <v>2.2275000810623169E-2</v>
      </c>
      <c r="Q133" s="67">
        <v>50</v>
      </c>
      <c r="R133" s="68">
        <v>0</v>
      </c>
    </row>
    <row r="134" spans="1:18" ht="51" x14ac:dyDescent="0.25">
      <c r="A134" s="18"/>
      <c r="B134" s="20">
        <v>5003252</v>
      </c>
      <c r="C134" s="20" t="s">
        <v>1117</v>
      </c>
      <c r="D134" s="20">
        <v>3000001</v>
      </c>
      <c r="E134" s="20" t="s">
        <v>275</v>
      </c>
      <c r="F134" s="20">
        <v>177</v>
      </c>
      <c r="G134" s="20" t="s">
        <v>1013</v>
      </c>
      <c r="H134" s="20">
        <v>6</v>
      </c>
      <c r="I134" s="20" t="s">
        <v>1189</v>
      </c>
      <c r="J134" s="20">
        <v>4</v>
      </c>
      <c r="K134" s="20" t="s">
        <v>1297</v>
      </c>
      <c r="L134" s="20">
        <v>3</v>
      </c>
      <c r="M134" s="20" t="s">
        <v>657</v>
      </c>
      <c r="N134" s="66">
        <v>0</v>
      </c>
      <c r="O134" s="67">
        <v>0.18691099999999999</v>
      </c>
      <c r="P134" s="68">
        <v>0.18691099900752306</v>
      </c>
      <c r="Q134" s="67">
        <v>5</v>
      </c>
      <c r="R134" s="68">
        <v>0</v>
      </c>
    </row>
    <row r="135" spans="1:18" ht="51" x14ac:dyDescent="0.25">
      <c r="A135" s="18"/>
      <c r="B135" s="20">
        <v>5003252</v>
      </c>
      <c r="C135" s="20" t="s">
        <v>1117</v>
      </c>
      <c r="D135" s="20">
        <v>3000001</v>
      </c>
      <c r="E135" s="20" t="s">
        <v>275</v>
      </c>
      <c r="F135" s="20">
        <v>177</v>
      </c>
      <c r="G135" s="20" t="s">
        <v>1013</v>
      </c>
      <c r="H135" s="20">
        <v>6</v>
      </c>
      <c r="I135" s="20" t="s">
        <v>1187</v>
      </c>
      <c r="J135" s="20">
        <v>6</v>
      </c>
      <c r="K135" s="20" t="s">
        <v>1299</v>
      </c>
      <c r="L135" s="20">
        <v>3</v>
      </c>
      <c r="M135" s="20" t="s">
        <v>657</v>
      </c>
      <c r="N135" s="66">
        <v>0</v>
      </c>
      <c r="O135" s="67">
        <v>9.6100000000000005E-3</v>
      </c>
      <c r="P135" s="68">
        <v>8.0078002065420151E-3</v>
      </c>
      <c r="Q135" s="67">
        <v>1</v>
      </c>
      <c r="R135" s="68">
        <v>0</v>
      </c>
    </row>
    <row r="136" spans="1:18" ht="38.25" x14ac:dyDescent="0.25">
      <c r="A136" s="18"/>
      <c r="B136" s="20">
        <v>5003252</v>
      </c>
      <c r="C136" s="20" t="s">
        <v>1117</v>
      </c>
      <c r="D136" s="20">
        <v>3000001</v>
      </c>
      <c r="E136" s="20" t="s">
        <v>275</v>
      </c>
      <c r="F136" s="20">
        <v>177</v>
      </c>
      <c r="G136" s="20" t="s">
        <v>1013</v>
      </c>
      <c r="H136" s="20">
        <v>6</v>
      </c>
      <c r="I136" s="20" t="s">
        <v>1189</v>
      </c>
      <c r="J136" s="20">
        <v>7</v>
      </c>
      <c r="K136" s="20" t="s">
        <v>1300</v>
      </c>
      <c r="L136" s="20">
        <v>3</v>
      </c>
      <c r="M136" s="20" t="s">
        <v>657</v>
      </c>
      <c r="N136" s="66">
        <v>0</v>
      </c>
      <c r="O136" s="67">
        <v>2.7792000000000001E-2</v>
      </c>
      <c r="P136" s="68">
        <v>2.7791999280452728E-2</v>
      </c>
      <c r="Q136" s="67">
        <v>1</v>
      </c>
      <c r="R136" s="68">
        <v>0</v>
      </c>
    </row>
    <row r="137" spans="1:18" ht="51" x14ac:dyDescent="0.25">
      <c r="A137" s="18"/>
      <c r="B137" s="20">
        <v>5003252</v>
      </c>
      <c r="C137" s="20" t="s">
        <v>1117</v>
      </c>
      <c r="D137" s="20">
        <v>3000001</v>
      </c>
      <c r="E137" s="20" t="s">
        <v>275</v>
      </c>
      <c r="F137" s="20">
        <v>177</v>
      </c>
      <c r="G137" s="20" t="s">
        <v>1013</v>
      </c>
      <c r="H137" s="20">
        <v>6</v>
      </c>
      <c r="I137" s="20" t="s">
        <v>1187</v>
      </c>
      <c r="J137" s="20">
        <v>8</v>
      </c>
      <c r="K137" s="20" t="s">
        <v>1301</v>
      </c>
      <c r="L137" s="20">
        <v>3</v>
      </c>
      <c r="M137" s="20" t="s">
        <v>657</v>
      </c>
      <c r="N137" s="66">
        <v>0</v>
      </c>
      <c r="O137" s="67">
        <v>2.1787999999999998E-2</v>
      </c>
      <c r="P137" s="68">
        <v>2.1787600591778755E-2</v>
      </c>
      <c r="Q137" s="67">
        <v>1</v>
      </c>
      <c r="R137" s="68">
        <v>0</v>
      </c>
    </row>
    <row r="138" spans="1:18" ht="63.75" x14ac:dyDescent="0.25">
      <c r="A138" s="18"/>
      <c r="B138" s="20">
        <v>5003252</v>
      </c>
      <c r="C138" s="20" t="s">
        <v>1117</v>
      </c>
      <c r="D138" s="20">
        <v>3000001</v>
      </c>
      <c r="E138" s="20" t="s">
        <v>275</v>
      </c>
      <c r="F138" s="20">
        <v>177</v>
      </c>
      <c r="G138" s="20" t="s">
        <v>1013</v>
      </c>
      <c r="H138" s="20">
        <v>7</v>
      </c>
      <c r="I138" s="20" t="s">
        <v>1191</v>
      </c>
      <c r="J138" s="20">
        <v>1</v>
      </c>
      <c r="K138" s="20" t="s">
        <v>1302</v>
      </c>
      <c r="L138" s="20">
        <v>3</v>
      </c>
      <c r="M138" s="20" t="s">
        <v>657</v>
      </c>
      <c r="N138" s="66">
        <v>0.46596300000000002</v>
      </c>
      <c r="O138" s="67">
        <v>0</v>
      </c>
      <c r="P138" s="68">
        <v>0</v>
      </c>
      <c r="Q138" s="67">
        <v>120</v>
      </c>
      <c r="R138" s="68">
        <v>0</v>
      </c>
    </row>
    <row r="139" spans="1:18" ht="51" x14ac:dyDescent="0.25">
      <c r="A139" s="18"/>
      <c r="B139" s="20">
        <v>5003252</v>
      </c>
      <c r="C139" s="20" t="s">
        <v>1117</v>
      </c>
      <c r="D139" s="20">
        <v>3000001</v>
      </c>
      <c r="E139" s="20" t="s">
        <v>275</v>
      </c>
      <c r="F139" s="20">
        <v>177</v>
      </c>
      <c r="G139" s="20" t="s">
        <v>1013</v>
      </c>
      <c r="H139" s="20">
        <v>7</v>
      </c>
      <c r="I139" s="20" t="s">
        <v>1192</v>
      </c>
      <c r="J139" s="20">
        <v>1</v>
      </c>
      <c r="K139" s="20" t="s">
        <v>1303</v>
      </c>
      <c r="L139" s="20">
        <v>3</v>
      </c>
      <c r="M139" s="20" t="s">
        <v>657</v>
      </c>
      <c r="N139" s="66">
        <v>0.95510899999999999</v>
      </c>
      <c r="O139" s="67">
        <v>0.94695200000000002</v>
      </c>
      <c r="P139" s="68">
        <v>0.94645613431930542</v>
      </c>
      <c r="Q139" s="67">
        <v>12</v>
      </c>
      <c r="R139" s="68">
        <v>0</v>
      </c>
    </row>
    <row r="140" spans="1:18" ht="51" x14ac:dyDescent="0.25">
      <c r="A140" s="18"/>
      <c r="B140" s="20">
        <v>5003252</v>
      </c>
      <c r="C140" s="20" t="s">
        <v>1117</v>
      </c>
      <c r="D140" s="20">
        <v>3000001</v>
      </c>
      <c r="E140" s="20" t="s">
        <v>275</v>
      </c>
      <c r="F140" s="20">
        <v>177</v>
      </c>
      <c r="G140" s="20" t="s">
        <v>1013</v>
      </c>
      <c r="H140" s="20">
        <v>7</v>
      </c>
      <c r="I140" s="20" t="s">
        <v>1192</v>
      </c>
      <c r="J140" s="20">
        <v>17</v>
      </c>
      <c r="K140" s="20" t="s">
        <v>1304</v>
      </c>
      <c r="L140" s="20">
        <v>3</v>
      </c>
      <c r="M140" s="20" t="s">
        <v>657</v>
      </c>
      <c r="N140" s="66">
        <v>3.5999999999999997E-2</v>
      </c>
      <c r="O140" s="67">
        <v>3.5999999999999997E-2</v>
      </c>
      <c r="P140" s="68">
        <v>0</v>
      </c>
      <c r="Q140" s="67">
        <v>12</v>
      </c>
      <c r="R140" s="68">
        <v>0</v>
      </c>
    </row>
    <row r="141" spans="1:18" ht="38.25" x14ac:dyDescent="0.25">
      <c r="A141" s="18"/>
      <c r="B141" s="20">
        <v>5003252</v>
      </c>
      <c r="C141" s="20" t="s">
        <v>1117</v>
      </c>
      <c r="D141" s="20">
        <v>3000001</v>
      </c>
      <c r="E141" s="20" t="s">
        <v>275</v>
      </c>
      <c r="F141" s="20">
        <v>177</v>
      </c>
      <c r="G141" s="20" t="s">
        <v>1013</v>
      </c>
      <c r="H141" s="20">
        <v>8</v>
      </c>
      <c r="I141" s="20" t="s">
        <v>1193</v>
      </c>
      <c r="J141" s="20">
        <v>2</v>
      </c>
      <c r="K141" s="20" t="s">
        <v>1305</v>
      </c>
      <c r="L141" s="20">
        <v>3</v>
      </c>
      <c r="M141" s="20" t="s">
        <v>657</v>
      </c>
      <c r="N141" s="66">
        <v>0</v>
      </c>
      <c r="O141" s="67">
        <v>1.6412E-2</v>
      </c>
      <c r="P141" s="68">
        <v>1.6411198303103447E-2</v>
      </c>
      <c r="Q141" s="67">
        <v>1</v>
      </c>
      <c r="R141" s="68">
        <v>0</v>
      </c>
    </row>
    <row r="142" spans="1:18" ht="38.25" x14ac:dyDescent="0.25">
      <c r="A142" s="18"/>
      <c r="B142" s="20">
        <v>5003252</v>
      </c>
      <c r="C142" s="20" t="s">
        <v>1117</v>
      </c>
      <c r="D142" s="20">
        <v>3000001</v>
      </c>
      <c r="E142" s="20" t="s">
        <v>275</v>
      </c>
      <c r="F142" s="20">
        <v>177</v>
      </c>
      <c r="G142" s="20" t="s">
        <v>1013</v>
      </c>
      <c r="H142" s="20">
        <v>8</v>
      </c>
      <c r="I142" s="20" t="s">
        <v>1193</v>
      </c>
      <c r="J142" s="20">
        <v>3</v>
      </c>
      <c r="K142" s="20" t="s">
        <v>1306</v>
      </c>
      <c r="L142" s="20">
        <v>3</v>
      </c>
      <c r="M142" s="20" t="s">
        <v>657</v>
      </c>
      <c r="N142" s="66">
        <v>0</v>
      </c>
      <c r="O142" s="67">
        <v>1.3504E-2</v>
      </c>
      <c r="P142" s="68">
        <v>1.3503719121217728E-2</v>
      </c>
      <c r="Q142" s="67">
        <v>12</v>
      </c>
      <c r="R142" s="68">
        <v>0</v>
      </c>
    </row>
    <row r="143" spans="1:18" ht="38.25" x14ac:dyDescent="0.25">
      <c r="A143" s="18"/>
      <c r="B143" s="20">
        <v>5003252</v>
      </c>
      <c r="C143" s="20" t="s">
        <v>1117</v>
      </c>
      <c r="D143" s="20">
        <v>3000001</v>
      </c>
      <c r="E143" s="20" t="s">
        <v>275</v>
      </c>
      <c r="F143" s="20">
        <v>177</v>
      </c>
      <c r="G143" s="20" t="s">
        <v>1013</v>
      </c>
      <c r="H143" s="20">
        <v>8</v>
      </c>
      <c r="I143" s="20" t="s">
        <v>1193</v>
      </c>
      <c r="J143" s="20">
        <v>4</v>
      </c>
      <c r="K143" s="20" t="s">
        <v>1307</v>
      </c>
      <c r="L143" s="20">
        <v>3</v>
      </c>
      <c r="M143" s="20" t="s">
        <v>657</v>
      </c>
      <c r="N143" s="66">
        <v>1.7181999999999999E-2</v>
      </c>
      <c r="O143" s="67">
        <v>1.7181999999999999E-2</v>
      </c>
      <c r="P143" s="68">
        <v>0</v>
      </c>
      <c r="Q143" s="67">
        <v>17.100000381469727</v>
      </c>
      <c r="R143" s="68">
        <v>0</v>
      </c>
    </row>
    <row r="144" spans="1:18" ht="38.25" x14ac:dyDescent="0.25">
      <c r="A144" s="18"/>
      <c r="B144" s="20">
        <v>5003252</v>
      </c>
      <c r="C144" s="20" t="s">
        <v>1117</v>
      </c>
      <c r="D144" s="20">
        <v>3000001</v>
      </c>
      <c r="E144" s="20" t="s">
        <v>275</v>
      </c>
      <c r="F144" s="20">
        <v>177</v>
      </c>
      <c r="G144" s="20" t="s">
        <v>1013</v>
      </c>
      <c r="H144" s="20">
        <v>8</v>
      </c>
      <c r="I144" s="20" t="s">
        <v>1194</v>
      </c>
      <c r="J144" s="20">
        <v>6</v>
      </c>
      <c r="K144" s="20" t="s">
        <v>1308</v>
      </c>
      <c r="L144" s="20">
        <v>3</v>
      </c>
      <c r="M144" s="20" t="s">
        <v>657</v>
      </c>
      <c r="N144" s="66">
        <v>0</v>
      </c>
      <c r="O144" s="67">
        <v>3.5999999999999997E-2</v>
      </c>
      <c r="P144" s="68">
        <v>7.4999998323619366E-3</v>
      </c>
      <c r="Q144" s="67">
        <v>12</v>
      </c>
      <c r="R144" s="68">
        <v>0</v>
      </c>
    </row>
    <row r="145" spans="1:18" ht="38.25" x14ac:dyDescent="0.25">
      <c r="A145" s="18"/>
      <c r="B145" s="20">
        <v>5003252</v>
      </c>
      <c r="C145" s="20" t="s">
        <v>1117</v>
      </c>
      <c r="D145" s="20">
        <v>3000001</v>
      </c>
      <c r="E145" s="20" t="s">
        <v>275</v>
      </c>
      <c r="F145" s="20">
        <v>177</v>
      </c>
      <c r="G145" s="20" t="s">
        <v>1013</v>
      </c>
      <c r="H145" s="20">
        <v>8</v>
      </c>
      <c r="I145" s="20" t="s">
        <v>1193</v>
      </c>
      <c r="J145" s="20">
        <v>6</v>
      </c>
      <c r="K145" s="20" t="s">
        <v>1309</v>
      </c>
      <c r="L145" s="20">
        <v>3</v>
      </c>
      <c r="M145" s="20" t="s">
        <v>657</v>
      </c>
      <c r="N145" s="66">
        <v>1.6563999999999999E-2</v>
      </c>
      <c r="O145" s="67">
        <v>1.6563999999999999E-2</v>
      </c>
      <c r="P145" s="68">
        <v>0</v>
      </c>
      <c r="Q145" s="67">
        <v>24.399999618530273</v>
      </c>
      <c r="R145" s="68">
        <v>0</v>
      </c>
    </row>
    <row r="146" spans="1:18" ht="63.75" x14ac:dyDescent="0.25">
      <c r="A146" s="18"/>
      <c r="B146" s="20">
        <v>5003252</v>
      </c>
      <c r="C146" s="20" t="s">
        <v>1117</v>
      </c>
      <c r="D146" s="20">
        <v>3000001</v>
      </c>
      <c r="E146" s="20" t="s">
        <v>275</v>
      </c>
      <c r="F146" s="20">
        <v>177</v>
      </c>
      <c r="G146" s="20" t="s">
        <v>1013</v>
      </c>
      <c r="H146" s="20">
        <v>8</v>
      </c>
      <c r="I146" s="20" t="s">
        <v>1193</v>
      </c>
      <c r="J146" s="20">
        <v>8</v>
      </c>
      <c r="K146" s="20" t="s">
        <v>1310</v>
      </c>
      <c r="L146" s="20">
        <v>3</v>
      </c>
      <c r="M146" s="20" t="s">
        <v>657</v>
      </c>
      <c r="N146" s="66">
        <v>0</v>
      </c>
      <c r="O146" s="67">
        <v>1.5599999999999999E-2</v>
      </c>
      <c r="P146" s="68">
        <v>1.5599999576807022E-2</v>
      </c>
      <c r="Q146" s="67">
        <v>1</v>
      </c>
      <c r="R146" s="68">
        <v>0</v>
      </c>
    </row>
    <row r="147" spans="1:18" ht="51" x14ac:dyDescent="0.25">
      <c r="A147" s="18"/>
      <c r="B147" s="20">
        <v>5003252</v>
      </c>
      <c r="C147" s="20" t="s">
        <v>1117</v>
      </c>
      <c r="D147" s="20">
        <v>3000001</v>
      </c>
      <c r="E147" s="20" t="s">
        <v>275</v>
      </c>
      <c r="F147" s="20">
        <v>177</v>
      </c>
      <c r="G147" s="20" t="s">
        <v>1013</v>
      </c>
      <c r="H147" s="20">
        <v>8</v>
      </c>
      <c r="I147" s="20" t="s">
        <v>1193</v>
      </c>
      <c r="J147" s="20">
        <v>9</v>
      </c>
      <c r="K147" s="20" t="s">
        <v>1311</v>
      </c>
      <c r="L147" s="20">
        <v>3</v>
      </c>
      <c r="M147" s="20" t="s">
        <v>657</v>
      </c>
      <c r="N147" s="66">
        <v>1.2089000000000001E-2</v>
      </c>
      <c r="O147" s="67">
        <v>1.2089000000000001E-2</v>
      </c>
      <c r="P147" s="68">
        <v>0</v>
      </c>
      <c r="Q147" s="67">
        <v>20</v>
      </c>
      <c r="R147" s="68">
        <v>0</v>
      </c>
    </row>
    <row r="148" spans="1:18" ht="38.25" x14ac:dyDescent="0.25">
      <c r="A148" s="18"/>
      <c r="B148" s="20">
        <v>5003252</v>
      </c>
      <c r="C148" s="20" t="s">
        <v>1117</v>
      </c>
      <c r="D148" s="20">
        <v>3000001</v>
      </c>
      <c r="E148" s="20" t="s">
        <v>275</v>
      </c>
      <c r="F148" s="20">
        <v>177</v>
      </c>
      <c r="G148" s="20" t="s">
        <v>1013</v>
      </c>
      <c r="H148" s="20">
        <v>8</v>
      </c>
      <c r="I148" s="20" t="s">
        <v>1193</v>
      </c>
      <c r="J148" s="20">
        <v>10</v>
      </c>
      <c r="K148" s="20" t="s">
        <v>1312</v>
      </c>
      <c r="L148" s="20">
        <v>3</v>
      </c>
      <c r="M148" s="20" t="s">
        <v>657</v>
      </c>
      <c r="N148" s="66">
        <v>8.0560000000000007E-3</v>
      </c>
      <c r="O148" s="67">
        <v>1.0741000000000001E-2</v>
      </c>
      <c r="P148" s="68">
        <v>1.0740799829363823E-2</v>
      </c>
      <c r="Q148" s="67">
        <v>12</v>
      </c>
      <c r="R148" s="68">
        <v>0</v>
      </c>
    </row>
    <row r="149" spans="1:18" ht="51" x14ac:dyDescent="0.25">
      <c r="A149" s="18"/>
      <c r="B149" s="20">
        <v>5003252</v>
      </c>
      <c r="C149" s="20" t="s">
        <v>1117</v>
      </c>
      <c r="D149" s="20">
        <v>3000001</v>
      </c>
      <c r="E149" s="20" t="s">
        <v>275</v>
      </c>
      <c r="F149" s="20">
        <v>177</v>
      </c>
      <c r="G149" s="20" t="s">
        <v>1013</v>
      </c>
      <c r="H149" s="20">
        <v>9</v>
      </c>
      <c r="I149" s="20" t="s">
        <v>1197</v>
      </c>
      <c r="J149" s="20">
        <v>1</v>
      </c>
      <c r="K149" s="20" t="s">
        <v>1315</v>
      </c>
      <c r="L149" s="20">
        <v>3</v>
      </c>
      <c r="M149" s="20" t="s">
        <v>657</v>
      </c>
      <c r="N149" s="66">
        <v>0</v>
      </c>
      <c r="O149" s="67">
        <v>5.2699999999999997E-2</v>
      </c>
      <c r="P149" s="68">
        <v>5.2700001746416092E-2</v>
      </c>
      <c r="Q149" s="67">
        <v>12</v>
      </c>
      <c r="R149" s="68">
        <v>0</v>
      </c>
    </row>
    <row r="150" spans="1:18" ht="38.25" x14ac:dyDescent="0.25">
      <c r="A150" s="18"/>
      <c r="B150" s="20">
        <v>5003252</v>
      </c>
      <c r="C150" s="20" t="s">
        <v>1117</v>
      </c>
      <c r="D150" s="20">
        <v>3000001</v>
      </c>
      <c r="E150" s="20" t="s">
        <v>275</v>
      </c>
      <c r="F150" s="20">
        <v>177</v>
      </c>
      <c r="G150" s="20" t="s">
        <v>1013</v>
      </c>
      <c r="H150" s="20">
        <v>9</v>
      </c>
      <c r="I150" s="20" t="s">
        <v>1195</v>
      </c>
      <c r="J150" s="20">
        <v>1</v>
      </c>
      <c r="K150" s="20" t="s">
        <v>1313</v>
      </c>
      <c r="L150" s="20">
        <v>3</v>
      </c>
      <c r="M150" s="20" t="s">
        <v>657</v>
      </c>
      <c r="N150" s="66">
        <v>0.222217</v>
      </c>
      <c r="O150" s="67">
        <v>0.222217</v>
      </c>
      <c r="P150" s="68">
        <v>0.21400299854576588</v>
      </c>
      <c r="Q150" s="67">
        <v>42</v>
      </c>
      <c r="R150" s="68">
        <v>0</v>
      </c>
    </row>
    <row r="151" spans="1:18" ht="38.25" x14ac:dyDescent="0.25">
      <c r="A151" s="18"/>
      <c r="B151" s="20">
        <v>5003252</v>
      </c>
      <c r="C151" s="20" t="s">
        <v>1117</v>
      </c>
      <c r="D151" s="20">
        <v>3000001</v>
      </c>
      <c r="E151" s="20" t="s">
        <v>275</v>
      </c>
      <c r="F151" s="20">
        <v>177</v>
      </c>
      <c r="G151" s="20" t="s">
        <v>1013</v>
      </c>
      <c r="H151" s="20">
        <v>9</v>
      </c>
      <c r="I151" s="20" t="s">
        <v>1196</v>
      </c>
      <c r="J151" s="20">
        <v>1</v>
      </c>
      <c r="K151" s="20" t="s">
        <v>1314</v>
      </c>
      <c r="L151" s="20">
        <v>3</v>
      </c>
      <c r="M151" s="20" t="s">
        <v>657</v>
      </c>
      <c r="N151" s="66">
        <v>0.37871899999999997</v>
      </c>
      <c r="O151" s="67">
        <v>0.958735</v>
      </c>
      <c r="P151" s="68">
        <v>0.958424998447299</v>
      </c>
      <c r="Q151" s="67">
        <v>12</v>
      </c>
      <c r="R151" s="68">
        <v>0</v>
      </c>
    </row>
    <row r="152" spans="1:18" ht="38.25" x14ac:dyDescent="0.25">
      <c r="A152" s="18"/>
      <c r="B152" s="20">
        <v>5003252</v>
      </c>
      <c r="C152" s="20" t="s">
        <v>1117</v>
      </c>
      <c r="D152" s="20">
        <v>3000001</v>
      </c>
      <c r="E152" s="20" t="s">
        <v>275</v>
      </c>
      <c r="F152" s="20">
        <v>177</v>
      </c>
      <c r="G152" s="20" t="s">
        <v>1013</v>
      </c>
      <c r="H152" s="20">
        <v>9</v>
      </c>
      <c r="I152" s="20" t="s">
        <v>1196</v>
      </c>
      <c r="J152" s="20">
        <v>2</v>
      </c>
      <c r="K152" s="20" t="s">
        <v>1316</v>
      </c>
      <c r="L152" s="20">
        <v>3</v>
      </c>
      <c r="M152" s="20" t="s">
        <v>657</v>
      </c>
      <c r="N152" s="66">
        <v>4.1891999999999999E-2</v>
      </c>
      <c r="O152" s="67">
        <v>4.1891999999999999E-2</v>
      </c>
      <c r="P152" s="68">
        <v>4.1891999542713165E-2</v>
      </c>
      <c r="Q152" s="67">
        <v>12</v>
      </c>
      <c r="R152" s="68">
        <v>0</v>
      </c>
    </row>
    <row r="153" spans="1:18" ht="51" x14ac:dyDescent="0.25">
      <c r="A153" s="18"/>
      <c r="B153" s="20">
        <v>5003252</v>
      </c>
      <c r="C153" s="20" t="s">
        <v>1117</v>
      </c>
      <c r="D153" s="20">
        <v>3000001</v>
      </c>
      <c r="E153" s="20" t="s">
        <v>275</v>
      </c>
      <c r="F153" s="20">
        <v>177</v>
      </c>
      <c r="G153" s="20" t="s">
        <v>1013</v>
      </c>
      <c r="H153" s="20">
        <v>9</v>
      </c>
      <c r="I153" s="20" t="s">
        <v>265</v>
      </c>
      <c r="J153" s="20">
        <v>9</v>
      </c>
      <c r="K153" s="20" t="s">
        <v>1317</v>
      </c>
      <c r="L153" s="20">
        <v>3</v>
      </c>
      <c r="M153" s="20" t="s">
        <v>657</v>
      </c>
      <c r="N153" s="66">
        <v>0</v>
      </c>
      <c r="O153" s="67">
        <v>7.1999999999999995E-2</v>
      </c>
      <c r="P153" s="68">
        <v>7.1999999694526196E-2</v>
      </c>
      <c r="Q153" s="67">
        <v>12</v>
      </c>
      <c r="R153" s="68">
        <v>0</v>
      </c>
    </row>
    <row r="154" spans="1:18" ht="38.25" x14ac:dyDescent="0.25">
      <c r="A154" s="18"/>
      <c r="B154" s="20">
        <v>5003252</v>
      </c>
      <c r="C154" s="20" t="s">
        <v>1117</v>
      </c>
      <c r="D154" s="20">
        <v>3000001</v>
      </c>
      <c r="E154" s="20" t="s">
        <v>275</v>
      </c>
      <c r="F154" s="20">
        <v>177</v>
      </c>
      <c r="G154" s="20" t="s">
        <v>1013</v>
      </c>
      <c r="H154" s="20">
        <v>10</v>
      </c>
      <c r="I154" s="20" t="s">
        <v>1198</v>
      </c>
      <c r="J154" s="20">
        <v>1</v>
      </c>
      <c r="K154" s="20" t="s">
        <v>1318</v>
      </c>
      <c r="L154" s="20">
        <v>1</v>
      </c>
      <c r="M154" s="20" t="s">
        <v>330</v>
      </c>
      <c r="N154" s="66">
        <v>0.24864800000000001</v>
      </c>
      <c r="O154" s="67">
        <v>0</v>
      </c>
      <c r="P154" s="68">
        <v>0</v>
      </c>
      <c r="Q154" s="67">
        <v>47</v>
      </c>
      <c r="R154" s="68">
        <v>0</v>
      </c>
    </row>
    <row r="155" spans="1:18" ht="63.75" x14ac:dyDescent="0.25">
      <c r="A155" s="18"/>
      <c r="B155" s="20">
        <v>5003252</v>
      </c>
      <c r="C155" s="20" t="s">
        <v>1117</v>
      </c>
      <c r="D155" s="20">
        <v>3000001</v>
      </c>
      <c r="E155" s="20" t="s">
        <v>275</v>
      </c>
      <c r="F155" s="20">
        <v>177</v>
      </c>
      <c r="G155" s="20" t="s">
        <v>1013</v>
      </c>
      <c r="H155" s="20">
        <v>10</v>
      </c>
      <c r="I155" s="20" t="s">
        <v>1200</v>
      </c>
      <c r="J155" s="20">
        <v>1</v>
      </c>
      <c r="K155" s="20" t="s">
        <v>1320</v>
      </c>
      <c r="L155" s="20">
        <v>3</v>
      </c>
      <c r="M155" s="20" t="s">
        <v>657</v>
      </c>
      <c r="N155" s="66">
        <v>0.376778</v>
      </c>
      <c r="O155" s="67">
        <v>0</v>
      </c>
      <c r="P155" s="68">
        <v>0</v>
      </c>
      <c r="Q155" s="67">
        <v>12</v>
      </c>
      <c r="R155" s="68">
        <v>0</v>
      </c>
    </row>
    <row r="156" spans="1:18" ht="51" x14ac:dyDescent="0.25">
      <c r="A156" s="18"/>
      <c r="B156" s="20">
        <v>5003252</v>
      </c>
      <c r="C156" s="20" t="s">
        <v>1117</v>
      </c>
      <c r="D156" s="20">
        <v>3000001</v>
      </c>
      <c r="E156" s="20" t="s">
        <v>275</v>
      </c>
      <c r="F156" s="20">
        <v>177</v>
      </c>
      <c r="G156" s="20" t="s">
        <v>1013</v>
      </c>
      <c r="H156" s="20">
        <v>10</v>
      </c>
      <c r="I156" s="20" t="s">
        <v>1199</v>
      </c>
      <c r="J156" s="20">
        <v>1</v>
      </c>
      <c r="K156" s="20" t="s">
        <v>1319</v>
      </c>
      <c r="L156" s="20">
        <v>3</v>
      </c>
      <c r="M156" s="20" t="s">
        <v>657</v>
      </c>
      <c r="N156" s="66">
        <v>8.4477999999999998E-2</v>
      </c>
      <c r="O156" s="67">
        <v>0</v>
      </c>
      <c r="P156" s="68">
        <v>0</v>
      </c>
      <c r="Q156" s="67">
        <v>0</v>
      </c>
      <c r="R156" s="68">
        <v>0</v>
      </c>
    </row>
    <row r="157" spans="1:18" ht="38.25" x14ac:dyDescent="0.25">
      <c r="A157" s="18"/>
      <c r="B157" s="20">
        <v>5003252</v>
      </c>
      <c r="C157" s="20" t="s">
        <v>1117</v>
      </c>
      <c r="D157" s="20">
        <v>3000001</v>
      </c>
      <c r="E157" s="20" t="s">
        <v>275</v>
      </c>
      <c r="F157" s="20">
        <v>177</v>
      </c>
      <c r="G157" s="20" t="s">
        <v>1013</v>
      </c>
      <c r="H157" s="20">
        <v>10</v>
      </c>
      <c r="I157" s="20" t="s">
        <v>1198</v>
      </c>
      <c r="J157" s="20">
        <v>1</v>
      </c>
      <c r="K157" s="20" t="s">
        <v>1318</v>
      </c>
      <c r="L157" s="20">
        <v>3</v>
      </c>
      <c r="M157" s="20" t="s">
        <v>657</v>
      </c>
      <c r="N157" s="66">
        <v>0</v>
      </c>
      <c r="O157" s="67">
        <v>0.29548200000000002</v>
      </c>
      <c r="P157" s="68">
        <v>0.24423800408840179</v>
      </c>
      <c r="Q157" s="67">
        <v>47</v>
      </c>
      <c r="R157" s="68">
        <v>0</v>
      </c>
    </row>
    <row r="158" spans="1:18" ht="38.25" x14ac:dyDescent="0.25">
      <c r="A158" s="18"/>
      <c r="B158" s="20">
        <v>5003252</v>
      </c>
      <c r="C158" s="20" t="s">
        <v>1117</v>
      </c>
      <c r="D158" s="20">
        <v>3000001</v>
      </c>
      <c r="E158" s="20" t="s">
        <v>275</v>
      </c>
      <c r="F158" s="20">
        <v>177</v>
      </c>
      <c r="G158" s="20" t="s">
        <v>1013</v>
      </c>
      <c r="H158" s="20">
        <v>10</v>
      </c>
      <c r="I158" s="20" t="s">
        <v>1200</v>
      </c>
      <c r="J158" s="20">
        <v>2</v>
      </c>
      <c r="K158" s="20" t="s">
        <v>1321</v>
      </c>
      <c r="L158" s="20">
        <v>3</v>
      </c>
      <c r="M158" s="20" t="s">
        <v>657</v>
      </c>
      <c r="N158" s="66">
        <v>1.9199999999999998E-2</v>
      </c>
      <c r="O158" s="67">
        <v>1.9199999999999998E-2</v>
      </c>
      <c r="P158" s="68">
        <v>0</v>
      </c>
      <c r="Q158" s="67">
        <v>12</v>
      </c>
      <c r="R158" s="68">
        <v>0</v>
      </c>
    </row>
    <row r="159" spans="1:18" ht="51" x14ac:dyDescent="0.25">
      <c r="A159" s="18"/>
      <c r="B159" s="20">
        <v>5003252</v>
      </c>
      <c r="C159" s="20" t="s">
        <v>1117</v>
      </c>
      <c r="D159" s="20">
        <v>3000001</v>
      </c>
      <c r="E159" s="20" t="s">
        <v>275</v>
      </c>
      <c r="F159" s="20">
        <v>177</v>
      </c>
      <c r="G159" s="20" t="s">
        <v>1013</v>
      </c>
      <c r="H159" s="20">
        <v>10</v>
      </c>
      <c r="I159" s="20" t="s">
        <v>1200</v>
      </c>
      <c r="J159" s="20">
        <v>4</v>
      </c>
      <c r="K159" s="20" t="s">
        <v>1322</v>
      </c>
      <c r="L159" s="20">
        <v>3</v>
      </c>
      <c r="M159" s="20" t="s">
        <v>657</v>
      </c>
      <c r="N159" s="66">
        <v>3.5200000000000002E-2</v>
      </c>
      <c r="O159" s="67">
        <v>3.5200000000000002E-2</v>
      </c>
      <c r="P159" s="68">
        <v>6.0000000521540642E-3</v>
      </c>
      <c r="Q159" s="67">
        <v>12</v>
      </c>
      <c r="R159" s="68">
        <v>0</v>
      </c>
    </row>
    <row r="160" spans="1:18" ht="51" x14ac:dyDescent="0.25">
      <c r="A160" s="18"/>
      <c r="B160" s="20">
        <v>5003252</v>
      </c>
      <c r="C160" s="20" t="s">
        <v>1117</v>
      </c>
      <c r="D160" s="20">
        <v>3000001</v>
      </c>
      <c r="E160" s="20" t="s">
        <v>275</v>
      </c>
      <c r="F160" s="20">
        <v>177</v>
      </c>
      <c r="G160" s="20" t="s">
        <v>1013</v>
      </c>
      <c r="H160" s="20">
        <v>10</v>
      </c>
      <c r="I160" s="20" t="s">
        <v>1200</v>
      </c>
      <c r="J160" s="20">
        <v>7</v>
      </c>
      <c r="K160" s="20" t="s">
        <v>1323</v>
      </c>
      <c r="L160" s="20">
        <v>3</v>
      </c>
      <c r="M160" s="20" t="s">
        <v>657</v>
      </c>
      <c r="N160" s="66">
        <v>2.7300000000000001E-2</v>
      </c>
      <c r="O160" s="67">
        <v>1.3599999999999999E-2</v>
      </c>
      <c r="P160" s="68">
        <v>1.360000018030405E-2</v>
      </c>
      <c r="Q160" s="67">
        <v>12</v>
      </c>
      <c r="R160" s="68">
        <v>0</v>
      </c>
    </row>
    <row r="161" spans="1:18" ht="38.25" x14ac:dyDescent="0.25">
      <c r="A161" s="18"/>
      <c r="B161" s="20">
        <v>5003252</v>
      </c>
      <c r="C161" s="20" t="s">
        <v>1117</v>
      </c>
      <c r="D161" s="20">
        <v>3000001</v>
      </c>
      <c r="E161" s="20" t="s">
        <v>275</v>
      </c>
      <c r="F161" s="20">
        <v>177</v>
      </c>
      <c r="G161" s="20" t="s">
        <v>1013</v>
      </c>
      <c r="H161" s="20">
        <v>10</v>
      </c>
      <c r="I161" s="20" t="s">
        <v>1201</v>
      </c>
      <c r="J161" s="20">
        <v>9</v>
      </c>
      <c r="K161" s="20" t="s">
        <v>1324</v>
      </c>
      <c r="L161" s="20">
        <v>3</v>
      </c>
      <c r="M161" s="20" t="s">
        <v>657</v>
      </c>
      <c r="N161" s="66">
        <v>2.1000000000000001E-2</v>
      </c>
      <c r="O161" s="67">
        <v>1.9629000000000001E-2</v>
      </c>
      <c r="P161" s="68">
        <v>1.9628709182143211E-2</v>
      </c>
      <c r="Q161" s="67">
        <v>12</v>
      </c>
      <c r="R161" s="68">
        <v>0</v>
      </c>
    </row>
    <row r="162" spans="1:18" ht="38.25" x14ac:dyDescent="0.25">
      <c r="A162" s="18"/>
      <c r="B162" s="20">
        <v>5003252</v>
      </c>
      <c r="C162" s="20" t="s">
        <v>1117</v>
      </c>
      <c r="D162" s="20">
        <v>3000001</v>
      </c>
      <c r="E162" s="20" t="s">
        <v>275</v>
      </c>
      <c r="F162" s="20">
        <v>177</v>
      </c>
      <c r="G162" s="20" t="s">
        <v>1013</v>
      </c>
      <c r="H162" s="20">
        <v>10</v>
      </c>
      <c r="I162" s="20" t="s">
        <v>1202</v>
      </c>
      <c r="J162" s="20">
        <v>10</v>
      </c>
      <c r="K162" s="20" t="s">
        <v>1325</v>
      </c>
      <c r="L162" s="20">
        <v>3</v>
      </c>
      <c r="M162" s="20" t="s">
        <v>657</v>
      </c>
      <c r="N162" s="66">
        <v>2.0729000000000001E-2</v>
      </c>
      <c r="O162" s="67">
        <v>0</v>
      </c>
      <c r="P162" s="68">
        <v>0</v>
      </c>
      <c r="Q162" s="67">
        <v>12</v>
      </c>
      <c r="R162" s="68">
        <v>0</v>
      </c>
    </row>
    <row r="163" spans="1:18" ht="63.75" x14ac:dyDescent="0.25">
      <c r="A163" s="18"/>
      <c r="B163" s="20">
        <v>5003252</v>
      </c>
      <c r="C163" s="20" t="s">
        <v>1117</v>
      </c>
      <c r="D163" s="20">
        <v>3000001</v>
      </c>
      <c r="E163" s="20" t="s">
        <v>275</v>
      </c>
      <c r="F163" s="20">
        <v>177</v>
      </c>
      <c r="G163" s="20" t="s">
        <v>1013</v>
      </c>
      <c r="H163" s="20">
        <v>11</v>
      </c>
      <c r="I163" s="20" t="s">
        <v>1203</v>
      </c>
      <c r="J163" s="20">
        <v>1</v>
      </c>
      <c r="K163" s="20" t="s">
        <v>1326</v>
      </c>
      <c r="L163" s="20">
        <v>3</v>
      </c>
      <c r="M163" s="20" t="s">
        <v>657</v>
      </c>
      <c r="N163" s="66">
        <v>0.188363</v>
      </c>
      <c r="O163" s="67">
        <v>0</v>
      </c>
      <c r="P163" s="68">
        <v>0</v>
      </c>
      <c r="Q163" s="67">
        <v>1</v>
      </c>
      <c r="R163" s="68">
        <v>0</v>
      </c>
    </row>
    <row r="164" spans="1:18" ht="51" x14ac:dyDescent="0.25">
      <c r="A164" s="18"/>
      <c r="B164" s="20">
        <v>5003252</v>
      </c>
      <c r="C164" s="20" t="s">
        <v>1117</v>
      </c>
      <c r="D164" s="20">
        <v>3000001</v>
      </c>
      <c r="E164" s="20" t="s">
        <v>275</v>
      </c>
      <c r="F164" s="20">
        <v>177</v>
      </c>
      <c r="G164" s="20" t="s">
        <v>1013</v>
      </c>
      <c r="H164" s="20">
        <v>11</v>
      </c>
      <c r="I164" s="20" t="s">
        <v>1204</v>
      </c>
      <c r="J164" s="20">
        <v>3</v>
      </c>
      <c r="K164" s="20" t="s">
        <v>1327</v>
      </c>
      <c r="L164" s="20">
        <v>3</v>
      </c>
      <c r="M164" s="20" t="s">
        <v>657</v>
      </c>
      <c r="N164" s="66">
        <v>0</v>
      </c>
      <c r="O164" s="67">
        <v>2.5000000000000001E-3</v>
      </c>
      <c r="P164" s="68">
        <v>2.4999999441206455E-3</v>
      </c>
      <c r="Q164" s="67">
        <v>4</v>
      </c>
      <c r="R164" s="68">
        <v>0</v>
      </c>
    </row>
    <row r="165" spans="1:18" ht="51" x14ac:dyDescent="0.25">
      <c r="A165" s="18"/>
      <c r="B165" s="20">
        <v>5003252</v>
      </c>
      <c r="C165" s="20" t="s">
        <v>1117</v>
      </c>
      <c r="D165" s="20">
        <v>3000001</v>
      </c>
      <c r="E165" s="20" t="s">
        <v>275</v>
      </c>
      <c r="F165" s="20">
        <v>177</v>
      </c>
      <c r="G165" s="20" t="s">
        <v>1013</v>
      </c>
      <c r="H165" s="20">
        <v>12</v>
      </c>
      <c r="I165" s="20" t="s">
        <v>1205</v>
      </c>
      <c r="J165" s="20">
        <v>2</v>
      </c>
      <c r="K165" s="20" t="s">
        <v>1328</v>
      </c>
      <c r="L165" s="20">
        <v>3</v>
      </c>
      <c r="M165" s="20" t="s">
        <v>657</v>
      </c>
      <c r="N165" s="66">
        <v>2.4E-2</v>
      </c>
      <c r="O165" s="67">
        <v>2.4E-2</v>
      </c>
      <c r="P165" s="68">
        <v>2.4000000208616257E-2</v>
      </c>
      <c r="Q165" s="67">
        <v>12</v>
      </c>
      <c r="R165" s="68">
        <v>0</v>
      </c>
    </row>
    <row r="166" spans="1:18" ht="63.75" x14ac:dyDescent="0.25">
      <c r="A166" s="18"/>
      <c r="B166" s="20">
        <v>5003252</v>
      </c>
      <c r="C166" s="20" t="s">
        <v>1117</v>
      </c>
      <c r="D166" s="20">
        <v>3000001</v>
      </c>
      <c r="E166" s="20" t="s">
        <v>275</v>
      </c>
      <c r="F166" s="20">
        <v>177</v>
      </c>
      <c r="G166" s="20" t="s">
        <v>1013</v>
      </c>
      <c r="H166" s="20">
        <v>13</v>
      </c>
      <c r="I166" s="20" t="s">
        <v>1206</v>
      </c>
      <c r="J166" s="20">
        <v>4</v>
      </c>
      <c r="K166" s="20" t="s">
        <v>1329</v>
      </c>
      <c r="L166" s="20">
        <v>3</v>
      </c>
      <c r="M166" s="20" t="s">
        <v>657</v>
      </c>
      <c r="N166" s="66">
        <v>0</v>
      </c>
      <c r="O166" s="67">
        <v>1.2E-2</v>
      </c>
      <c r="P166" s="68">
        <v>1.2000000104308128E-2</v>
      </c>
      <c r="Q166" s="67">
        <v>12</v>
      </c>
      <c r="R166" s="68">
        <v>0</v>
      </c>
    </row>
    <row r="167" spans="1:18" ht="38.25" x14ac:dyDescent="0.25">
      <c r="A167" s="18"/>
      <c r="B167" s="20">
        <v>5003252</v>
      </c>
      <c r="C167" s="20" t="s">
        <v>1117</v>
      </c>
      <c r="D167" s="20">
        <v>3000001</v>
      </c>
      <c r="E167" s="20" t="s">
        <v>275</v>
      </c>
      <c r="F167" s="20">
        <v>177</v>
      </c>
      <c r="G167" s="20" t="s">
        <v>1013</v>
      </c>
      <c r="H167" s="20">
        <v>17</v>
      </c>
      <c r="I167" s="20" t="s">
        <v>1207</v>
      </c>
      <c r="J167" s="20">
        <v>1</v>
      </c>
      <c r="K167" s="20" t="s">
        <v>1330</v>
      </c>
      <c r="L167" s="20">
        <v>3</v>
      </c>
      <c r="M167" s="20" t="s">
        <v>657</v>
      </c>
      <c r="N167" s="66">
        <v>0.444967</v>
      </c>
      <c r="O167" s="67">
        <v>0.03</v>
      </c>
      <c r="P167" s="68">
        <v>2.9999999329447746E-2</v>
      </c>
      <c r="Q167" s="67">
        <v>12</v>
      </c>
      <c r="R167" s="68">
        <v>0</v>
      </c>
    </row>
    <row r="168" spans="1:18" ht="38.25" x14ac:dyDescent="0.25">
      <c r="A168" s="18"/>
      <c r="B168" s="20">
        <v>5003252</v>
      </c>
      <c r="C168" s="20" t="s">
        <v>1117</v>
      </c>
      <c r="D168" s="20">
        <v>3000001</v>
      </c>
      <c r="E168" s="20" t="s">
        <v>275</v>
      </c>
      <c r="F168" s="20">
        <v>177</v>
      </c>
      <c r="G168" s="20" t="s">
        <v>1013</v>
      </c>
      <c r="H168" s="20">
        <v>17</v>
      </c>
      <c r="I168" s="20" t="s">
        <v>1207</v>
      </c>
      <c r="J168" s="20">
        <v>5</v>
      </c>
      <c r="K168" s="20" t="s">
        <v>1331</v>
      </c>
      <c r="L168" s="20">
        <v>3</v>
      </c>
      <c r="M168" s="20" t="s">
        <v>657</v>
      </c>
      <c r="N168" s="66">
        <v>0</v>
      </c>
      <c r="O168" s="67">
        <v>5.0000000000000001E-3</v>
      </c>
      <c r="P168" s="68">
        <v>4.999999888241291E-3</v>
      </c>
      <c r="Q168" s="67">
        <v>1</v>
      </c>
      <c r="R168" s="68">
        <v>0</v>
      </c>
    </row>
    <row r="169" spans="1:18" ht="51" x14ac:dyDescent="0.25">
      <c r="A169" s="18"/>
      <c r="B169" s="20">
        <v>5003252</v>
      </c>
      <c r="C169" s="20" t="s">
        <v>1117</v>
      </c>
      <c r="D169" s="20">
        <v>3000001</v>
      </c>
      <c r="E169" s="20" t="s">
        <v>275</v>
      </c>
      <c r="F169" s="20">
        <v>177</v>
      </c>
      <c r="G169" s="20" t="s">
        <v>1013</v>
      </c>
      <c r="H169" s="20">
        <v>18</v>
      </c>
      <c r="I169" s="20" t="s">
        <v>1208</v>
      </c>
      <c r="J169" s="20">
        <v>1</v>
      </c>
      <c r="K169" s="20" t="s">
        <v>1332</v>
      </c>
      <c r="L169" s="20">
        <v>3</v>
      </c>
      <c r="M169" s="20" t="s">
        <v>657</v>
      </c>
      <c r="N169" s="66">
        <v>0.422012</v>
      </c>
      <c r="O169" s="67">
        <v>0</v>
      </c>
      <c r="P169" s="68">
        <v>0</v>
      </c>
      <c r="Q169" s="67">
        <v>12</v>
      </c>
      <c r="R169" s="68">
        <v>0</v>
      </c>
    </row>
    <row r="170" spans="1:18" ht="51" x14ac:dyDescent="0.25">
      <c r="A170" s="18"/>
      <c r="B170" s="20">
        <v>5003252</v>
      </c>
      <c r="C170" s="20" t="s">
        <v>1117</v>
      </c>
      <c r="D170" s="20">
        <v>3000001</v>
      </c>
      <c r="E170" s="20" t="s">
        <v>275</v>
      </c>
      <c r="F170" s="20">
        <v>177</v>
      </c>
      <c r="G170" s="20" t="s">
        <v>1013</v>
      </c>
      <c r="H170" s="20">
        <v>19</v>
      </c>
      <c r="I170" s="20" t="s">
        <v>1209</v>
      </c>
      <c r="J170" s="20">
        <v>4</v>
      </c>
      <c r="K170" s="20" t="s">
        <v>1333</v>
      </c>
      <c r="L170" s="20">
        <v>3</v>
      </c>
      <c r="M170" s="20" t="s">
        <v>657</v>
      </c>
      <c r="N170" s="66">
        <v>0</v>
      </c>
      <c r="O170" s="67">
        <v>7.6039999999999996E-3</v>
      </c>
      <c r="P170" s="68">
        <v>7.6032001525163651E-3</v>
      </c>
      <c r="Q170" s="67">
        <v>6</v>
      </c>
      <c r="R170" s="68">
        <v>0</v>
      </c>
    </row>
    <row r="171" spans="1:18" ht="38.25" x14ac:dyDescent="0.25">
      <c r="A171" s="18"/>
      <c r="B171" s="20">
        <v>5003252</v>
      </c>
      <c r="C171" s="20" t="s">
        <v>1117</v>
      </c>
      <c r="D171" s="20">
        <v>3000001</v>
      </c>
      <c r="E171" s="20" t="s">
        <v>275</v>
      </c>
      <c r="F171" s="20">
        <v>177</v>
      </c>
      <c r="G171" s="20" t="s">
        <v>1013</v>
      </c>
      <c r="H171" s="20">
        <v>19</v>
      </c>
      <c r="I171" s="20" t="s">
        <v>1209</v>
      </c>
      <c r="J171" s="20">
        <v>8</v>
      </c>
      <c r="K171" s="20" t="s">
        <v>1334</v>
      </c>
      <c r="L171" s="20">
        <v>3</v>
      </c>
      <c r="M171" s="20" t="s">
        <v>657</v>
      </c>
      <c r="N171" s="66">
        <v>2.6136E-2</v>
      </c>
      <c r="O171" s="67">
        <v>0</v>
      </c>
      <c r="P171" s="68">
        <v>0</v>
      </c>
      <c r="Q171" s="67">
        <v>12</v>
      </c>
      <c r="R171" s="68">
        <v>0</v>
      </c>
    </row>
    <row r="172" spans="1:18" ht="38.25" x14ac:dyDescent="0.25">
      <c r="A172" s="18"/>
      <c r="B172" s="20">
        <v>5003252</v>
      </c>
      <c r="C172" s="20" t="s">
        <v>1117</v>
      </c>
      <c r="D172" s="20">
        <v>3000001</v>
      </c>
      <c r="E172" s="20" t="s">
        <v>275</v>
      </c>
      <c r="F172" s="20">
        <v>177</v>
      </c>
      <c r="G172" s="20" t="s">
        <v>1013</v>
      </c>
      <c r="H172" s="20">
        <v>19</v>
      </c>
      <c r="I172" s="20" t="s">
        <v>1209</v>
      </c>
      <c r="J172" s="20">
        <v>9</v>
      </c>
      <c r="K172" s="20" t="s">
        <v>1283</v>
      </c>
      <c r="L172" s="20">
        <v>3</v>
      </c>
      <c r="M172" s="20" t="s">
        <v>657</v>
      </c>
      <c r="N172" s="66">
        <v>0</v>
      </c>
      <c r="O172" s="67">
        <v>2.3878E-2</v>
      </c>
      <c r="P172" s="68">
        <v>2.3876899853348732E-2</v>
      </c>
      <c r="Q172" s="67">
        <v>12</v>
      </c>
      <c r="R172" s="68">
        <v>0</v>
      </c>
    </row>
    <row r="173" spans="1:18" ht="38.25" x14ac:dyDescent="0.25">
      <c r="A173" s="18"/>
      <c r="B173" s="20">
        <v>5003252</v>
      </c>
      <c r="C173" s="20" t="s">
        <v>1117</v>
      </c>
      <c r="D173" s="20">
        <v>3000001</v>
      </c>
      <c r="E173" s="20" t="s">
        <v>275</v>
      </c>
      <c r="F173" s="20">
        <v>177</v>
      </c>
      <c r="G173" s="20" t="s">
        <v>1013</v>
      </c>
      <c r="H173" s="20">
        <v>20</v>
      </c>
      <c r="I173" s="20" t="s">
        <v>1210</v>
      </c>
      <c r="J173" s="20">
        <v>5</v>
      </c>
      <c r="K173" s="20" t="s">
        <v>1335</v>
      </c>
      <c r="L173" s="20">
        <v>3</v>
      </c>
      <c r="M173" s="20" t="s">
        <v>657</v>
      </c>
      <c r="N173" s="66">
        <v>0.11268</v>
      </c>
      <c r="O173" s="67">
        <v>0.11268</v>
      </c>
      <c r="P173" s="68">
        <v>0</v>
      </c>
      <c r="Q173" s="67">
        <v>12</v>
      </c>
      <c r="R173" s="68">
        <v>0</v>
      </c>
    </row>
    <row r="174" spans="1:18" ht="38.25" x14ac:dyDescent="0.25">
      <c r="A174" s="18"/>
      <c r="B174" s="20">
        <v>5003252</v>
      </c>
      <c r="C174" s="20" t="s">
        <v>1117</v>
      </c>
      <c r="D174" s="20">
        <v>3000001</v>
      </c>
      <c r="E174" s="20" t="s">
        <v>275</v>
      </c>
      <c r="F174" s="20">
        <v>177</v>
      </c>
      <c r="G174" s="20" t="s">
        <v>1013</v>
      </c>
      <c r="H174" s="20">
        <v>20</v>
      </c>
      <c r="I174" s="20" t="s">
        <v>1210</v>
      </c>
      <c r="J174" s="20">
        <v>8</v>
      </c>
      <c r="K174" s="20" t="s">
        <v>1336</v>
      </c>
      <c r="L174" s="20">
        <v>3</v>
      </c>
      <c r="M174" s="20" t="s">
        <v>657</v>
      </c>
      <c r="N174" s="66">
        <v>6.3E-2</v>
      </c>
      <c r="O174" s="67">
        <v>0</v>
      </c>
      <c r="P174" s="68">
        <v>0</v>
      </c>
      <c r="Q174" s="67">
        <v>12</v>
      </c>
      <c r="R174" s="68">
        <v>0</v>
      </c>
    </row>
    <row r="175" spans="1:18" ht="51" x14ac:dyDescent="0.25">
      <c r="A175" s="18"/>
      <c r="B175" s="20">
        <v>5003254</v>
      </c>
      <c r="C175" s="20" t="s">
        <v>1118</v>
      </c>
      <c r="D175" s="20">
        <v>3000001</v>
      </c>
      <c r="E175" s="20" t="s">
        <v>275</v>
      </c>
      <c r="F175" s="20">
        <v>177</v>
      </c>
      <c r="G175" s="20" t="s">
        <v>1013</v>
      </c>
      <c r="H175" s="20">
        <v>1</v>
      </c>
      <c r="I175" s="20" t="s">
        <v>1157</v>
      </c>
      <c r="J175" s="20">
        <v>8</v>
      </c>
      <c r="K175" s="20" t="s">
        <v>1241</v>
      </c>
      <c r="L175" s="20">
        <v>3</v>
      </c>
      <c r="M175" s="20" t="s">
        <v>657</v>
      </c>
      <c r="N175" s="66">
        <v>0</v>
      </c>
      <c r="O175" s="67">
        <v>0.03</v>
      </c>
      <c r="P175" s="68">
        <v>2.9999999329447746E-2</v>
      </c>
      <c r="Q175" s="67">
        <v>1</v>
      </c>
      <c r="R175" s="68">
        <v>0</v>
      </c>
    </row>
    <row r="176" spans="1:18" ht="51" x14ac:dyDescent="0.25">
      <c r="A176" s="18"/>
      <c r="B176" s="20">
        <v>5003254</v>
      </c>
      <c r="C176" s="20" t="s">
        <v>1118</v>
      </c>
      <c r="D176" s="20">
        <v>3000001</v>
      </c>
      <c r="E176" s="20" t="s">
        <v>275</v>
      </c>
      <c r="F176" s="20">
        <v>177</v>
      </c>
      <c r="G176" s="20" t="s">
        <v>1013</v>
      </c>
      <c r="H176" s="20">
        <v>1</v>
      </c>
      <c r="I176" s="20" t="s">
        <v>1159</v>
      </c>
      <c r="J176" s="20">
        <v>17</v>
      </c>
      <c r="K176" s="20" t="s">
        <v>1246</v>
      </c>
      <c r="L176" s="20">
        <v>3</v>
      </c>
      <c r="M176" s="20" t="s">
        <v>657</v>
      </c>
      <c r="N176" s="66">
        <v>0</v>
      </c>
      <c r="O176" s="67">
        <v>1.4999999999999999E-2</v>
      </c>
      <c r="P176" s="68">
        <v>1.4999999664723873E-2</v>
      </c>
      <c r="Q176" s="67">
        <v>1</v>
      </c>
      <c r="R176" s="68">
        <v>0</v>
      </c>
    </row>
    <row r="177" spans="1:18" ht="51" x14ac:dyDescent="0.25">
      <c r="A177" s="18"/>
      <c r="B177" s="20">
        <v>5003254</v>
      </c>
      <c r="C177" s="20" t="s">
        <v>1118</v>
      </c>
      <c r="D177" s="20">
        <v>3000001</v>
      </c>
      <c r="E177" s="20" t="s">
        <v>275</v>
      </c>
      <c r="F177" s="20">
        <v>177</v>
      </c>
      <c r="G177" s="20" t="s">
        <v>1013</v>
      </c>
      <c r="H177" s="20">
        <v>6</v>
      </c>
      <c r="I177" s="20" t="s">
        <v>1186</v>
      </c>
      <c r="J177" s="20">
        <v>1</v>
      </c>
      <c r="K177" s="20" t="s">
        <v>1294</v>
      </c>
      <c r="L177" s="20">
        <v>3</v>
      </c>
      <c r="M177" s="20" t="s">
        <v>657</v>
      </c>
      <c r="N177" s="66">
        <v>0</v>
      </c>
      <c r="O177" s="67">
        <v>1.0355259999999999</v>
      </c>
      <c r="P177" s="68">
        <v>0.94395977258682251</v>
      </c>
      <c r="Q177" s="67">
        <v>2</v>
      </c>
      <c r="R177" s="68">
        <v>0</v>
      </c>
    </row>
    <row r="178" spans="1:18" ht="38.25" x14ac:dyDescent="0.25">
      <c r="A178" s="18"/>
      <c r="B178" s="20">
        <v>5003418</v>
      </c>
      <c r="C178" s="20" t="s">
        <v>1141</v>
      </c>
      <c r="D178" s="20">
        <v>3000478</v>
      </c>
      <c r="E178" s="20" t="s">
        <v>1107</v>
      </c>
      <c r="F178" s="20">
        <v>65</v>
      </c>
      <c r="G178" s="20" t="s">
        <v>814</v>
      </c>
      <c r="H178" s="20">
        <v>1</v>
      </c>
      <c r="I178" s="20" t="s">
        <v>250</v>
      </c>
      <c r="J178" s="20">
        <v>1</v>
      </c>
      <c r="K178" s="20" t="s">
        <v>1389</v>
      </c>
      <c r="L178" s="20">
        <v>1</v>
      </c>
      <c r="M178" s="20" t="s">
        <v>330</v>
      </c>
      <c r="N178" s="66">
        <v>0.93617799999999995</v>
      </c>
      <c r="O178" s="67">
        <v>0.93617799999999995</v>
      </c>
      <c r="P178" s="68">
        <v>0.465434730052948</v>
      </c>
      <c r="Q178" s="67">
        <v>402000</v>
      </c>
      <c r="R178" s="68">
        <v>0</v>
      </c>
    </row>
    <row r="179" spans="1:18" ht="51" x14ac:dyDescent="0.25">
      <c r="A179" s="18"/>
      <c r="B179" s="20">
        <v>5003418</v>
      </c>
      <c r="C179" s="20" t="s">
        <v>1141</v>
      </c>
      <c r="D179" s="20">
        <v>3000478</v>
      </c>
      <c r="E179" s="20" t="s">
        <v>1107</v>
      </c>
      <c r="F179" s="20">
        <v>65</v>
      </c>
      <c r="G179" s="20" t="s">
        <v>814</v>
      </c>
      <c r="H179" s="20">
        <v>3</v>
      </c>
      <c r="I179" s="20" t="s">
        <v>1238</v>
      </c>
      <c r="J179" s="20">
        <v>3</v>
      </c>
      <c r="K179" s="20" t="s">
        <v>1390</v>
      </c>
      <c r="L179" s="20">
        <v>3</v>
      </c>
      <c r="M179" s="20" t="s">
        <v>657</v>
      </c>
      <c r="N179" s="66">
        <v>0.01</v>
      </c>
      <c r="O179" s="67">
        <v>8.8120000000000004E-3</v>
      </c>
      <c r="P179" s="68">
        <v>8.8119599968194962E-3</v>
      </c>
      <c r="Q179" s="67">
        <v>150</v>
      </c>
      <c r="R179" s="68">
        <v>0</v>
      </c>
    </row>
    <row r="180" spans="1:18" ht="64.5" thickBot="1" x14ac:dyDescent="0.3">
      <c r="A180" s="25"/>
      <c r="B180" s="27">
        <v>5004392</v>
      </c>
      <c r="C180" s="27" t="s">
        <v>1120</v>
      </c>
      <c r="D180" s="27">
        <v>3000001</v>
      </c>
      <c r="E180" s="27" t="s">
        <v>275</v>
      </c>
      <c r="F180" s="27">
        <v>86</v>
      </c>
      <c r="G180" s="27" t="s">
        <v>469</v>
      </c>
      <c r="H180" s="27">
        <v>2</v>
      </c>
      <c r="I180" s="27" t="s">
        <v>1161</v>
      </c>
      <c r="J180" s="27">
        <v>1</v>
      </c>
      <c r="K180" s="27" t="s">
        <v>1251</v>
      </c>
      <c r="L180" s="27">
        <v>3</v>
      </c>
      <c r="M180" s="27" t="s">
        <v>657</v>
      </c>
      <c r="N180" s="69">
        <v>0</v>
      </c>
      <c r="O180" s="70">
        <v>0.45564199999999999</v>
      </c>
      <c r="P180" s="71">
        <v>0.42794274538755417</v>
      </c>
      <c r="Q180" s="70">
        <v>21</v>
      </c>
      <c r="R180" s="71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62</v>
      </c>
      <c r="B1" s="48" t="s">
        <v>232</v>
      </c>
      <c r="C1" s="47" t="s">
        <v>37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1395</v>
      </c>
      <c r="L2" s="1" t="s">
        <v>1408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145.93673399999997</v>
      </c>
      <c r="E6" s="15">
        <f ca="1">SUM(E7:OFFSET(E7,50,0))</f>
        <v>199.20705899999993</v>
      </c>
      <c r="F6" s="15">
        <f ca="1">SUM(F7:OFFSET(F7,50,0))</f>
        <v>192.00615891284076</v>
      </c>
      <c r="G6" s="15">
        <f ca="1">SUM(G7:OFFSET(G7,50,0))</f>
        <v>76.279581761236841</v>
      </c>
      <c r="H6" s="15">
        <f ca="1">SUM(H7:OFFSET(H7,50,0))</f>
        <v>115.72657715160392</v>
      </c>
      <c r="I6" s="16">
        <f ca="1">IFERROR(G6/E6,0)</f>
        <v>0.38291605801598061</v>
      </c>
      <c r="J6" s="17">
        <f ca="1">IFERROR(SUM(G6,H6)/E6,0)</f>
        <v>0.96385218413791662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15</v>
      </c>
      <c r="C7" s="20" t="s">
        <v>258</v>
      </c>
      <c r="D7" s="21">
        <v>1.7378619999999998</v>
      </c>
      <c r="E7" s="22">
        <v>1.7402000000000002</v>
      </c>
      <c r="F7" s="22">
        <f t="shared" ref="F7:F8" si="0">SUM(G7,H7)</f>
        <v>1.205911976510265</v>
      </c>
      <c r="G7" s="22">
        <v>0.53723685219847539</v>
      </c>
      <c r="H7" s="22">
        <v>0.66867512431178966</v>
      </c>
      <c r="I7" s="23">
        <f t="shared" ref="I7:I8" si="1">IFERROR(G7/E7,0)</f>
        <v>0.30872132639838828</v>
      </c>
      <c r="J7" s="24">
        <f t="shared" ref="J7:J8" si="2">IFERROR(SUM(G7,H7)/E7,0)</f>
        <v>0.69297320797050044</v>
      </c>
      <c r="K7" s="5"/>
      <c r="L7" t="s">
        <v>562</v>
      </c>
      <c r="M7" s="6">
        <v>190.8002469363305</v>
      </c>
      <c r="N7" s="72">
        <v>0.96623933708456133</v>
      </c>
    </row>
    <row r="8" spans="1:14" ht="15.75" thickBot="1" x14ac:dyDescent="0.3">
      <c r="A8" s="25"/>
      <c r="B8" s="52">
        <v>98</v>
      </c>
      <c r="C8" s="27" t="s">
        <v>562</v>
      </c>
      <c r="D8" s="28">
        <v>144.19887199999997</v>
      </c>
      <c r="E8" s="29">
        <v>197.46685899999994</v>
      </c>
      <c r="F8" s="29">
        <f t="shared" si="0"/>
        <v>190.8002469363305</v>
      </c>
      <c r="G8" s="29">
        <v>75.742344909038366</v>
      </c>
      <c r="H8" s="29">
        <v>115.05790202729213</v>
      </c>
      <c r="I8" s="30">
        <f t="shared" si="1"/>
        <v>0.38356990784483175</v>
      </c>
      <c r="J8" s="31">
        <f t="shared" si="2"/>
        <v>0.96623933708456133</v>
      </c>
      <c r="K8" s="5"/>
      <c r="L8" t="s">
        <v>258</v>
      </c>
      <c r="M8" s="6">
        <v>1.205911976510265</v>
      </c>
      <c r="N8" s="72">
        <v>0.69297320797050044</v>
      </c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E12" sqref="E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2</v>
      </c>
      <c r="B1" s="47" t="s">
        <v>232</v>
      </c>
      <c r="C1" s="47" t="s">
        <v>12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415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1439.3825640000002</v>
      </c>
      <c r="I6" s="15">
        <v>2075.2328319999997</v>
      </c>
      <c r="J6" s="15">
        <v>1953.2029437041085</v>
      </c>
      <c r="K6" s="15">
        <v>932.25291500201104</v>
      </c>
      <c r="L6" s="15">
        <v>1020.9500287020974</v>
      </c>
      <c r="M6" s="16">
        <v>0.44922810618004483</v>
      </c>
      <c r="N6" s="17">
        <v>0.94119701345593809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SUM(H8:OFFSET(H6,MATCH("PROYECTOS",$A$8:$A$50,0),0))</f>
        <v>1260.0760139999993</v>
      </c>
      <c r="I7" s="36">
        <f ca="1">SUM(I8:OFFSET(I6,MATCH("PROYECTOS",$A$8:$A$50,0),0))</f>
        <v>1813.8307479999989</v>
      </c>
      <c r="J7" s="36">
        <f ca="1">SUM(J8:OFFSET(J6,MATCH("PROYECTOS",$A$8:$A$50,0),0))</f>
        <v>1753.5689173396795</v>
      </c>
      <c r="K7" s="36">
        <f ca="1">SUM(K8:OFFSET(K6,MATCH("PROYECTOS",$A$8:$A$50,0),0))</f>
        <v>862.03467935897618</v>
      </c>
      <c r="L7" s="36">
        <f ca="1">SUM(L8:OFFSET(L6,MATCH("PROYECTOS",$A$8:$A$50,0),0))</f>
        <v>891.53423798070298</v>
      </c>
      <c r="M7" s="37">
        <f ca="1">IFERROR(K7/I7,0)</f>
        <v>0.47525640433071803</v>
      </c>
      <c r="N7" s="38">
        <f ca="1">IFERROR(SUM(K7,L7)/I7,0)</f>
        <v>0.96677648632499646</v>
      </c>
      <c r="O7" s="57"/>
      <c r="P7" s="36"/>
      <c r="Q7" s="38"/>
    </row>
    <row r="8" spans="1:17" ht="25.5" x14ac:dyDescent="0.25">
      <c r="A8" s="18"/>
      <c r="B8" s="65">
        <v>5004389</v>
      </c>
      <c r="C8" s="20" t="s">
        <v>416</v>
      </c>
      <c r="D8" s="20">
        <v>3000001</v>
      </c>
      <c r="E8" s="20" t="s">
        <v>275</v>
      </c>
      <c r="F8" s="60">
        <v>80</v>
      </c>
      <c r="G8" s="20" t="s">
        <v>324</v>
      </c>
      <c r="H8" s="21">
        <v>7.0094089999999998</v>
      </c>
      <c r="I8" s="22">
        <v>9.2981489999999987</v>
      </c>
      <c r="J8" s="22">
        <f t="shared" ref="J8:J15" si="0">SUM(K8,L8)</f>
        <v>9.1448295521568319</v>
      </c>
      <c r="K8" s="22">
        <v>3.0080021928965834</v>
      </c>
      <c r="L8" s="22">
        <v>6.1368273592602494</v>
      </c>
      <c r="M8" s="23">
        <f t="shared" ref="M8:M16" si="1">IFERROR(K8/I8,0)</f>
        <v>0.32350548403736956</v>
      </c>
      <c r="N8" s="24">
        <f t="shared" ref="N8:N16" si="2">IFERROR(SUM(K8,L8)/I8,0)</f>
        <v>0.98351075597485405</v>
      </c>
      <c r="O8" s="61">
        <v>193</v>
      </c>
      <c r="P8" s="22">
        <v>171</v>
      </c>
      <c r="Q8" s="24">
        <f>IFERROR(P8/O8,".")</f>
        <v>0.88601036269430056</v>
      </c>
    </row>
    <row r="9" spans="1:17" ht="25.5" x14ac:dyDescent="0.25">
      <c r="A9" s="18"/>
      <c r="B9" s="65">
        <v>5004430</v>
      </c>
      <c r="C9" s="20" t="s">
        <v>417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27.071218999999999</v>
      </c>
      <c r="I9" s="22">
        <v>63.246235000000013</v>
      </c>
      <c r="J9" s="22">
        <f t="shared" si="0"/>
        <v>53.364883142506528</v>
      </c>
      <c r="K9" s="22">
        <v>16.715570076628275</v>
      </c>
      <c r="L9" s="22">
        <v>36.649313065878253</v>
      </c>
      <c r="M9" s="23">
        <f t="shared" si="1"/>
        <v>0.26429352002737033</v>
      </c>
      <c r="N9" s="24">
        <f t="shared" si="2"/>
        <v>0.84376379309387373</v>
      </c>
      <c r="O9" s="61">
        <v>2857</v>
      </c>
      <c r="P9" s="22">
        <v>2515.4410000000003</v>
      </c>
      <c r="Q9" s="24">
        <f t="shared" ref="Q9:Q15" si="3">IFERROR(P9/O9,".")</f>
        <v>0.88044837241862106</v>
      </c>
    </row>
    <row r="10" spans="1:17" ht="25.5" x14ac:dyDescent="0.25">
      <c r="A10" s="18"/>
      <c r="B10" s="65">
        <v>5000037</v>
      </c>
      <c r="C10" s="20" t="s">
        <v>418</v>
      </c>
      <c r="D10" s="20">
        <v>3033172</v>
      </c>
      <c r="E10" s="20" t="s">
        <v>386</v>
      </c>
      <c r="F10" s="60">
        <v>58</v>
      </c>
      <c r="G10" s="20" t="s">
        <v>405</v>
      </c>
      <c r="H10" s="21">
        <v>168.79179499999989</v>
      </c>
      <c r="I10" s="22">
        <v>284.48125499999992</v>
      </c>
      <c r="J10" s="22">
        <f t="shared" si="0"/>
        <v>270.51783094214642</v>
      </c>
      <c r="K10" s="22">
        <v>136.6696828712868</v>
      </c>
      <c r="L10" s="22">
        <v>133.84814807085962</v>
      </c>
      <c r="M10" s="23">
        <f t="shared" si="1"/>
        <v>0.48041718204345951</v>
      </c>
      <c r="N10" s="24">
        <f t="shared" si="2"/>
        <v>0.95091618933608291</v>
      </c>
      <c r="O10" s="61">
        <v>866664</v>
      </c>
      <c r="P10" s="22">
        <v>696901.25399999996</v>
      </c>
      <c r="Q10" s="24">
        <f t="shared" si="3"/>
        <v>0.80411930575170998</v>
      </c>
    </row>
    <row r="11" spans="1:17" ht="25.5" x14ac:dyDescent="0.25">
      <c r="A11" s="18"/>
      <c r="B11" s="65">
        <v>5000044</v>
      </c>
      <c r="C11" s="20" t="s">
        <v>419</v>
      </c>
      <c r="D11" s="20">
        <v>3033294</v>
      </c>
      <c r="E11" s="20" t="s">
        <v>392</v>
      </c>
      <c r="F11" s="60">
        <v>207</v>
      </c>
      <c r="G11" s="20" t="s">
        <v>407</v>
      </c>
      <c r="H11" s="21">
        <v>100.51057799999998</v>
      </c>
      <c r="I11" s="22">
        <v>170.9991930000001</v>
      </c>
      <c r="J11" s="22">
        <f t="shared" si="0"/>
        <v>164.96576919477499</v>
      </c>
      <c r="K11" s="22">
        <v>73.622196793596629</v>
      </c>
      <c r="L11" s="22">
        <v>91.343572401178363</v>
      </c>
      <c r="M11" s="23">
        <f t="shared" si="1"/>
        <v>0.43054119438795585</v>
      </c>
      <c r="N11" s="24">
        <f t="shared" si="2"/>
        <v>0.9647166533398488</v>
      </c>
      <c r="O11" s="61">
        <v>646792</v>
      </c>
      <c r="P11" s="22">
        <v>600033.522</v>
      </c>
      <c r="Q11" s="24">
        <f t="shared" si="3"/>
        <v>0.9277070866677386</v>
      </c>
    </row>
    <row r="12" spans="1:17" x14ac:dyDescent="0.25">
      <c r="A12" s="18"/>
      <c r="B12" s="65">
        <v>5000045</v>
      </c>
      <c r="C12" s="20" t="s">
        <v>420</v>
      </c>
      <c r="D12" s="20">
        <v>3033295</v>
      </c>
      <c r="E12" s="20" t="s">
        <v>393</v>
      </c>
      <c r="F12" s="60">
        <v>208</v>
      </c>
      <c r="G12" s="20" t="s">
        <v>408</v>
      </c>
      <c r="H12" s="21">
        <v>231.33986299999987</v>
      </c>
      <c r="I12" s="22">
        <v>297.42225699999995</v>
      </c>
      <c r="J12" s="22">
        <f t="shared" si="0"/>
        <v>289.19619841119589</v>
      </c>
      <c r="K12" s="22">
        <v>167.50040709489761</v>
      </c>
      <c r="L12" s="22">
        <v>121.6957913162983</v>
      </c>
      <c r="M12" s="23">
        <f t="shared" si="1"/>
        <v>0.56317374760187378</v>
      </c>
      <c r="N12" s="24">
        <f t="shared" si="2"/>
        <v>0.97234215531891399</v>
      </c>
      <c r="O12" s="61">
        <v>549083</v>
      </c>
      <c r="P12" s="22">
        <v>541709</v>
      </c>
      <c r="Q12" s="24">
        <f t="shared" si="3"/>
        <v>0.98657033636080516</v>
      </c>
    </row>
    <row r="13" spans="1:17" ht="25.5" x14ac:dyDescent="0.25">
      <c r="A13" s="18"/>
      <c r="B13" s="65">
        <v>5000047</v>
      </c>
      <c r="C13" s="20" t="s">
        <v>421</v>
      </c>
      <c r="D13" s="20">
        <v>3033297</v>
      </c>
      <c r="E13" s="20" t="s">
        <v>395</v>
      </c>
      <c r="F13" s="60">
        <v>210</v>
      </c>
      <c r="G13" s="20" t="s">
        <v>410</v>
      </c>
      <c r="H13" s="21">
        <v>151.32609199999996</v>
      </c>
      <c r="I13" s="22">
        <v>236.86128899999991</v>
      </c>
      <c r="J13" s="22">
        <f t="shared" si="0"/>
        <v>230.03229825043059</v>
      </c>
      <c r="K13" s="22">
        <v>117.59720432036696</v>
      </c>
      <c r="L13" s="22">
        <v>112.43509393006363</v>
      </c>
      <c r="M13" s="23">
        <f t="shared" si="1"/>
        <v>0.49648131535907919</v>
      </c>
      <c r="N13" s="24">
        <f t="shared" si="2"/>
        <v>0.97116881876983563</v>
      </c>
      <c r="O13" s="61">
        <v>443084</v>
      </c>
      <c r="P13" s="22">
        <v>177610</v>
      </c>
      <c r="Q13" s="24">
        <f t="shared" si="3"/>
        <v>0.400849500320481</v>
      </c>
    </row>
    <row r="14" spans="1:17" ht="25.5" x14ac:dyDescent="0.25">
      <c r="A14" s="18"/>
      <c r="B14" s="65">
        <v>5000053</v>
      </c>
      <c r="C14" s="20" t="s">
        <v>422</v>
      </c>
      <c r="D14" s="20">
        <v>3033305</v>
      </c>
      <c r="E14" s="20" t="s">
        <v>400</v>
      </c>
      <c r="F14" s="60">
        <v>239</v>
      </c>
      <c r="G14" s="20" t="s">
        <v>414</v>
      </c>
      <c r="H14" s="21">
        <v>93.048976000000067</v>
      </c>
      <c r="I14" s="22">
        <v>131.12735100000009</v>
      </c>
      <c r="J14" s="22">
        <f t="shared" si="0"/>
        <v>128.37218421193137</v>
      </c>
      <c r="K14" s="22">
        <v>67.161154665760421</v>
      </c>
      <c r="L14" s="22">
        <v>61.211029546170948</v>
      </c>
      <c r="M14" s="23">
        <f t="shared" si="1"/>
        <v>0.51218265414177688</v>
      </c>
      <c r="N14" s="24">
        <f t="shared" si="2"/>
        <v>0.97898861856769515</v>
      </c>
      <c r="O14" s="61">
        <v>1137052</v>
      </c>
      <c r="P14" s="22">
        <v>1082785.5889999999</v>
      </c>
      <c r="Q14" s="24">
        <f t="shared" si="3"/>
        <v>0.9522744685379384</v>
      </c>
    </row>
    <row r="15" spans="1:17" x14ac:dyDescent="0.25">
      <c r="A15" s="18"/>
      <c r="B15" s="65">
        <v>9000000</v>
      </c>
      <c r="C15" s="20" t="s">
        <v>322</v>
      </c>
      <c r="D15" s="20">
        <v>9000000</v>
      </c>
      <c r="E15" s="20" t="s">
        <v>312</v>
      </c>
      <c r="F15" s="60"/>
      <c r="G15" s="20" t="s">
        <v>293</v>
      </c>
      <c r="H15" s="21">
        <v>480.97808199999952</v>
      </c>
      <c r="I15" s="22">
        <v>620.39501899999902</v>
      </c>
      <c r="J15" s="22">
        <f t="shared" si="0"/>
        <v>607.97492363453659</v>
      </c>
      <c r="K15" s="22">
        <v>279.76046134354294</v>
      </c>
      <c r="L15" s="22">
        <v>328.21446229099365</v>
      </c>
      <c r="M15" s="23">
        <f t="shared" si="1"/>
        <v>0.45093924479677905</v>
      </c>
      <c r="N15" s="24">
        <f t="shared" si="2"/>
        <v>0.97998034319249994</v>
      </c>
      <c r="O15" s="61"/>
      <c r="P15" s="22"/>
      <c r="Q15" s="24" t="str">
        <f t="shared" si="3"/>
        <v>.</v>
      </c>
    </row>
    <row r="16" spans="1:17" ht="15.75" thickBot="1" x14ac:dyDescent="0.3">
      <c r="A16" s="39" t="s">
        <v>306</v>
      </c>
      <c r="B16" s="41"/>
      <c r="C16" s="41"/>
      <c r="D16" s="64"/>
      <c r="E16" s="41"/>
      <c r="F16" s="58"/>
      <c r="G16" s="41"/>
      <c r="H16" s="42">
        <f ca="1">OFFSET(H16,-MATCH("PROYECTOS",$A$8:$A$50,0)-1,0)-(OFFSET(H16,-MATCH("PROYECTOS",$A$8:$A$50,0),0))</f>
        <v>179.30655000000093</v>
      </c>
      <c r="I16" s="43">
        <f t="shared" ref="I16:L16" ca="1" si="4">OFFSET(I16,-MATCH("PROYECTOS",$A$8:$A$50,0)-1,0)-(OFFSET(I16,-MATCH("PROYECTOS",$A$8:$A$50,0),0))</f>
        <v>261.40208400000074</v>
      </c>
      <c r="J16" s="43">
        <f t="shared" ca="1" si="4"/>
        <v>199.63402636442902</v>
      </c>
      <c r="K16" s="43">
        <f t="shared" ca="1" si="4"/>
        <v>70.218235643034859</v>
      </c>
      <c r="L16" s="43">
        <f t="shared" ca="1" si="4"/>
        <v>129.41579072139439</v>
      </c>
      <c r="M16" s="44">
        <f t="shared" ca="1" si="1"/>
        <v>0.26862156019779343</v>
      </c>
      <c r="N16" s="45">
        <f t="shared" ca="1" si="2"/>
        <v>0.76370480031991128</v>
      </c>
      <c r="O16" s="59"/>
      <c r="P16" s="43"/>
      <c r="Q1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62</v>
      </c>
      <c r="B1" s="53" t="s">
        <v>232</v>
      </c>
      <c r="C1" s="47" t="s">
        <v>37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1396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145.93673399999997</v>
      </c>
      <c r="E6" s="15">
        <v>199.20705899999993</v>
      </c>
      <c r="F6" s="15">
        <v>192.00615891284076</v>
      </c>
      <c r="G6" s="15">
        <v>76.279581761236841</v>
      </c>
      <c r="H6" s="15">
        <v>115.72657715160392</v>
      </c>
      <c r="I6" s="16">
        <v>0.38291605801598061</v>
      </c>
      <c r="J6" s="17">
        <v>0.96385218413791662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145.93673399999997</v>
      </c>
      <c r="E7" s="36">
        <f ca="1">SUM(E8:OFFSET(E6,MATCH("GOBIERNOS REGIONALES",$A$8:$A$50,0),0))</f>
        <v>199.20705899999996</v>
      </c>
      <c r="F7" s="36">
        <f ca="1">SUM(F8:OFFSET(F6,MATCH("GOBIERNOS REGIONALES",$A$8:$A$50,0),0))</f>
        <v>192.00615891284076</v>
      </c>
      <c r="G7" s="36">
        <f ca="1">SUM(G8:OFFSET(G6,MATCH("GOBIERNOS REGIONALES",$A$8:$A$50,0),0))</f>
        <v>76.279581761236841</v>
      </c>
      <c r="H7" s="36">
        <f ca="1">SUM(H8:OFFSET(H6,MATCH("GOBIERNOS REGIONALES",$A$8:$A$50,0),0))</f>
        <v>115.72657715160392</v>
      </c>
      <c r="I7" s="37">
        <f ca="1">IFERROR(G7/E7,0)</f>
        <v>0.38291605801598055</v>
      </c>
      <c r="J7" s="38">
        <f ca="1">IFERROR(SUM(G7,H7)/E7,0)</f>
        <v>0.96385218413791651</v>
      </c>
      <c r="K7" s="5"/>
    </row>
    <row r="8" spans="1:11" x14ac:dyDescent="0.25">
      <c r="A8" s="18"/>
      <c r="B8" s="19">
        <v>8</v>
      </c>
      <c r="C8" s="20" t="s">
        <v>106</v>
      </c>
      <c r="D8" s="21">
        <v>145.93673399999997</v>
      </c>
      <c r="E8" s="22">
        <v>199.20705899999996</v>
      </c>
      <c r="F8" s="22">
        <f t="shared" ref="F8:F10" si="0">SUM(G8,H8)</f>
        <v>192.00615891284076</v>
      </c>
      <c r="G8" s="22">
        <v>76.279581761236841</v>
      </c>
      <c r="H8" s="22">
        <v>115.72657715160392</v>
      </c>
      <c r="I8" s="23">
        <f t="shared" ref="I8:I10" si="1">IFERROR(G8/E8,0)</f>
        <v>0.38291605801598055</v>
      </c>
      <c r="J8" s="24">
        <f t="shared" ref="J8:J10" si="2">IFERROR(SUM(G8,H8)/E8,0)</f>
        <v>0.96385218413791651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C9" sqref="C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62</v>
      </c>
      <c r="B1" s="47" t="s">
        <v>232</v>
      </c>
      <c r="C1" s="47" t="s">
        <v>37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1397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145.93673399999997</v>
      </c>
      <c r="G6" s="15">
        <v>199.20705899999993</v>
      </c>
      <c r="H6" s="15">
        <v>192.00615891284076</v>
      </c>
      <c r="I6" s="15">
        <v>76.279581761236841</v>
      </c>
      <c r="J6" s="15">
        <v>115.72657715160392</v>
      </c>
      <c r="K6" s="16">
        <v>0.38291605801598061</v>
      </c>
      <c r="L6" s="17">
        <v>0.96385218413791662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145.93673399999997</v>
      </c>
      <c r="G7" s="36">
        <f ca="1">SUM(G8:OFFSET(G6,MATCH("PROYECTOS",$A$8:$A$50,0),0))</f>
        <v>193.98457199999993</v>
      </c>
      <c r="H7" s="36">
        <f ca="1">SUM(H8:OFFSET(H6,MATCH("PROYECTOS",$A$8:$A$50,0),0))</f>
        <v>186.78367331093875</v>
      </c>
      <c r="I7" s="36">
        <f ca="1">SUM(I8:OFFSET(I6,MATCH("PROYECTOS",$A$8:$A$50,0),0))</f>
        <v>76.279581761236841</v>
      </c>
      <c r="J7" s="36">
        <f ca="1">SUM(J8:OFFSET(J6,MATCH("PROYECTOS",$A$8:$A$50,0),0))</f>
        <v>110.50409154970191</v>
      </c>
      <c r="K7" s="37">
        <f ca="1">IFERROR(I7/G7,0)</f>
        <v>0.39322499194027072</v>
      </c>
      <c r="L7" s="38">
        <f ca="1">IFERROR(SUM(I7,J7)/G7,0)</f>
        <v>0.96287901344514559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9.9472000000000005E-2</v>
      </c>
      <c r="G8" s="22">
        <v>9.9472000000000005E-2</v>
      </c>
      <c r="H8" s="22">
        <f t="shared" ref="H8:H10" si="0">SUM(I8,J8)</f>
        <v>3.7699999287724495E-2</v>
      </c>
      <c r="I8" s="22">
        <v>2.1800000220537186E-2</v>
      </c>
      <c r="J8" s="22">
        <v>1.5899999067187309E-2</v>
      </c>
      <c r="K8" s="23">
        <f t="shared" ref="K8:K11" si="1">IFERROR(I8/G8,0)</f>
        <v>0.21915715196776162</v>
      </c>
      <c r="L8" s="24">
        <f t="shared" ref="L8:L11" si="2">IFERROR(SUM(I8,J8)/G8,0)</f>
        <v>0.37900111878442672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3000144</v>
      </c>
      <c r="C9" s="20" t="s">
        <v>1398</v>
      </c>
      <c r="D9" s="60">
        <v>107</v>
      </c>
      <c r="E9" s="20" t="s">
        <v>1400</v>
      </c>
      <c r="F9" s="21">
        <v>144.09939999999997</v>
      </c>
      <c r="G9" s="22">
        <v>192.14489999999995</v>
      </c>
      <c r="H9" s="22">
        <f t="shared" si="0"/>
        <v>185.54006133514076</v>
      </c>
      <c r="I9" s="22">
        <v>75.720544908817828</v>
      </c>
      <c r="J9" s="22">
        <v>109.81951642632293</v>
      </c>
      <c r="K9" s="23">
        <f t="shared" si="1"/>
        <v>0.3940804304918728</v>
      </c>
      <c r="L9" s="24">
        <f t="shared" si="2"/>
        <v>0.96562574044453331</v>
      </c>
      <c r="M9" s="61"/>
      <c r="N9" s="22"/>
      <c r="O9" s="24" t="str">
        <f t="shared" ref="O9:O10" si="3">IFERROR(N9/M9,".")</f>
        <v>.</v>
      </c>
    </row>
    <row r="10" spans="1:15" x14ac:dyDescent="0.25">
      <c r="A10" s="18"/>
      <c r="B10" s="20">
        <v>3000260</v>
      </c>
      <c r="C10" s="20" t="s">
        <v>1399</v>
      </c>
      <c r="D10" s="60">
        <v>86</v>
      </c>
      <c r="E10" s="20" t="s">
        <v>469</v>
      </c>
      <c r="F10" s="21">
        <v>1.7378619999999998</v>
      </c>
      <c r="G10" s="22">
        <v>1.7402000000000002</v>
      </c>
      <c r="H10" s="22">
        <f t="shared" si="0"/>
        <v>1.205911976510265</v>
      </c>
      <c r="I10" s="22">
        <v>0.53723685219847539</v>
      </c>
      <c r="J10" s="22">
        <v>0.66867512431178966</v>
      </c>
      <c r="K10" s="23">
        <f t="shared" si="1"/>
        <v>0.30872132639838828</v>
      </c>
      <c r="L10" s="24">
        <f t="shared" si="2"/>
        <v>0.69297320797050044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5.222487000000001</v>
      </c>
      <c r="H11" s="43">
        <f t="shared" ca="1" si="4"/>
        <v>5.2224856019020081</v>
      </c>
      <c r="I11" s="43">
        <f t="shared" ca="1" si="4"/>
        <v>0</v>
      </c>
      <c r="J11" s="43">
        <f t="shared" ca="1" si="4"/>
        <v>5.2224856019020081</v>
      </c>
      <c r="K11" s="44">
        <f t="shared" ca="1" si="1"/>
        <v>0</v>
      </c>
      <c r="L11" s="45">
        <f t="shared" ca="1" si="2"/>
        <v>0.99999973229268102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1409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</row>
    <row r="16" spans="1:15" ht="15.75" thickBot="1" x14ac:dyDescent="0.3">
      <c r="A16" s="101"/>
      <c r="B16" s="102"/>
      <c r="C16" s="102"/>
      <c r="D16" s="102"/>
      <c r="E16" s="102"/>
      <c r="F16" s="104"/>
    </row>
    <row r="17" spans="1:6" x14ac:dyDescent="0.25">
      <c r="A17" s="18"/>
      <c r="B17" s="20">
        <v>3000001</v>
      </c>
      <c r="C17" s="97" t="s">
        <v>275</v>
      </c>
      <c r="D17" s="97"/>
      <c r="E17" s="98"/>
      <c r="F17" s="24">
        <v>0.37900111878442672</v>
      </c>
    </row>
    <row r="18" spans="1:6" ht="15.75" thickBot="1" x14ac:dyDescent="0.3">
      <c r="A18" s="25"/>
      <c r="B18" s="27">
        <v>3000260</v>
      </c>
      <c r="C18" s="99" t="s">
        <v>1399</v>
      </c>
      <c r="D18" s="99"/>
      <c r="E18" s="100"/>
      <c r="F18" s="31">
        <v>0.69297320797050044</v>
      </c>
    </row>
  </sheetData>
  <mergeCells count="18"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  <mergeCell ref="C17:E17"/>
    <mergeCell ref="C18:E18"/>
    <mergeCell ref="A15:E16"/>
    <mergeCell ref="F15:F16"/>
    <mergeCell ref="A3:E3"/>
    <mergeCell ref="F3:L3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A3" sqref="A3:G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62</v>
      </c>
      <c r="B1" s="47" t="s">
        <v>232</v>
      </c>
      <c r="C1" s="47" t="s">
        <v>37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1401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145.93673399999997</v>
      </c>
      <c r="I6" s="15">
        <v>199.20705899999993</v>
      </c>
      <c r="J6" s="15">
        <v>192.00615891284076</v>
      </c>
      <c r="K6" s="15">
        <v>76.279581761236841</v>
      </c>
      <c r="L6" s="15">
        <v>115.72657715160392</v>
      </c>
      <c r="M6" s="16">
        <v>0.38291605801598061</v>
      </c>
      <c r="N6" s="17">
        <v>0.96385218413791662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SUM(H8:OFFSET(H6,MATCH("PROYECTOS",$A$8:$A$13,0),0))</f>
        <v>145.93673399999994</v>
      </c>
      <c r="I7" s="35">
        <f ca="1">SUM(I8:OFFSET(I6,MATCH("PROYECTOS",$A$8:$A$13,0),0))</f>
        <v>193.98457199999993</v>
      </c>
      <c r="J7" s="35">
        <f ca="1">SUM(J8:OFFSET(J6,MATCH("PROYECTOS",$A$8:$A$13,0),0))</f>
        <v>186.78367331093875</v>
      </c>
      <c r="K7" s="35">
        <f ca="1">SUM(K8:OFFSET(K6,MATCH("PROYECTOS",$A$8:$A$13,0),0))</f>
        <v>76.279581761236841</v>
      </c>
      <c r="L7" s="35">
        <f ca="1">SUM(L8:OFFSET(L6,MATCH("PROYECTOS",$A$8:$A$13,0),0))</f>
        <v>110.50409154970191</v>
      </c>
      <c r="M7" s="37">
        <f ca="1">IFERROR(K7/I7,0)</f>
        <v>0.39322499194027072</v>
      </c>
      <c r="N7" s="38">
        <f ca="1">IFERROR(SUM(K7,L7)/I7,0)</f>
        <v>0.96287901344514559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9.9472000000000005E-2</v>
      </c>
      <c r="I8" s="22">
        <v>9.9472000000000005E-2</v>
      </c>
      <c r="J8" s="22">
        <f t="shared" ref="J8:J12" si="0">SUM(K8,L8)</f>
        <v>3.7699999287724495E-2</v>
      </c>
      <c r="K8" s="22">
        <v>2.1800000220537186E-2</v>
      </c>
      <c r="L8" s="22">
        <v>1.5899999067187309E-2</v>
      </c>
      <c r="M8" s="23">
        <f t="shared" ref="M8:M13" si="1">IFERROR(K8/I8,0)</f>
        <v>0.21915715196776162</v>
      </c>
      <c r="N8" s="24">
        <f t="shared" ref="N8:N13" si="2">IFERROR(SUM(K8,L8)/I8,0)</f>
        <v>0.37900111878442672</v>
      </c>
      <c r="O8" s="61">
        <v>100</v>
      </c>
      <c r="P8" s="22">
        <v>60</v>
      </c>
      <c r="Q8" s="24">
        <f>IFERROR(P8/O8,".")</f>
        <v>0.6</v>
      </c>
    </row>
    <row r="9" spans="1:17" ht="38.25" x14ac:dyDescent="0.25">
      <c r="A9" s="18"/>
      <c r="B9" s="65">
        <v>5004339</v>
      </c>
      <c r="C9" s="20" t="s">
        <v>1402</v>
      </c>
      <c r="D9" s="20">
        <v>3000144</v>
      </c>
      <c r="E9" s="20" t="s">
        <v>1398</v>
      </c>
      <c r="F9" s="60">
        <v>517</v>
      </c>
      <c r="G9" s="20" t="s">
        <v>1406</v>
      </c>
      <c r="H9" s="21">
        <v>144.04939999999996</v>
      </c>
      <c r="I9" s="22">
        <v>161.93325699999994</v>
      </c>
      <c r="J9" s="22">
        <f t="shared" si="0"/>
        <v>157.25745685590982</v>
      </c>
      <c r="K9" s="22">
        <v>74.862437878426135</v>
      </c>
      <c r="L9" s="22">
        <v>82.395018977483687</v>
      </c>
      <c r="M9" s="23">
        <f t="shared" si="1"/>
        <v>0.46230428057422546</v>
      </c>
      <c r="N9" s="24">
        <f t="shared" si="2"/>
        <v>0.97112513988346372</v>
      </c>
      <c r="O9" s="61">
        <v>775000</v>
      </c>
      <c r="P9" s="22">
        <v>769372</v>
      </c>
      <c r="Q9" s="24">
        <f t="shared" ref="Q9:Q12" si="3">IFERROR(P9/O9,".")</f>
        <v>0.992738064516129</v>
      </c>
    </row>
    <row r="10" spans="1:17" ht="25.5" x14ac:dyDescent="0.25">
      <c r="A10" s="18"/>
      <c r="B10" s="65">
        <v>5004340</v>
      </c>
      <c r="C10" s="20" t="s">
        <v>1403</v>
      </c>
      <c r="D10" s="20">
        <v>3000144</v>
      </c>
      <c r="E10" s="20" t="s">
        <v>1398</v>
      </c>
      <c r="F10" s="60">
        <v>230</v>
      </c>
      <c r="G10" s="20" t="s">
        <v>1407</v>
      </c>
      <c r="H10" s="21">
        <v>0.05</v>
      </c>
      <c r="I10" s="22">
        <v>30.211642999999999</v>
      </c>
      <c r="J10" s="22">
        <f t="shared" si="0"/>
        <v>28.28260447923094</v>
      </c>
      <c r="K10" s="22">
        <v>0.85810703039169312</v>
      </c>
      <c r="L10" s="22">
        <v>27.424497448839247</v>
      </c>
      <c r="M10" s="23">
        <f t="shared" si="1"/>
        <v>2.8403189803073377E-2</v>
      </c>
      <c r="N10" s="24">
        <f t="shared" si="2"/>
        <v>0.9361491686907244</v>
      </c>
      <c r="O10" s="61">
        <v>5</v>
      </c>
      <c r="P10" s="22">
        <v>5</v>
      </c>
      <c r="Q10" s="24">
        <f t="shared" si="3"/>
        <v>1</v>
      </c>
    </row>
    <row r="11" spans="1:17" x14ac:dyDescent="0.25">
      <c r="A11" s="18"/>
      <c r="B11" s="65">
        <v>5001503</v>
      </c>
      <c r="C11" s="20" t="s">
        <v>1404</v>
      </c>
      <c r="D11" s="20">
        <v>3000260</v>
      </c>
      <c r="E11" s="20" t="s">
        <v>1399</v>
      </c>
      <c r="F11" s="60">
        <v>65</v>
      </c>
      <c r="G11" s="20" t="s">
        <v>814</v>
      </c>
      <c r="H11" s="21">
        <v>1.1690419999999999</v>
      </c>
      <c r="I11" s="22">
        <v>1.1713800000000003</v>
      </c>
      <c r="J11" s="22">
        <f t="shared" si="0"/>
        <v>1.0336572576701428</v>
      </c>
      <c r="K11" s="22">
        <v>0.48369928225838521</v>
      </c>
      <c r="L11" s="22">
        <v>0.54995797541175762</v>
      </c>
      <c r="M11" s="23">
        <f t="shared" si="1"/>
        <v>0.41293114297528138</v>
      </c>
      <c r="N11" s="24">
        <f t="shared" si="2"/>
        <v>0.88242693034723363</v>
      </c>
      <c r="O11" s="61">
        <v>9</v>
      </c>
      <c r="P11" s="22">
        <v>9</v>
      </c>
      <c r="Q11" s="24">
        <f t="shared" si="3"/>
        <v>1</v>
      </c>
    </row>
    <row r="12" spans="1:17" x14ac:dyDescent="0.25">
      <c r="A12" s="18"/>
      <c r="B12" s="65">
        <v>5002719</v>
      </c>
      <c r="C12" s="20" t="s">
        <v>1405</v>
      </c>
      <c r="D12" s="20">
        <v>3000260</v>
      </c>
      <c r="E12" s="20" t="s">
        <v>1399</v>
      </c>
      <c r="F12" s="60">
        <v>86</v>
      </c>
      <c r="G12" s="20" t="s">
        <v>469</v>
      </c>
      <c r="H12" s="21">
        <v>0.56881999999999999</v>
      </c>
      <c r="I12" s="22">
        <v>0.56881999999999999</v>
      </c>
      <c r="J12" s="22">
        <f t="shared" si="0"/>
        <v>0.17225471884012222</v>
      </c>
      <c r="K12" s="22">
        <v>5.3537569940090179E-2</v>
      </c>
      <c r="L12" s="22">
        <v>0.11871714890003204</v>
      </c>
      <c r="M12" s="23">
        <f t="shared" si="1"/>
        <v>9.4120407053356392E-2</v>
      </c>
      <c r="N12" s="24">
        <f t="shared" si="2"/>
        <v>0.30282816855968886</v>
      </c>
      <c r="O12" s="61">
        <v>10300</v>
      </c>
      <c r="P12" s="22">
        <v>18658</v>
      </c>
      <c r="Q12" s="24">
        <f t="shared" si="3"/>
        <v>1.8114563106796115</v>
      </c>
    </row>
    <row r="13" spans="1:17" ht="15.75" thickBot="1" x14ac:dyDescent="0.3">
      <c r="A13" s="39" t="s">
        <v>306</v>
      </c>
      <c r="B13" s="41"/>
      <c r="C13" s="41"/>
      <c r="D13" s="64"/>
      <c r="E13" s="41"/>
      <c r="F13" s="58"/>
      <c r="G13" s="41"/>
      <c r="H13" s="42">
        <f ca="1">OFFSET(H13,-MATCH("PROYECTOS",$A$8:$A$13,0)-1,0)-(OFFSET(H13,-MATCH("PROYECTOS",$A$8:$A$13,0),0))</f>
        <v>0</v>
      </c>
      <c r="I13" s="42">
        <f t="shared" ref="I13:L13" ca="1" si="4">OFFSET(I13,-MATCH("PROYECTOS",$A$8:$A$13,0)-1,0)-(OFFSET(I13,-MATCH("PROYECTOS",$A$8:$A$13,0),0))</f>
        <v>5.222487000000001</v>
      </c>
      <c r="J13" s="42">
        <f t="shared" ca="1" si="4"/>
        <v>5.2224856019020081</v>
      </c>
      <c r="K13" s="42">
        <f t="shared" ca="1" si="4"/>
        <v>0</v>
      </c>
      <c r="L13" s="42">
        <f t="shared" ca="1" si="4"/>
        <v>5.2224856019020081</v>
      </c>
      <c r="M13" s="44">
        <f t="shared" ca="1" si="1"/>
        <v>0</v>
      </c>
      <c r="N13" s="45">
        <f t="shared" ca="1" si="2"/>
        <v>0.99999973229268102</v>
      </c>
      <c r="O13" s="59"/>
      <c r="P13" s="43"/>
      <c r="Q1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65</v>
      </c>
      <c r="B1" s="48" t="s">
        <v>232</v>
      </c>
      <c r="C1" s="47" t="s">
        <v>38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1410</v>
      </c>
      <c r="L2" s="1" t="s">
        <v>1425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131.00786500000001</v>
      </c>
      <c r="E6" s="15">
        <f ca="1">SUM(E7:OFFSET(E7,50,0))</f>
        <v>140.27932300000001</v>
      </c>
      <c r="F6" s="15">
        <f ca="1">SUM(F7:OFFSET(F7,50,0))</f>
        <v>137.92145597933109</v>
      </c>
      <c r="G6" s="15">
        <f ca="1">SUM(G7:OFFSET(G7,50,0))</f>
        <v>67.842587873652519</v>
      </c>
      <c r="H6" s="15">
        <f ca="1">SUM(H7:OFFSET(H7,50,0))</f>
        <v>70.078868105678566</v>
      </c>
      <c r="I6" s="16">
        <f ca="1">IFERROR(G6/E6,0)</f>
        <v>0.4836250020514607</v>
      </c>
      <c r="J6" s="17">
        <f ca="1">IFERROR(SUM(G6,H6)/E6,0)</f>
        <v>0.98319162817267858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15</v>
      </c>
      <c r="C7" s="20" t="s">
        <v>258</v>
      </c>
      <c r="D7" s="21">
        <v>99.595512999999997</v>
      </c>
      <c r="E7" s="22">
        <v>102.65773899999999</v>
      </c>
      <c r="F7" s="22">
        <f t="shared" ref="F7:F10" si="0">SUM(G7,H7)</f>
        <v>100.93729642583116</v>
      </c>
      <c r="G7" s="22">
        <v>54.629501266823354</v>
      </c>
      <c r="H7" s="22">
        <v>46.30779515900781</v>
      </c>
      <c r="I7" s="23">
        <f t="shared" ref="I7:I10" si="1">IFERROR(G7/E7,0)</f>
        <v>0.53215180656592642</v>
      </c>
      <c r="J7" s="24">
        <f t="shared" ref="J7:J10" si="2">IFERROR(SUM(G7,H7)/E7,0)</f>
        <v>0.98324098513246205</v>
      </c>
      <c r="K7" s="5"/>
      <c r="L7" t="s">
        <v>263</v>
      </c>
      <c r="M7" s="6">
        <v>0.11234628257807344</v>
      </c>
      <c r="N7" s="72">
        <v>0.9999491115251482</v>
      </c>
    </row>
    <row r="8" spans="1:14" x14ac:dyDescent="0.25">
      <c r="A8" s="18"/>
      <c r="B8" s="51">
        <v>20</v>
      </c>
      <c r="C8" s="20" t="s">
        <v>263</v>
      </c>
      <c r="D8" s="21">
        <v>0.11235199999999999</v>
      </c>
      <c r="E8" s="22">
        <v>0.11235199999999999</v>
      </c>
      <c r="F8" s="22">
        <f t="shared" si="0"/>
        <v>0.11234628257807344</v>
      </c>
      <c r="G8" s="22">
        <v>4.5556360433693044E-2</v>
      </c>
      <c r="H8" s="22">
        <v>6.6789922144380398E-2</v>
      </c>
      <c r="I8" s="23">
        <f t="shared" si="1"/>
        <v>0.40547885603899392</v>
      </c>
      <c r="J8" s="24">
        <f t="shared" si="2"/>
        <v>0.9999491115251482</v>
      </c>
      <c r="K8" s="5"/>
      <c r="L8" t="s">
        <v>267</v>
      </c>
      <c r="M8" s="6">
        <v>9.8690916784107685E-2</v>
      </c>
      <c r="N8" s="72">
        <v>0.98690916784107696</v>
      </c>
    </row>
    <row r="9" spans="1:14" x14ac:dyDescent="0.25">
      <c r="A9" s="18"/>
      <c r="B9" s="51">
        <v>24</v>
      </c>
      <c r="C9" s="20" t="s">
        <v>267</v>
      </c>
      <c r="D9" s="21">
        <v>0</v>
      </c>
      <c r="E9" s="22">
        <v>9.9999999999999992E-2</v>
      </c>
      <c r="F9" s="22">
        <f t="shared" si="0"/>
        <v>9.8690916784107685E-2</v>
      </c>
      <c r="G9" s="22">
        <v>0</v>
      </c>
      <c r="H9" s="22">
        <v>9.8690916784107685E-2</v>
      </c>
      <c r="I9" s="23">
        <f t="shared" si="1"/>
        <v>0</v>
      </c>
      <c r="J9" s="24">
        <f t="shared" si="2"/>
        <v>0.98690916784107696</v>
      </c>
      <c r="K9" s="5"/>
      <c r="L9" t="s">
        <v>258</v>
      </c>
      <c r="M9" s="6">
        <v>100.93729642583116</v>
      </c>
      <c r="N9" s="72">
        <v>0.98324098513246205</v>
      </c>
    </row>
    <row r="10" spans="1:14" ht="15.75" thickBot="1" x14ac:dyDescent="0.3">
      <c r="A10" s="25"/>
      <c r="B10" s="52">
        <v>98</v>
      </c>
      <c r="C10" s="27" t="s">
        <v>562</v>
      </c>
      <c r="D10" s="28">
        <v>31.3</v>
      </c>
      <c r="E10" s="29">
        <v>37.409232000000017</v>
      </c>
      <c r="F10" s="29">
        <f t="shared" si="0"/>
        <v>36.77312235413774</v>
      </c>
      <c r="G10" s="29">
        <v>13.167530246395472</v>
      </c>
      <c r="H10" s="29">
        <v>23.605592107742268</v>
      </c>
      <c r="I10" s="30">
        <f t="shared" si="1"/>
        <v>0.35198611525613427</v>
      </c>
      <c r="J10" s="31">
        <f t="shared" si="2"/>
        <v>0.98299591807010966</v>
      </c>
      <c r="K10" s="5"/>
      <c r="L10" t="s">
        <v>562</v>
      </c>
      <c r="M10" s="6">
        <v>36.77312235413774</v>
      </c>
      <c r="N10" s="72">
        <v>0.98299591807010966</v>
      </c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12" sqref="A12:J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65</v>
      </c>
      <c r="B1" s="53" t="s">
        <v>232</v>
      </c>
      <c r="C1" s="47" t="s">
        <v>38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1411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131.00786500000001</v>
      </c>
      <c r="E6" s="15">
        <v>140.27932300000001</v>
      </c>
      <c r="F6" s="15">
        <v>137.92145597933109</v>
      </c>
      <c r="G6" s="15">
        <v>67.842587873652519</v>
      </c>
      <c r="H6" s="15">
        <v>70.078868105678566</v>
      </c>
      <c r="I6" s="16">
        <v>0.4836250020514607</v>
      </c>
      <c r="J6" s="17">
        <v>0.98319162817267858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130.89551299999999</v>
      </c>
      <c r="E7" s="36">
        <f ca="1">SUM(E8:OFFSET(E6,MATCH("GOBIERNOS REGIONALES",$A$8:$A$50,0),0))</f>
        <v>140.066971</v>
      </c>
      <c r="F7" s="36">
        <f ca="1">SUM(F8:OFFSET(F6,MATCH("GOBIERNOS REGIONALES",$A$8:$A$50,0),0))</f>
        <v>137.7104187799689</v>
      </c>
      <c r="G7" s="36">
        <f ca="1">SUM(G8:OFFSET(G6,MATCH("GOBIERNOS REGIONALES",$A$8:$A$50,0),0))</f>
        <v>67.797031513218826</v>
      </c>
      <c r="H7" s="36">
        <f ca="1">SUM(H8:OFFSET(H6,MATCH("GOBIERNOS REGIONALES",$A$8:$A$50,0),0))</f>
        <v>69.913387266750078</v>
      </c>
      <c r="I7" s="37">
        <f ca="1">IFERROR(G7/E7,0)</f>
        <v>0.48403296672431667</v>
      </c>
      <c r="J7" s="38">
        <f ca="1">IFERROR(SUM(G7,H7)/E7,0)</f>
        <v>0.98317553236707678</v>
      </c>
      <c r="K7" s="5"/>
    </row>
    <row r="8" spans="1:11" ht="38.25" x14ac:dyDescent="0.25">
      <c r="A8" s="18"/>
      <c r="B8" s="19">
        <v>8</v>
      </c>
      <c r="C8" s="20" t="s">
        <v>107</v>
      </c>
      <c r="D8" s="21">
        <v>50.728712999999999</v>
      </c>
      <c r="E8" s="22">
        <v>55.530729000000008</v>
      </c>
      <c r="F8" s="22">
        <f t="shared" ref="F8:F13" si="0">SUM(G8,H8)</f>
        <v>54.224213124177595</v>
      </c>
      <c r="G8" s="22">
        <v>19.83296244857047</v>
      </c>
      <c r="H8" s="22">
        <v>34.391250675607125</v>
      </c>
      <c r="I8" s="23">
        <f t="shared" ref="I8:I13" si="1">IFERROR(G8/E8,0)</f>
        <v>0.35715292786036479</v>
      </c>
      <c r="J8" s="24">
        <f t="shared" ref="J8:J13" si="2">IFERROR(SUM(G8,H8)/E8,0)</f>
        <v>0.97647220017906822</v>
      </c>
      <c r="K8" s="5"/>
    </row>
    <row r="9" spans="1:11" ht="25.5" x14ac:dyDescent="0.25">
      <c r="A9" s="18"/>
      <c r="B9" s="19">
        <v>35</v>
      </c>
      <c r="C9" s="20" t="s">
        <v>120</v>
      </c>
      <c r="D9" s="21">
        <v>80.166799999999995</v>
      </c>
      <c r="E9" s="22">
        <v>84.536241999999987</v>
      </c>
      <c r="F9" s="22">
        <f t="shared" si="0"/>
        <v>83.486205655791309</v>
      </c>
      <c r="G9" s="22">
        <v>47.964069064648356</v>
      </c>
      <c r="H9" s="22">
        <v>35.522136591142953</v>
      </c>
      <c r="I9" s="23">
        <f t="shared" si="1"/>
        <v>0.56737877068924314</v>
      </c>
      <c r="J9" s="24">
        <f t="shared" si="2"/>
        <v>0.98757886180688426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0.11235199999999999</v>
      </c>
      <c r="E10" s="36">
        <f ca="1">SUM(E11:OFFSET(E9,(MATCH("GOBIERNOS LOCALES",$A$8:$A$50,0)-MATCH("GOBIERNOS REGIONALES",$A$8:$A$50,0)),0))</f>
        <v>0.21235199999999999</v>
      </c>
      <c r="F10" s="36">
        <f ca="1">SUM(F11:OFFSET(F9,(MATCH("GOBIERNOS LOCALES",$A$8:$A$50,0)-MATCH("GOBIERNOS REGIONALES",$A$8:$A$50,0)),0))</f>
        <v>0.21103719936218113</v>
      </c>
      <c r="G10" s="36">
        <f ca="1">SUM(G11:OFFSET(G9,(MATCH("GOBIERNOS LOCALES",$A$8:$A$50,0)-MATCH("GOBIERNOS REGIONALES",$A$8:$A$50,0)),0))</f>
        <v>4.5556360433693044E-2</v>
      </c>
      <c r="H10" s="36">
        <f ca="1">SUM(H11:OFFSET(H9,(MATCH("GOBIERNOS LOCALES",$A$8:$A$50,0)-MATCH("GOBIERNOS REGIONALES",$A$8:$A$50,0)),0))</f>
        <v>0.16548083892848808</v>
      </c>
      <c r="I10" s="37">
        <f t="shared" ca="1" si="1"/>
        <v>0.21453228805800298</v>
      </c>
      <c r="J10" s="38">
        <f t="shared" ca="1" si="2"/>
        <v>0.99380839060701642</v>
      </c>
      <c r="K10" s="5"/>
    </row>
    <row r="11" spans="1:11" x14ac:dyDescent="0.25">
      <c r="A11" s="18"/>
      <c r="B11" s="19">
        <v>457</v>
      </c>
      <c r="C11" s="20" t="s">
        <v>222</v>
      </c>
      <c r="D11" s="21">
        <v>0.11235199999999999</v>
      </c>
      <c r="E11" s="22">
        <v>0.11235199999999999</v>
      </c>
      <c r="F11" s="22">
        <f t="shared" si="0"/>
        <v>0.11234628257807344</v>
      </c>
      <c r="G11" s="22">
        <v>4.5556360433693044E-2</v>
      </c>
      <c r="H11" s="22">
        <v>6.6789922144380398E-2</v>
      </c>
      <c r="I11" s="23">
        <f t="shared" si="1"/>
        <v>0.40547885603899392</v>
      </c>
      <c r="J11" s="24">
        <f t="shared" si="2"/>
        <v>0.9999491115251482</v>
      </c>
      <c r="K11" s="5"/>
    </row>
    <row r="12" spans="1:11" ht="15.75" thickBot="1" x14ac:dyDescent="0.3">
      <c r="A12" s="25"/>
      <c r="B12" s="26">
        <v>461</v>
      </c>
      <c r="C12" s="27" t="s">
        <v>226</v>
      </c>
      <c r="D12" s="28">
        <v>0</v>
      </c>
      <c r="E12" s="29">
        <v>9.9999999999999992E-2</v>
      </c>
      <c r="F12" s="29">
        <f t="shared" si="0"/>
        <v>9.8690916784107685E-2</v>
      </c>
      <c r="G12" s="29">
        <v>0</v>
      </c>
      <c r="H12" s="29">
        <v>9.8690916784107685E-2</v>
      </c>
      <c r="I12" s="30">
        <f t="shared" si="1"/>
        <v>0</v>
      </c>
      <c r="J12" s="31">
        <f t="shared" si="2"/>
        <v>0.98690916784107696</v>
      </c>
      <c r="K12" s="5"/>
    </row>
    <row r="13" spans="1:11" x14ac:dyDescent="0.25">
      <c r="A13" t="s">
        <v>231</v>
      </c>
      <c r="D13" s="6"/>
      <c r="E13" s="6"/>
      <c r="F13" s="6">
        <f t="shared" si="0"/>
        <v>0</v>
      </c>
      <c r="G13" s="6"/>
      <c r="H13" s="6"/>
      <c r="I13" s="5">
        <f t="shared" si="1"/>
        <v>0</v>
      </c>
      <c r="J13" s="5">
        <f t="shared" si="2"/>
        <v>0</v>
      </c>
      <c r="K13" s="5"/>
    </row>
    <row r="14" spans="1:11" x14ac:dyDescent="0.25">
      <c r="D14" s="6"/>
      <c r="E14" s="6"/>
      <c r="F14" s="6"/>
      <c r="G14" s="6"/>
      <c r="H14" s="6"/>
      <c r="I14" s="5"/>
      <c r="J14" s="5"/>
      <c r="K14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65</v>
      </c>
      <c r="B1" s="47" t="s">
        <v>232</v>
      </c>
      <c r="C1" s="47" t="s">
        <v>38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1412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131.00786500000001</v>
      </c>
      <c r="G6" s="15">
        <v>140.27932300000001</v>
      </c>
      <c r="H6" s="15">
        <v>137.92145597933109</v>
      </c>
      <c r="I6" s="15">
        <v>67.842587873652519</v>
      </c>
      <c r="J6" s="15">
        <v>70.078868105678566</v>
      </c>
      <c r="K6" s="16">
        <v>0.4836250020514607</v>
      </c>
      <c r="L6" s="17">
        <v>0.98319162817267858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131.00786499999998</v>
      </c>
      <c r="G7" s="36">
        <f ca="1">SUM(G8:OFFSET(G6,MATCH("PROYECTOS",$A$8:$A$50,0),0))</f>
        <v>140.17932300000001</v>
      </c>
      <c r="H7" s="36">
        <f ca="1">SUM(H8:OFFSET(H6,MATCH("PROYECTOS",$A$8:$A$50,0),0))</f>
        <v>137.82276506254698</v>
      </c>
      <c r="I7" s="36">
        <f ca="1">SUM(I8:OFFSET(I6,MATCH("PROYECTOS",$A$8:$A$50,0),0))</f>
        <v>67.842587873652519</v>
      </c>
      <c r="J7" s="36">
        <f ca="1">SUM(J8:OFFSET(J6,MATCH("PROYECTOS",$A$8:$A$50,0),0))</f>
        <v>69.980177188894459</v>
      </c>
      <c r="K7" s="37">
        <f ca="1">IFERROR(I7/G7,0)</f>
        <v>0.48397000657259925</v>
      </c>
      <c r="L7" s="38">
        <f ca="1">IFERROR(SUM(I7,J7)/G7,0)</f>
        <v>0.98318897618407652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82.754474999999999</v>
      </c>
      <c r="G8" s="22">
        <v>79.004502000000002</v>
      </c>
      <c r="H8" s="22">
        <f t="shared" ref="H8:H11" si="0">SUM(I8,J8)</f>
        <v>78.366386106083382</v>
      </c>
      <c r="I8" s="22">
        <v>50.688403556741832</v>
      </c>
      <c r="J8" s="22">
        <v>27.67798254934155</v>
      </c>
      <c r="K8" s="23">
        <f t="shared" ref="K8:K12" si="1">IFERROR(I8/G8,0)</f>
        <v>0.64158879903757671</v>
      </c>
      <c r="L8" s="24">
        <f t="shared" ref="L8:L12" si="2">IFERROR(SUM(I8,J8)/G8,0)</f>
        <v>0.99192304390556607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3000618</v>
      </c>
      <c r="C9" s="20" t="s">
        <v>1413</v>
      </c>
      <c r="D9" s="60">
        <v>309</v>
      </c>
      <c r="E9" s="20" t="s">
        <v>1416</v>
      </c>
      <c r="F9" s="21">
        <v>4.9022440000000005</v>
      </c>
      <c r="G9" s="22">
        <v>9.7346820000000047</v>
      </c>
      <c r="H9" s="22">
        <f t="shared" si="0"/>
        <v>9.4432447738363408</v>
      </c>
      <c r="I9" s="22">
        <v>0.89314237904909533</v>
      </c>
      <c r="J9" s="22">
        <v>8.5501023947872454</v>
      </c>
      <c r="K9" s="23">
        <f t="shared" si="1"/>
        <v>9.1748490505297958E-2</v>
      </c>
      <c r="L9" s="24">
        <f t="shared" si="2"/>
        <v>0.97006196749275797</v>
      </c>
      <c r="M9" s="61"/>
      <c r="N9" s="22"/>
      <c r="O9" s="24" t="str">
        <f t="shared" ref="O9:O11" si="3">IFERROR(N9/M9,".")</f>
        <v>.</v>
      </c>
    </row>
    <row r="10" spans="1:15" ht="38.25" x14ac:dyDescent="0.25">
      <c r="A10" s="18"/>
      <c r="B10" s="20">
        <v>3000661</v>
      </c>
      <c r="C10" s="20" t="s">
        <v>1414</v>
      </c>
      <c r="D10" s="60">
        <v>36</v>
      </c>
      <c r="E10" s="20" t="s">
        <v>650</v>
      </c>
      <c r="F10" s="21">
        <v>5.7011460000000005</v>
      </c>
      <c r="G10" s="22">
        <v>9.566927999999999</v>
      </c>
      <c r="H10" s="22">
        <f t="shared" si="0"/>
        <v>9.1344878592717578</v>
      </c>
      <c r="I10" s="22">
        <v>0.95189229319657898</v>
      </c>
      <c r="J10" s="22">
        <v>8.1825955660751788</v>
      </c>
      <c r="K10" s="23">
        <f t="shared" si="1"/>
        <v>9.9498218570953922E-2</v>
      </c>
      <c r="L10" s="24">
        <f t="shared" si="2"/>
        <v>0.95479843260780872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3000694</v>
      </c>
      <c r="C11" s="20" t="s">
        <v>1415</v>
      </c>
      <c r="D11" s="60">
        <v>497</v>
      </c>
      <c r="E11" s="20" t="s">
        <v>1417</v>
      </c>
      <c r="F11" s="21">
        <v>37.65</v>
      </c>
      <c r="G11" s="22">
        <v>41.873211000000012</v>
      </c>
      <c r="H11" s="22">
        <f t="shared" si="0"/>
        <v>40.878646323355497</v>
      </c>
      <c r="I11" s="22">
        <v>15.309149644665013</v>
      </c>
      <c r="J11" s="22">
        <v>25.569496678690484</v>
      </c>
      <c r="K11" s="23">
        <f t="shared" si="1"/>
        <v>0.36560725292036972</v>
      </c>
      <c r="L11" s="24">
        <f t="shared" si="2"/>
        <v>0.97624818701760141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9.9999999999994316E-2</v>
      </c>
      <c r="H12" s="43">
        <f t="shared" ca="1" si="4"/>
        <v>9.8690916784107685E-2</v>
      </c>
      <c r="I12" s="43">
        <f t="shared" ca="1" si="4"/>
        <v>0</v>
      </c>
      <c r="J12" s="43">
        <f t="shared" ca="1" si="4"/>
        <v>9.8690916784107685E-2</v>
      </c>
      <c r="K12" s="44">
        <f t="shared" ca="1" si="1"/>
        <v>0</v>
      </c>
      <c r="L12" s="45">
        <f t="shared" ca="1" si="2"/>
        <v>0.98690916784113292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1426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C8" sqref="C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65</v>
      </c>
      <c r="B1" s="47" t="s">
        <v>232</v>
      </c>
      <c r="C1" s="47" t="s">
        <v>38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1418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131.00786500000001</v>
      </c>
      <c r="I6" s="15">
        <v>140.27932300000001</v>
      </c>
      <c r="J6" s="15">
        <v>137.92145597933109</v>
      </c>
      <c r="K6" s="15">
        <v>67.842587873652519</v>
      </c>
      <c r="L6" s="15">
        <v>70.078868105678566</v>
      </c>
      <c r="M6" s="16">
        <v>0.4836250020514607</v>
      </c>
      <c r="N6" s="17">
        <v>0.98319162817267858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SUM(H8:OFFSET(H6,MATCH("PROYECTOS",$A$8:$A$15,0),0))</f>
        <v>131.00786500000001</v>
      </c>
      <c r="I7" s="35">
        <f ca="1">SUM(I8:OFFSET(I6,MATCH("PROYECTOS",$A$8:$A$15,0),0))</f>
        <v>140.17932300000004</v>
      </c>
      <c r="J7" s="35">
        <f ca="1">SUM(J8:OFFSET(J6,MATCH("PROYECTOS",$A$8:$A$15,0),0))</f>
        <v>137.82276506254698</v>
      </c>
      <c r="K7" s="35">
        <f ca="1">SUM(K8:OFFSET(K6,MATCH("PROYECTOS",$A$8:$A$15,0),0))</f>
        <v>67.842587873652519</v>
      </c>
      <c r="L7" s="35">
        <f ca="1">SUM(L8:OFFSET(L6,MATCH("PROYECTOS",$A$8:$A$15,0),0))</f>
        <v>69.980177188894459</v>
      </c>
      <c r="M7" s="37">
        <f ca="1">IFERROR(K7/I7,0)</f>
        <v>0.48397000657259914</v>
      </c>
      <c r="N7" s="38">
        <f ca="1">IFERROR(SUM(K7,L7)/I7,0)</f>
        <v>0.9831889761840763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15.912929000000002</v>
      </c>
      <c r="I8" s="22">
        <v>11.979414999999999</v>
      </c>
      <c r="J8" s="22">
        <f t="shared" ref="J8:J14" si="0">SUM(K8,L8)</f>
        <v>11.861878276429024</v>
      </c>
      <c r="K8" s="22">
        <v>8.1747098893174552</v>
      </c>
      <c r="L8" s="22">
        <v>3.6871683871115692</v>
      </c>
      <c r="M8" s="23">
        <f t="shared" ref="M8:M15" si="1">IFERROR(K8/I8,0)</f>
        <v>0.68239641829901176</v>
      </c>
      <c r="N8" s="24">
        <f t="shared" ref="N8:N15" si="2">IFERROR(SUM(K8,L8)/I8,0)</f>
        <v>0.99018844212584878</v>
      </c>
      <c r="O8" s="61">
        <v>16</v>
      </c>
      <c r="P8" s="22">
        <v>15</v>
      </c>
      <c r="Q8" s="24">
        <f>IFERROR(P8/O8,".")</f>
        <v>0.9375</v>
      </c>
    </row>
    <row r="9" spans="1:17" ht="25.5" x14ac:dyDescent="0.25">
      <c r="A9" s="18"/>
      <c r="B9" s="65">
        <v>5004448</v>
      </c>
      <c r="C9" s="20" t="s">
        <v>1419</v>
      </c>
      <c r="D9" s="20">
        <v>3000001</v>
      </c>
      <c r="E9" s="20" t="s">
        <v>275</v>
      </c>
      <c r="F9" s="60">
        <v>1</v>
      </c>
      <c r="G9" s="20" t="s">
        <v>649</v>
      </c>
      <c r="H9" s="21">
        <v>66.841545999999994</v>
      </c>
      <c r="I9" s="22">
        <v>67.025086999999999</v>
      </c>
      <c r="J9" s="22">
        <f t="shared" si="0"/>
        <v>66.504507829654358</v>
      </c>
      <c r="K9" s="22">
        <v>42.513693667424377</v>
      </c>
      <c r="L9" s="22">
        <v>23.990814162229981</v>
      </c>
      <c r="M9" s="23">
        <f t="shared" si="1"/>
        <v>0.63429524033925355</v>
      </c>
      <c r="N9" s="24">
        <f t="shared" si="2"/>
        <v>0.99223306983032122</v>
      </c>
      <c r="O9" s="61">
        <v>72</v>
      </c>
      <c r="P9" s="22">
        <v>72</v>
      </c>
      <c r="Q9" s="24">
        <f t="shared" ref="Q9:Q14" si="3">IFERROR(P9/O9,".")</f>
        <v>1</v>
      </c>
    </row>
    <row r="10" spans="1:17" ht="38.25" x14ac:dyDescent="0.25">
      <c r="A10" s="18"/>
      <c r="B10" s="65">
        <v>5001537</v>
      </c>
      <c r="C10" s="20" t="s">
        <v>1420</v>
      </c>
      <c r="D10" s="20">
        <v>3000618</v>
      </c>
      <c r="E10" s="20" t="s">
        <v>1413</v>
      </c>
      <c r="F10" s="60">
        <v>309</v>
      </c>
      <c r="G10" s="20" t="s">
        <v>1416</v>
      </c>
      <c r="H10" s="21">
        <v>4.2382680000000006</v>
      </c>
      <c r="I10" s="22">
        <v>9.070706000000003</v>
      </c>
      <c r="J10" s="22">
        <f t="shared" si="0"/>
        <v>8.7805347906542011</v>
      </c>
      <c r="K10" s="22">
        <v>0.83353821017954033</v>
      </c>
      <c r="L10" s="22">
        <v>7.9469965804746607</v>
      </c>
      <c r="M10" s="23">
        <f t="shared" si="1"/>
        <v>9.1893421546188361E-2</v>
      </c>
      <c r="N10" s="24">
        <f t="shared" si="2"/>
        <v>0.96801007448088361</v>
      </c>
      <c r="O10" s="61">
        <v>145500</v>
      </c>
      <c r="P10" s="22">
        <v>267155</v>
      </c>
      <c r="Q10" s="24">
        <f t="shared" si="3"/>
        <v>1.8361168384879725</v>
      </c>
    </row>
    <row r="11" spans="1:17" ht="38.25" x14ac:dyDescent="0.25">
      <c r="A11" s="18"/>
      <c r="B11" s="65">
        <v>5001539</v>
      </c>
      <c r="C11" s="20" t="s">
        <v>1421</v>
      </c>
      <c r="D11" s="20">
        <v>3000618</v>
      </c>
      <c r="E11" s="20" t="s">
        <v>1413</v>
      </c>
      <c r="F11" s="60">
        <v>309</v>
      </c>
      <c r="G11" s="20" t="s">
        <v>1416</v>
      </c>
      <c r="H11" s="21">
        <v>0.66397600000000001</v>
      </c>
      <c r="I11" s="22">
        <v>0.66397600000000012</v>
      </c>
      <c r="J11" s="22">
        <f t="shared" si="0"/>
        <v>0.66270998318213969</v>
      </c>
      <c r="K11" s="22">
        <v>5.9604168869554996E-2</v>
      </c>
      <c r="L11" s="22">
        <v>0.6031058143125847</v>
      </c>
      <c r="M11" s="23">
        <f t="shared" si="1"/>
        <v>8.9768559209301213E-2</v>
      </c>
      <c r="N11" s="24">
        <f t="shared" si="2"/>
        <v>0.99809327924825531</v>
      </c>
      <c r="O11" s="61">
        <v>6500</v>
      </c>
      <c r="P11" s="22">
        <v>6500</v>
      </c>
      <c r="Q11" s="24">
        <f t="shared" si="3"/>
        <v>1</v>
      </c>
    </row>
    <row r="12" spans="1:17" ht="38.25" x14ac:dyDescent="0.25">
      <c r="A12" s="18"/>
      <c r="B12" s="65">
        <v>5004443</v>
      </c>
      <c r="C12" s="20" t="s">
        <v>1422</v>
      </c>
      <c r="D12" s="20">
        <v>3000661</v>
      </c>
      <c r="E12" s="20" t="s">
        <v>1414</v>
      </c>
      <c r="F12" s="60">
        <v>36</v>
      </c>
      <c r="G12" s="20" t="s">
        <v>650</v>
      </c>
      <c r="H12" s="21">
        <v>5.7011459999999996</v>
      </c>
      <c r="I12" s="22">
        <v>9.5669280000000008</v>
      </c>
      <c r="J12" s="22">
        <f t="shared" si="0"/>
        <v>9.1344878592717578</v>
      </c>
      <c r="K12" s="22">
        <v>0.95189229319657898</v>
      </c>
      <c r="L12" s="22">
        <v>8.1825955660751788</v>
      </c>
      <c r="M12" s="23">
        <f t="shared" si="1"/>
        <v>9.9498218570953909E-2</v>
      </c>
      <c r="N12" s="24">
        <f t="shared" si="2"/>
        <v>0.95479843260780861</v>
      </c>
      <c r="O12" s="61">
        <v>6062</v>
      </c>
      <c r="P12" s="22">
        <v>6065</v>
      </c>
      <c r="Q12" s="24">
        <f t="shared" si="3"/>
        <v>1.0004948861761795</v>
      </c>
    </row>
    <row r="13" spans="1:17" ht="25.5" x14ac:dyDescent="0.25">
      <c r="A13" s="18"/>
      <c r="B13" s="65">
        <v>5004446</v>
      </c>
      <c r="C13" s="20" t="s">
        <v>1423</v>
      </c>
      <c r="D13" s="20">
        <v>3000694</v>
      </c>
      <c r="E13" s="20" t="s">
        <v>1415</v>
      </c>
      <c r="F13" s="60">
        <v>497</v>
      </c>
      <c r="G13" s="20" t="s">
        <v>1417</v>
      </c>
      <c r="H13" s="21">
        <v>8.85</v>
      </c>
      <c r="I13" s="22">
        <v>10.577978999999997</v>
      </c>
      <c r="J13" s="22">
        <f t="shared" si="0"/>
        <v>9.9504682986189437</v>
      </c>
      <c r="K13" s="22">
        <v>2.4480672797981242</v>
      </c>
      <c r="L13" s="22">
        <v>7.5024010188208194</v>
      </c>
      <c r="M13" s="23">
        <f t="shared" si="1"/>
        <v>0.23143052938544545</v>
      </c>
      <c r="N13" s="24">
        <f t="shared" si="2"/>
        <v>0.94067763781899605</v>
      </c>
      <c r="O13" s="61">
        <v>926</v>
      </c>
      <c r="P13" s="22">
        <v>1538</v>
      </c>
      <c r="Q13" s="24">
        <f t="shared" si="3"/>
        <v>1.6609071274298055</v>
      </c>
    </row>
    <row r="14" spans="1:17" ht="25.5" x14ac:dyDescent="0.25">
      <c r="A14" s="18"/>
      <c r="B14" s="65">
        <v>5004447</v>
      </c>
      <c r="C14" s="20" t="s">
        <v>1424</v>
      </c>
      <c r="D14" s="20">
        <v>3000694</v>
      </c>
      <c r="E14" s="20" t="s">
        <v>1415</v>
      </c>
      <c r="F14" s="60">
        <v>497</v>
      </c>
      <c r="G14" s="20" t="s">
        <v>1417</v>
      </c>
      <c r="H14" s="21">
        <v>28.8</v>
      </c>
      <c r="I14" s="22">
        <v>31.295232000000016</v>
      </c>
      <c r="J14" s="22">
        <f t="shared" si="0"/>
        <v>30.928178024736553</v>
      </c>
      <c r="K14" s="22">
        <v>12.861082364866888</v>
      </c>
      <c r="L14" s="22">
        <v>18.067095659869665</v>
      </c>
      <c r="M14" s="23">
        <f t="shared" si="1"/>
        <v>0.41095980259442977</v>
      </c>
      <c r="N14" s="24">
        <f t="shared" si="2"/>
        <v>0.98827124926687038</v>
      </c>
      <c r="O14" s="61">
        <v>926</v>
      </c>
      <c r="P14" s="22">
        <v>872</v>
      </c>
      <c r="Q14" s="24">
        <f t="shared" si="3"/>
        <v>0.94168466522678185</v>
      </c>
    </row>
    <row r="15" spans="1:17" ht="15.75" thickBot="1" x14ac:dyDescent="0.3">
      <c r="A15" s="39" t="s">
        <v>306</v>
      </c>
      <c r="B15" s="41"/>
      <c r="C15" s="41"/>
      <c r="D15" s="64"/>
      <c r="E15" s="41"/>
      <c r="F15" s="58"/>
      <c r="G15" s="41"/>
      <c r="H15" s="42">
        <f ca="1">OFFSET(H15,-MATCH("PROYECTOS",$A$8:$A$15,0)-1,0)-(OFFSET(H15,-MATCH("PROYECTOS",$A$8:$A$15,0),0))</f>
        <v>0</v>
      </c>
      <c r="I15" s="42">
        <f t="shared" ref="I15:L15" ca="1" si="4">OFFSET(I15,-MATCH("PROYECTOS",$A$8:$A$15,0)-1,0)-(OFFSET(I15,-MATCH("PROYECTOS",$A$8:$A$15,0),0))</f>
        <v>9.9999999999965894E-2</v>
      </c>
      <c r="J15" s="42">
        <f t="shared" ca="1" si="4"/>
        <v>9.8690916784107685E-2</v>
      </c>
      <c r="K15" s="42">
        <f t="shared" ca="1" si="4"/>
        <v>0</v>
      </c>
      <c r="L15" s="42">
        <f t="shared" ca="1" si="4"/>
        <v>9.8690916784107685E-2</v>
      </c>
      <c r="M15" s="44">
        <f t="shared" ca="1" si="1"/>
        <v>0</v>
      </c>
      <c r="N15" s="45">
        <f t="shared" ca="1" si="2"/>
        <v>0.98690916784141347</v>
      </c>
      <c r="O15" s="59"/>
      <c r="P15" s="43"/>
      <c r="Q1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66</v>
      </c>
      <c r="B1" s="48" t="s">
        <v>232</v>
      </c>
      <c r="C1" s="47" t="s">
        <v>39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1427</v>
      </c>
      <c r="L2" s="1" t="s">
        <v>1464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2199.1120099999989</v>
      </c>
      <c r="E6" s="15">
        <f ca="1">SUM(E7:OFFSET(E7,50,0))</f>
        <v>2729.5519979999999</v>
      </c>
      <c r="F6" s="15">
        <f ca="1">SUM(F7:OFFSET(F7,50,0))</f>
        <v>2062.5935086281452</v>
      </c>
      <c r="G6" s="15">
        <f ca="1">SUM(G7:OFFSET(G7,50,0))</f>
        <v>844.76982033385309</v>
      </c>
      <c r="H6" s="15">
        <f ca="1">SUM(H7:OFFSET(H7,50,0))</f>
        <v>1217.823688294292</v>
      </c>
      <c r="I6" s="16">
        <f ca="1">IFERROR(G6/E6,0)</f>
        <v>0.30949028300352355</v>
      </c>
      <c r="J6" s="17">
        <f ca="1">IFERROR(SUM(G6,H6)/E6,0)</f>
        <v>0.75565276284879379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35.443989999999999</v>
      </c>
      <c r="E7" s="22">
        <v>33.287240999999995</v>
      </c>
      <c r="F7" s="22">
        <f t="shared" ref="F7:F31" si="0">SUM(G7,H7)</f>
        <v>32.267202876195199</v>
      </c>
      <c r="G7" s="22">
        <v>10.909103478425095</v>
      </c>
      <c r="H7" s="22">
        <v>21.358099397770104</v>
      </c>
      <c r="I7" s="23">
        <f t="shared" ref="I7:I31" si="1">IFERROR(G7/E7,0)</f>
        <v>0.32772627441322327</v>
      </c>
      <c r="J7" s="24">
        <f t="shared" ref="J7:J31" si="2">IFERROR(SUM(G7,H7)/E7,0)</f>
        <v>0.96935648335033853</v>
      </c>
      <c r="K7" s="5"/>
      <c r="L7" t="s">
        <v>244</v>
      </c>
      <c r="M7" s="6">
        <v>32.267202876195199</v>
      </c>
      <c r="N7" s="72">
        <v>0.96935648335033853</v>
      </c>
    </row>
    <row r="8" spans="1:14" x14ac:dyDescent="0.25">
      <c r="A8" s="18"/>
      <c r="B8" s="51">
        <v>2</v>
      </c>
      <c r="C8" s="20" t="s">
        <v>245</v>
      </c>
      <c r="D8" s="21">
        <v>53.087967000000006</v>
      </c>
      <c r="E8" s="22">
        <v>82.840745000000013</v>
      </c>
      <c r="F8" s="22">
        <f t="shared" si="0"/>
        <v>43.353456148171972</v>
      </c>
      <c r="G8" s="22">
        <v>20.25240370287429</v>
      </c>
      <c r="H8" s="22">
        <v>23.101052445297682</v>
      </c>
      <c r="I8" s="23">
        <f t="shared" si="1"/>
        <v>0.24447394458939603</v>
      </c>
      <c r="J8" s="24">
        <f t="shared" si="2"/>
        <v>0.52333493799665809</v>
      </c>
      <c r="K8" s="5"/>
      <c r="L8" t="s">
        <v>254</v>
      </c>
      <c r="M8" s="6">
        <v>125.3613563492728</v>
      </c>
      <c r="N8" s="72">
        <v>0.93157400878430596</v>
      </c>
    </row>
    <row r="9" spans="1:14" x14ac:dyDescent="0.25">
      <c r="A9" s="18"/>
      <c r="B9" s="51">
        <v>3</v>
      </c>
      <c r="C9" s="20" t="s">
        <v>246</v>
      </c>
      <c r="D9" s="21">
        <v>29.508676999999999</v>
      </c>
      <c r="E9" s="22">
        <v>43.517691999999997</v>
      </c>
      <c r="F9" s="22">
        <f t="shared" si="0"/>
        <v>24.953972974654079</v>
      </c>
      <c r="G9" s="22">
        <v>7.7793587218475295</v>
      </c>
      <c r="H9" s="22">
        <v>17.174614252806549</v>
      </c>
      <c r="I9" s="23">
        <f t="shared" si="1"/>
        <v>0.17876312746198789</v>
      </c>
      <c r="J9" s="24">
        <f t="shared" si="2"/>
        <v>0.57342133343501034</v>
      </c>
      <c r="K9" s="5"/>
      <c r="L9" t="s">
        <v>256</v>
      </c>
      <c r="M9" s="6">
        <v>85.987808259857047</v>
      </c>
      <c r="N9" s="72">
        <v>0.92259448744441297</v>
      </c>
    </row>
    <row r="10" spans="1:14" x14ac:dyDescent="0.25">
      <c r="A10" s="18"/>
      <c r="B10" s="51">
        <v>4</v>
      </c>
      <c r="C10" s="20" t="s">
        <v>247</v>
      </c>
      <c r="D10" s="21">
        <v>112.859073</v>
      </c>
      <c r="E10" s="22">
        <v>114.416471</v>
      </c>
      <c r="F10" s="22">
        <f t="shared" si="0"/>
        <v>86.618586048795351</v>
      </c>
      <c r="G10" s="22">
        <v>42.84641255062661</v>
      </c>
      <c r="H10" s="22">
        <v>43.77217349816874</v>
      </c>
      <c r="I10" s="23">
        <f t="shared" si="1"/>
        <v>0.37447766196727578</v>
      </c>
      <c r="J10" s="24">
        <f t="shared" si="2"/>
        <v>0.75704647496771116</v>
      </c>
      <c r="K10" s="5"/>
      <c r="L10" t="s">
        <v>263</v>
      </c>
      <c r="M10" s="6">
        <v>85.812227031440955</v>
      </c>
      <c r="N10" s="72">
        <v>0.89860694857242818</v>
      </c>
    </row>
    <row r="11" spans="1:14" x14ac:dyDescent="0.25">
      <c r="A11" s="18"/>
      <c r="B11" s="51">
        <v>5</v>
      </c>
      <c r="C11" s="20" t="s">
        <v>248</v>
      </c>
      <c r="D11" s="21">
        <v>55.765428999999997</v>
      </c>
      <c r="E11" s="22">
        <v>113.06858599999997</v>
      </c>
      <c r="F11" s="22">
        <f t="shared" si="0"/>
        <v>56.693044709616515</v>
      </c>
      <c r="G11" s="22">
        <v>23.750137244856887</v>
      </c>
      <c r="H11" s="22">
        <v>32.942907464759628</v>
      </c>
      <c r="I11" s="23">
        <f t="shared" si="1"/>
        <v>0.21005071421744759</v>
      </c>
      <c r="J11" s="24">
        <f t="shared" si="2"/>
        <v>0.5014040302017797</v>
      </c>
      <c r="K11" s="5"/>
      <c r="L11" t="s">
        <v>259</v>
      </c>
      <c r="M11" s="6">
        <v>54.041549955900336</v>
      </c>
      <c r="N11" s="72">
        <v>0.88830867683215631</v>
      </c>
    </row>
    <row r="12" spans="1:14" x14ac:dyDescent="0.25">
      <c r="A12" s="18"/>
      <c r="B12" s="51">
        <v>6</v>
      </c>
      <c r="C12" s="20" t="s">
        <v>249</v>
      </c>
      <c r="D12" s="21">
        <v>71.191120999999967</v>
      </c>
      <c r="E12" s="22">
        <v>101.46883000000003</v>
      </c>
      <c r="F12" s="22">
        <f t="shared" si="0"/>
        <v>51.689211527164147</v>
      </c>
      <c r="G12" s="22">
        <v>21.485004413734018</v>
      </c>
      <c r="H12" s="22">
        <v>30.20420711343013</v>
      </c>
      <c r="I12" s="23">
        <f t="shared" si="1"/>
        <v>0.21173994431328333</v>
      </c>
      <c r="J12" s="24">
        <f t="shared" si="2"/>
        <v>0.50940975201117555</v>
      </c>
      <c r="K12" s="5"/>
      <c r="L12" t="s">
        <v>267</v>
      </c>
      <c r="M12" s="6">
        <v>47.397444173147733</v>
      </c>
      <c r="N12" s="72">
        <v>0.85705073397601628</v>
      </c>
    </row>
    <row r="13" spans="1:14" x14ac:dyDescent="0.25">
      <c r="A13" s="18"/>
      <c r="B13" s="51">
        <v>7</v>
      </c>
      <c r="C13" s="20" t="s">
        <v>250</v>
      </c>
      <c r="D13" s="21">
        <v>75.43593700000001</v>
      </c>
      <c r="E13" s="22">
        <v>78.385087999999996</v>
      </c>
      <c r="F13" s="22">
        <f t="shared" si="0"/>
        <v>66.614033726058551</v>
      </c>
      <c r="G13" s="22">
        <v>27.398804301628843</v>
      </c>
      <c r="H13" s="22">
        <v>39.215229424429708</v>
      </c>
      <c r="I13" s="23">
        <f t="shared" si="1"/>
        <v>0.34954102879400789</v>
      </c>
      <c r="J13" s="24">
        <f t="shared" si="2"/>
        <v>0.84983043874440189</v>
      </c>
      <c r="K13" s="5"/>
      <c r="L13" t="s">
        <v>250</v>
      </c>
      <c r="M13" s="6">
        <v>66.614033726058551</v>
      </c>
      <c r="N13" s="72">
        <v>0.84983043874440189</v>
      </c>
    </row>
    <row r="14" spans="1:14" x14ac:dyDescent="0.25">
      <c r="A14" s="18"/>
      <c r="B14" s="51">
        <v>8</v>
      </c>
      <c r="C14" s="20" t="s">
        <v>251</v>
      </c>
      <c r="D14" s="21">
        <v>99.257817999999986</v>
      </c>
      <c r="E14" s="22">
        <v>120.35962100000003</v>
      </c>
      <c r="F14" s="22">
        <f t="shared" si="0"/>
        <v>84.385364447332833</v>
      </c>
      <c r="G14" s="22">
        <v>39.891219611430571</v>
      </c>
      <c r="H14" s="22">
        <v>44.494144835902262</v>
      </c>
      <c r="I14" s="23">
        <f t="shared" si="1"/>
        <v>0.33143357614453239</v>
      </c>
      <c r="J14" s="24">
        <f t="shared" si="2"/>
        <v>0.70111025397240834</v>
      </c>
      <c r="K14" s="5"/>
      <c r="L14" t="s">
        <v>258</v>
      </c>
      <c r="M14" s="6">
        <v>649.03126319660896</v>
      </c>
      <c r="N14" s="72">
        <v>0.84407153111008082</v>
      </c>
    </row>
    <row r="15" spans="1:14" x14ac:dyDescent="0.25">
      <c r="A15" s="18"/>
      <c r="B15" s="51">
        <v>9</v>
      </c>
      <c r="C15" s="20" t="s">
        <v>252</v>
      </c>
      <c r="D15" s="21">
        <v>27.514018999999998</v>
      </c>
      <c r="E15" s="22">
        <v>68.298541</v>
      </c>
      <c r="F15" s="22">
        <f t="shared" si="0"/>
        <v>30.782030333488365</v>
      </c>
      <c r="G15" s="22">
        <v>15.082795162309594</v>
      </c>
      <c r="H15" s="22">
        <v>15.699235171178771</v>
      </c>
      <c r="I15" s="23">
        <f t="shared" si="1"/>
        <v>0.22083627177789339</v>
      </c>
      <c r="J15" s="24">
        <f t="shared" si="2"/>
        <v>0.45069821233060259</v>
      </c>
      <c r="K15" s="5"/>
      <c r="L15" t="s">
        <v>253</v>
      </c>
      <c r="M15" s="6">
        <v>83.797640355848728</v>
      </c>
      <c r="N15" s="72">
        <v>0.81082976622711966</v>
      </c>
    </row>
    <row r="16" spans="1:14" x14ac:dyDescent="0.25">
      <c r="A16" s="18"/>
      <c r="B16" s="51">
        <v>10</v>
      </c>
      <c r="C16" s="20" t="s">
        <v>253</v>
      </c>
      <c r="D16" s="21">
        <v>89.953366000000003</v>
      </c>
      <c r="E16" s="22">
        <v>103.348007</v>
      </c>
      <c r="F16" s="22">
        <f t="shared" si="0"/>
        <v>83.797640355848728</v>
      </c>
      <c r="G16" s="22">
        <v>35.587650983577134</v>
      </c>
      <c r="H16" s="22">
        <v>48.209989372271593</v>
      </c>
      <c r="I16" s="23">
        <f t="shared" si="1"/>
        <v>0.34434772393411645</v>
      </c>
      <c r="J16" s="24">
        <f t="shared" si="2"/>
        <v>0.81082976622711966</v>
      </c>
      <c r="K16" s="5"/>
      <c r="L16" t="s">
        <v>266</v>
      </c>
      <c r="M16" s="6">
        <v>39.155669123196617</v>
      </c>
      <c r="N16" s="72">
        <v>0.79569516910019888</v>
      </c>
    </row>
    <row r="17" spans="1:14" x14ac:dyDescent="0.25">
      <c r="A17" s="18"/>
      <c r="B17" s="51">
        <v>11</v>
      </c>
      <c r="C17" s="20" t="s">
        <v>254</v>
      </c>
      <c r="D17" s="21">
        <v>86.651529999999966</v>
      </c>
      <c r="E17" s="22">
        <v>134.569401</v>
      </c>
      <c r="F17" s="22">
        <f t="shared" si="0"/>
        <v>125.3613563492728</v>
      </c>
      <c r="G17" s="22">
        <v>46.996613459770856</v>
      </c>
      <c r="H17" s="22">
        <v>78.36474288950194</v>
      </c>
      <c r="I17" s="23">
        <f t="shared" si="1"/>
        <v>0.34923699675062725</v>
      </c>
      <c r="J17" s="24">
        <f t="shared" si="2"/>
        <v>0.93157400878430596</v>
      </c>
      <c r="K17" s="5"/>
      <c r="L17" t="s">
        <v>264</v>
      </c>
      <c r="M17" s="6">
        <v>125.42314948641751</v>
      </c>
      <c r="N17" s="72">
        <v>0.7894020662153709</v>
      </c>
    </row>
    <row r="18" spans="1:14" x14ac:dyDescent="0.25">
      <c r="A18" s="18"/>
      <c r="B18" s="51">
        <v>12</v>
      </c>
      <c r="C18" s="20" t="s">
        <v>255</v>
      </c>
      <c r="D18" s="21">
        <v>62.106497000000005</v>
      </c>
      <c r="E18" s="22">
        <v>90.164925999999994</v>
      </c>
      <c r="F18" s="22">
        <f t="shared" si="0"/>
        <v>57.446285421401164</v>
      </c>
      <c r="G18" s="22">
        <v>25.497773482781206</v>
      </c>
      <c r="H18" s="22">
        <v>31.948511938619959</v>
      </c>
      <c r="I18" s="23">
        <f t="shared" si="1"/>
        <v>0.28279037774379373</v>
      </c>
      <c r="J18" s="24">
        <f t="shared" si="2"/>
        <v>0.63712452247120088</v>
      </c>
      <c r="K18" s="5"/>
      <c r="L18" t="s">
        <v>265</v>
      </c>
      <c r="M18" s="6">
        <v>37.995585801931156</v>
      </c>
      <c r="N18" s="72">
        <v>0.78788583912241605</v>
      </c>
    </row>
    <row r="19" spans="1:14" x14ac:dyDescent="0.25">
      <c r="A19" s="18"/>
      <c r="B19" s="51">
        <v>13</v>
      </c>
      <c r="C19" s="20" t="s">
        <v>256</v>
      </c>
      <c r="D19" s="21">
        <v>88.979879000000011</v>
      </c>
      <c r="E19" s="22">
        <v>93.20217000000001</v>
      </c>
      <c r="F19" s="22">
        <f t="shared" si="0"/>
        <v>85.987808259857047</v>
      </c>
      <c r="G19" s="22">
        <v>40.029054875146358</v>
      </c>
      <c r="H19" s="22">
        <v>45.95875338471069</v>
      </c>
      <c r="I19" s="23">
        <f t="shared" si="1"/>
        <v>0.42948629710173436</v>
      </c>
      <c r="J19" s="24">
        <f t="shared" si="2"/>
        <v>0.92259448744441297</v>
      </c>
      <c r="K19" s="5"/>
      <c r="L19" t="s">
        <v>247</v>
      </c>
      <c r="M19" s="6">
        <v>86.618586048795351</v>
      </c>
      <c r="N19" s="72">
        <v>0.75704647496771116</v>
      </c>
    </row>
    <row r="20" spans="1:14" x14ac:dyDescent="0.25">
      <c r="A20" s="18"/>
      <c r="B20" s="51">
        <v>14</v>
      </c>
      <c r="C20" s="20" t="s">
        <v>257</v>
      </c>
      <c r="D20" s="21">
        <v>88.071165999999991</v>
      </c>
      <c r="E20" s="22">
        <v>105.51882999999999</v>
      </c>
      <c r="F20" s="22">
        <f t="shared" si="0"/>
        <v>71.535214398209234</v>
      </c>
      <c r="G20" s="22">
        <v>30.160366113332831</v>
      </c>
      <c r="H20" s="22">
        <v>41.374848284876407</v>
      </c>
      <c r="I20" s="23">
        <f t="shared" si="1"/>
        <v>0.28582923174311953</v>
      </c>
      <c r="J20" s="24">
        <f t="shared" si="2"/>
        <v>0.67793790357805561</v>
      </c>
      <c r="K20" s="5"/>
      <c r="L20" t="s">
        <v>260</v>
      </c>
      <c r="M20" s="6">
        <v>25.858485425856543</v>
      </c>
      <c r="N20" s="72">
        <v>0.75251571851378396</v>
      </c>
    </row>
    <row r="21" spans="1:14" x14ac:dyDescent="0.25">
      <c r="A21" s="18"/>
      <c r="B21" s="51">
        <v>15</v>
      </c>
      <c r="C21" s="20" t="s">
        <v>258</v>
      </c>
      <c r="D21" s="21">
        <v>703.40590399999962</v>
      </c>
      <c r="E21" s="22">
        <v>768.92921900000033</v>
      </c>
      <c r="F21" s="22">
        <f t="shared" si="0"/>
        <v>649.03126319660896</v>
      </c>
      <c r="G21" s="22">
        <v>257.85146119022011</v>
      </c>
      <c r="H21" s="22">
        <v>391.1798020063888</v>
      </c>
      <c r="I21" s="23">
        <f t="shared" si="1"/>
        <v>0.33533835731402994</v>
      </c>
      <c r="J21" s="24">
        <f t="shared" si="2"/>
        <v>0.84407153111008082</v>
      </c>
      <c r="K21" s="5"/>
      <c r="L21" t="s">
        <v>251</v>
      </c>
      <c r="M21" s="6">
        <v>84.385364447332833</v>
      </c>
      <c r="N21" s="72">
        <v>0.70111025397240834</v>
      </c>
    </row>
    <row r="22" spans="1:14" x14ac:dyDescent="0.25">
      <c r="A22" s="18"/>
      <c r="B22" s="51">
        <v>16</v>
      </c>
      <c r="C22" s="20" t="s">
        <v>259</v>
      </c>
      <c r="D22" s="21">
        <v>55.887765999999985</v>
      </c>
      <c r="E22" s="22">
        <v>60.836453999999996</v>
      </c>
      <c r="F22" s="22">
        <f t="shared" si="0"/>
        <v>54.041549955900336</v>
      </c>
      <c r="G22" s="22">
        <v>25.093707438043566</v>
      </c>
      <c r="H22" s="22">
        <v>28.94784251785677</v>
      </c>
      <c r="I22" s="23">
        <f t="shared" si="1"/>
        <v>0.41247814078781725</v>
      </c>
      <c r="J22" s="24">
        <f t="shared" si="2"/>
        <v>0.88830867683215631</v>
      </c>
      <c r="K22" s="5"/>
      <c r="L22" t="s">
        <v>257</v>
      </c>
      <c r="M22" s="6">
        <v>71.535214398209234</v>
      </c>
      <c r="N22" s="72">
        <v>0.67793790357805561</v>
      </c>
    </row>
    <row r="23" spans="1:14" x14ac:dyDescent="0.25">
      <c r="A23" s="18"/>
      <c r="B23" s="51">
        <v>17</v>
      </c>
      <c r="C23" s="20" t="s">
        <v>260</v>
      </c>
      <c r="D23" s="21">
        <v>26.163712999999998</v>
      </c>
      <c r="E23" s="22">
        <v>34.362718000000008</v>
      </c>
      <c r="F23" s="22">
        <f t="shared" si="0"/>
        <v>25.858485425856543</v>
      </c>
      <c r="G23" s="22">
        <v>7.1414831457077526</v>
      </c>
      <c r="H23" s="22">
        <v>18.71700228014879</v>
      </c>
      <c r="I23" s="23">
        <f t="shared" si="1"/>
        <v>0.2078264922381213</v>
      </c>
      <c r="J23" s="24">
        <f t="shared" si="2"/>
        <v>0.75251571851378396</v>
      </c>
      <c r="K23" s="5"/>
      <c r="L23" t="s">
        <v>268</v>
      </c>
      <c r="M23" s="6">
        <v>38.630525094639779</v>
      </c>
      <c r="N23" s="72">
        <v>0.66894294242995256</v>
      </c>
    </row>
    <row r="24" spans="1:14" x14ac:dyDescent="0.25">
      <c r="A24" s="18"/>
      <c r="B24" s="51">
        <v>18</v>
      </c>
      <c r="C24" s="20" t="s">
        <v>261</v>
      </c>
      <c r="D24" s="21">
        <v>13.404956</v>
      </c>
      <c r="E24" s="22">
        <v>50.588844999999992</v>
      </c>
      <c r="F24" s="22">
        <f t="shared" si="0"/>
        <v>13.027221847481087</v>
      </c>
      <c r="G24" s="22">
        <v>4.1106597790039814</v>
      </c>
      <c r="H24" s="22">
        <v>8.9165620684771056</v>
      </c>
      <c r="I24" s="23">
        <f t="shared" si="1"/>
        <v>8.1256248862846783E-2</v>
      </c>
      <c r="J24" s="24">
        <f t="shared" si="2"/>
        <v>0.25751174685804923</v>
      </c>
      <c r="K24" s="5"/>
      <c r="L24" t="s">
        <v>262</v>
      </c>
      <c r="M24" s="6">
        <v>44.735179915458502</v>
      </c>
      <c r="N24" s="72">
        <v>0.66250336401014653</v>
      </c>
    </row>
    <row r="25" spans="1:14" x14ac:dyDescent="0.25">
      <c r="A25" s="18"/>
      <c r="B25" s="51">
        <v>19</v>
      </c>
      <c r="C25" s="20" t="s">
        <v>262</v>
      </c>
      <c r="D25" s="21">
        <v>41.11613599999999</v>
      </c>
      <c r="E25" s="22">
        <v>67.524457000000027</v>
      </c>
      <c r="F25" s="22">
        <f t="shared" si="0"/>
        <v>44.735179915458502</v>
      </c>
      <c r="G25" s="22">
        <v>15.666076968587731</v>
      </c>
      <c r="H25" s="22">
        <v>29.069102946870771</v>
      </c>
      <c r="I25" s="23">
        <f t="shared" si="1"/>
        <v>0.23200596738730864</v>
      </c>
      <c r="J25" s="24">
        <f t="shared" si="2"/>
        <v>0.66250336401014653</v>
      </c>
      <c r="K25" s="5"/>
      <c r="L25" t="s">
        <v>255</v>
      </c>
      <c r="M25" s="6">
        <v>57.446285421401164</v>
      </c>
      <c r="N25" s="72">
        <v>0.63712452247120088</v>
      </c>
    </row>
    <row r="26" spans="1:14" x14ac:dyDescent="0.25">
      <c r="A26" s="18"/>
      <c r="B26" s="51">
        <v>20</v>
      </c>
      <c r="C26" s="20" t="s">
        <v>263</v>
      </c>
      <c r="D26" s="21">
        <v>75.038306000000006</v>
      </c>
      <c r="E26" s="22">
        <v>95.494728999999992</v>
      </c>
      <c r="F26" s="22">
        <f t="shared" si="0"/>
        <v>85.812227031440955</v>
      </c>
      <c r="G26" s="22">
        <v>37.80788636262087</v>
      </c>
      <c r="H26" s="22">
        <v>48.004340668820078</v>
      </c>
      <c r="I26" s="23">
        <f t="shared" si="1"/>
        <v>0.39591595011093095</v>
      </c>
      <c r="J26" s="24">
        <f t="shared" si="2"/>
        <v>0.89860694857242818</v>
      </c>
      <c r="K26" s="5"/>
      <c r="L26" t="s">
        <v>246</v>
      </c>
      <c r="M26" s="6">
        <v>24.953972974654079</v>
      </c>
      <c r="N26" s="72">
        <v>0.57342133343501034</v>
      </c>
    </row>
    <row r="27" spans="1:14" x14ac:dyDescent="0.25">
      <c r="A27" s="18"/>
      <c r="B27" s="51">
        <v>21</v>
      </c>
      <c r="C27" s="20" t="s">
        <v>264</v>
      </c>
      <c r="D27" s="21">
        <v>134.93919699999998</v>
      </c>
      <c r="E27" s="22">
        <v>158.883736</v>
      </c>
      <c r="F27" s="22">
        <f t="shared" si="0"/>
        <v>125.42314948641751</v>
      </c>
      <c r="G27" s="22">
        <v>43.862919708966274</v>
      </c>
      <c r="H27" s="22">
        <v>81.560229777451241</v>
      </c>
      <c r="I27" s="23">
        <f t="shared" si="1"/>
        <v>0.27606928697199234</v>
      </c>
      <c r="J27" s="24">
        <f t="shared" si="2"/>
        <v>0.7894020662153709</v>
      </c>
      <c r="K27" s="5"/>
      <c r="L27" t="s">
        <v>245</v>
      </c>
      <c r="M27" s="6">
        <v>43.353456148171972</v>
      </c>
      <c r="N27" s="72">
        <v>0.52333493799665809</v>
      </c>
    </row>
    <row r="28" spans="1:14" x14ac:dyDescent="0.25">
      <c r="A28" s="18"/>
      <c r="B28" s="51">
        <v>22</v>
      </c>
      <c r="C28" s="20" t="s">
        <v>265</v>
      </c>
      <c r="D28" s="21">
        <v>47.117865999999999</v>
      </c>
      <c r="E28" s="22">
        <v>48.22473500000001</v>
      </c>
      <c r="F28" s="22">
        <f t="shared" si="0"/>
        <v>37.995585801931156</v>
      </c>
      <c r="G28" s="22">
        <v>10.184087351452035</v>
      </c>
      <c r="H28" s="22">
        <v>27.811498450479121</v>
      </c>
      <c r="I28" s="23">
        <f t="shared" si="1"/>
        <v>0.21117974731125083</v>
      </c>
      <c r="J28" s="24">
        <f t="shared" si="2"/>
        <v>0.78788583912241605</v>
      </c>
      <c r="K28" s="5"/>
      <c r="L28" t="s">
        <v>249</v>
      </c>
      <c r="M28" s="6">
        <v>51.689211527164147</v>
      </c>
      <c r="N28" s="72">
        <v>0.50940975201117555</v>
      </c>
    </row>
    <row r="29" spans="1:14" x14ac:dyDescent="0.25">
      <c r="A29" s="18"/>
      <c r="B29" s="51">
        <v>23</v>
      </c>
      <c r="C29" s="20" t="s">
        <v>266</v>
      </c>
      <c r="D29" s="21">
        <v>44.533157000000003</v>
      </c>
      <c r="E29" s="22">
        <v>49.209383999999993</v>
      </c>
      <c r="F29" s="22">
        <f t="shared" si="0"/>
        <v>39.155669123196617</v>
      </c>
      <c r="G29" s="22">
        <v>18.608622897544933</v>
      </c>
      <c r="H29" s="22">
        <v>20.547046225651684</v>
      </c>
      <c r="I29" s="23">
        <f t="shared" si="1"/>
        <v>0.37815191707225876</v>
      </c>
      <c r="J29" s="24">
        <f t="shared" si="2"/>
        <v>0.79569516910019888</v>
      </c>
      <c r="K29" s="5"/>
      <c r="L29" t="s">
        <v>248</v>
      </c>
      <c r="M29" s="6">
        <v>56.693044709616515</v>
      </c>
      <c r="N29" s="72">
        <v>0.5014040302017797</v>
      </c>
    </row>
    <row r="30" spans="1:14" x14ac:dyDescent="0.25">
      <c r="A30" s="18"/>
      <c r="B30" s="51">
        <v>24</v>
      </c>
      <c r="C30" s="20" t="s">
        <v>267</v>
      </c>
      <c r="D30" s="21">
        <v>47.344181999999996</v>
      </c>
      <c r="E30" s="22">
        <v>55.302961999999994</v>
      </c>
      <c r="F30" s="22">
        <f t="shared" si="0"/>
        <v>47.397444173147733</v>
      </c>
      <c r="G30" s="22">
        <v>21.726214467557611</v>
      </c>
      <c r="H30" s="22">
        <v>25.671229705590122</v>
      </c>
      <c r="I30" s="23">
        <f t="shared" si="1"/>
        <v>0.39285806188025901</v>
      </c>
      <c r="J30" s="24">
        <f t="shared" si="2"/>
        <v>0.85705073397601628</v>
      </c>
      <c r="K30" s="5"/>
      <c r="L30" t="s">
        <v>252</v>
      </c>
      <c r="M30" s="6">
        <v>30.782030333488365</v>
      </c>
      <c r="N30" s="72">
        <v>0.45069821233060259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34.334358000000002</v>
      </c>
      <c r="E31" s="29">
        <v>57.748609999999999</v>
      </c>
      <c r="F31" s="29">
        <f t="shared" si="0"/>
        <v>38.630525094639779</v>
      </c>
      <c r="G31" s="29">
        <v>15.050002921806481</v>
      </c>
      <c r="H31" s="29">
        <v>23.580522172833298</v>
      </c>
      <c r="I31" s="30">
        <f t="shared" si="1"/>
        <v>0.26061238394840119</v>
      </c>
      <c r="J31" s="31">
        <f t="shared" si="2"/>
        <v>0.66894294242995256</v>
      </c>
      <c r="K31" s="5"/>
      <c r="L31" t="s">
        <v>261</v>
      </c>
      <c r="M31" s="6">
        <v>13.027221847481087</v>
      </c>
      <c r="N31" s="72">
        <v>0.25751174685804923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topLeftCell="A43" workbookViewId="0">
      <selection activeCell="D52" sqref="D5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11.7109375" hidden="1" customWidth="1"/>
  </cols>
  <sheetData>
    <row r="1" spans="1:11" ht="15.75" x14ac:dyDescent="0.25">
      <c r="A1" s="46">
        <v>66</v>
      </c>
      <c r="B1" s="53" t="s">
        <v>232</v>
      </c>
      <c r="C1" s="47" t="s">
        <v>39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1428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2199.1120099999989</v>
      </c>
      <c r="E6" s="15">
        <v>2729.5519979999999</v>
      </c>
      <c r="F6" s="15">
        <v>2062.5935086281452</v>
      </c>
      <c r="G6" s="15">
        <v>844.76982033385309</v>
      </c>
      <c r="H6" s="15">
        <v>1217.823688294292</v>
      </c>
      <c r="I6" s="16">
        <v>0.30949028300352355</v>
      </c>
      <c r="J6" s="17">
        <v>0.75565276284879379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REGIONALES",$A$8:$A$54,0),0))</f>
        <v>2194.6120100000007</v>
      </c>
      <c r="E7" s="35">
        <f ca="1">SUM(E8:OFFSET(E6,MATCH("GOBIERNOS REGIONALES",$A$8:$A$54,0),0))</f>
        <v>2729.0754210000009</v>
      </c>
      <c r="F7" s="35">
        <f ca="1">SUM(F8:OFFSET(F6,MATCH("GOBIERNOS REGIONALES",$A$8:$A$54,0),0))</f>
        <v>2062.1339339198958</v>
      </c>
      <c r="G7" s="35">
        <f ca="1">SUM(G8:OFFSET(G6,MATCH("GOBIERNOS REGIONALES",$A$8:$A$54,0),0))</f>
        <v>844.73472153388309</v>
      </c>
      <c r="H7" s="35">
        <f ca="1">SUM(H8:OFFSET(H6,MATCH("GOBIERNOS REGIONALES",$A$8:$A$54,0),0))</f>
        <v>1217.3992123860126</v>
      </c>
      <c r="I7" s="37">
        <f ca="1">IFERROR(G7/E7,0)</f>
        <v>0.30953146806926696</v>
      </c>
      <c r="J7" s="38">
        <f ca="1">IFERROR(SUM(G7,H7)/E7,0)</f>
        <v>0.75561632267542056</v>
      </c>
      <c r="K7" s="5"/>
    </row>
    <row r="8" spans="1:11" ht="25.5" x14ac:dyDescent="0.25">
      <c r="A8" s="18"/>
      <c r="B8" s="19">
        <v>510</v>
      </c>
      <c r="C8" s="20" t="s">
        <v>160</v>
      </c>
      <c r="D8" s="21">
        <v>243.65247699999992</v>
      </c>
      <c r="E8" s="22">
        <v>255.357113</v>
      </c>
      <c r="F8" s="22">
        <f t="shared" ref="F8:F54" si="0">SUM(G8,H8)</f>
        <v>235.99990338836994</v>
      </c>
      <c r="G8" s="22">
        <v>98.616660299585575</v>
      </c>
      <c r="H8" s="22">
        <v>137.38324308878435</v>
      </c>
      <c r="I8" s="23">
        <f t="shared" ref="I8:I54" si="1">IFERROR(G8/E8,0)</f>
        <v>0.38619116241177731</v>
      </c>
      <c r="J8" s="24">
        <f t="shared" ref="J8:J54" si="2">IFERROR(SUM(G8,H8)/E8,0)</f>
        <v>0.92419553391633913</v>
      </c>
      <c r="K8" s="5"/>
    </row>
    <row r="9" spans="1:11" ht="25.5" x14ac:dyDescent="0.25">
      <c r="A9" s="18"/>
      <c r="B9" s="19">
        <v>511</v>
      </c>
      <c r="C9" s="20" t="s">
        <v>161</v>
      </c>
      <c r="D9" s="21">
        <v>99.257817999999986</v>
      </c>
      <c r="E9" s="22">
        <v>126.87447900000004</v>
      </c>
      <c r="F9" s="22">
        <f t="shared" si="0"/>
        <v>85.158506212368522</v>
      </c>
      <c r="G9" s="22">
        <v>40.370482366682992</v>
      </c>
      <c r="H9" s="22">
        <v>44.78802384568553</v>
      </c>
      <c r="I9" s="23">
        <f t="shared" si="1"/>
        <v>0.31819230064923443</v>
      </c>
      <c r="J9" s="24">
        <f t="shared" si="2"/>
        <v>0.67120280519432518</v>
      </c>
      <c r="K9" s="5"/>
    </row>
    <row r="10" spans="1:11" x14ac:dyDescent="0.25">
      <c r="A10" s="18"/>
      <c r="B10" s="19">
        <v>512</v>
      </c>
      <c r="C10" s="20" t="s">
        <v>162</v>
      </c>
      <c r="D10" s="21">
        <v>89.029879000000008</v>
      </c>
      <c r="E10" s="22">
        <v>93.20217000000001</v>
      </c>
      <c r="F10" s="22">
        <f t="shared" si="0"/>
        <v>85.987808259857047</v>
      </c>
      <c r="G10" s="22">
        <v>40.029054875146358</v>
      </c>
      <c r="H10" s="22">
        <v>45.95875338471069</v>
      </c>
      <c r="I10" s="23">
        <f t="shared" si="1"/>
        <v>0.42948629710173436</v>
      </c>
      <c r="J10" s="24">
        <f t="shared" si="2"/>
        <v>0.92259448744441297</v>
      </c>
      <c r="K10" s="5"/>
    </row>
    <row r="11" spans="1:11" x14ac:dyDescent="0.25">
      <c r="A11" s="18"/>
      <c r="B11" s="19">
        <v>513</v>
      </c>
      <c r="C11" s="20" t="s">
        <v>163</v>
      </c>
      <c r="D11" s="21">
        <v>112.859073</v>
      </c>
      <c r="E11" s="22">
        <v>114.416471</v>
      </c>
      <c r="F11" s="22">
        <f t="shared" si="0"/>
        <v>86.618586048795351</v>
      </c>
      <c r="G11" s="22">
        <v>42.84641255062661</v>
      </c>
      <c r="H11" s="22">
        <v>43.77217349816874</v>
      </c>
      <c r="I11" s="23">
        <f t="shared" si="1"/>
        <v>0.37447766196727578</v>
      </c>
      <c r="J11" s="24">
        <f t="shared" si="2"/>
        <v>0.75704647496771116</v>
      </c>
      <c r="K11" s="5"/>
    </row>
    <row r="12" spans="1:11" x14ac:dyDescent="0.25">
      <c r="A12" s="18"/>
      <c r="B12" s="19">
        <v>514</v>
      </c>
      <c r="C12" s="20" t="s">
        <v>164</v>
      </c>
      <c r="D12" s="21">
        <v>110.77591299999999</v>
      </c>
      <c r="E12" s="22">
        <v>123.67436100000005</v>
      </c>
      <c r="F12" s="22">
        <f t="shared" si="0"/>
        <v>105.25166499437188</v>
      </c>
      <c r="G12" s="22">
        <v>41.227305784685591</v>
      </c>
      <c r="H12" s="22">
        <v>64.024359209686281</v>
      </c>
      <c r="I12" s="23">
        <f t="shared" si="1"/>
        <v>0.33335369959732863</v>
      </c>
      <c r="J12" s="24">
        <f t="shared" si="2"/>
        <v>0.85103868047777376</v>
      </c>
      <c r="K12" s="5"/>
    </row>
    <row r="13" spans="1:11" ht="25.5" x14ac:dyDescent="0.25">
      <c r="A13" s="18"/>
      <c r="B13" s="19">
        <v>515</v>
      </c>
      <c r="C13" s="20" t="s">
        <v>165</v>
      </c>
      <c r="D13" s="21">
        <v>86.65152999999998</v>
      </c>
      <c r="E13" s="22">
        <v>134.569401</v>
      </c>
      <c r="F13" s="22">
        <f t="shared" si="0"/>
        <v>125.3613563492728</v>
      </c>
      <c r="G13" s="22">
        <v>46.996613459770856</v>
      </c>
      <c r="H13" s="22">
        <v>78.36474288950194</v>
      </c>
      <c r="I13" s="23">
        <f t="shared" si="1"/>
        <v>0.34923699675062725</v>
      </c>
      <c r="J13" s="24">
        <f t="shared" si="2"/>
        <v>0.93157400878430596</v>
      </c>
      <c r="K13" s="5"/>
    </row>
    <row r="14" spans="1:11" ht="25.5" x14ac:dyDescent="0.25">
      <c r="A14" s="18"/>
      <c r="B14" s="19">
        <v>516</v>
      </c>
      <c r="C14" s="20" t="s">
        <v>166</v>
      </c>
      <c r="D14" s="21">
        <v>48.662029000000004</v>
      </c>
      <c r="E14" s="22">
        <v>102.139814</v>
      </c>
      <c r="F14" s="22">
        <f t="shared" si="0"/>
        <v>54.622165784276149</v>
      </c>
      <c r="G14" s="22">
        <v>23.611945793305495</v>
      </c>
      <c r="H14" s="22">
        <v>31.010219990970654</v>
      </c>
      <c r="I14" s="23">
        <f t="shared" si="1"/>
        <v>0.23117279020407747</v>
      </c>
      <c r="J14" s="24">
        <f t="shared" si="2"/>
        <v>0.53477839488014089</v>
      </c>
      <c r="K14" s="5"/>
    </row>
    <row r="15" spans="1:11" ht="25.5" x14ac:dyDescent="0.25">
      <c r="A15" s="18"/>
      <c r="B15" s="19">
        <v>517</v>
      </c>
      <c r="C15" s="20" t="s">
        <v>167</v>
      </c>
      <c r="D15" s="21">
        <v>58.440656000000018</v>
      </c>
      <c r="E15" s="22">
        <v>84.521490999999969</v>
      </c>
      <c r="F15" s="22">
        <f t="shared" si="0"/>
        <v>54.916783022331849</v>
      </c>
      <c r="G15" s="22">
        <v>24.725313793362595</v>
      </c>
      <c r="H15" s="22">
        <v>30.191469228969254</v>
      </c>
      <c r="I15" s="23">
        <f t="shared" si="1"/>
        <v>0.2925328635454692</v>
      </c>
      <c r="J15" s="24">
        <f t="shared" si="2"/>
        <v>0.64973750903580096</v>
      </c>
      <c r="K15" s="5"/>
    </row>
    <row r="16" spans="1:11" ht="25.5" x14ac:dyDescent="0.25">
      <c r="A16" s="18"/>
      <c r="B16" s="19">
        <v>518</v>
      </c>
      <c r="C16" s="20" t="s">
        <v>168</v>
      </c>
      <c r="D16" s="21">
        <v>71.420799999999986</v>
      </c>
      <c r="E16" s="22">
        <v>74.063041999999996</v>
      </c>
      <c r="F16" s="22">
        <f t="shared" si="0"/>
        <v>63.355058205251112</v>
      </c>
      <c r="G16" s="22">
        <v>26.770633923368223</v>
      </c>
      <c r="H16" s="22">
        <v>36.584424281882889</v>
      </c>
      <c r="I16" s="23">
        <f t="shared" si="1"/>
        <v>0.36145739089906981</v>
      </c>
      <c r="J16" s="24">
        <f t="shared" si="2"/>
        <v>0.85542068613993893</v>
      </c>
      <c r="K16" s="5"/>
    </row>
    <row r="17" spans="1:11" ht="25.5" x14ac:dyDescent="0.25">
      <c r="A17" s="18"/>
      <c r="B17" s="19">
        <v>519</v>
      </c>
      <c r="C17" s="20" t="s">
        <v>169</v>
      </c>
      <c r="D17" s="21">
        <v>55.887765999999999</v>
      </c>
      <c r="E17" s="22">
        <v>60.836453999999996</v>
      </c>
      <c r="F17" s="22">
        <f t="shared" si="0"/>
        <v>54.041549955900336</v>
      </c>
      <c r="G17" s="22">
        <v>25.093707438043566</v>
      </c>
      <c r="H17" s="22">
        <v>28.94784251785677</v>
      </c>
      <c r="I17" s="23">
        <f t="shared" si="1"/>
        <v>0.41247814078781725</v>
      </c>
      <c r="J17" s="24">
        <f t="shared" si="2"/>
        <v>0.88830867683215631</v>
      </c>
      <c r="K17" s="5"/>
    </row>
    <row r="18" spans="1:11" x14ac:dyDescent="0.25">
      <c r="A18" s="18"/>
      <c r="B18" s="19">
        <v>520</v>
      </c>
      <c r="C18" s="20" t="s">
        <v>170</v>
      </c>
      <c r="D18" s="21">
        <v>120.74197599999999</v>
      </c>
      <c r="E18" s="22">
        <v>133.99162799999999</v>
      </c>
      <c r="F18" s="22">
        <f t="shared" si="0"/>
        <v>109.79199610679234</v>
      </c>
      <c r="G18" s="22">
        <v>35.793523934514724</v>
      </c>
      <c r="H18" s="22">
        <v>73.998472172277616</v>
      </c>
      <c r="I18" s="23">
        <f t="shared" si="1"/>
        <v>0.2671325400607471</v>
      </c>
      <c r="J18" s="24">
        <f t="shared" si="2"/>
        <v>0.8193944483366703</v>
      </c>
      <c r="K18" s="5"/>
    </row>
    <row r="19" spans="1:11" x14ac:dyDescent="0.25">
      <c r="A19" s="18"/>
      <c r="B19" s="19">
        <v>521</v>
      </c>
      <c r="C19" s="20" t="s">
        <v>171</v>
      </c>
      <c r="D19" s="21">
        <v>68.793936000000002</v>
      </c>
      <c r="E19" s="22">
        <v>90.267651999999984</v>
      </c>
      <c r="F19" s="22">
        <f t="shared" si="0"/>
        <v>82.623913327347793</v>
      </c>
      <c r="G19" s="22">
        <v>36.881116845557067</v>
      </c>
      <c r="H19" s="22">
        <v>45.74279648179072</v>
      </c>
      <c r="I19" s="23">
        <f t="shared" si="1"/>
        <v>0.40857512108055133</v>
      </c>
      <c r="J19" s="24">
        <f t="shared" si="2"/>
        <v>0.91532139694237102</v>
      </c>
      <c r="K19" s="5"/>
    </row>
    <row r="20" spans="1:11" x14ac:dyDescent="0.25">
      <c r="A20" s="18"/>
      <c r="B20" s="19">
        <v>522</v>
      </c>
      <c r="C20" s="20" t="s">
        <v>172</v>
      </c>
      <c r="D20" s="21">
        <v>43.040734999999991</v>
      </c>
      <c r="E20" s="22">
        <v>44.403286000000001</v>
      </c>
      <c r="F20" s="22">
        <f t="shared" si="0"/>
        <v>37.310582853931223</v>
      </c>
      <c r="G20" s="22">
        <v>17.199664637078271</v>
      </c>
      <c r="H20" s="22">
        <v>20.110918216852951</v>
      </c>
      <c r="I20" s="23">
        <f t="shared" si="1"/>
        <v>0.38735116669244413</v>
      </c>
      <c r="J20" s="24">
        <f t="shared" si="2"/>
        <v>0.84026625538324395</v>
      </c>
      <c r="K20" s="5"/>
    </row>
    <row r="21" spans="1:11" ht="25.5" x14ac:dyDescent="0.25">
      <c r="A21" s="18"/>
      <c r="B21" s="19">
        <v>523</v>
      </c>
      <c r="C21" s="20" t="s">
        <v>173</v>
      </c>
      <c r="D21" s="21">
        <v>88.071166000000005</v>
      </c>
      <c r="E21" s="22">
        <v>105.51883000000001</v>
      </c>
      <c r="F21" s="22">
        <f t="shared" si="0"/>
        <v>71.535214398209234</v>
      </c>
      <c r="G21" s="22">
        <v>30.160366113332831</v>
      </c>
      <c r="H21" s="22">
        <v>41.374848284876407</v>
      </c>
      <c r="I21" s="23">
        <f t="shared" si="1"/>
        <v>0.28582923174311947</v>
      </c>
      <c r="J21" s="24">
        <f t="shared" si="2"/>
        <v>0.6779379035780555</v>
      </c>
      <c r="K21" s="5"/>
    </row>
    <row r="22" spans="1:11" ht="25.5" x14ac:dyDescent="0.25">
      <c r="A22" s="18"/>
      <c r="B22" s="19">
        <v>524</v>
      </c>
      <c r="C22" s="20" t="s">
        <v>174</v>
      </c>
      <c r="D22" s="21">
        <v>116.92862400000001</v>
      </c>
      <c r="E22" s="22">
        <v>129.12009399999999</v>
      </c>
      <c r="F22" s="22">
        <f t="shared" si="0"/>
        <v>100.23048959788866</v>
      </c>
      <c r="G22" s="22">
        <v>43.119954585050436</v>
      </c>
      <c r="H22" s="22">
        <v>57.110535012838227</v>
      </c>
      <c r="I22" s="23">
        <f t="shared" si="1"/>
        <v>0.33395231717419938</v>
      </c>
      <c r="J22" s="24">
        <f t="shared" si="2"/>
        <v>0.7762578735257788</v>
      </c>
      <c r="K22" s="5"/>
    </row>
    <row r="23" spans="1:11" ht="25.5" x14ac:dyDescent="0.25">
      <c r="A23" s="18"/>
      <c r="B23" s="19">
        <v>525</v>
      </c>
      <c r="C23" s="20" t="s">
        <v>175</v>
      </c>
      <c r="D23" s="21">
        <v>45.52950899999999</v>
      </c>
      <c r="E23" s="22">
        <v>56.156751000000007</v>
      </c>
      <c r="F23" s="22">
        <f t="shared" si="0"/>
        <v>54.457589281666515</v>
      </c>
      <c r="G23" s="22">
        <v>24.112467959745118</v>
      </c>
      <c r="H23" s="22">
        <v>30.345121321921397</v>
      </c>
      <c r="I23" s="23">
        <f t="shared" si="1"/>
        <v>0.42937790257390629</v>
      </c>
      <c r="J23" s="24">
        <f t="shared" si="2"/>
        <v>0.9697425209244479</v>
      </c>
      <c r="K23" s="5"/>
    </row>
    <row r="24" spans="1:11" ht="25.5" x14ac:dyDescent="0.25">
      <c r="A24" s="18"/>
      <c r="B24" s="19">
        <v>526</v>
      </c>
      <c r="C24" s="20" t="s">
        <v>176</v>
      </c>
      <c r="D24" s="21">
        <v>44.423856999999998</v>
      </c>
      <c r="E24" s="22">
        <v>47.19125600000001</v>
      </c>
      <c r="F24" s="22">
        <f t="shared" si="0"/>
        <v>29.340051074182213</v>
      </c>
      <c r="G24" s="22">
        <v>11.475183023832017</v>
      </c>
      <c r="H24" s="22">
        <v>17.864868050350196</v>
      </c>
      <c r="I24" s="23">
        <f t="shared" si="1"/>
        <v>0.24316333144072313</v>
      </c>
      <c r="J24" s="24">
        <f t="shared" si="2"/>
        <v>0.62172642902706821</v>
      </c>
      <c r="K24" s="5"/>
    </row>
    <row r="25" spans="1:11" ht="25.5" x14ac:dyDescent="0.25">
      <c r="A25" s="18"/>
      <c r="B25" s="19">
        <v>527</v>
      </c>
      <c r="C25" s="20" t="s">
        <v>177</v>
      </c>
      <c r="D25" s="21">
        <v>41.116135999999997</v>
      </c>
      <c r="E25" s="22">
        <v>67.524456999999998</v>
      </c>
      <c r="F25" s="22">
        <f t="shared" si="0"/>
        <v>44.735179915458502</v>
      </c>
      <c r="G25" s="22">
        <v>15.666076968587731</v>
      </c>
      <c r="H25" s="22">
        <v>29.069102946870771</v>
      </c>
      <c r="I25" s="23">
        <f t="shared" si="1"/>
        <v>0.23200596738730875</v>
      </c>
      <c r="J25" s="24">
        <f t="shared" si="2"/>
        <v>0.66250336401014676</v>
      </c>
      <c r="K25" s="5"/>
    </row>
    <row r="26" spans="1:11" ht="25.5" x14ac:dyDescent="0.25">
      <c r="A26" s="18"/>
      <c r="B26" s="19">
        <v>528</v>
      </c>
      <c r="C26" s="20" t="s">
        <v>178</v>
      </c>
      <c r="D26" s="21">
        <v>68.714286000000016</v>
      </c>
      <c r="E26" s="22">
        <v>69.551554999999979</v>
      </c>
      <c r="F26" s="22">
        <f t="shared" si="0"/>
        <v>61.528906812799626</v>
      </c>
      <c r="G26" s="22">
        <v>19.431222109979217</v>
      </c>
      <c r="H26" s="22">
        <v>42.097684702820409</v>
      </c>
      <c r="I26" s="23">
        <f t="shared" si="1"/>
        <v>0.27937868693200635</v>
      </c>
      <c r="J26" s="24">
        <f t="shared" si="2"/>
        <v>0.884651778278712</v>
      </c>
      <c r="K26" s="5"/>
    </row>
    <row r="27" spans="1:11" x14ac:dyDescent="0.25">
      <c r="A27" s="18"/>
      <c r="B27" s="19">
        <v>529</v>
      </c>
      <c r="C27" s="20" t="s">
        <v>179</v>
      </c>
      <c r="D27" s="21">
        <v>76.415937000000014</v>
      </c>
      <c r="E27" s="22">
        <v>79.365088</v>
      </c>
      <c r="F27" s="22">
        <f t="shared" si="0"/>
        <v>67.5740294726711</v>
      </c>
      <c r="G27" s="22">
        <v>27.798802430042997</v>
      </c>
      <c r="H27" s="22">
        <v>39.775227042628103</v>
      </c>
      <c r="I27" s="23">
        <f t="shared" si="1"/>
        <v>0.35026487250972366</v>
      </c>
      <c r="J27" s="24">
        <f t="shared" si="2"/>
        <v>0.85143267871978046</v>
      </c>
      <c r="K27" s="5"/>
    </row>
    <row r="28" spans="1:11" ht="25.5" x14ac:dyDescent="0.25">
      <c r="A28" s="18"/>
      <c r="B28" s="19">
        <v>530</v>
      </c>
      <c r="C28" s="20" t="s">
        <v>180</v>
      </c>
      <c r="D28" s="21">
        <v>69.812943000000004</v>
      </c>
      <c r="E28" s="22">
        <v>84.755393000000026</v>
      </c>
      <c r="F28" s="22">
        <f t="shared" si="0"/>
        <v>63.692489231669256</v>
      </c>
      <c r="G28" s="22">
        <v>22.52769217884817</v>
      </c>
      <c r="H28" s="22">
        <v>41.164797052821086</v>
      </c>
      <c r="I28" s="23">
        <f t="shared" si="1"/>
        <v>0.26579656328002826</v>
      </c>
      <c r="J28" s="24">
        <f t="shared" si="2"/>
        <v>0.75148597602124545</v>
      </c>
      <c r="K28" s="5"/>
    </row>
    <row r="29" spans="1:11" ht="25.5" x14ac:dyDescent="0.25">
      <c r="A29" s="18"/>
      <c r="B29" s="19">
        <v>531</v>
      </c>
      <c r="C29" s="20" t="s">
        <v>181</v>
      </c>
      <c r="D29" s="21">
        <v>44.533156999999981</v>
      </c>
      <c r="E29" s="22">
        <v>49.209384000000007</v>
      </c>
      <c r="F29" s="22">
        <f t="shared" si="0"/>
        <v>39.155669123196617</v>
      </c>
      <c r="G29" s="22">
        <v>18.608622897544933</v>
      </c>
      <c r="H29" s="22">
        <v>20.547046225651684</v>
      </c>
      <c r="I29" s="23">
        <f t="shared" si="1"/>
        <v>0.37815191707225865</v>
      </c>
      <c r="J29" s="24">
        <f t="shared" si="2"/>
        <v>0.79569516910019866</v>
      </c>
      <c r="K29" s="5"/>
    </row>
    <row r="30" spans="1:11" ht="25.5" x14ac:dyDescent="0.25">
      <c r="A30" s="18"/>
      <c r="B30" s="19">
        <v>532</v>
      </c>
      <c r="C30" s="20" t="s">
        <v>182</v>
      </c>
      <c r="D30" s="21">
        <v>40.063999999999986</v>
      </c>
      <c r="E30" s="22">
        <v>69.815851999999978</v>
      </c>
      <c r="F30" s="22">
        <f t="shared" si="0"/>
        <v>30.872164945452823</v>
      </c>
      <c r="G30" s="22">
        <v>14.735804751573596</v>
      </c>
      <c r="H30" s="22">
        <v>16.136360193879227</v>
      </c>
      <c r="I30" s="23">
        <f t="shared" si="1"/>
        <v>0.21106674672642542</v>
      </c>
      <c r="J30" s="24">
        <f t="shared" si="2"/>
        <v>0.44219420176169782</v>
      </c>
      <c r="K30" s="5"/>
    </row>
    <row r="31" spans="1:11" x14ac:dyDescent="0.25">
      <c r="A31" s="18"/>
      <c r="B31" s="19">
        <v>533</v>
      </c>
      <c r="C31" s="20" t="s">
        <v>183</v>
      </c>
      <c r="D31" s="21">
        <v>47.117866000000006</v>
      </c>
      <c r="E31" s="22">
        <v>48.224734999999995</v>
      </c>
      <c r="F31" s="22">
        <f t="shared" si="0"/>
        <v>37.995585801931156</v>
      </c>
      <c r="G31" s="22">
        <v>10.184087351452035</v>
      </c>
      <c r="H31" s="22">
        <v>27.811498450479121</v>
      </c>
      <c r="I31" s="23">
        <f t="shared" si="1"/>
        <v>0.21117974731125089</v>
      </c>
      <c r="J31" s="24">
        <f t="shared" si="2"/>
        <v>0.78788583912241628</v>
      </c>
      <c r="K31" s="5"/>
    </row>
    <row r="32" spans="1:11" x14ac:dyDescent="0.25">
      <c r="A32" s="18"/>
      <c r="B32" s="19">
        <v>534</v>
      </c>
      <c r="C32" s="20" t="s">
        <v>184</v>
      </c>
      <c r="D32" s="21">
        <v>24.518181999999999</v>
      </c>
      <c r="E32" s="22">
        <v>34.794590000000007</v>
      </c>
      <c r="F32" s="22">
        <f t="shared" si="0"/>
        <v>26.227662742088796</v>
      </c>
      <c r="G32" s="22">
        <v>9.8131458990328611</v>
      </c>
      <c r="H32" s="22">
        <v>16.414516843055935</v>
      </c>
      <c r="I32" s="23">
        <f t="shared" si="1"/>
        <v>0.28203079556427763</v>
      </c>
      <c r="J32" s="24">
        <f t="shared" si="2"/>
        <v>0.75378565294457534</v>
      </c>
      <c r="K32" s="5"/>
    </row>
    <row r="33" spans="1:11" x14ac:dyDescent="0.25">
      <c r="A33" s="18"/>
      <c r="B33" s="19">
        <v>535</v>
      </c>
      <c r="C33" s="20" t="s">
        <v>185</v>
      </c>
      <c r="D33" s="21">
        <v>47.344182000000004</v>
      </c>
      <c r="E33" s="22">
        <v>55.302962000000008</v>
      </c>
      <c r="F33" s="22">
        <f t="shared" si="0"/>
        <v>47.397444173147733</v>
      </c>
      <c r="G33" s="22">
        <v>21.726214467557611</v>
      </c>
      <c r="H33" s="22">
        <v>25.671229705590122</v>
      </c>
      <c r="I33" s="23">
        <f t="shared" si="1"/>
        <v>0.3928580618802589</v>
      </c>
      <c r="J33" s="24">
        <f t="shared" si="2"/>
        <v>0.85705073397601605</v>
      </c>
      <c r="K33" s="5"/>
    </row>
    <row r="34" spans="1:11" x14ac:dyDescent="0.25">
      <c r="A34" s="18"/>
      <c r="B34" s="19">
        <v>536</v>
      </c>
      <c r="C34" s="20" t="s">
        <v>186</v>
      </c>
      <c r="D34" s="21">
        <v>13.023967000000003</v>
      </c>
      <c r="E34" s="22">
        <v>13.024893</v>
      </c>
      <c r="F34" s="22">
        <f t="shared" si="0"/>
        <v>12.481291202719149</v>
      </c>
      <c r="G34" s="22">
        <v>5.5165989513006934</v>
      </c>
      <c r="H34" s="22">
        <v>6.9646922514184553</v>
      </c>
      <c r="I34" s="23">
        <f t="shared" si="1"/>
        <v>0.42354274628595362</v>
      </c>
      <c r="J34" s="24">
        <f t="shared" si="2"/>
        <v>0.95826439439611122</v>
      </c>
      <c r="K34" s="5"/>
    </row>
    <row r="35" spans="1:11" ht="25.5" x14ac:dyDescent="0.25">
      <c r="A35" s="18"/>
      <c r="B35" s="19">
        <v>537</v>
      </c>
      <c r="C35" s="20" t="s">
        <v>187</v>
      </c>
      <c r="D35" s="21">
        <v>27.514018999999998</v>
      </c>
      <c r="E35" s="22">
        <v>68.298541000000014</v>
      </c>
      <c r="F35" s="22">
        <f t="shared" si="0"/>
        <v>30.782030333488365</v>
      </c>
      <c r="G35" s="22">
        <v>15.082795162309594</v>
      </c>
      <c r="H35" s="22">
        <v>15.699235171178771</v>
      </c>
      <c r="I35" s="23">
        <f t="shared" si="1"/>
        <v>0.22083627177789333</v>
      </c>
      <c r="J35" s="24">
        <f t="shared" si="2"/>
        <v>0.45069821233060248</v>
      </c>
      <c r="K35" s="5"/>
    </row>
    <row r="36" spans="1:11" ht="25.5" x14ac:dyDescent="0.25">
      <c r="A36" s="18"/>
      <c r="B36" s="19">
        <v>538</v>
      </c>
      <c r="C36" s="20" t="s">
        <v>188</v>
      </c>
      <c r="D36" s="21">
        <v>26.163713000000001</v>
      </c>
      <c r="E36" s="22">
        <v>27.877859999999998</v>
      </c>
      <c r="F36" s="22">
        <f t="shared" si="0"/>
        <v>25.096743661013079</v>
      </c>
      <c r="G36" s="22">
        <v>6.6736203906475566</v>
      </c>
      <c r="H36" s="22">
        <v>18.423123270365522</v>
      </c>
      <c r="I36" s="23">
        <f t="shared" si="1"/>
        <v>0.23938782928989374</v>
      </c>
      <c r="J36" s="24">
        <f t="shared" si="2"/>
        <v>0.90023924580341108</v>
      </c>
      <c r="K36" s="5"/>
    </row>
    <row r="37" spans="1:11" ht="25.5" x14ac:dyDescent="0.25">
      <c r="A37" s="18"/>
      <c r="B37" s="19">
        <v>539</v>
      </c>
      <c r="C37" s="20" t="s">
        <v>189</v>
      </c>
      <c r="D37" s="21">
        <v>18.231728</v>
      </c>
      <c r="E37" s="22">
        <v>32.049828000000005</v>
      </c>
      <c r="F37" s="22">
        <f t="shared" si="0"/>
        <v>13.598239769224165</v>
      </c>
      <c r="G37" s="22">
        <v>4.4351896773878252</v>
      </c>
      <c r="H37" s="22">
        <v>9.1630500918363396</v>
      </c>
      <c r="I37" s="23">
        <f t="shared" si="1"/>
        <v>0.13838419592728624</v>
      </c>
      <c r="J37" s="24">
        <f t="shared" si="2"/>
        <v>0.42428432905237939</v>
      </c>
      <c r="K37" s="5"/>
    </row>
    <row r="38" spans="1:11" ht="25.5" x14ac:dyDescent="0.25">
      <c r="A38" s="18"/>
      <c r="B38" s="19">
        <v>541</v>
      </c>
      <c r="C38" s="20" t="s">
        <v>190</v>
      </c>
      <c r="D38" s="21">
        <v>30.943989999999999</v>
      </c>
      <c r="E38" s="22">
        <v>32.810663999999996</v>
      </c>
      <c r="F38" s="22">
        <f t="shared" si="0"/>
        <v>31.807628167945779</v>
      </c>
      <c r="G38" s="22">
        <v>10.874004678455094</v>
      </c>
      <c r="H38" s="22">
        <v>20.933623489490685</v>
      </c>
      <c r="I38" s="23">
        <f t="shared" si="1"/>
        <v>0.33141678200889491</v>
      </c>
      <c r="J38" s="24">
        <f t="shared" si="2"/>
        <v>0.96942957838176591</v>
      </c>
      <c r="K38" s="5"/>
    </row>
    <row r="39" spans="1:11" ht="25.5" x14ac:dyDescent="0.25">
      <c r="A39" s="18"/>
      <c r="B39" s="19">
        <v>542</v>
      </c>
      <c r="C39" s="20" t="s">
        <v>191</v>
      </c>
      <c r="D39" s="21">
        <v>9.8161759999999987</v>
      </c>
      <c r="E39" s="22">
        <v>22.954020000000003</v>
      </c>
      <c r="F39" s="22">
        <f t="shared" si="0"/>
        <v>12.402862352550983</v>
      </c>
      <c r="G39" s="22">
        <v>5.23685702277362</v>
      </c>
      <c r="H39" s="22">
        <v>7.1660053297773629</v>
      </c>
      <c r="I39" s="23">
        <f t="shared" si="1"/>
        <v>0.22814552844223449</v>
      </c>
      <c r="J39" s="24">
        <f t="shared" si="2"/>
        <v>0.54033508520733975</v>
      </c>
      <c r="K39" s="5"/>
    </row>
    <row r="40" spans="1:11" x14ac:dyDescent="0.25">
      <c r="A40" s="18"/>
      <c r="B40" s="19">
        <v>543</v>
      </c>
      <c r="C40" s="20" t="s">
        <v>192</v>
      </c>
      <c r="D40" s="21">
        <v>5.8678409999999994</v>
      </c>
      <c r="E40" s="22">
        <v>7.3595040000000003</v>
      </c>
      <c r="F40" s="22">
        <f t="shared" si="0"/>
        <v>5.5363106465952043</v>
      </c>
      <c r="G40" s="22">
        <v>2.2478934381415456</v>
      </c>
      <c r="H40" s="22">
        <v>3.2884172084536587</v>
      </c>
      <c r="I40" s="23">
        <f t="shared" si="1"/>
        <v>0.30544088815517262</v>
      </c>
      <c r="J40" s="24">
        <f t="shared" si="2"/>
        <v>0.75226681670330009</v>
      </c>
      <c r="K40" s="5"/>
    </row>
    <row r="41" spans="1:11" ht="25.5" x14ac:dyDescent="0.25">
      <c r="A41" s="18"/>
      <c r="B41" s="19">
        <v>544</v>
      </c>
      <c r="C41" s="20" t="s">
        <v>193</v>
      </c>
      <c r="D41" s="21">
        <v>11.276949</v>
      </c>
      <c r="E41" s="22">
        <v>11.437864000000003</v>
      </c>
      <c r="F41" s="22">
        <f t="shared" si="0"/>
        <v>11.344333205237689</v>
      </c>
      <c r="G41" s="22">
        <v>3.3327690442674793</v>
      </c>
      <c r="H41" s="22">
        <v>8.0115641609702095</v>
      </c>
      <c r="I41" s="23">
        <f t="shared" si="1"/>
        <v>0.29138036999456179</v>
      </c>
      <c r="J41" s="24">
        <f t="shared" si="2"/>
        <v>0.99182270441733578</v>
      </c>
      <c r="K41" s="5"/>
    </row>
    <row r="42" spans="1:11" x14ac:dyDescent="0.25">
      <c r="A42" s="18"/>
      <c r="B42" s="19">
        <v>545</v>
      </c>
      <c r="C42" s="20" t="s">
        <v>194</v>
      </c>
      <c r="D42" s="21">
        <v>13.404956000000002</v>
      </c>
      <c r="E42" s="22">
        <v>50.588844999999992</v>
      </c>
      <c r="F42" s="22">
        <f t="shared" si="0"/>
        <v>13.027221847481087</v>
      </c>
      <c r="G42" s="22">
        <v>4.1106597790039814</v>
      </c>
      <c r="H42" s="22">
        <v>8.9165620684771056</v>
      </c>
      <c r="I42" s="23">
        <f t="shared" si="1"/>
        <v>8.1256248862846783E-2</v>
      </c>
      <c r="J42" s="24">
        <f t="shared" si="2"/>
        <v>0.25751174685804923</v>
      </c>
      <c r="K42" s="5"/>
    </row>
    <row r="43" spans="1:11" x14ac:dyDescent="0.25">
      <c r="A43" s="18"/>
      <c r="B43" s="19">
        <v>546</v>
      </c>
      <c r="C43" s="20" t="s">
        <v>195</v>
      </c>
      <c r="D43" s="21">
        <v>18.284731000000001</v>
      </c>
      <c r="E43" s="22">
        <v>30.288413000000002</v>
      </c>
      <c r="F43" s="22">
        <f t="shared" si="0"/>
        <v>7.4907642477473928</v>
      </c>
      <c r="G43" s="22">
        <v>2.1408884328702698</v>
      </c>
      <c r="H43" s="22">
        <v>5.349875814877123</v>
      </c>
      <c r="I43" s="23">
        <f t="shared" si="1"/>
        <v>7.0683413913771892E-2</v>
      </c>
      <c r="J43" s="24">
        <f t="shared" si="2"/>
        <v>0.24731451752679787</v>
      </c>
      <c r="K43" s="5"/>
    </row>
    <row r="44" spans="1:11" x14ac:dyDescent="0.25">
      <c r="A44" s="18"/>
      <c r="B44" s="19">
        <v>547</v>
      </c>
      <c r="C44" s="20" t="s">
        <v>196</v>
      </c>
      <c r="D44" s="21">
        <v>7.1944089999999994</v>
      </c>
      <c r="E44" s="22">
        <v>6.2548809999999992</v>
      </c>
      <c r="F44" s="22">
        <f t="shared" si="0"/>
        <v>3.6197096291871276</v>
      </c>
      <c r="G44" s="22">
        <v>0.8575933485844871</v>
      </c>
      <c r="H44" s="22">
        <v>2.7621162806026405</v>
      </c>
      <c r="I44" s="23">
        <f t="shared" si="1"/>
        <v>0.1371078600191574</v>
      </c>
      <c r="J44" s="24">
        <f t="shared" si="2"/>
        <v>0.57870159787006792</v>
      </c>
      <c r="K44" s="5"/>
    </row>
    <row r="45" spans="1:11" x14ac:dyDescent="0.25">
      <c r="A45" s="18"/>
      <c r="B45" s="19">
        <v>548</v>
      </c>
      <c r="C45" s="20" t="s">
        <v>197</v>
      </c>
      <c r="D45" s="21">
        <v>6.2443699999999982</v>
      </c>
      <c r="E45" s="22">
        <v>5.2270769999999995</v>
      </c>
      <c r="F45" s="22">
        <f t="shared" si="0"/>
        <v>3.1883137040931615</v>
      </c>
      <c r="G45" s="22">
        <v>0.92676951706380351</v>
      </c>
      <c r="H45" s="22">
        <v>2.261544187029358</v>
      </c>
      <c r="I45" s="23">
        <f t="shared" si="1"/>
        <v>0.17730167683847084</v>
      </c>
      <c r="J45" s="24">
        <f t="shared" si="2"/>
        <v>0.60996111289218846</v>
      </c>
      <c r="K45" s="5"/>
    </row>
    <row r="46" spans="1:11" x14ac:dyDescent="0.25">
      <c r="A46" s="18"/>
      <c r="B46" s="19">
        <v>549</v>
      </c>
      <c r="C46" s="20" t="s">
        <v>198</v>
      </c>
      <c r="D46" s="21">
        <v>8.0086109999999984</v>
      </c>
      <c r="E46" s="22">
        <v>17.813275999999998</v>
      </c>
      <c r="F46" s="22">
        <f t="shared" si="0"/>
        <v>8.8567349438635574</v>
      </c>
      <c r="G46" s="22">
        <v>2.6525073935627006</v>
      </c>
      <c r="H46" s="22">
        <v>6.2042275503008568</v>
      </c>
      <c r="I46" s="23">
        <f t="shared" si="1"/>
        <v>0.14890620869303889</v>
      </c>
      <c r="J46" s="24">
        <f t="shared" si="2"/>
        <v>0.49719854696371169</v>
      </c>
      <c r="K46" s="5"/>
    </row>
    <row r="47" spans="1:11" ht="25.5" x14ac:dyDescent="0.25">
      <c r="A47" s="18"/>
      <c r="B47" s="19">
        <v>550</v>
      </c>
      <c r="C47" s="20" t="s">
        <v>199</v>
      </c>
      <c r="D47" s="21">
        <v>9.8656549999999985</v>
      </c>
      <c r="E47" s="22">
        <v>26.777131000000001</v>
      </c>
      <c r="F47" s="22">
        <f t="shared" si="0"/>
        <v>6.8878644254855317</v>
      </c>
      <c r="G47" s="22">
        <v>2.1444513437854766</v>
      </c>
      <c r="H47" s="22">
        <v>4.743413081700055</v>
      </c>
      <c r="I47" s="23">
        <f t="shared" si="1"/>
        <v>8.0085179543151072E-2</v>
      </c>
      <c r="J47" s="24">
        <f t="shared" si="2"/>
        <v>0.25722936581538669</v>
      </c>
      <c r="K47" s="5"/>
    </row>
    <row r="48" spans="1:11" ht="38.25" x14ac:dyDescent="0.25">
      <c r="A48" s="18"/>
      <c r="B48" s="19">
        <v>551</v>
      </c>
      <c r="C48" s="20" t="s">
        <v>200</v>
      </c>
      <c r="D48" s="21">
        <v>2.384944</v>
      </c>
      <c r="E48" s="22">
        <v>2.8705800000000004</v>
      </c>
      <c r="F48" s="22">
        <f t="shared" si="0"/>
        <v>1.2652216844508075</v>
      </c>
      <c r="G48" s="22">
        <v>0.77245968941861065</v>
      </c>
      <c r="H48" s="22">
        <v>0.49276199503219686</v>
      </c>
      <c r="I48" s="23">
        <f t="shared" si="1"/>
        <v>0.26909533593162727</v>
      </c>
      <c r="J48" s="24">
        <f t="shared" si="2"/>
        <v>0.44075472010910943</v>
      </c>
      <c r="K48" s="5"/>
    </row>
    <row r="49" spans="1:11" x14ac:dyDescent="0.25">
      <c r="A49" s="18"/>
      <c r="B49" s="19">
        <v>552</v>
      </c>
      <c r="C49" s="20" t="s">
        <v>201</v>
      </c>
      <c r="D49" s="21">
        <v>14.197221000000003</v>
      </c>
      <c r="E49" s="22">
        <v>24.892108</v>
      </c>
      <c r="F49" s="22">
        <f t="shared" si="0"/>
        <v>15.631153379625175</v>
      </c>
      <c r="G49" s="22">
        <v>8.0693957744515501</v>
      </c>
      <c r="H49" s="22">
        <v>7.5617576051736251</v>
      </c>
      <c r="I49" s="23">
        <f t="shared" si="1"/>
        <v>0.32417486596360379</v>
      </c>
      <c r="J49" s="24">
        <f t="shared" si="2"/>
        <v>0.62795619316874152</v>
      </c>
      <c r="K49" s="5"/>
    </row>
    <row r="50" spans="1:11" x14ac:dyDescent="0.25">
      <c r="A50" s="18"/>
      <c r="B50" s="19">
        <v>553</v>
      </c>
      <c r="C50" s="20" t="s">
        <v>202</v>
      </c>
      <c r="D50" s="21">
        <v>1.2808969999999997</v>
      </c>
      <c r="E50" s="22">
        <v>2.7728549999999998</v>
      </c>
      <c r="F50" s="22">
        <f t="shared" si="0"/>
        <v>1.2642807146185078</v>
      </c>
      <c r="G50" s="22">
        <v>0</v>
      </c>
      <c r="H50" s="22">
        <v>1.2642807146185078</v>
      </c>
      <c r="I50" s="23">
        <f t="shared" si="1"/>
        <v>0</v>
      </c>
      <c r="J50" s="24">
        <f t="shared" si="2"/>
        <v>0.45594909024038682</v>
      </c>
      <c r="K50" s="5"/>
    </row>
    <row r="51" spans="1:11" x14ac:dyDescent="0.25">
      <c r="A51" s="18"/>
      <c r="B51" s="19">
        <v>554</v>
      </c>
      <c r="C51" s="20" t="s">
        <v>203</v>
      </c>
      <c r="D51" s="21">
        <v>7.1033999999999988</v>
      </c>
      <c r="E51" s="22">
        <v>10.928772000000002</v>
      </c>
      <c r="F51" s="22">
        <f t="shared" si="0"/>
        <v>2.0708789253403665</v>
      </c>
      <c r="G51" s="22">
        <v>0.13819145155139267</v>
      </c>
      <c r="H51" s="22">
        <v>1.9326874737889739</v>
      </c>
      <c r="I51" s="23">
        <f t="shared" si="1"/>
        <v>1.2644737354882384E-2</v>
      </c>
      <c r="J51" s="24">
        <f t="shared" si="2"/>
        <v>0.18948871157165381</v>
      </c>
      <c r="K51" s="5"/>
    </row>
    <row r="52" spans="1:11" x14ac:dyDescent="0.25">
      <c r="A52" s="32" t="s">
        <v>204</v>
      </c>
      <c r="B52" s="33"/>
      <c r="C52" s="34"/>
      <c r="D52" s="35">
        <f ca="1">SUM(D53:OFFSET(D51,(MATCH("GOBIERNOS LOCALES",$A$8:$A$54,0)-MATCH("GOBIERNOS REGIONALES",$A$8:$A$54,0)),0))</f>
        <v>4.5</v>
      </c>
      <c r="E52" s="35">
        <f ca="1">SUM(E53:OFFSET(E51,(MATCH("GOBIERNOS LOCALES",$A$8:$A$54,0)-MATCH("GOBIERNOS REGIONALES",$A$8:$A$54,0)),0))</f>
        <v>0.47657700000000003</v>
      </c>
      <c r="F52" s="35">
        <f ca="1">SUM(F53:OFFSET(F51,(MATCH("GOBIERNOS LOCALES",$A$8:$A$54,0)-MATCH("GOBIERNOS REGIONALES",$A$8:$A$54,0)),0))</f>
        <v>0.45957470824941993</v>
      </c>
      <c r="G52" s="35">
        <f ca="1">SUM(G53:OFFSET(G51,(MATCH("GOBIERNOS LOCALES",$A$8:$A$54,0)-MATCH("GOBIERNOS REGIONALES",$A$8:$A$54,0)),0))</f>
        <v>3.5098799970000982E-2</v>
      </c>
      <c r="H52" s="35">
        <f ca="1">SUM(H53:OFFSET(H51,(MATCH("GOBIERNOS LOCALES",$A$8:$A$54,0)-MATCH("GOBIERNOS REGIONALES",$A$8:$A$54,0)),0))</f>
        <v>0.42447590827941895</v>
      </c>
      <c r="I52" s="37">
        <f t="shared" ca="1" si="1"/>
        <v>7.3647700098831842E-2</v>
      </c>
      <c r="J52" s="38">
        <f t="shared" ca="1" si="2"/>
        <v>0.96432414541494849</v>
      </c>
      <c r="K52" s="5"/>
    </row>
    <row r="53" spans="1:11" ht="15.75" thickBot="1" x14ac:dyDescent="0.3">
      <c r="A53" s="25"/>
      <c r="B53" s="26">
        <v>440</v>
      </c>
      <c r="C53" s="27" t="s">
        <v>205</v>
      </c>
      <c r="D53" s="28">
        <v>4.5</v>
      </c>
      <c r="E53" s="29">
        <v>0.47657700000000003</v>
      </c>
      <c r="F53" s="29">
        <f t="shared" si="0"/>
        <v>0.45957470824941993</v>
      </c>
      <c r="G53" s="29">
        <v>3.5098799970000982E-2</v>
      </c>
      <c r="H53" s="29">
        <v>0.42447590827941895</v>
      </c>
      <c r="I53" s="30">
        <f t="shared" si="1"/>
        <v>7.3647700098831842E-2</v>
      </c>
      <c r="J53" s="31">
        <f t="shared" si="2"/>
        <v>0.96432414541494849</v>
      </c>
      <c r="K53" s="5"/>
    </row>
    <row r="54" spans="1:11" x14ac:dyDescent="0.25">
      <c r="A54" t="s">
        <v>231</v>
      </c>
      <c r="D54" s="6"/>
      <c r="E54" s="6"/>
      <c r="F54" s="6">
        <f t="shared" si="0"/>
        <v>0</v>
      </c>
      <c r="G54" s="6"/>
      <c r="H54" s="6"/>
      <c r="I54" s="5">
        <f t="shared" si="1"/>
        <v>0</v>
      </c>
      <c r="J54" s="5">
        <f t="shared" si="2"/>
        <v>0</v>
      </c>
      <c r="K54" s="5"/>
    </row>
    <row r="55" spans="1:11" x14ac:dyDescent="0.25">
      <c r="D55" s="6"/>
      <c r="E55" s="6"/>
      <c r="F55" s="6"/>
      <c r="G55" s="6"/>
      <c r="H55" s="6"/>
      <c r="I55" s="5"/>
      <c r="J55" s="5"/>
      <c r="K55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>
      <selection activeCell="A18" sqref="A18:E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66</v>
      </c>
      <c r="B1" s="47" t="s">
        <v>232</v>
      </c>
      <c r="C1" s="47" t="s">
        <v>39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1429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2199.1120099999989</v>
      </c>
      <c r="G6" s="15">
        <v>2729.5519979999999</v>
      </c>
      <c r="H6" s="15">
        <v>2062.5935086281452</v>
      </c>
      <c r="I6" s="15">
        <v>844.76982033385309</v>
      </c>
      <c r="J6" s="15">
        <v>1217.823688294292</v>
      </c>
      <c r="K6" s="16">
        <v>0.30949028300352355</v>
      </c>
      <c r="L6" s="17">
        <v>0.75565276284879379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1728.9160649999994</v>
      </c>
      <c r="G7" s="36">
        <f ca="1">SUM(G8:OFFSET(G6,MATCH("PROYECTOS",$A$8:$A$50,0),0))</f>
        <v>1933.9034169999995</v>
      </c>
      <c r="H7" s="36">
        <f ca="1">SUM(H8:OFFSET(H6,MATCH("PROYECTOS",$A$8:$A$50,0),0))</f>
        <v>1673.8981823612387</v>
      </c>
      <c r="I7" s="36">
        <f ca="1">SUM(I8:OFFSET(I6,MATCH("PROYECTOS",$A$8:$A$50,0),0))</f>
        <v>717.77107178774907</v>
      </c>
      <c r="J7" s="36">
        <f ca="1">SUM(J8:OFFSET(J6,MATCH("PROYECTOS",$A$8:$A$50,0),0))</f>
        <v>956.12711057348952</v>
      </c>
      <c r="K7" s="37">
        <f ca="1">IFERROR(I7/G7,0)</f>
        <v>0.37115145745034339</v>
      </c>
      <c r="L7" s="38">
        <f ca="1">IFERROR(SUM(I7,J7)/G7,0)</f>
        <v>0.86555417796298295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1508.9335389999997</v>
      </c>
      <c r="G8" s="22">
        <v>1601.8686239999995</v>
      </c>
      <c r="H8" s="22">
        <f t="shared" ref="H8:H13" si="0">SUM(I8,J8)</f>
        <v>1499.5935276868599</v>
      </c>
      <c r="I8" s="22">
        <v>676.03473454324717</v>
      </c>
      <c r="J8" s="22">
        <v>823.55879314361277</v>
      </c>
      <c r="K8" s="23">
        <f t="shared" ref="K8:K14" si="1">IFERROR(I8/G8,0)</f>
        <v>0.42202882584411455</v>
      </c>
      <c r="L8" s="24">
        <f t="shared" ref="L8:L14" si="2">IFERROR(SUM(I8,J8)/G8,0)</f>
        <v>0.93615263150747652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3000402</v>
      </c>
      <c r="C9" s="20" t="s">
        <v>1430</v>
      </c>
      <c r="D9" s="60">
        <v>408</v>
      </c>
      <c r="E9" s="20" t="s">
        <v>989</v>
      </c>
      <c r="F9" s="21">
        <v>35.860388999999991</v>
      </c>
      <c r="G9" s="22">
        <v>44.12252800000001</v>
      </c>
      <c r="H9" s="22">
        <f t="shared" si="0"/>
        <v>32.725850890057927</v>
      </c>
      <c r="I9" s="22">
        <v>13.442352390041606</v>
      </c>
      <c r="J9" s="22">
        <v>19.283498500016321</v>
      </c>
      <c r="K9" s="23">
        <f t="shared" si="1"/>
        <v>0.30465961492599886</v>
      </c>
      <c r="L9" s="24">
        <f t="shared" si="2"/>
        <v>0.74170389534475267</v>
      </c>
      <c r="M9" s="61"/>
      <c r="N9" s="22"/>
      <c r="O9" s="24" t="str">
        <f t="shared" ref="O9:O13" si="3">IFERROR(N9/M9,".")</f>
        <v>.</v>
      </c>
    </row>
    <row r="10" spans="1:15" ht="38.25" x14ac:dyDescent="0.25">
      <c r="A10" s="18"/>
      <c r="B10" s="20">
        <v>3000403</v>
      </c>
      <c r="C10" s="20" t="s">
        <v>1431</v>
      </c>
      <c r="D10" s="60">
        <v>240</v>
      </c>
      <c r="E10" s="20" t="s">
        <v>1435</v>
      </c>
      <c r="F10" s="21">
        <v>69.551506999999987</v>
      </c>
      <c r="G10" s="22">
        <v>135.46884899999995</v>
      </c>
      <c r="H10" s="22">
        <f t="shared" si="0"/>
        <v>37.126454112441316</v>
      </c>
      <c r="I10" s="22">
        <v>9.5008882705239071</v>
      </c>
      <c r="J10" s="22">
        <v>27.625565841917407</v>
      </c>
      <c r="K10" s="23">
        <f t="shared" si="1"/>
        <v>7.01333800401885E-2</v>
      </c>
      <c r="L10" s="24">
        <f t="shared" si="2"/>
        <v>0.27405897655808187</v>
      </c>
      <c r="M10" s="61"/>
      <c r="N10" s="22"/>
      <c r="O10" s="24" t="str">
        <f t="shared" si="3"/>
        <v>.</v>
      </c>
    </row>
    <row r="11" spans="1:15" ht="51" x14ac:dyDescent="0.25">
      <c r="A11" s="18"/>
      <c r="B11" s="20">
        <v>3000404</v>
      </c>
      <c r="C11" s="20" t="s">
        <v>1432</v>
      </c>
      <c r="D11" s="60">
        <v>566</v>
      </c>
      <c r="E11" s="20" t="s">
        <v>1436</v>
      </c>
      <c r="F11" s="21">
        <v>4.2533219999999998</v>
      </c>
      <c r="G11" s="22">
        <v>5.2721010000000001</v>
      </c>
      <c r="H11" s="22">
        <f t="shared" si="0"/>
        <v>2.7834561493427827</v>
      </c>
      <c r="I11" s="22">
        <v>0.52451519910027855</v>
      </c>
      <c r="J11" s="22">
        <v>2.2589409502425042</v>
      </c>
      <c r="K11" s="23">
        <f t="shared" si="1"/>
        <v>9.9488837391445747E-2</v>
      </c>
      <c r="L11" s="24">
        <f t="shared" si="2"/>
        <v>0.52795956476228023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3000405</v>
      </c>
      <c r="C12" s="20" t="s">
        <v>1433</v>
      </c>
      <c r="D12" s="60">
        <v>408</v>
      </c>
      <c r="E12" s="20" t="s">
        <v>989</v>
      </c>
      <c r="F12" s="21">
        <v>91.543945999999949</v>
      </c>
      <c r="G12" s="22">
        <v>116.95823900000002</v>
      </c>
      <c r="H12" s="22">
        <f t="shared" si="0"/>
        <v>81.934768293507204</v>
      </c>
      <c r="I12" s="22">
        <v>14.228562883090738</v>
      </c>
      <c r="J12" s="22">
        <v>67.706205410416459</v>
      </c>
      <c r="K12" s="23">
        <f t="shared" si="1"/>
        <v>0.12165507111551788</v>
      </c>
      <c r="L12" s="24">
        <f t="shared" si="2"/>
        <v>0.70054721235591788</v>
      </c>
      <c r="M12" s="61"/>
      <c r="N12" s="22"/>
      <c r="O12" s="24" t="str">
        <f t="shared" si="3"/>
        <v>.</v>
      </c>
    </row>
    <row r="13" spans="1:15" ht="25.5" x14ac:dyDescent="0.25">
      <c r="A13" s="18"/>
      <c r="B13" s="20">
        <v>3000406</v>
      </c>
      <c r="C13" s="20" t="s">
        <v>1434</v>
      </c>
      <c r="D13" s="60">
        <v>567</v>
      </c>
      <c r="E13" s="20" t="s">
        <v>1437</v>
      </c>
      <c r="F13" s="21">
        <v>18.773362000000002</v>
      </c>
      <c r="G13" s="22">
        <v>30.213075999999997</v>
      </c>
      <c r="H13" s="22">
        <f t="shared" si="0"/>
        <v>19.734125229029502</v>
      </c>
      <c r="I13" s="22">
        <v>4.0400185017454611</v>
      </c>
      <c r="J13" s="22">
        <v>15.694106727284041</v>
      </c>
      <c r="K13" s="23">
        <f t="shared" si="1"/>
        <v>0.13371755003513913</v>
      </c>
      <c r="L13" s="24">
        <f t="shared" si="2"/>
        <v>0.65316504777697915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470.19594499999948</v>
      </c>
      <c r="G14" s="43">
        <f t="shared" ref="G14:J14" ca="1" si="4">OFFSET(G14,-MATCH("PROYECTOS",$A$8:$A$50,0)-1,0)-(OFFSET(G14,-MATCH("PROYECTOS",$A$8:$A$50,0),0))</f>
        <v>795.64858100000038</v>
      </c>
      <c r="H14" s="43">
        <f t="shared" ca="1" si="4"/>
        <v>388.69532626690648</v>
      </c>
      <c r="I14" s="43">
        <f t="shared" ca="1" si="4"/>
        <v>126.99874854610403</v>
      </c>
      <c r="J14" s="43">
        <f t="shared" ca="1" si="4"/>
        <v>261.69657772080245</v>
      </c>
      <c r="K14" s="44">
        <f t="shared" ca="1" si="1"/>
        <v>0.15961663425137682</v>
      </c>
      <c r="L14" s="45">
        <f t="shared" ca="1" si="2"/>
        <v>0.48852638658436354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6" ht="15.75" thickBot="1" x14ac:dyDescent="0.3">
      <c r="A17" s="2" t="s">
        <v>1465</v>
      </c>
    </row>
    <row r="18" spans="1:6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</row>
    <row r="19" spans="1:6" ht="15.75" thickBot="1" x14ac:dyDescent="0.3">
      <c r="A19" s="101"/>
      <c r="B19" s="102"/>
      <c r="C19" s="102"/>
      <c r="D19" s="102"/>
      <c r="E19" s="102"/>
      <c r="F19" s="104"/>
    </row>
    <row r="20" spans="1:6" ht="38.25" customHeight="1" x14ac:dyDescent="0.25">
      <c r="A20" s="18"/>
      <c r="B20" s="20">
        <v>3000402</v>
      </c>
      <c r="C20" s="97" t="s">
        <v>1430</v>
      </c>
      <c r="D20" s="97"/>
      <c r="E20" s="98"/>
      <c r="F20" s="24">
        <v>0.74170389534475267</v>
      </c>
    </row>
    <row r="21" spans="1:6" ht="38.25" customHeight="1" x14ac:dyDescent="0.25">
      <c r="A21" s="18"/>
      <c r="B21" s="20">
        <v>3000403</v>
      </c>
      <c r="C21" s="116" t="s">
        <v>1431</v>
      </c>
      <c r="D21" s="116"/>
      <c r="E21" s="117"/>
      <c r="F21" s="24">
        <v>0.27405897655808187</v>
      </c>
    </row>
    <row r="22" spans="1:6" ht="51" customHeight="1" x14ac:dyDescent="0.25">
      <c r="A22" s="18"/>
      <c r="B22" s="20">
        <v>3000404</v>
      </c>
      <c r="C22" s="116" t="s">
        <v>1432</v>
      </c>
      <c r="D22" s="116"/>
      <c r="E22" s="117"/>
      <c r="F22" s="24">
        <v>0.52795956476228023</v>
      </c>
    </row>
    <row r="23" spans="1:6" ht="38.25" customHeight="1" x14ac:dyDescent="0.25">
      <c r="A23" s="18"/>
      <c r="B23" s="20">
        <v>3000405</v>
      </c>
      <c r="C23" s="116" t="s">
        <v>1433</v>
      </c>
      <c r="D23" s="116"/>
      <c r="E23" s="117"/>
      <c r="F23" s="24">
        <v>0.70054721235591788</v>
      </c>
    </row>
    <row r="24" spans="1:6" ht="26.25" customHeight="1" thickBot="1" x14ac:dyDescent="0.3">
      <c r="A24" s="25"/>
      <c r="B24" s="27">
        <v>3000406</v>
      </c>
      <c r="C24" s="99" t="s">
        <v>1434</v>
      </c>
      <c r="D24" s="99"/>
      <c r="E24" s="100"/>
      <c r="F24" s="31">
        <v>0.65316504777697915</v>
      </c>
    </row>
  </sheetData>
  <mergeCells count="21">
    <mergeCell ref="C20:E20"/>
    <mergeCell ref="C21:E21"/>
    <mergeCell ref="C22:E22"/>
    <mergeCell ref="C23:E23"/>
    <mergeCell ref="C24:E24"/>
    <mergeCell ref="A18:E19"/>
    <mergeCell ref="F18:F19"/>
    <mergeCell ref="A3:E3"/>
    <mergeCell ref="F3:L3"/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L6" sqref="L6:P3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2</v>
      </c>
      <c r="B1" s="47" t="s">
        <v>232</v>
      </c>
      <c r="C1" s="47" t="s">
        <v>12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423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3000002</v>
      </c>
      <c r="C6" s="20" t="s">
        <v>384</v>
      </c>
      <c r="D6" s="20">
        <v>259</v>
      </c>
      <c r="E6" s="20" t="s">
        <v>296</v>
      </c>
      <c r="F6" s="20">
        <v>135</v>
      </c>
      <c r="G6" s="20" t="s">
        <v>142</v>
      </c>
      <c r="H6" s="20">
        <v>1</v>
      </c>
      <c r="I6" s="20" t="s">
        <v>328</v>
      </c>
      <c r="J6" s="20">
        <v>1</v>
      </c>
      <c r="K6" s="20" t="s">
        <v>330</v>
      </c>
      <c r="L6" s="66">
        <v>19.444379999999999</v>
      </c>
      <c r="M6" s="67">
        <v>3.5238839999999998</v>
      </c>
      <c r="N6" s="68">
        <v>3.5238840579986572</v>
      </c>
      <c r="O6" s="67"/>
      <c r="P6" s="68"/>
    </row>
    <row r="7" spans="1:16" ht="38.25" x14ac:dyDescent="0.25">
      <c r="A7" s="18"/>
      <c r="B7" s="20">
        <v>3000002</v>
      </c>
      <c r="C7" s="20" t="s">
        <v>384</v>
      </c>
      <c r="D7" s="20">
        <v>259</v>
      </c>
      <c r="E7" s="20" t="s">
        <v>296</v>
      </c>
      <c r="F7" s="20">
        <v>135</v>
      </c>
      <c r="G7" s="20" t="s">
        <v>142</v>
      </c>
      <c r="H7" s="20">
        <v>1</v>
      </c>
      <c r="I7" s="20" t="s">
        <v>328</v>
      </c>
      <c r="J7" s="20">
        <v>2</v>
      </c>
      <c r="K7" s="20" t="s">
        <v>331</v>
      </c>
      <c r="L7" s="66">
        <v>0</v>
      </c>
      <c r="M7" s="67">
        <v>15.920495999999998</v>
      </c>
      <c r="N7" s="68">
        <v>15.920496001839638</v>
      </c>
      <c r="O7" s="67"/>
      <c r="P7" s="68"/>
    </row>
    <row r="8" spans="1:16" ht="38.25" x14ac:dyDescent="0.25">
      <c r="A8" s="18"/>
      <c r="B8" s="20">
        <v>3033172</v>
      </c>
      <c r="C8" s="20" t="s">
        <v>386</v>
      </c>
      <c r="D8" s="20">
        <v>58</v>
      </c>
      <c r="E8" s="20" t="s">
        <v>405</v>
      </c>
      <c r="F8" s="20">
        <v>135</v>
      </c>
      <c r="G8" s="20" t="s">
        <v>142</v>
      </c>
      <c r="H8" s="20">
        <v>1</v>
      </c>
      <c r="I8" s="20" t="s">
        <v>328</v>
      </c>
      <c r="J8" s="20">
        <v>1</v>
      </c>
      <c r="K8" s="20" t="s">
        <v>330</v>
      </c>
      <c r="L8" s="66">
        <v>3.4353919999999998</v>
      </c>
      <c r="M8" s="67">
        <v>4.7555639999999997</v>
      </c>
      <c r="N8" s="68">
        <v>4.7555637359619141</v>
      </c>
      <c r="O8" s="67"/>
      <c r="P8" s="68"/>
    </row>
    <row r="9" spans="1:16" ht="38.25" x14ac:dyDescent="0.25">
      <c r="A9" s="18"/>
      <c r="B9" s="20">
        <v>3033172</v>
      </c>
      <c r="C9" s="20" t="s">
        <v>386</v>
      </c>
      <c r="D9" s="20">
        <v>58</v>
      </c>
      <c r="E9" s="20" t="s">
        <v>405</v>
      </c>
      <c r="F9" s="20">
        <v>135</v>
      </c>
      <c r="G9" s="20" t="s">
        <v>142</v>
      </c>
      <c r="H9" s="20">
        <v>1</v>
      </c>
      <c r="I9" s="20" t="s">
        <v>328</v>
      </c>
      <c r="J9" s="20">
        <v>2</v>
      </c>
      <c r="K9" s="20" t="s">
        <v>331</v>
      </c>
      <c r="L9" s="66">
        <v>40.295946999999998</v>
      </c>
      <c r="M9" s="67">
        <v>38.975774999999999</v>
      </c>
      <c r="N9" s="68">
        <v>38.975774735212326</v>
      </c>
      <c r="O9" s="67"/>
      <c r="P9" s="68"/>
    </row>
    <row r="10" spans="1:16" ht="38.25" x14ac:dyDescent="0.25">
      <c r="A10" s="18"/>
      <c r="B10" s="20">
        <v>3033294</v>
      </c>
      <c r="C10" s="20" t="s">
        <v>392</v>
      </c>
      <c r="D10" s="20">
        <v>207</v>
      </c>
      <c r="E10" s="20" t="s">
        <v>407</v>
      </c>
      <c r="F10" s="20">
        <v>135</v>
      </c>
      <c r="G10" s="20" t="s">
        <v>142</v>
      </c>
      <c r="H10" s="20">
        <v>1</v>
      </c>
      <c r="I10" s="20" t="s">
        <v>328</v>
      </c>
      <c r="J10" s="20">
        <v>1</v>
      </c>
      <c r="K10" s="20" t="s">
        <v>330</v>
      </c>
      <c r="L10" s="66">
        <v>7.5976590000000002</v>
      </c>
      <c r="M10" s="67">
        <v>13.781883000000001</v>
      </c>
      <c r="N10" s="68">
        <v>13.781883239746094</v>
      </c>
      <c r="O10" s="67"/>
      <c r="P10" s="68"/>
    </row>
    <row r="11" spans="1:16" ht="38.25" x14ac:dyDescent="0.25">
      <c r="A11" s="18"/>
      <c r="B11" s="20">
        <v>3033294</v>
      </c>
      <c r="C11" s="20" t="s">
        <v>392</v>
      </c>
      <c r="D11" s="20">
        <v>207</v>
      </c>
      <c r="E11" s="20" t="s">
        <v>407</v>
      </c>
      <c r="F11" s="20">
        <v>135</v>
      </c>
      <c r="G11" s="20" t="s">
        <v>142</v>
      </c>
      <c r="H11" s="20">
        <v>1</v>
      </c>
      <c r="I11" s="20" t="s">
        <v>328</v>
      </c>
      <c r="J11" s="20">
        <v>2</v>
      </c>
      <c r="K11" s="20" t="s">
        <v>331</v>
      </c>
      <c r="L11" s="66">
        <v>26.092235000000002</v>
      </c>
      <c r="M11" s="67">
        <v>19.910180000000004</v>
      </c>
      <c r="N11" s="68">
        <v>19.910179967992008</v>
      </c>
      <c r="O11" s="67"/>
      <c r="P11" s="68"/>
    </row>
    <row r="12" spans="1:16" ht="38.25" x14ac:dyDescent="0.25">
      <c r="A12" s="18"/>
      <c r="B12" s="20">
        <v>3033295</v>
      </c>
      <c r="C12" s="20" t="s">
        <v>393</v>
      </c>
      <c r="D12" s="20">
        <v>208</v>
      </c>
      <c r="E12" s="20" t="s">
        <v>408</v>
      </c>
      <c r="F12" s="20">
        <v>135</v>
      </c>
      <c r="G12" s="20" t="s">
        <v>142</v>
      </c>
      <c r="H12" s="20">
        <v>1</v>
      </c>
      <c r="I12" s="20" t="s">
        <v>328</v>
      </c>
      <c r="J12" s="20">
        <v>1</v>
      </c>
      <c r="K12" s="20" t="s">
        <v>330</v>
      </c>
      <c r="L12" s="66">
        <v>9.4645539999999997</v>
      </c>
      <c r="M12" s="67">
        <v>6.696942</v>
      </c>
      <c r="N12" s="68">
        <v>6.6969418525695801</v>
      </c>
      <c r="O12" s="67"/>
      <c r="P12" s="68"/>
    </row>
    <row r="13" spans="1:16" ht="38.25" x14ac:dyDescent="0.25">
      <c r="A13" s="18"/>
      <c r="B13" s="20">
        <v>3033295</v>
      </c>
      <c r="C13" s="20" t="s">
        <v>393</v>
      </c>
      <c r="D13" s="20">
        <v>208</v>
      </c>
      <c r="E13" s="20" t="s">
        <v>408</v>
      </c>
      <c r="F13" s="20">
        <v>135</v>
      </c>
      <c r="G13" s="20" t="s">
        <v>142</v>
      </c>
      <c r="H13" s="20">
        <v>1</v>
      </c>
      <c r="I13" s="20" t="s">
        <v>328</v>
      </c>
      <c r="J13" s="20">
        <v>2</v>
      </c>
      <c r="K13" s="20" t="s">
        <v>331</v>
      </c>
      <c r="L13" s="66">
        <v>73.265810999999985</v>
      </c>
      <c r="M13" s="67">
        <v>76.033423000000013</v>
      </c>
      <c r="N13" s="68">
        <v>76.033422701060772</v>
      </c>
      <c r="O13" s="67"/>
      <c r="P13" s="68"/>
    </row>
    <row r="14" spans="1:16" ht="38.25" x14ac:dyDescent="0.25">
      <c r="A14" s="18"/>
      <c r="B14" s="20">
        <v>3033296</v>
      </c>
      <c r="C14" s="20" t="s">
        <v>394</v>
      </c>
      <c r="D14" s="20">
        <v>209</v>
      </c>
      <c r="E14" s="20" t="s">
        <v>409</v>
      </c>
      <c r="F14" s="20">
        <v>135</v>
      </c>
      <c r="G14" s="20" t="s">
        <v>142</v>
      </c>
      <c r="H14" s="20">
        <v>1</v>
      </c>
      <c r="I14" s="20" t="s">
        <v>328</v>
      </c>
      <c r="J14" s="20">
        <v>1</v>
      </c>
      <c r="K14" s="20" t="s">
        <v>330</v>
      </c>
      <c r="L14" s="66">
        <v>2.769908</v>
      </c>
      <c r="M14" s="67">
        <v>4.123456</v>
      </c>
      <c r="N14" s="68">
        <v>4.1234560012817383</v>
      </c>
      <c r="O14" s="67"/>
      <c r="P14" s="68"/>
    </row>
    <row r="15" spans="1:16" ht="38.25" x14ac:dyDescent="0.25">
      <c r="A15" s="18"/>
      <c r="B15" s="20">
        <v>3033296</v>
      </c>
      <c r="C15" s="20" t="s">
        <v>394</v>
      </c>
      <c r="D15" s="20">
        <v>209</v>
      </c>
      <c r="E15" s="20" t="s">
        <v>409</v>
      </c>
      <c r="F15" s="20">
        <v>135</v>
      </c>
      <c r="G15" s="20" t="s">
        <v>142</v>
      </c>
      <c r="H15" s="20">
        <v>1</v>
      </c>
      <c r="I15" s="20" t="s">
        <v>328</v>
      </c>
      <c r="J15" s="20">
        <v>2</v>
      </c>
      <c r="K15" s="20" t="s">
        <v>331</v>
      </c>
      <c r="L15" s="66">
        <v>5.8093269999999997</v>
      </c>
      <c r="M15" s="67">
        <v>4.4557789999999997</v>
      </c>
      <c r="N15" s="68">
        <v>4.4557790150865912</v>
      </c>
      <c r="O15" s="67"/>
      <c r="P15" s="68"/>
    </row>
    <row r="16" spans="1:16" ht="38.25" x14ac:dyDescent="0.25">
      <c r="A16" s="18"/>
      <c r="B16" s="20">
        <v>3033297</v>
      </c>
      <c r="C16" s="20" t="s">
        <v>395</v>
      </c>
      <c r="D16" s="20">
        <v>210</v>
      </c>
      <c r="E16" s="20" t="s">
        <v>410</v>
      </c>
      <c r="F16" s="20">
        <v>135</v>
      </c>
      <c r="G16" s="20" t="s">
        <v>142</v>
      </c>
      <c r="H16" s="20">
        <v>1</v>
      </c>
      <c r="I16" s="20" t="s">
        <v>328</v>
      </c>
      <c r="J16" s="20">
        <v>1</v>
      </c>
      <c r="K16" s="20" t="s">
        <v>330</v>
      </c>
      <c r="L16" s="66">
        <v>17.866944</v>
      </c>
      <c r="M16" s="67">
        <v>31.083092000000001</v>
      </c>
      <c r="N16" s="68">
        <v>31.083091735839844</v>
      </c>
      <c r="O16" s="67"/>
      <c r="P16" s="68"/>
    </row>
    <row r="17" spans="1:16" ht="38.25" x14ac:dyDescent="0.25">
      <c r="A17" s="18"/>
      <c r="B17" s="20">
        <v>3033297</v>
      </c>
      <c r="C17" s="20" t="s">
        <v>395</v>
      </c>
      <c r="D17" s="20">
        <v>210</v>
      </c>
      <c r="E17" s="20" t="s">
        <v>410</v>
      </c>
      <c r="F17" s="20">
        <v>135</v>
      </c>
      <c r="G17" s="20" t="s">
        <v>142</v>
      </c>
      <c r="H17" s="20">
        <v>1</v>
      </c>
      <c r="I17" s="20" t="s">
        <v>328</v>
      </c>
      <c r="J17" s="20">
        <v>2</v>
      </c>
      <c r="K17" s="20" t="s">
        <v>331</v>
      </c>
      <c r="L17" s="66">
        <v>49.943393000000007</v>
      </c>
      <c r="M17" s="67">
        <v>36.732350999999994</v>
      </c>
      <c r="N17" s="68">
        <v>36.732351057231426</v>
      </c>
      <c r="O17" s="67"/>
      <c r="P17" s="68"/>
    </row>
    <row r="18" spans="1:16" ht="38.25" x14ac:dyDescent="0.25">
      <c r="A18" s="18"/>
      <c r="B18" s="20">
        <v>3033297</v>
      </c>
      <c r="C18" s="20" t="s">
        <v>395</v>
      </c>
      <c r="D18" s="20">
        <v>210</v>
      </c>
      <c r="E18" s="20" t="s">
        <v>410</v>
      </c>
      <c r="F18" s="20">
        <v>455</v>
      </c>
      <c r="G18" s="20" t="s">
        <v>220</v>
      </c>
      <c r="H18" s="20">
        <v>402</v>
      </c>
      <c r="I18" s="20" t="s">
        <v>329</v>
      </c>
      <c r="J18" s="20">
        <v>1</v>
      </c>
      <c r="K18" s="20" t="s">
        <v>330</v>
      </c>
      <c r="L18" s="66">
        <v>0</v>
      </c>
      <c r="M18" s="67">
        <v>1.2004000000000001E-2</v>
      </c>
      <c r="N18" s="68">
        <v>4.2840000241994858E-3</v>
      </c>
      <c r="O18" s="67"/>
      <c r="P18" s="68"/>
    </row>
    <row r="19" spans="1:16" ht="38.25" x14ac:dyDescent="0.25">
      <c r="A19" s="18"/>
      <c r="B19" s="20">
        <v>3033297</v>
      </c>
      <c r="C19" s="20" t="s">
        <v>395</v>
      </c>
      <c r="D19" s="20">
        <v>210</v>
      </c>
      <c r="E19" s="20" t="s">
        <v>410</v>
      </c>
      <c r="F19" s="20">
        <v>455</v>
      </c>
      <c r="G19" s="20" t="s">
        <v>220</v>
      </c>
      <c r="H19" s="20">
        <v>402</v>
      </c>
      <c r="I19" s="20" t="s">
        <v>329</v>
      </c>
      <c r="J19" s="20">
        <v>2</v>
      </c>
      <c r="K19" s="20" t="s">
        <v>331</v>
      </c>
      <c r="L19" s="66">
        <v>0</v>
      </c>
      <c r="M19" s="67">
        <v>2.4264000000000001E-2</v>
      </c>
      <c r="N19" s="68">
        <v>2.4191999807953835E-2</v>
      </c>
      <c r="O19" s="67"/>
      <c r="P19" s="68"/>
    </row>
    <row r="20" spans="1:16" ht="38.25" x14ac:dyDescent="0.25">
      <c r="A20" s="18"/>
      <c r="B20" s="20">
        <v>3033298</v>
      </c>
      <c r="C20" s="20" t="s">
        <v>396</v>
      </c>
      <c r="D20" s="20">
        <v>211</v>
      </c>
      <c r="E20" s="20" t="s">
        <v>411</v>
      </c>
      <c r="F20" s="20">
        <v>135</v>
      </c>
      <c r="G20" s="20" t="s">
        <v>142</v>
      </c>
      <c r="H20" s="20">
        <v>1</v>
      </c>
      <c r="I20" s="20" t="s">
        <v>328</v>
      </c>
      <c r="J20" s="20">
        <v>1</v>
      </c>
      <c r="K20" s="20" t="s">
        <v>330</v>
      </c>
      <c r="L20" s="66">
        <v>0.58056200000000002</v>
      </c>
      <c r="M20" s="67">
        <v>0.46046100000000001</v>
      </c>
      <c r="N20" s="68">
        <v>0.46046099066734314</v>
      </c>
      <c r="O20" s="67"/>
      <c r="P20" s="68"/>
    </row>
    <row r="21" spans="1:16" ht="38.25" x14ac:dyDescent="0.25">
      <c r="A21" s="18"/>
      <c r="B21" s="20">
        <v>3033298</v>
      </c>
      <c r="C21" s="20" t="s">
        <v>396</v>
      </c>
      <c r="D21" s="20">
        <v>211</v>
      </c>
      <c r="E21" s="20" t="s">
        <v>411</v>
      </c>
      <c r="F21" s="20">
        <v>135</v>
      </c>
      <c r="G21" s="20" t="s">
        <v>142</v>
      </c>
      <c r="H21" s="20">
        <v>1</v>
      </c>
      <c r="I21" s="20" t="s">
        <v>328</v>
      </c>
      <c r="J21" s="20">
        <v>2</v>
      </c>
      <c r="K21" s="20" t="s">
        <v>331</v>
      </c>
      <c r="L21" s="66">
        <v>8.4105900000000009</v>
      </c>
      <c r="M21" s="67">
        <v>8.5306909999999991</v>
      </c>
      <c r="N21" s="68">
        <v>8.5306910462677479</v>
      </c>
      <c r="O21" s="67"/>
      <c r="P21" s="68"/>
    </row>
    <row r="22" spans="1:16" ht="38.25" x14ac:dyDescent="0.25">
      <c r="A22" s="18"/>
      <c r="B22" s="20">
        <v>3033299</v>
      </c>
      <c r="C22" s="20" t="s">
        <v>397</v>
      </c>
      <c r="D22" s="20">
        <v>212</v>
      </c>
      <c r="E22" s="20" t="s">
        <v>412</v>
      </c>
      <c r="F22" s="20">
        <v>135</v>
      </c>
      <c r="G22" s="20" t="s">
        <v>142</v>
      </c>
      <c r="H22" s="20">
        <v>1</v>
      </c>
      <c r="I22" s="20" t="s">
        <v>328</v>
      </c>
      <c r="J22" s="20">
        <v>1</v>
      </c>
      <c r="K22" s="20" t="s">
        <v>330</v>
      </c>
      <c r="L22" s="66">
        <v>5.0813999999999998E-2</v>
      </c>
      <c r="M22" s="67">
        <v>0.12385599999999999</v>
      </c>
      <c r="N22" s="68">
        <v>0.12385600060224533</v>
      </c>
      <c r="O22" s="67"/>
      <c r="P22" s="68"/>
    </row>
    <row r="23" spans="1:16" ht="38.25" x14ac:dyDescent="0.25">
      <c r="A23" s="18"/>
      <c r="B23" s="20">
        <v>3033299</v>
      </c>
      <c r="C23" s="20" t="s">
        <v>397</v>
      </c>
      <c r="D23" s="20">
        <v>212</v>
      </c>
      <c r="E23" s="20" t="s">
        <v>412</v>
      </c>
      <c r="F23" s="20">
        <v>135</v>
      </c>
      <c r="G23" s="20" t="s">
        <v>142</v>
      </c>
      <c r="H23" s="20">
        <v>1</v>
      </c>
      <c r="I23" s="20" t="s">
        <v>328</v>
      </c>
      <c r="J23" s="20">
        <v>2</v>
      </c>
      <c r="K23" s="20" t="s">
        <v>331</v>
      </c>
      <c r="L23" s="66">
        <v>0.57265100000000002</v>
      </c>
      <c r="M23" s="67">
        <v>0.49960900000000003</v>
      </c>
      <c r="N23" s="68">
        <v>0.49960900307632983</v>
      </c>
      <c r="O23" s="67"/>
      <c r="P23" s="68"/>
    </row>
    <row r="24" spans="1:16" ht="38.25" x14ac:dyDescent="0.25">
      <c r="A24" s="18"/>
      <c r="B24" s="20">
        <v>3033300</v>
      </c>
      <c r="C24" s="20" t="s">
        <v>398</v>
      </c>
      <c r="D24" s="20">
        <v>212</v>
      </c>
      <c r="E24" s="20" t="s">
        <v>412</v>
      </c>
      <c r="F24" s="20">
        <v>135</v>
      </c>
      <c r="G24" s="20" t="s">
        <v>142</v>
      </c>
      <c r="H24" s="20">
        <v>1</v>
      </c>
      <c r="I24" s="20" t="s">
        <v>328</v>
      </c>
      <c r="J24" s="20">
        <v>1</v>
      </c>
      <c r="K24" s="20" t="s">
        <v>330</v>
      </c>
      <c r="L24" s="66">
        <v>1.435859</v>
      </c>
      <c r="M24" s="67">
        <v>1.8645339999999999</v>
      </c>
      <c r="N24" s="68">
        <v>1.8645340204238892</v>
      </c>
      <c r="O24" s="67"/>
      <c r="P24" s="68"/>
    </row>
    <row r="25" spans="1:16" ht="38.25" x14ac:dyDescent="0.25">
      <c r="A25" s="18"/>
      <c r="B25" s="20">
        <v>3033300</v>
      </c>
      <c r="C25" s="20" t="s">
        <v>398</v>
      </c>
      <c r="D25" s="20">
        <v>212</v>
      </c>
      <c r="E25" s="20" t="s">
        <v>412</v>
      </c>
      <c r="F25" s="20">
        <v>135</v>
      </c>
      <c r="G25" s="20" t="s">
        <v>142</v>
      </c>
      <c r="H25" s="20">
        <v>1</v>
      </c>
      <c r="I25" s="20" t="s">
        <v>328</v>
      </c>
      <c r="J25" s="20">
        <v>2</v>
      </c>
      <c r="K25" s="20" t="s">
        <v>331</v>
      </c>
      <c r="L25" s="66">
        <v>1.8364510000000003</v>
      </c>
      <c r="M25" s="67">
        <v>1.4077760000000001</v>
      </c>
      <c r="N25" s="68">
        <v>1.4077760034706444</v>
      </c>
      <c r="O25" s="67"/>
      <c r="P25" s="68"/>
    </row>
    <row r="26" spans="1:16" ht="38.25" x14ac:dyDescent="0.25">
      <c r="A26" s="18"/>
      <c r="B26" s="20">
        <v>3033305</v>
      </c>
      <c r="C26" s="20" t="s">
        <v>400</v>
      </c>
      <c r="D26" s="20">
        <v>239</v>
      </c>
      <c r="E26" s="20" t="s">
        <v>414</v>
      </c>
      <c r="F26" s="20">
        <v>135</v>
      </c>
      <c r="G26" s="20" t="s">
        <v>142</v>
      </c>
      <c r="H26" s="20">
        <v>1</v>
      </c>
      <c r="I26" s="20" t="s">
        <v>328</v>
      </c>
      <c r="J26" s="20">
        <v>1</v>
      </c>
      <c r="K26" s="20" t="s">
        <v>330</v>
      </c>
      <c r="L26" s="66">
        <v>1.171133</v>
      </c>
      <c r="M26" s="67">
        <v>1.425365</v>
      </c>
      <c r="N26" s="68">
        <v>1.4253649711608887</v>
      </c>
      <c r="O26" s="67"/>
      <c r="P26" s="68"/>
    </row>
    <row r="27" spans="1:16" ht="38.25" x14ac:dyDescent="0.25">
      <c r="A27" s="18"/>
      <c r="B27" s="20">
        <v>3033305</v>
      </c>
      <c r="C27" s="20" t="s">
        <v>400</v>
      </c>
      <c r="D27" s="20">
        <v>239</v>
      </c>
      <c r="E27" s="20" t="s">
        <v>414</v>
      </c>
      <c r="F27" s="20">
        <v>135</v>
      </c>
      <c r="G27" s="20" t="s">
        <v>142</v>
      </c>
      <c r="H27" s="20">
        <v>1</v>
      </c>
      <c r="I27" s="20" t="s">
        <v>328</v>
      </c>
      <c r="J27" s="20">
        <v>2</v>
      </c>
      <c r="K27" s="20" t="s">
        <v>331</v>
      </c>
      <c r="L27" s="66">
        <v>22.113447000000001</v>
      </c>
      <c r="M27" s="67">
        <v>21.859214999999999</v>
      </c>
      <c r="N27" s="68">
        <v>21.859214816242456</v>
      </c>
      <c r="O27" s="67"/>
      <c r="P27" s="68"/>
    </row>
    <row r="28" spans="1:16" ht="38.25" x14ac:dyDescent="0.25">
      <c r="A28" s="18"/>
      <c r="B28" s="20">
        <v>3033306</v>
      </c>
      <c r="C28" s="20" t="s">
        <v>401</v>
      </c>
      <c r="D28" s="20">
        <v>212</v>
      </c>
      <c r="E28" s="20" t="s">
        <v>412</v>
      </c>
      <c r="F28" s="20">
        <v>135</v>
      </c>
      <c r="G28" s="20" t="s">
        <v>142</v>
      </c>
      <c r="H28" s="20">
        <v>1</v>
      </c>
      <c r="I28" s="20" t="s">
        <v>328</v>
      </c>
      <c r="J28" s="20">
        <v>1</v>
      </c>
      <c r="K28" s="20" t="s">
        <v>330</v>
      </c>
      <c r="L28" s="66">
        <v>8.2823969999999996</v>
      </c>
      <c r="M28" s="67">
        <v>16.152505000000001</v>
      </c>
      <c r="N28" s="68">
        <v>16.152503967285156</v>
      </c>
      <c r="O28" s="67"/>
      <c r="P28" s="68"/>
    </row>
    <row r="29" spans="1:16" ht="38.25" x14ac:dyDescent="0.25">
      <c r="A29" s="18"/>
      <c r="B29" s="20">
        <v>3033306</v>
      </c>
      <c r="C29" s="20" t="s">
        <v>401</v>
      </c>
      <c r="D29" s="20">
        <v>212</v>
      </c>
      <c r="E29" s="20" t="s">
        <v>412</v>
      </c>
      <c r="F29" s="20">
        <v>135</v>
      </c>
      <c r="G29" s="20" t="s">
        <v>142</v>
      </c>
      <c r="H29" s="20">
        <v>1</v>
      </c>
      <c r="I29" s="20" t="s">
        <v>328</v>
      </c>
      <c r="J29" s="20">
        <v>2</v>
      </c>
      <c r="K29" s="20" t="s">
        <v>331</v>
      </c>
      <c r="L29" s="66">
        <v>25.983960999999997</v>
      </c>
      <c r="M29" s="67">
        <v>18.122206000000002</v>
      </c>
      <c r="N29" s="68">
        <v>18.122205913066864</v>
      </c>
      <c r="O29" s="67"/>
      <c r="P29" s="68"/>
    </row>
    <row r="30" spans="1:16" ht="51" x14ac:dyDescent="0.25">
      <c r="A30" s="18"/>
      <c r="B30" s="20">
        <v>3033307</v>
      </c>
      <c r="C30" s="20" t="s">
        <v>402</v>
      </c>
      <c r="D30" s="20">
        <v>212</v>
      </c>
      <c r="E30" s="20" t="s">
        <v>412</v>
      </c>
      <c r="F30" s="20">
        <v>135</v>
      </c>
      <c r="G30" s="20" t="s">
        <v>142</v>
      </c>
      <c r="H30" s="20">
        <v>1</v>
      </c>
      <c r="I30" s="20" t="s">
        <v>328</v>
      </c>
      <c r="J30" s="20">
        <v>1</v>
      </c>
      <c r="K30" s="20" t="s">
        <v>330</v>
      </c>
      <c r="L30" s="66">
        <v>2.3773400000000002</v>
      </c>
      <c r="M30" s="67">
        <v>2.8818440000000001</v>
      </c>
      <c r="N30" s="68">
        <v>2.8818438053131104</v>
      </c>
      <c r="O30" s="67"/>
      <c r="P30" s="68"/>
    </row>
    <row r="31" spans="1:16" ht="51.75" thickBot="1" x14ac:dyDescent="0.3">
      <c r="A31" s="25"/>
      <c r="B31" s="27">
        <v>3033307</v>
      </c>
      <c r="C31" s="27" t="s">
        <v>402</v>
      </c>
      <c r="D31" s="27">
        <v>212</v>
      </c>
      <c r="E31" s="27" t="s">
        <v>412</v>
      </c>
      <c r="F31" s="27">
        <v>135</v>
      </c>
      <c r="G31" s="27" t="s">
        <v>142</v>
      </c>
      <c r="H31" s="27">
        <v>1</v>
      </c>
      <c r="I31" s="27" t="s">
        <v>328</v>
      </c>
      <c r="J31" s="27">
        <v>2</v>
      </c>
      <c r="K31" s="27" t="s">
        <v>331</v>
      </c>
      <c r="L31" s="69">
        <v>4.8545069999999999</v>
      </c>
      <c r="M31" s="70">
        <v>4.3500030000000001</v>
      </c>
      <c r="N31" s="71">
        <v>4.3500030376017094</v>
      </c>
      <c r="O31" s="70"/>
      <c r="P31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66</v>
      </c>
      <c r="B1" s="47" t="s">
        <v>232</v>
      </c>
      <c r="C1" s="47" t="s">
        <v>39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1438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2199.1120099999989</v>
      </c>
      <c r="I6" s="15">
        <v>2729.5519979999999</v>
      </c>
      <c r="J6" s="15">
        <v>2062.5935086281452</v>
      </c>
      <c r="K6" s="15">
        <v>844.76982033385309</v>
      </c>
      <c r="L6" s="15">
        <v>1217.823688294292</v>
      </c>
      <c r="M6" s="16">
        <v>0.30949028300352355</v>
      </c>
      <c r="N6" s="17">
        <v>0.75565276284879379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SUM(H8:OFFSET(H6,MATCH("PROYECTOS",$A$8:$A$25,0),0))</f>
        <v>1728.9160649999999</v>
      </c>
      <c r="I7" s="35">
        <f ca="1">SUM(I8:OFFSET(I6,MATCH("PROYECTOS",$A$8:$A$25,0),0))</f>
        <v>1933.9034170000004</v>
      </c>
      <c r="J7" s="35">
        <f ca="1">SUM(J8:OFFSET(J6,MATCH("PROYECTOS",$A$8:$A$25,0),0))</f>
        <v>1673.8981823612387</v>
      </c>
      <c r="K7" s="35">
        <f ca="1">SUM(K8:OFFSET(K6,MATCH("PROYECTOS",$A$8:$A$25,0),0))</f>
        <v>717.77107178774907</v>
      </c>
      <c r="L7" s="35">
        <f ca="1">SUM(L8:OFFSET(L6,MATCH("PROYECTOS",$A$8:$A$25,0),0))</f>
        <v>956.12711057348952</v>
      </c>
      <c r="M7" s="37">
        <f ca="1">IFERROR(K7/I7,0)</f>
        <v>0.37115145745034323</v>
      </c>
      <c r="N7" s="38">
        <f ca="1">IFERROR(SUM(K7,L7)/I7,0)</f>
        <v>0.86555417796298262</v>
      </c>
      <c r="O7" s="57"/>
      <c r="P7" s="36"/>
      <c r="Q7" s="38"/>
    </row>
    <row r="8" spans="1:17" ht="25.5" x14ac:dyDescent="0.25">
      <c r="A8" s="18"/>
      <c r="B8" s="65">
        <v>5001353</v>
      </c>
      <c r="C8" s="20" t="s">
        <v>1439</v>
      </c>
      <c r="D8" s="20">
        <v>3000001</v>
      </c>
      <c r="E8" s="20" t="s">
        <v>275</v>
      </c>
      <c r="F8" s="60">
        <v>3</v>
      </c>
      <c r="G8" s="20" t="s">
        <v>1456</v>
      </c>
      <c r="H8" s="21">
        <v>1109.9254689999998</v>
      </c>
      <c r="I8" s="22">
        <v>1145.2179410000001</v>
      </c>
      <c r="J8" s="22">
        <f t="shared" ref="J8:J24" si="0">SUM(K8,L8)</f>
        <v>1103.9456172820883</v>
      </c>
      <c r="K8" s="22">
        <v>522.09671721193183</v>
      </c>
      <c r="L8" s="22">
        <v>581.84890007015633</v>
      </c>
      <c r="M8" s="23">
        <f t="shared" ref="M8:M25" si="1">IFERROR(K8/I8,0)</f>
        <v>0.45589289035765446</v>
      </c>
      <c r="N8" s="24">
        <f t="shared" ref="N8:N25" si="2">IFERROR(SUM(K8,L8)/I8,0)</f>
        <v>0.96396116211568172</v>
      </c>
      <c r="O8" s="61">
        <v>368208</v>
      </c>
      <c r="P8" s="22">
        <v>353020.72900000005</v>
      </c>
      <c r="Q8" s="24">
        <f>IFERROR(P8/O8,".")</f>
        <v>0.95875355505583815</v>
      </c>
    </row>
    <row r="9" spans="1:17" ht="25.5" x14ac:dyDescent="0.25">
      <c r="A9" s="18"/>
      <c r="B9" s="65">
        <v>5001549</v>
      </c>
      <c r="C9" s="20" t="s">
        <v>1440</v>
      </c>
      <c r="D9" s="20">
        <v>3000001</v>
      </c>
      <c r="E9" s="20" t="s">
        <v>275</v>
      </c>
      <c r="F9" s="60">
        <v>1</v>
      </c>
      <c r="G9" s="20" t="s">
        <v>649</v>
      </c>
      <c r="H9" s="21">
        <v>285.20943900000003</v>
      </c>
      <c r="I9" s="22">
        <v>343.85587299999992</v>
      </c>
      <c r="J9" s="22">
        <f t="shared" si="0"/>
        <v>304.34873140371951</v>
      </c>
      <c r="K9" s="22">
        <v>128.2918086096808</v>
      </c>
      <c r="L9" s="22">
        <v>176.05692279403874</v>
      </c>
      <c r="M9" s="23">
        <f t="shared" si="1"/>
        <v>0.37309762224035309</v>
      </c>
      <c r="N9" s="24">
        <f t="shared" si="2"/>
        <v>0.88510552036934265</v>
      </c>
      <c r="O9" s="61">
        <v>386325</v>
      </c>
      <c r="P9" s="22">
        <v>346685.22399999999</v>
      </c>
      <c r="Q9" s="24">
        <f t="shared" ref="Q9:Q24" si="3">IFERROR(P9/O9,".")</f>
        <v>0.89739267197307959</v>
      </c>
    </row>
    <row r="10" spans="1:17" x14ac:dyDescent="0.25">
      <c r="A10" s="18"/>
      <c r="B10" s="65">
        <v>5001550</v>
      </c>
      <c r="C10" s="20" t="s">
        <v>1441</v>
      </c>
      <c r="D10" s="20">
        <v>3000001</v>
      </c>
      <c r="E10" s="20" t="s">
        <v>275</v>
      </c>
      <c r="F10" s="60">
        <v>101</v>
      </c>
      <c r="G10" s="20" t="s">
        <v>1457</v>
      </c>
      <c r="H10" s="21">
        <v>73.596050999999989</v>
      </c>
      <c r="I10" s="22">
        <v>72.218321000000017</v>
      </c>
      <c r="J10" s="22">
        <f t="shared" si="0"/>
        <v>61.892185775696817</v>
      </c>
      <c r="K10" s="22">
        <v>15.186999203539926</v>
      </c>
      <c r="L10" s="22">
        <v>46.70518657215689</v>
      </c>
      <c r="M10" s="23">
        <f t="shared" si="1"/>
        <v>0.21029288680832006</v>
      </c>
      <c r="N10" s="24">
        <f t="shared" si="2"/>
        <v>0.85701501943941349</v>
      </c>
      <c r="O10" s="61">
        <v>15959329</v>
      </c>
      <c r="P10" s="22">
        <v>12470269.635999998</v>
      </c>
      <c r="Q10" s="24">
        <f t="shared" si="3"/>
        <v>0.78137806645880903</v>
      </c>
    </row>
    <row r="11" spans="1:17" x14ac:dyDescent="0.25">
      <c r="A11" s="18"/>
      <c r="B11" s="65">
        <v>5001551</v>
      </c>
      <c r="C11" s="20" t="s">
        <v>1442</v>
      </c>
      <c r="D11" s="20">
        <v>3000001</v>
      </c>
      <c r="E11" s="20" t="s">
        <v>275</v>
      </c>
      <c r="F11" s="60">
        <v>6</v>
      </c>
      <c r="G11" s="20" t="s">
        <v>404</v>
      </c>
      <c r="H11" s="21">
        <v>16.061503000000002</v>
      </c>
      <c r="I11" s="22">
        <v>15.683714</v>
      </c>
      <c r="J11" s="22">
        <f t="shared" si="0"/>
        <v>9.7101743608566267</v>
      </c>
      <c r="K11" s="22">
        <v>3.6899617455352427</v>
      </c>
      <c r="L11" s="22">
        <v>6.020212615321384</v>
      </c>
      <c r="M11" s="23">
        <f t="shared" si="1"/>
        <v>0.23527346555383774</v>
      </c>
      <c r="N11" s="24">
        <f t="shared" si="2"/>
        <v>0.61912467677341132</v>
      </c>
      <c r="O11" s="61">
        <v>476916</v>
      </c>
      <c r="P11" s="22">
        <v>563111.39399999997</v>
      </c>
      <c r="Q11" s="24">
        <f t="shared" si="3"/>
        <v>1.1807349596155297</v>
      </c>
    </row>
    <row r="12" spans="1:17" x14ac:dyDescent="0.25">
      <c r="A12" s="18"/>
      <c r="B12" s="65">
        <v>5001552</v>
      </c>
      <c r="C12" s="20" t="s">
        <v>1443</v>
      </c>
      <c r="D12" s="20">
        <v>3000001</v>
      </c>
      <c r="E12" s="20" t="s">
        <v>275</v>
      </c>
      <c r="F12" s="60">
        <v>3</v>
      </c>
      <c r="G12" s="20" t="s">
        <v>1456</v>
      </c>
      <c r="H12" s="21">
        <v>2.662004</v>
      </c>
      <c r="I12" s="22">
        <v>2.6066839999999996</v>
      </c>
      <c r="J12" s="22">
        <f t="shared" si="0"/>
        <v>2.3218327429741974</v>
      </c>
      <c r="K12" s="22">
        <v>0.67843914802421068</v>
      </c>
      <c r="L12" s="22">
        <v>1.6433935949499867</v>
      </c>
      <c r="M12" s="23">
        <f t="shared" si="1"/>
        <v>0.26026904221003039</v>
      </c>
      <c r="N12" s="24">
        <f t="shared" si="2"/>
        <v>0.89072275081068431</v>
      </c>
      <c r="O12" s="61">
        <v>2947</v>
      </c>
      <c r="P12" s="22">
        <v>2909.2669999999998</v>
      </c>
      <c r="Q12" s="24">
        <f t="shared" si="3"/>
        <v>0.98719613165931452</v>
      </c>
    </row>
    <row r="13" spans="1:17" x14ac:dyDescent="0.25">
      <c r="A13" s="18"/>
      <c r="B13" s="65">
        <v>5001553</v>
      </c>
      <c r="C13" s="20" t="s">
        <v>1444</v>
      </c>
      <c r="D13" s="20">
        <v>3000001</v>
      </c>
      <c r="E13" s="20" t="s">
        <v>275</v>
      </c>
      <c r="F13" s="60">
        <v>152</v>
      </c>
      <c r="G13" s="20" t="s">
        <v>1458</v>
      </c>
      <c r="H13" s="21">
        <v>21.479072999999993</v>
      </c>
      <c r="I13" s="22">
        <v>22.286090999999999</v>
      </c>
      <c r="J13" s="22">
        <f t="shared" si="0"/>
        <v>17.374986121524593</v>
      </c>
      <c r="K13" s="22">
        <v>6.0908086245351569</v>
      </c>
      <c r="L13" s="22">
        <v>11.284177496989436</v>
      </c>
      <c r="M13" s="23">
        <f t="shared" si="1"/>
        <v>0.27330089536721164</v>
      </c>
      <c r="N13" s="24">
        <f t="shared" si="2"/>
        <v>0.77963363433832311</v>
      </c>
      <c r="O13" s="61">
        <v>3921807</v>
      </c>
      <c r="P13" s="22">
        <v>3218087.6459999993</v>
      </c>
      <c r="Q13" s="24">
        <f t="shared" si="3"/>
        <v>0.82056247184014897</v>
      </c>
    </row>
    <row r="14" spans="1:17" ht="38.25" x14ac:dyDescent="0.25">
      <c r="A14" s="18"/>
      <c r="B14" s="65">
        <v>5003195</v>
      </c>
      <c r="C14" s="20" t="s">
        <v>1445</v>
      </c>
      <c r="D14" s="20">
        <v>3000402</v>
      </c>
      <c r="E14" s="20" t="s">
        <v>1430</v>
      </c>
      <c r="F14" s="60">
        <v>3</v>
      </c>
      <c r="G14" s="20" t="s">
        <v>1456</v>
      </c>
      <c r="H14" s="21">
        <v>29.904519999999998</v>
      </c>
      <c r="I14" s="22">
        <v>38.282385999999981</v>
      </c>
      <c r="J14" s="22">
        <f t="shared" si="0"/>
        <v>29.233306011741661</v>
      </c>
      <c r="K14" s="22">
        <v>12.216489167675718</v>
      </c>
      <c r="L14" s="22">
        <v>17.016816844065943</v>
      </c>
      <c r="M14" s="23">
        <f t="shared" si="1"/>
        <v>0.31911514521784834</v>
      </c>
      <c r="N14" s="24">
        <f t="shared" si="2"/>
        <v>0.76362288420950764</v>
      </c>
      <c r="O14" s="61">
        <v>69586</v>
      </c>
      <c r="P14" s="22">
        <v>58944.555999999997</v>
      </c>
      <c r="Q14" s="24">
        <f t="shared" si="3"/>
        <v>0.84707492886500158</v>
      </c>
    </row>
    <row r="15" spans="1:17" ht="38.25" x14ac:dyDescent="0.25">
      <c r="A15" s="18"/>
      <c r="B15" s="65">
        <v>5003196</v>
      </c>
      <c r="C15" s="20" t="s">
        <v>1446</v>
      </c>
      <c r="D15" s="20">
        <v>3000402</v>
      </c>
      <c r="E15" s="20" t="s">
        <v>1430</v>
      </c>
      <c r="F15" s="60">
        <v>3</v>
      </c>
      <c r="G15" s="20" t="s">
        <v>1456</v>
      </c>
      <c r="H15" s="21">
        <v>5.955868999999999</v>
      </c>
      <c r="I15" s="22">
        <v>5.8401419999999993</v>
      </c>
      <c r="J15" s="22">
        <f t="shared" si="0"/>
        <v>3.4925448783162665</v>
      </c>
      <c r="K15" s="22">
        <v>1.2258632223658879</v>
      </c>
      <c r="L15" s="22">
        <v>2.2666816559503786</v>
      </c>
      <c r="M15" s="23">
        <f t="shared" si="1"/>
        <v>0.20990298221616666</v>
      </c>
      <c r="N15" s="24">
        <f t="shared" si="2"/>
        <v>0.59802396556732129</v>
      </c>
      <c r="O15" s="61">
        <v>46522</v>
      </c>
      <c r="P15" s="22">
        <v>38964.167999999998</v>
      </c>
      <c r="Q15" s="24">
        <f t="shared" si="3"/>
        <v>0.83754283994669187</v>
      </c>
    </row>
    <row r="16" spans="1:17" ht="51" x14ac:dyDescent="0.25">
      <c r="A16" s="18"/>
      <c r="B16" s="65">
        <v>5003197</v>
      </c>
      <c r="C16" s="20" t="s">
        <v>1447</v>
      </c>
      <c r="D16" s="20">
        <v>3000403</v>
      </c>
      <c r="E16" s="20" t="s">
        <v>1431</v>
      </c>
      <c r="F16" s="60">
        <v>240</v>
      </c>
      <c r="G16" s="20" t="s">
        <v>1435</v>
      </c>
      <c r="H16" s="21">
        <v>6.5882829999999979</v>
      </c>
      <c r="I16" s="22">
        <v>9.0472389999999994</v>
      </c>
      <c r="J16" s="22">
        <f t="shared" si="0"/>
        <v>4.8852087095765455</v>
      </c>
      <c r="K16" s="22">
        <v>0.90525387403613422</v>
      </c>
      <c r="L16" s="22">
        <v>3.9799548355404113</v>
      </c>
      <c r="M16" s="23">
        <f t="shared" si="1"/>
        <v>0.10005857853828491</v>
      </c>
      <c r="N16" s="24">
        <f t="shared" si="2"/>
        <v>0.53996680197975822</v>
      </c>
      <c r="O16" s="61">
        <v>9047</v>
      </c>
      <c r="P16" s="22">
        <v>7020.6210000000001</v>
      </c>
      <c r="Q16" s="24">
        <f t="shared" si="3"/>
        <v>0.77601646954791648</v>
      </c>
    </row>
    <row r="17" spans="1:17" ht="38.25" x14ac:dyDescent="0.25">
      <c r="A17" s="18"/>
      <c r="B17" s="65">
        <v>5003198</v>
      </c>
      <c r="C17" s="20" t="s">
        <v>1448</v>
      </c>
      <c r="D17" s="20">
        <v>3000403</v>
      </c>
      <c r="E17" s="20" t="s">
        <v>1431</v>
      </c>
      <c r="F17" s="60">
        <v>240</v>
      </c>
      <c r="G17" s="20" t="s">
        <v>1435</v>
      </c>
      <c r="H17" s="21">
        <v>4.588089000000001</v>
      </c>
      <c r="I17" s="22">
        <v>5.0330649999999997</v>
      </c>
      <c r="J17" s="22">
        <f t="shared" si="0"/>
        <v>3.7229049484149073</v>
      </c>
      <c r="K17" s="22">
        <v>0.65132478882514988</v>
      </c>
      <c r="L17" s="22">
        <v>3.0715801595897574</v>
      </c>
      <c r="M17" s="23">
        <f t="shared" si="1"/>
        <v>0.12940917489147269</v>
      </c>
      <c r="N17" s="24">
        <f t="shared" si="2"/>
        <v>0.73968942352520928</v>
      </c>
      <c r="O17" s="61">
        <v>13536</v>
      </c>
      <c r="P17" s="22">
        <v>11516.794</v>
      </c>
      <c r="Q17" s="24">
        <f t="shared" si="3"/>
        <v>0.85082697990543732</v>
      </c>
    </row>
    <row r="18" spans="1:17" ht="51" x14ac:dyDescent="0.25">
      <c r="A18" s="18"/>
      <c r="B18" s="65">
        <v>5003199</v>
      </c>
      <c r="C18" s="20" t="s">
        <v>1449</v>
      </c>
      <c r="D18" s="20">
        <v>3000403</v>
      </c>
      <c r="E18" s="20" t="s">
        <v>1431</v>
      </c>
      <c r="F18" s="60">
        <v>66</v>
      </c>
      <c r="G18" s="20" t="s">
        <v>697</v>
      </c>
      <c r="H18" s="21">
        <v>58.375135</v>
      </c>
      <c r="I18" s="22">
        <v>121.38854500000005</v>
      </c>
      <c r="J18" s="22">
        <f t="shared" si="0"/>
        <v>28.518340454449863</v>
      </c>
      <c r="K18" s="22">
        <v>7.944309607662623</v>
      </c>
      <c r="L18" s="22">
        <v>20.574030846787238</v>
      </c>
      <c r="M18" s="23">
        <f t="shared" si="1"/>
        <v>6.5445298876122285E-2</v>
      </c>
      <c r="N18" s="24">
        <f t="shared" si="2"/>
        <v>0.23493436266535569</v>
      </c>
      <c r="O18" s="61">
        <v>3450.0010000000002</v>
      </c>
      <c r="P18" s="22">
        <v>2707.0559999999996</v>
      </c>
      <c r="Q18" s="24">
        <f t="shared" si="3"/>
        <v>0.78465368560762716</v>
      </c>
    </row>
    <row r="19" spans="1:17" ht="51" x14ac:dyDescent="0.25">
      <c r="A19" s="18"/>
      <c r="B19" s="65">
        <v>5003200</v>
      </c>
      <c r="C19" s="20" t="s">
        <v>1450</v>
      </c>
      <c r="D19" s="20">
        <v>3000404</v>
      </c>
      <c r="E19" s="20" t="s">
        <v>1432</v>
      </c>
      <c r="F19" s="60">
        <v>27</v>
      </c>
      <c r="G19" s="20" t="s">
        <v>1459</v>
      </c>
      <c r="H19" s="21">
        <v>4.2533219999999998</v>
      </c>
      <c r="I19" s="22">
        <v>5.2721009999999984</v>
      </c>
      <c r="J19" s="22">
        <f t="shared" si="0"/>
        <v>2.7834561493427827</v>
      </c>
      <c r="K19" s="22">
        <v>0.52451519910027855</v>
      </c>
      <c r="L19" s="22">
        <v>2.2589409502425042</v>
      </c>
      <c r="M19" s="23">
        <f t="shared" si="1"/>
        <v>9.9488837391445789E-2</v>
      </c>
      <c r="N19" s="24">
        <f t="shared" si="2"/>
        <v>0.52795956476228045</v>
      </c>
      <c r="O19" s="61">
        <v>547</v>
      </c>
      <c r="P19" s="22">
        <v>325.75500000000005</v>
      </c>
      <c r="Q19" s="24">
        <f t="shared" si="3"/>
        <v>0.5955301645338209</v>
      </c>
    </row>
    <row r="20" spans="1:17" ht="38.25" x14ac:dyDescent="0.25">
      <c r="A20" s="18"/>
      <c r="B20" s="65">
        <v>5003201</v>
      </c>
      <c r="C20" s="20" t="s">
        <v>1451</v>
      </c>
      <c r="D20" s="20">
        <v>3000405</v>
      </c>
      <c r="E20" s="20" t="s">
        <v>1433</v>
      </c>
      <c r="F20" s="60">
        <v>7</v>
      </c>
      <c r="G20" s="20" t="s">
        <v>1460</v>
      </c>
      <c r="H20" s="21">
        <v>26.083456000000002</v>
      </c>
      <c r="I20" s="22">
        <v>35.583579999999998</v>
      </c>
      <c r="J20" s="22">
        <f t="shared" si="0"/>
        <v>23.21877465666951</v>
      </c>
      <c r="K20" s="22">
        <v>5.1171551145771446</v>
      </c>
      <c r="L20" s="22">
        <v>18.101619542092365</v>
      </c>
      <c r="M20" s="23">
        <f t="shared" si="1"/>
        <v>0.14380664100062851</v>
      </c>
      <c r="N20" s="24">
        <f t="shared" si="2"/>
        <v>0.6525137340500734</v>
      </c>
      <c r="O20" s="61">
        <v>2101</v>
      </c>
      <c r="P20" s="22">
        <v>1691.3380000000002</v>
      </c>
      <c r="Q20" s="24">
        <f t="shared" si="3"/>
        <v>0.80501570680628276</v>
      </c>
    </row>
    <row r="21" spans="1:17" ht="38.25" x14ac:dyDescent="0.25">
      <c r="A21" s="18"/>
      <c r="B21" s="65">
        <v>5003202</v>
      </c>
      <c r="C21" s="20" t="s">
        <v>1452</v>
      </c>
      <c r="D21" s="20">
        <v>3000405</v>
      </c>
      <c r="E21" s="20" t="s">
        <v>1433</v>
      </c>
      <c r="F21" s="60">
        <v>542</v>
      </c>
      <c r="G21" s="20" t="s">
        <v>1461</v>
      </c>
      <c r="H21" s="21">
        <v>42.579073999999984</v>
      </c>
      <c r="I21" s="22">
        <v>62.098417999999995</v>
      </c>
      <c r="J21" s="22">
        <f t="shared" si="0"/>
        <v>46.126021111120814</v>
      </c>
      <c r="K21" s="22">
        <v>5.4178754018019148</v>
      </c>
      <c r="L21" s="22">
        <v>40.708145709318899</v>
      </c>
      <c r="M21" s="23">
        <f t="shared" si="1"/>
        <v>8.7246593009855988E-2</v>
      </c>
      <c r="N21" s="24">
        <f t="shared" si="2"/>
        <v>0.74278898878101562</v>
      </c>
      <c r="O21" s="61">
        <v>848</v>
      </c>
      <c r="P21" s="22">
        <v>615.48299999999995</v>
      </c>
      <c r="Q21" s="24">
        <f t="shared" si="3"/>
        <v>0.72580542452830188</v>
      </c>
    </row>
    <row r="22" spans="1:17" ht="38.25" x14ac:dyDescent="0.25">
      <c r="A22" s="18"/>
      <c r="B22" s="65">
        <v>5003203</v>
      </c>
      <c r="C22" s="20" t="s">
        <v>1453</v>
      </c>
      <c r="D22" s="20">
        <v>3000405</v>
      </c>
      <c r="E22" s="20" t="s">
        <v>1433</v>
      </c>
      <c r="F22" s="60">
        <v>543</v>
      </c>
      <c r="G22" s="20" t="s">
        <v>1462</v>
      </c>
      <c r="H22" s="21">
        <v>22.881416000000005</v>
      </c>
      <c r="I22" s="22">
        <v>19.276240999999995</v>
      </c>
      <c r="J22" s="22">
        <f t="shared" si="0"/>
        <v>12.589972525716878</v>
      </c>
      <c r="K22" s="22">
        <v>3.6935323667116791</v>
      </c>
      <c r="L22" s="22">
        <v>8.8964401590051985</v>
      </c>
      <c r="M22" s="23">
        <f t="shared" si="1"/>
        <v>0.19161061364151236</v>
      </c>
      <c r="N22" s="24">
        <f t="shared" si="2"/>
        <v>0.65313421458659293</v>
      </c>
      <c r="O22" s="61">
        <v>282</v>
      </c>
      <c r="P22" s="22">
        <v>184.20000000000002</v>
      </c>
      <c r="Q22" s="24">
        <f t="shared" si="3"/>
        <v>0.65319148936170224</v>
      </c>
    </row>
    <row r="23" spans="1:17" ht="25.5" x14ac:dyDescent="0.25">
      <c r="A23" s="18"/>
      <c r="B23" s="65">
        <v>5003204</v>
      </c>
      <c r="C23" s="20" t="s">
        <v>1454</v>
      </c>
      <c r="D23" s="20">
        <v>3000406</v>
      </c>
      <c r="E23" s="20" t="s">
        <v>1434</v>
      </c>
      <c r="F23" s="60">
        <v>544</v>
      </c>
      <c r="G23" s="20" t="s">
        <v>1463</v>
      </c>
      <c r="H23" s="21">
        <v>15.982549000000002</v>
      </c>
      <c r="I23" s="22">
        <v>27.431771999999995</v>
      </c>
      <c r="J23" s="22">
        <f t="shared" si="0"/>
        <v>18.483358582517809</v>
      </c>
      <c r="K23" s="22">
        <v>3.9099169818703632</v>
      </c>
      <c r="L23" s="22">
        <v>14.573441600647445</v>
      </c>
      <c r="M23" s="23">
        <f t="shared" si="1"/>
        <v>0.14253242487836235</v>
      </c>
      <c r="N23" s="24">
        <f t="shared" si="2"/>
        <v>0.67379382500400675</v>
      </c>
      <c r="O23" s="61">
        <v>197.53</v>
      </c>
      <c r="P23" s="22">
        <v>96.057000000000002</v>
      </c>
      <c r="Q23" s="24">
        <f t="shared" si="3"/>
        <v>0.48629069002176883</v>
      </c>
    </row>
    <row r="24" spans="1:17" ht="63.75" x14ac:dyDescent="0.25">
      <c r="A24" s="18"/>
      <c r="B24" s="65">
        <v>5003205</v>
      </c>
      <c r="C24" s="20" t="s">
        <v>1455</v>
      </c>
      <c r="D24" s="20">
        <v>3000406</v>
      </c>
      <c r="E24" s="20" t="s">
        <v>1434</v>
      </c>
      <c r="F24" s="60">
        <v>86</v>
      </c>
      <c r="G24" s="20" t="s">
        <v>469</v>
      </c>
      <c r="H24" s="21">
        <v>2.7908130000000009</v>
      </c>
      <c r="I24" s="22">
        <v>2.7813040000000004</v>
      </c>
      <c r="J24" s="22">
        <f t="shared" si="0"/>
        <v>1.2507666465116927</v>
      </c>
      <c r="K24" s="22">
        <v>0.13010151987509744</v>
      </c>
      <c r="L24" s="22">
        <v>1.1206651266365952</v>
      </c>
      <c r="M24" s="23">
        <f t="shared" si="1"/>
        <v>4.6777166348985016E-2</v>
      </c>
      <c r="N24" s="24">
        <f t="shared" si="2"/>
        <v>0.4497051190778471</v>
      </c>
      <c r="O24" s="61">
        <v>3854</v>
      </c>
      <c r="P24" s="22">
        <v>2577.1379999999999</v>
      </c>
      <c r="Q24" s="24">
        <f t="shared" si="3"/>
        <v>0.66869174883238192</v>
      </c>
    </row>
    <row r="25" spans="1:17" ht="15.75" thickBot="1" x14ac:dyDescent="0.3">
      <c r="A25" s="39" t="s">
        <v>306</v>
      </c>
      <c r="B25" s="41"/>
      <c r="C25" s="41"/>
      <c r="D25" s="64"/>
      <c r="E25" s="41"/>
      <c r="F25" s="58"/>
      <c r="G25" s="41"/>
      <c r="H25" s="42">
        <f ca="1">OFFSET(H25,-MATCH("PROYECTOS",$A$8:$A$25,0)-1,0)-(OFFSET(H25,-MATCH("PROYECTOS",$A$8:$A$25,0),0))</f>
        <v>470.19594499999903</v>
      </c>
      <c r="I25" s="42">
        <f t="shared" ref="I25:L25" ca="1" si="4">OFFSET(I25,-MATCH("PROYECTOS",$A$8:$A$25,0)-1,0)-(OFFSET(I25,-MATCH("PROYECTOS",$A$8:$A$25,0),0))</f>
        <v>795.64858099999947</v>
      </c>
      <c r="J25" s="42">
        <f t="shared" ca="1" si="4"/>
        <v>388.69532626690648</v>
      </c>
      <c r="K25" s="42">
        <f t="shared" ca="1" si="4"/>
        <v>126.99874854610403</v>
      </c>
      <c r="L25" s="42">
        <f t="shared" ca="1" si="4"/>
        <v>261.69657772080245</v>
      </c>
      <c r="M25" s="44">
        <f t="shared" ca="1" si="1"/>
        <v>0.15961663425137701</v>
      </c>
      <c r="N25" s="45">
        <f t="shared" ca="1" si="2"/>
        <v>0.48852638658436409</v>
      </c>
      <c r="O25" s="59"/>
      <c r="P25" s="43"/>
      <c r="Q2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67</v>
      </c>
      <c r="B1" s="48" t="s">
        <v>232</v>
      </c>
      <c r="C1" s="47" t="s">
        <v>40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1466</v>
      </c>
      <c r="L2" s="1" t="s">
        <v>1484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44.999913999999997</v>
      </c>
      <c r="E6" s="15">
        <f ca="1">SUM(E7:OFFSET(E7,50,0))</f>
        <v>51.372503999999992</v>
      </c>
      <c r="F6" s="15">
        <f ca="1">SUM(F7:OFFSET(F7,50,0))</f>
        <v>51.204985299823363</v>
      </c>
      <c r="G6" s="15">
        <f ca="1">SUM(G7:OFFSET(G7,50,0))</f>
        <v>23.520600320229278</v>
      </c>
      <c r="H6" s="15">
        <f ca="1">SUM(H7:OFFSET(H7,50,0))</f>
        <v>27.684384979594086</v>
      </c>
      <c r="I6" s="16">
        <f ca="1">IFERROR(G6/E6,0)</f>
        <v>0.45784414791673927</v>
      </c>
      <c r="J6" s="17">
        <f ca="1">IFERROR(SUM(G6,H6)/E6,0)</f>
        <v>0.99673913694811078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1.8698839999999999</v>
      </c>
      <c r="E7" s="22">
        <v>1.7895279999999998</v>
      </c>
      <c r="F7" s="22">
        <f t="shared" ref="F7:F30" si="0">SUM(G7,H7)</f>
        <v>1.7893566175698652</v>
      </c>
      <c r="G7" s="22">
        <v>0.85688096269586822</v>
      </c>
      <c r="H7" s="22">
        <v>0.93247565487399697</v>
      </c>
      <c r="I7" s="23">
        <f t="shared" ref="I7:I30" si="1">IFERROR(G7/E7,0)</f>
        <v>0.47883070993908355</v>
      </c>
      <c r="J7" s="24">
        <f t="shared" ref="J7:J30" si="2">IFERROR(SUM(G7,H7)/E7,0)</f>
        <v>0.99990423037240295</v>
      </c>
      <c r="K7" s="5"/>
      <c r="L7" t="s">
        <v>256</v>
      </c>
      <c r="M7" s="6">
        <v>2.3662778232246637</v>
      </c>
      <c r="N7" s="72">
        <v>0.99999781227548168</v>
      </c>
    </row>
    <row r="8" spans="1:14" x14ac:dyDescent="0.25">
      <c r="A8" s="18"/>
      <c r="B8" s="51">
        <v>3</v>
      </c>
      <c r="C8" s="20" t="s">
        <v>246</v>
      </c>
      <c r="D8" s="21">
        <v>1.0647499999999999</v>
      </c>
      <c r="E8" s="22">
        <v>1.1722699999999997</v>
      </c>
      <c r="F8" s="22">
        <f t="shared" si="0"/>
        <v>1.1722625416878145</v>
      </c>
      <c r="G8" s="22">
        <v>0.55610990745481104</v>
      </c>
      <c r="H8" s="22">
        <v>0.61615263423300348</v>
      </c>
      <c r="I8" s="23">
        <f t="shared" si="1"/>
        <v>0.47438722090884455</v>
      </c>
      <c r="J8" s="24">
        <f t="shared" si="2"/>
        <v>0.99999363771811511</v>
      </c>
      <c r="K8" s="5"/>
      <c r="L8" t="s">
        <v>254</v>
      </c>
      <c r="M8" s="6">
        <v>2.1746563430642709</v>
      </c>
      <c r="N8" s="72">
        <v>0.99999739870576265</v>
      </c>
    </row>
    <row r="9" spans="1:14" x14ac:dyDescent="0.25">
      <c r="A9" s="18"/>
      <c r="B9" s="51">
        <v>4</v>
      </c>
      <c r="C9" s="20" t="s">
        <v>247</v>
      </c>
      <c r="D9" s="21">
        <v>1.5852060000000003</v>
      </c>
      <c r="E9" s="22">
        <v>1.8078419999999997</v>
      </c>
      <c r="F9" s="22">
        <f t="shared" si="0"/>
        <v>1.8077374101994792</v>
      </c>
      <c r="G9" s="22">
        <v>0.83469458234321792</v>
      </c>
      <c r="H9" s="22">
        <v>0.97304282785626128</v>
      </c>
      <c r="I9" s="23">
        <f t="shared" si="1"/>
        <v>0.46170770584111775</v>
      </c>
      <c r="J9" s="24">
        <f t="shared" si="2"/>
        <v>0.99994214660323166</v>
      </c>
      <c r="K9" s="5"/>
      <c r="L9" t="s">
        <v>264</v>
      </c>
      <c r="M9" s="6">
        <v>1.3219480566622224</v>
      </c>
      <c r="N9" s="72">
        <v>0.99999626057978019</v>
      </c>
    </row>
    <row r="10" spans="1:14" x14ac:dyDescent="0.25">
      <c r="A10" s="18"/>
      <c r="B10" s="51">
        <v>5</v>
      </c>
      <c r="C10" s="20" t="s">
        <v>248</v>
      </c>
      <c r="D10" s="21">
        <v>0.80228400000000011</v>
      </c>
      <c r="E10" s="22">
        <v>0.75619800000000004</v>
      </c>
      <c r="F10" s="22">
        <f t="shared" si="0"/>
        <v>0.75619246641872451</v>
      </c>
      <c r="G10" s="22">
        <v>0.37870395919890143</v>
      </c>
      <c r="H10" s="22">
        <v>0.37748850721982308</v>
      </c>
      <c r="I10" s="23">
        <f t="shared" si="1"/>
        <v>0.50080000105647116</v>
      </c>
      <c r="J10" s="24">
        <f t="shared" si="2"/>
        <v>0.99999268236457184</v>
      </c>
      <c r="K10" s="5"/>
      <c r="L10" t="s">
        <v>266</v>
      </c>
      <c r="M10" s="6">
        <v>1.2395157311984804</v>
      </c>
      <c r="N10" s="72">
        <v>0.99999494256534405</v>
      </c>
    </row>
    <row r="11" spans="1:14" x14ac:dyDescent="0.25">
      <c r="A11" s="18"/>
      <c r="B11" s="51">
        <v>6</v>
      </c>
      <c r="C11" s="20" t="s">
        <v>249</v>
      </c>
      <c r="D11" s="21">
        <v>2.0851639999999998</v>
      </c>
      <c r="E11" s="22">
        <v>1.2422179999999998</v>
      </c>
      <c r="F11" s="22">
        <f t="shared" si="0"/>
        <v>1.242207987466827</v>
      </c>
      <c r="G11" s="22">
        <v>0.62154168565757573</v>
      </c>
      <c r="H11" s="22">
        <v>0.62066630180925131</v>
      </c>
      <c r="I11" s="23">
        <f t="shared" si="1"/>
        <v>0.5003483170084283</v>
      </c>
      <c r="J11" s="24">
        <f t="shared" si="2"/>
        <v>0.99999193979384227</v>
      </c>
      <c r="K11" s="5"/>
      <c r="L11" t="s">
        <v>246</v>
      </c>
      <c r="M11" s="6">
        <v>1.1722625416878145</v>
      </c>
      <c r="N11" s="72">
        <v>0.99999363771811511</v>
      </c>
    </row>
    <row r="12" spans="1:14" x14ac:dyDescent="0.25">
      <c r="A12" s="18"/>
      <c r="B12" s="51">
        <v>7</v>
      </c>
      <c r="C12" s="20" t="s">
        <v>250</v>
      </c>
      <c r="D12" s="21">
        <v>1.3057850000000002</v>
      </c>
      <c r="E12" s="22">
        <v>1.879983</v>
      </c>
      <c r="F12" s="22">
        <f t="shared" si="0"/>
        <v>1.8795005744395894</v>
      </c>
      <c r="G12" s="22">
        <v>0.87647803043364547</v>
      </c>
      <c r="H12" s="22">
        <v>1.0030225440059439</v>
      </c>
      <c r="I12" s="23">
        <f t="shared" si="1"/>
        <v>0.46621593409815171</v>
      </c>
      <c r="J12" s="24">
        <f t="shared" si="2"/>
        <v>0.9997433883389315</v>
      </c>
      <c r="K12" s="5"/>
      <c r="L12" t="s">
        <v>248</v>
      </c>
      <c r="M12" s="6">
        <v>0.75619246641872451</v>
      </c>
      <c r="N12" s="72">
        <v>0.99999268236457184</v>
      </c>
    </row>
    <row r="13" spans="1:14" x14ac:dyDescent="0.25">
      <c r="A13" s="18"/>
      <c r="B13" s="51">
        <v>8</v>
      </c>
      <c r="C13" s="20" t="s">
        <v>251</v>
      </c>
      <c r="D13" s="21">
        <v>1.3614330000000001</v>
      </c>
      <c r="E13" s="22">
        <v>1.798497</v>
      </c>
      <c r="F13" s="22">
        <f t="shared" si="0"/>
        <v>1.7984359702895745</v>
      </c>
      <c r="G13" s="22">
        <v>0.84948357871326152</v>
      </c>
      <c r="H13" s="22">
        <v>0.94895239157631295</v>
      </c>
      <c r="I13" s="23">
        <f t="shared" si="1"/>
        <v>0.47232971682091296</v>
      </c>
      <c r="J13" s="24">
        <f t="shared" si="2"/>
        <v>0.9999660662706551</v>
      </c>
      <c r="K13" s="5"/>
      <c r="L13" t="s">
        <v>267</v>
      </c>
      <c r="M13" s="6">
        <v>0.66086194082163274</v>
      </c>
      <c r="N13" s="72">
        <v>0.99999234463459785</v>
      </c>
    </row>
    <row r="14" spans="1:14" x14ac:dyDescent="0.25">
      <c r="A14" s="18"/>
      <c r="B14" s="51">
        <v>9</v>
      </c>
      <c r="C14" s="20" t="s">
        <v>252</v>
      </c>
      <c r="D14" s="21">
        <v>0.288215</v>
      </c>
      <c r="E14" s="22">
        <v>0.42290100000000003</v>
      </c>
      <c r="F14" s="22">
        <f t="shared" si="0"/>
        <v>0.42289574677124619</v>
      </c>
      <c r="G14" s="22">
        <v>0.19852964219171554</v>
      </c>
      <c r="H14" s="22">
        <v>0.22436610457953066</v>
      </c>
      <c r="I14" s="23">
        <f t="shared" si="1"/>
        <v>0.46944708617788922</v>
      </c>
      <c r="J14" s="24">
        <f t="shared" si="2"/>
        <v>0.99998757811224415</v>
      </c>
      <c r="K14" s="5"/>
      <c r="L14" t="s">
        <v>249</v>
      </c>
      <c r="M14" s="6">
        <v>1.242207987466827</v>
      </c>
      <c r="N14" s="72">
        <v>0.99999193979384227</v>
      </c>
    </row>
    <row r="15" spans="1:14" x14ac:dyDescent="0.25">
      <c r="A15" s="18"/>
      <c r="B15" s="51">
        <v>10</v>
      </c>
      <c r="C15" s="20" t="s">
        <v>253</v>
      </c>
      <c r="D15" s="21">
        <v>0.59152400000000016</v>
      </c>
      <c r="E15" s="22">
        <v>0.93472099999999991</v>
      </c>
      <c r="F15" s="22">
        <f t="shared" si="0"/>
        <v>0.93470839282235829</v>
      </c>
      <c r="G15" s="22">
        <v>0.44951387046603486</v>
      </c>
      <c r="H15" s="22">
        <v>0.48519452235632343</v>
      </c>
      <c r="I15" s="23">
        <f t="shared" si="1"/>
        <v>0.48090699841560736</v>
      </c>
      <c r="J15" s="24">
        <f t="shared" si="2"/>
        <v>0.99998651236289582</v>
      </c>
      <c r="K15" s="5"/>
      <c r="L15" t="s">
        <v>262</v>
      </c>
      <c r="M15" s="6">
        <v>0.44622399608488195</v>
      </c>
      <c r="N15" s="72">
        <v>0.99998878621712595</v>
      </c>
    </row>
    <row r="16" spans="1:14" x14ac:dyDescent="0.25">
      <c r="A16" s="18"/>
      <c r="B16" s="51">
        <v>11</v>
      </c>
      <c r="C16" s="20" t="s">
        <v>254</v>
      </c>
      <c r="D16" s="21">
        <v>2.590068</v>
      </c>
      <c r="E16" s="22">
        <v>2.1746619999999997</v>
      </c>
      <c r="F16" s="22">
        <f t="shared" si="0"/>
        <v>2.1746563430642709</v>
      </c>
      <c r="G16" s="22">
        <v>1.0473055287729949</v>
      </c>
      <c r="H16" s="22">
        <v>1.127350814291276</v>
      </c>
      <c r="I16" s="23">
        <f t="shared" si="1"/>
        <v>0.48159462425562916</v>
      </c>
      <c r="J16" s="24">
        <f t="shared" si="2"/>
        <v>0.99999739870576265</v>
      </c>
      <c r="K16" s="5"/>
      <c r="L16" t="s">
        <v>252</v>
      </c>
      <c r="M16" s="6">
        <v>0.42289574677124619</v>
      </c>
      <c r="N16" s="72">
        <v>0.99998757811224415</v>
      </c>
    </row>
    <row r="17" spans="1:14" x14ac:dyDescent="0.25">
      <c r="A17" s="18"/>
      <c r="B17" s="51">
        <v>12</v>
      </c>
      <c r="C17" s="20" t="s">
        <v>255</v>
      </c>
      <c r="D17" s="21">
        <v>0.99498900000000012</v>
      </c>
      <c r="E17" s="22">
        <v>1.8617289999999995</v>
      </c>
      <c r="F17" s="22">
        <f t="shared" si="0"/>
        <v>1.8563089821590779</v>
      </c>
      <c r="G17" s="22">
        <v>0.74837484907766338</v>
      </c>
      <c r="H17" s="22">
        <v>1.1079341330814145</v>
      </c>
      <c r="I17" s="23">
        <f t="shared" si="1"/>
        <v>0.40197840237631988</v>
      </c>
      <c r="J17" s="24">
        <f t="shared" si="2"/>
        <v>0.99708871815343603</v>
      </c>
      <c r="K17" s="5"/>
      <c r="L17" t="s">
        <v>265</v>
      </c>
      <c r="M17" s="6">
        <v>0.4563091661548242</v>
      </c>
      <c r="N17" s="72">
        <v>0.99998721531140589</v>
      </c>
    </row>
    <row r="18" spans="1:14" x14ac:dyDescent="0.25">
      <c r="A18" s="18"/>
      <c r="B18" s="51">
        <v>13</v>
      </c>
      <c r="C18" s="20" t="s">
        <v>256</v>
      </c>
      <c r="D18" s="21">
        <v>2.7743289999999998</v>
      </c>
      <c r="E18" s="22">
        <v>2.3662830000000001</v>
      </c>
      <c r="F18" s="22">
        <f t="shared" si="0"/>
        <v>2.3662778232246637</v>
      </c>
      <c r="G18" s="22">
        <v>1.1308427518233657</v>
      </c>
      <c r="H18" s="22">
        <v>1.235435071401298</v>
      </c>
      <c r="I18" s="23">
        <f t="shared" si="1"/>
        <v>0.47789835443324641</v>
      </c>
      <c r="J18" s="24">
        <f t="shared" si="2"/>
        <v>0.99999781227548168</v>
      </c>
      <c r="K18" s="5"/>
      <c r="L18" t="s">
        <v>253</v>
      </c>
      <c r="M18" s="6">
        <v>0.93470839282235829</v>
      </c>
      <c r="N18" s="72">
        <v>0.99998651236289582</v>
      </c>
    </row>
    <row r="19" spans="1:14" x14ac:dyDescent="0.25">
      <c r="A19" s="18"/>
      <c r="B19" s="51">
        <v>14</v>
      </c>
      <c r="C19" s="20" t="s">
        <v>257</v>
      </c>
      <c r="D19" s="21">
        <v>2.0758739999999998</v>
      </c>
      <c r="E19" s="22">
        <v>1.6096520000000001</v>
      </c>
      <c r="F19" s="22">
        <f t="shared" si="0"/>
        <v>1.6081094426917844</v>
      </c>
      <c r="G19" s="22">
        <v>0.77568151568993926</v>
      </c>
      <c r="H19" s="22">
        <v>0.83242792700184509</v>
      </c>
      <c r="I19" s="23">
        <f t="shared" si="1"/>
        <v>0.48189392222041733</v>
      </c>
      <c r="J19" s="24">
        <f t="shared" si="2"/>
        <v>0.99904168273128868</v>
      </c>
      <c r="K19" s="5"/>
      <c r="L19" t="s">
        <v>260</v>
      </c>
      <c r="M19" s="6">
        <v>0.36646357539575547</v>
      </c>
      <c r="N19" s="72">
        <v>0.99998246894904208</v>
      </c>
    </row>
    <row r="20" spans="1:14" x14ac:dyDescent="0.25">
      <c r="A20" s="18"/>
      <c r="B20" s="51">
        <v>15</v>
      </c>
      <c r="C20" s="20" t="s">
        <v>258</v>
      </c>
      <c r="D20" s="21">
        <v>18.637214</v>
      </c>
      <c r="E20" s="22">
        <v>22.757586</v>
      </c>
      <c r="F20" s="22">
        <f t="shared" si="0"/>
        <v>22.621182177075752</v>
      </c>
      <c r="G20" s="22">
        <v>9.9181817094286089</v>
      </c>
      <c r="H20" s="22">
        <v>12.703000467647144</v>
      </c>
      <c r="I20" s="23">
        <f t="shared" si="1"/>
        <v>0.43581870719629967</v>
      </c>
      <c r="J20" s="24">
        <f t="shared" si="2"/>
        <v>0.99400622619093926</v>
      </c>
      <c r="K20" s="5"/>
      <c r="L20" t="s">
        <v>251</v>
      </c>
      <c r="M20" s="6">
        <v>1.7984359702895745</v>
      </c>
      <c r="N20" s="72">
        <v>0.9999660662706551</v>
      </c>
    </row>
    <row r="21" spans="1:14" x14ac:dyDescent="0.25">
      <c r="A21" s="18"/>
      <c r="B21" s="51">
        <v>16</v>
      </c>
      <c r="C21" s="20" t="s">
        <v>259</v>
      </c>
      <c r="D21" s="21">
        <v>0.94084899999999994</v>
      </c>
      <c r="E21" s="22">
        <v>0.66818</v>
      </c>
      <c r="F21" s="22">
        <f t="shared" si="0"/>
        <v>0.66383740154560655</v>
      </c>
      <c r="G21" s="22">
        <v>0.34065174707211554</v>
      </c>
      <c r="H21" s="22">
        <v>0.32318565447349101</v>
      </c>
      <c r="I21" s="23">
        <f t="shared" si="1"/>
        <v>0.50982032846256331</v>
      </c>
      <c r="J21" s="24">
        <f t="shared" si="2"/>
        <v>0.99350085537670474</v>
      </c>
      <c r="K21" s="5"/>
      <c r="L21" t="s">
        <v>247</v>
      </c>
      <c r="M21" s="6">
        <v>1.8077374101994792</v>
      </c>
      <c r="N21" s="72">
        <v>0.99994214660323166</v>
      </c>
    </row>
    <row r="22" spans="1:14" x14ac:dyDescent="0.25">
      <c r="A22" s="18"/>
      <c r="B22" s="51">
        <v>17</v>
      </c>
      <c r="C22" s="20" t="s">
        <v>260</v>
      </c>
      <c r="D22" s="21">
        <v>0.29366699999999996</v>
      </c>
      <c r="E22" s="22">
        <v>0.36647000000000002</v>
      </c>
      <c r="F22" s="22">
        <f t="shared" si="0"/>
        <v>0.36646357539575547</v>
      </c>
      <c r="G22" s="22">
        <v>0.17143909586593509</v>
      </c>
      <c r="H22" s="22">
        <v>0.19502447952982038</v>
      </c>
      <c r="I22" s="23">
        <f t="shared" si="1"/>
        <v>0.46781208793607959</v>
      </c>
      <c r="J22" s="24">
        <f t="shared" si="2"/>
        <v>0.99998246894904208</v>
      </c>
      <c r="K22" s="5"/>
      <c r="L22" t="s">
        <v>245</v>
      </c>
      <c r="M22" s="6">
        <v>1.7893566175698652</v>
      </c>
      <c r="N22" s="72">
        <v>0.99990423037240295</v>
      </c>
    </row>
    <row r="23" spans="1:14" x14ac:dyDescent="0.25">
      <c r="A23" s="18"/>
      <c r="B23" s="51">
        <v>18</v>
      </c>
      <c r="C23" s="20" t="s">
        <v>261</v>
      </c>
      <c r="D23" s="21">
        <v>0.55972</v>
      </c>
      <c r="E23" s="22">
        <v>0.73516900000000007</v>
      </c>
      <c r="F23" s="22">
        <f t="shared" si="0"/>
        <v>0.72493656535516493</v>
      </c>
      <c r="G23" s="22">
        <v>0.35135677960352041</v>
      </c>
      <c r="H23" s="22">
        <v>0.37357978575164452</v>
      </c>
      <c r="I23" s="23">
        <f t="shared" si="1"/>
        <v>0.47792654424155584</v>
      </c>
      <c r="J23" s="24">
        <f t="shared" si="2"/>
        <v>0.986081520514555</v>
      </c>
      <c r="K23" s="5"/>
      <c r="L23" t="s">
        <v>250</v>
      </c>
      <c r="M23" s="6">
        <v>1.8795005744395894</v>
      </c>
      <c r="N23" s="72">
        <v>0.9997433883389315</v>
      </c>
    </row>
    <row r="24" spans="1:14" x14ac:dyDescent="0.25">
      <c r="A24" s="18"/>
      <c r="B24" s="51">
        <v>19</v>
      </c>
      <c r="C24" s="20" t="s">
        <v>262</v>
      </c>
      <c r="D24" s="21">
        <v>0.25091000000000002</v>
      </c>
      <c r="E24" s="22">
        <v>0.44622900000000004</v>
      </c>
      <c r="F24" s="22">
        <f t="shared" si="0"/>
        <v>0.44622399608488195</v>
      </c>
      <c r="G24" s="22">
        <v>0.228171486989595</v>
      </c>
      <c r="H24" s="22">
        <v>0.21805250909528695</v>
      </c>
      <c r="I24" s="23">
        <f t="shared" si="1"/>
        <v>0.51133271703451588</v>
      </c>
      <c r="J24" s="24">
        <f t="shared" si="2"/>
        <v>0.99998878621712595</v>
      </c>
      <c r="K24" s="5"/>
      <c r="L24" t="s">
        <v>257</v>
      </c>
      <c r="M24" s="6">
        <v>1.6081094426917844</v>
      </c>
      <c r="N24" s="72">
        <v>0.99904168273128868</v>
      </c>
    </row>
    <row r="25" spans="1:14" x14ac:dyDescent="0.25">
      <c r="A25" s="18"/>
      <c r="B25" s="51">
        <v>20</v>
      </c>
      <c r="C25" s="20" t="s">
        <v>263</v>
      </c>
      <c r="D25" s="21">
        <v>1.5686930000000001</v>
      </c>
      <c r="E25" s="22">
        <v>1.9289720000000001</v>
      </c>
      <c r="F25" s="22">
        <f t="shared" si="0"/>
        <v>1.9254611693868355</v>
      </c>
      <c r="G25" s="22">
        <v>0.98753594996742322</v>
      </c>
      <c r="H25" s="22">
        <v>0.93792521941941231</v>
      </c>
      <c r="I25" s="23">
        <f t="shared" si="1"/>
        <v>0.51194934398603154</v>
      </c>
      <c r="J25" s="24">
        <f t="shared" si="2"/>
        <v>0.99817994734337012</v>
      </c>
      <c r="K25" s="5"/>
      <c r="L25" t="s">
        <v>263</v>
      </c>
      <c r="M25" s="6">
        <v>1.9254611693868355</v>
      </c>
      <c r="N25" s="72">
        <v>0.99817994734337012</v>
      </c>
    </row>
    <row r="26" spans="1:14" x14ac:dyDescent="0.25">
      <c r="A26" s="18"/>
      <c r="B26" s="51">
        <v>21</v>
      </c>
      <c r="C26" s="20" t="s">
        <v>264</v>
      </c>
      <c r="D26" s="21">
        <v>1.0101180000000001</v>
      </c>
      <c r="E26" s="22">
        <v>1.3219530000000002</v>
      </c>
      <c r="F26" s="22">
        <f t="shared" si="0"/>
        <v>1.3219480566622224</v>
      </c>
      <c r="G26" s="22">
        <v>0.64172217901796103</v>
      </c>
      <c r="H26" s="22">
        <v>0.68022587764426135</v>
      </c>
      <c r="I26" s="23">
        <f t="shared" si="1"/>
        <v>0.48543494285951239</v>
      </c>
      <c r="J26" s="24">
        <f t="shared" si="2"/>
        <v>0.99999626057978019</v>
      </c>
      <c r="K26" s="5"/>
      <c r="L26" t="s">
        <v>255</v>
      </c>
      <c r="M26" s="6">
        <v>1.8563089821590779</v>
      </c>
      <c r="N26" s="72">
        <v>0.99708871815343603</v>
      </c>
    </row>
    <row r="27" spans="1:14" x14ac:dyDescent="0.25">
      <c r="A27" s="18"/>
      <c r="B27" s="51">
        <v>22</v>
      </c>
      <c r="C27" s="20" t="s">
        <v>265</v>
      </c>
      <c r="D27" s="21">
        <v>0.36213099999999998</v>
      </c>
      <c r="E27" s="22">
        <v>0.45631500000000003</v>
      </c>
      <c r="F27" s="22">
        <f t="shared" si="0"/>
        <v>0.4563091661548242</v>
      </c>
      <c r="G27" s="22">
        <v>0.20953188615385443</v>
      </c>
      <c r="H27" s="22">
        <v>0.24677728000096977</v>
      </c>
      <c r="I27" s="23">
        <f t="shared" si="1"/>
        <v>0.45918255186407286</v>
      </c>
      <c r="J27" s="24">
        <f t="shared" si="2"/>
        <v>0.99998721531140589</v>
      </c>
      <c r="K27" s="5"/>
      <c r="L27" t="s">
        <v>268</v>
      </c>
      <c r="M27" s="6">
        <v>0.96959522133693099</v>
      </c>
      <c r="N27" s="72">
        <v>0.9947045482483643</v>
      </c>
    </row>
    <row r="28" spans="1:14" x14ac:dyDescent="0.25">
      <c r="A28" s="18"/>
      <c r="B28" s="51">
        <v>23</v>
      </c>
      <c r="C28" s="20" t="s">
        <v>266</v>
      </c>
      <c r="D28" s="21">
        <v>0.77989299999999995</v>
      </c>
      <c r="E28" s="22">
        <v>1.239522</v>
      </c>
      <c r="F28" s="22">
        <f t="shared" si="0"/>
        <v>1.2395157311984804</v>
      </c>
      <c r="G28" s="22">
        <v>0.5842424878210295</v>
      </c>
      <c r="H28" s="22">
        <v>0.65527324337745085</v>
      </c>
      <c r="I28" s="23">
        <f t="shared" si="1"/>
        <v>0.47134499252214118</v>
      </c>
      <c r="J28" s="24">
        <f t="shared" si="2"/>
        <v>0.99999494256534405</v>
      </c>
      <c r="K28" s="5"/>
      <c r="L28" t="s">
        <v>258</v>
      </c>
      <c r="M28" s="6">
        <v>22.621182177075752</v>
      </c>
      <c r="N28" s="72">
        <v>0.99400622619093926</v>
      </c>
    </row>
    <row r="29" spans="1:14" x14ac:dyDescent="0.25">
      <c r="A29" s="18"/>
      <c r="B29" s="51">
        <v>24</v>
      </c>
      <c r="C29" s="20" t="s">
        <v>267</v>
      </c>
      <c r="D29" s="21">
        <v>0.70474199999999998</v>
      </c>
      <c r="E29" s="22">
        <v>0.66086699999999998</v>
      </c>
      <c r="F29" s="22">
        <f t="shared" si="0"/>
        <v>0.66086194082163274</v>
      </c>
      <c r="G29" s="22">
        <v>0.31143461656756699</v>
      </c>
      <c r="H29" s="22">
        <v>0.34942732425406575</v>
      </c>
      <c r="I29" s="23">
        <f t="shared" si="1"/>
        <v>0.47125157795375922</v>
      </c>
      <c r="J29" s="24">
        <f t="shared" si="2"/>
        <v>0.99999234463459785</v>
      </c>
      <c r="K29" s="5"/>
      <c r="L29" t="s">
        <v>259</v>
      </c>
      <c r="M29" s="6">
        <v>0.66383740154560655</v>
      </c>
      <c r="N29" s="72">
        <v>0.99350085537670474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0.50247199999999992</v>
      </c>
      <c r="E30" s="29">
        <v>0.97475700000000021</v>
      </c>
      <c r="F30" s="29">
        <f t="shared" si="0"/>
        <v>0.96959522133693099</v>
      </c>
      <c r="G30" s="29">
        <v>0.4521915172226727</v>
      </c>
      <c r="H30" s="29">
        <v>0.51740370411425829</v>
      </c>
      <c r="I30" s="30">
        <f t="shared" si="1"/>
        <v>0.4639017901104302</v>
      </c>
      <c r="J30" s="31">
        <f t="shared" si="2"/>
        <v>0.9947045482483643</v>
      </c>
      <c r="K30" s="5"/>
      <c r="L30" t="s">
        <v>261</v>
      </c>
      <c r="M30" s="6">
        <v>0.72493656535516493</v>
      </c>
      <c r="N30" s="72">
        <v>0.986081520514555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67</v>
      </c>
      <c r="B1" s="53" t="s">
        <v>232</v>
      </c>
      <c r="C1" s="47" t="s">
        <v>40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1467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44.999913999999997</v>
      </c>
      <c r="E6" s="15">
        <v>51.372503999999992</v>
      </c>
      <c r="F6" s="15">
        <v>51.204985299823363</v>
      </c>
      <c r="G6" s="15">
        <v>23.520600320229278</v>
      </c>
      <c r="H6" s="15">
        <v>27.684384979594086</v>
      </c>
      <c r="I6" s="16">
        <v>0.45784414791673927</v>
      </c>
      <c r="J6" s="17">
        <v>0.99673913694811078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44.999914000000004</v>
      </c>
      <c r="E7" s="36">
        <f ca="1">SUM(E8:OFFSET(E6,MATCH("GOBIERNOS REGIONALES",$A$8:$A$50,0),0))</f>
        <v>51.372503999999985</v>
      </c>
      <c r="F7" s="36">
        <f ca="1">SUM(F8:OFFSET(F6,MATCH("GOBIERNOS REGIONALES",$A$8:$A$50,0),0))</f>
        <v>51.204985299823363</v>
      </c>
      <c r="G7" s="36">
        <f ca="1">SUM(G8:OFFSET(G6,MATCH("GOBIERNOS REGIONALES",$A$8:$A$50,0),0))</f>
        <v>23.520600320229278</v>
      </c>
      <c r="H7" s="36">
        <f ca="1">SUM(H8:OFFSET(H6,MATCH("GOBIERNOS REGIONALES",$A$8:$A$50,0),0))</f>
        <v>27.684384979594086</v>
      </c>
      <c r="I7" s="37">
        <f ca="1">IFERROR(G7/E7,0)</f>
        <v>0.45784414791673939</v>
      </c>
      <c r="J7" s="38">
        <f ca="1">IFERROR(SUM(G7,H7)/E7,0)</f>
        <v>0.996739136948111</v>
      </c>
      <c r="K7" s="5"/>
    </row>
    <row r="8" spans="1:11" x14ac:dyDescent="0.25">
      <c r="A8" s="18"/>
      <c r="B8" s="19">
        <v>4</v>
      </c>
      <c r="C8" s="20" t="s">
        <v>101</v>
      </c>
      <c r="D8" s="21">
        <v>44.999914000000004</v>
      </c>
      <c r="E8" s="22">
        <v>51.372503999999985</v>
      </c>
      <c r="F8" s="22">
        <f t="shared" ref="F8:F10" si="0">SUM(G8,H8)</f>
        <v>51.204985299823363</v>
      </c>
      <c r="G8" s="22">
        <v>23.520600320229278</v>
      </c>
      <c r="H8" s="22">
        <v>27.684384979594086</v>
      </c>
      <c r="I8" s="23">
        <f t="shared" ref="I8:I10" si="1">IFERROR(G8/E8,0)</f>
        <v>0.45784414791673939</v>
      </c>
      <c r="J8" s="24">
        <f t="shared" ref="J8:J10" si="2">IFERROR(SUM(G8,H8)/E8,0)</f>
        <v>0.996739136948111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67</v>
      </c>
      <c r="B1" s="47" t="s">
        <v>232</v>
      </c>
      <c r="C1" s="47" t="s">
        <v>40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1468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44.999913999999997</v>
      </c>
      <c r="G6" s="15">
        <v>51.372503999999992</v>
      </c>
      <c r="H6" s="15">
        <v>51.204985299823363</v>
      </c>
      <c r="I6" s="15">
        <v>23.520600320229278</v>
      </c>
      <c r="J6" s="15">
        <v>27.684384979594086</v>
      </c>
      <c r="K6" s="16">
        <v>0.45784414791673927</v>
      </c>
      <c r="L6" s="17">
        <v>0.99673913694811078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44.999913999999997</v>
      </c>
      <c r="G7" s="36">
        <f ca="1">SUM(G8:OFFSET(G6,MATCH("PROYECTOS",$A$8:$A$50,0),0))</f>
        <v>51.372503999999985</v>
      </c>
      <c r="H7" s="36">
        <f ca="1">SUM(H8:OFFSET(H6,MATCH("PROYECTOS",$A$8:$A$50,0),0))</f>
        <v>51.204985299823363</v>
      </c>
      <c r="I7" s="36">
        <f ca="1">SUM(I8:OFFSET(I6,MATCH("PROYECTOS",$A$8:$A$50,0),0))</f>
        <v>23.520600320229278</v>
      </c>
      <c r="J7" s="36">
        <f ca="1">SUM(J8:OFFSET(J6,MATCH("PROYECTOS",$A$8:$A$50,0),0))</f>
        <v>27.684384979594086</v>
      </c>
      <c r="K7" s="37">
        <f ca="1">IFERROR(I7/G7,0)</f>
        <v>0.45784414791673939</v>
      </c>
      <c r="L7" s="38">
        <f ca="1">IFERROR(SUM(I7,J7)/G7,0)</f>
        <v>0.996739136948111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0.53059299999999998</v>
      </c>
      <c r="G8" s="22">
        <v>0.51329000000000002</v>
      </c>
      <c r="H8" s="22">
        <f t="shared" ref="H8:H11" si="0">SUM(I8,J8)</f>
        <v>0.50152205815538764</v>
      </c>
      <c r="I8" s="22">
        <v>0.18336499505676329</v>
      </c>
      <c r="J8" s="22">
        <v>0.31815706309862435</v>
      </c>
      <c r="K8" s="23">
        <f t="shared" ref="K8:K12" si="1">IFERROR(I8/G8,0)</f>
        <v>0.35723469200016228</v>
      </c>
      <c r="L8" s="24">
        <f t="shared" ref="L8:L12" si="2">IFERROR(SUM(I8,J8)/G8,0)</f>
        <v>0.97707350261136516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3000511</v>
      </c>
      <c r="C9" s="20" t="s">
        <v>1469</v>
      </c>
      <c r="D9" s="60">
        <v>533</v>
      </c>
      <c r="E9" s="20" t="s">
        <v>672</v>
      </c>
      <c r="F9" s="21">
        <v>43.327771999999996</v>
      </c>
      <c r="G9" s="22">
        <v>49.922754999999988</v>
      </c>
      <c r="H9" s="22">
        <f t="shared" si="0"/>
        <v>49.802528313563869</v>
      </c>
      <c r="I9" s="22">
        <v>23.124341308732255</v>
      </c>
      <c r="J9" s="22">
        <v>26.678187004831614</v>
      </c>
      <c r="K9" s="23">
        <f t="shared" si="1"/>
        <v>0.46320242760505226</v>
      </c>
      <c r="L9" s="24">
        <f t="shared" si="2"/>
        <v>0.99759174575930121</v>
      </c>
      <c r="M9" s="61"/>
      <c r="N9" s="22"/>
      <c r="O9" s="24" t="str">
        <f t="shared" ref="O9:O11" si="3">IFERROR(N9/M9,".")</f>
        <v>.</v>
      </c>
    </row>
    <row r="10" spans="1:15" ht="25.5" x14ac:dyDescent="0.25">
      <c r="A10" s="18"/>
      <c r="B10" s="20">
        <v>3000512</v>
      </c>
      <c r="C10" s="20" t="s">
        <v>1470</v>
      </c>
      <c r="D10" s="60">
        <v>88</v>
      </c>
      <c r="E10" s="20" t="s">
        <v>471</v>
      </c>
      <c r="F10" s="21">
        <v>0.45116999999999996</v>
      </c>
      <c r="G10" s="22">
        <v>0.342615</v>
      </c>
      <c r="H10" s="22">
        <f t="shared" si="0"/>
        <v>0.34143353393301368</v>
      </c>
      <c r="I10" s="22">
        <v>2.2919199895113707E-2</v>
      </c>
      <c r="J10" s="22">
        <v>0.31851433403789997</v>
      </c>
      <c r="K10" s="23">
        <f t="shared" si="1"/>
        <v>6.6894910891565476E-2</v>
      </c>
      <c r="L10" s="24">
        <f t="shared" si="2"/>
        <v>0.99655162188758128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3000513</v>
      </c>
      <c r="C11" s="20" t="s">
        <v>1471</v>
      </c>
      <c r="D11" s="60">
        <v>538</v>
      </c>
      <c r="E11" s="20" t="s">
        <v>1472</v>
      </c>
      <c r="F11" s="21">
        <v>0.69037900000000008</v>
      </c>
      <c r="G11" s="22">
        <v>0.59384400000000004</v>
      </c>
      <c r="H11" s="22">
        <f t="shared" si="0"/>
        <v>0.55950139417109312</v>
      </c>
      <c r="I11" s="22">
        <v>0.18997481654514559</v>
      </c>
      <c r="J11" s="22">
        <v>0.36952657762594754</v>
      </c>
      <c r="K11" s="23">
        <f t="shared" si="1"/>
        <v>0.31990693944056953</v>
      </c>
      <c r="L11" s="24">
        <f t="shared" si="2"/>
        <v>0.9421689773258517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0</v>
      </c>
      <c r="H12" s="43">
        <f t="shared" ca="1" si="4"/>
        <v>0</v>
      </c>
      <c r="I12" s="43">
        <f t="shared" ca="1" si="4"/>
        <v>0</v>
      </c>
      <c r="J12" s="43">
        <f t="shared" ca="1" si="4"/>
        <v>0</v>
      </c>
      <c r="K12" s="44">
        <f t="shared" ca="1" si="1"/>
        <v>0</v>
      </c>
      <c r="L12" s="45">
        <f t="shared" ca="1" si="2"/>
        <v>0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1485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H17" sqref="H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67</v>
      </c>
      <c r="B1" s="47" t="s">
        <v>232</v>
      </c>
      <c r="C1" s="47" t="s">
        <v>40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1473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44.999913999999997</v>
      </c>
      <c r="I6" s="15">
        <v>51.372503999999992</v>
      </c>
      <c r="J6" s="15">
        <v>51.204985299823363</v>
      </c>
      <c r="K6" s="15">
        <v>23.520600320229278</v>
      </c>
      <c r="L6" s="15">
        <v>27.684384979594086</v>
      </c>
      <c r="M6" s="16">
        <v>0.45784414791673927</v>
      </c>
      <c r="N6" s="17">
        <v>0.99673913694811078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SUM(H8:OFFSET(H6,MATCH("PROYECTOS",$A$8:$A$17,0),0))</f>
        <v>44.99991399999999</v>
      </c>
      <c r="I7" s="35">
        <f ca="1">SUM(I8:OFFSET(I6,MATCH("PROYECTOS",$A$8:$A$17,0),0))</f>
        <v>51.372503999999999</v>
      </c>
      <c r="J7" s="35">
        <f ca="1">SUM(J8:OFFSET(J6,MATCH("PROYECTOS",$A$8:$A$17,0),0))</f>
        <v>51.204985299823363</v>
      </c>
      <c r="K7" s="35">
        <f ca="1">SUM(K8:OFFSET(K6,MATCH("PROYECTOS",$A$8:$A$17,0),0))</f>
        <v>23.520600320229278</v>
      </c>
      <c r="L7" s="35">
        <f ca="1">SUM(L8:OFFSET(L6,MATCH("PROYECTOS",$A$8:$A$17,0),0))</f>
        <v>27.684384979594086</v>
      </c>
      <c r="M7" s="37">
        <f ca="1">IFERROR(K7/I7,0)</f>
        <v>0.45784414791673922</v>
      </c>
      <c r="N7" s="38">
        <f ca="1">IFERROR(SUM(K7,L7)/I7,0)</f>
        <v>0.99673913694811067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0.53059299999999998</v>
      </c>
      <c r="I8" s="22">
        <v>0.51329000000000002</v>
      </c>
      <c r="J8" s="22">
        <f t="shared" ref="J8:J16" si="0">SUM(K8,L8)</f>
        <v>0.50152205815538764</v>
      </c>
      <c r="K8" s="22">
        <v>0.18336499505676329</v>
      </c>
      <c r="L8" s="22">
        <v>0.31815706309862435</v>
      </c>
      <c r="M8" s="23">
        <f t="shared" ref="M8:M17" si="1">IFERROR(K8/I8,0)</f>
        <v>0.35723469200016228</v>
      </c>
      <c r="N8" s="24">
        <f t="shared" ref="N8:N17" si="2">IFERROR(SUM(K8,L8)/I8,0)</f>
        <v>0.97707350261136516</v>
      </c>
      <c r="O8" s="61">
        <v>4</v>
      </c>
      <c r="P8" s="22">
        <v>4</v>
      </c>
      <c r="Q8" s="24">
        <f>IFERROR(P8/O8,".")</f>
        <v>1</v>
      </c>
    </row>
    <row r="9" spans="1:17" ht="38.25" x14ac:dyDescent="0.25">
      <c r="A9" s="18"/>
      <c r="B9" s="65">
        <v>5001556</v>
      </c>
      <c r="C9" s="20" t="s">
        <v>1474</v>
      </c>
      <c r="D9" s="20">
        <v>3000511</v>
      </c>
      <c r="E9" s="20" t="s">
        <v>1469</v>
      </c>
      <c r="F9" s="60">
        <v>42</v>
      </c>
      <c r="G9" s="20" t="s">
        <v>653</v>
      </c>
      <c r="H9" s="21">
        <v>1.8204040000000001</v>
      </c>
      <c r="I9" s="22">
        <v>1.8083610000000001</v>
      </c>
      <c r="J9" s="22">
        <f t="shared" si="0"/>
        <v>1.7465236266297666</v>
      </c>
      <c r="K9" s="22">
        <v>0.68602553712480585</v>
      </c>
      <c r="L9" s="22">
        <v>1.0604980895049607</v>
      </c>
      <c r="M9" s="23">
        <f t="shared" si="1"/>
        <v>0.37936315654053909</v>
      </c>
      <c r="N9" s="24">
        <f t="shared" si="2"/>
        <v>0.96580474066282473</v>
      </c>
      <c r="O9" s="61">
        <v>11</v>
      </c>
      <c r="P9" s="22">
        <v>11</v>
      </c>
      <c r="Q9" s="24">
        <f t="shared" ref="Q9:Q16" si="3">IFERROR(P9/O9,".")</f>
        <v>1</v>
      </c>
    </row>
    <row r="10" spans="1:17" ht="25.5" x14ac:dyDescent="0.25">
      <c r="A10" s="18"/>
      <c r="B10" s="65">
        <v>5002360</v>
      </c>
      <c r="C10" s="20" t="s">
        <v>1475</v>
      </c>
      <c r="D10" s="20">
        <v>3000511</v>
      </c>
      <c r="E10" s="20" t="s">
        <v>1469</v>
      </c>
      <c r="F10" s="60">
        <v>105</v>
      </c>
      <c r="G10" s="20" t="s">
        <v>788</v>
      </c>
      <c r="H10" s="21">
        <v>41.102178999999992</v>
      </c>
      <c r="I10" s="22">
        <v>47.903449999999999</v>
      </c>
      <c r="J10" s="22">
        <f t="shared" si="0"/>
        <v>47.854390727783539</v>
      </c>
      <c r="K10" s="22">
        <v>22.371498701075325</v>
      </c>
      <c r="L10" s="22">
        <v>25.482892026708214</v>
      </c>
      <c r="M10" s="23">
        <f t="shared" si="1"/>
        <v>0.46701226531857987</v>
      </c>
      <c r="N10" s="24">
        <f t="shared" si="2"/>
        <v>0.99897587183769732</v>
      </c>
      <c r="O10" s="61">
        <v>150359</v>
      </c>
      <c r="P10" s="22">
        <v>156791</v>
      </c>
      <c r="Q10" s="24">
        <f t="shared" si="3"/>
        <v>1.042777618898769</v>
      </c>
    </row>
    <row r="11" spans="1:17" ht="38.25" x14ac:dyDescent="0.25">
      <c r="A11" s="18"/>
      <c r="B11" s="65">
        <v>5004127</v>
      </c>
      <c r="C11" s="20" t="s">
        <v>1476</v>
      </c>
      <c r="D11" s="20">
        <v>3000511</v>
      </c>
      <c r="E11" s="20" t="s">
        <v>1469</v>
      </c>
      <c r="F11" s="60">
        <v>578</v>
      </c>
      <c r="G11" s="20" t="s">
        <v>1482</v>
      </c>
      <c r="H11" s="21">
        <v>0.34018900000000002</v>
      </c>
      <c r="I11" s="22">
        <v>0.177263</v>
      </c>
      <c r="J11" s="22">
        <f t="shared" si="0"/>
        <v>0.16793764963949798</v>
      </c>
      <c r="K11" s="22">
        <v>6.681707053212449E-2</v>
      </c>
      <c r="L11" s="22">
        <v>0.10112057910737349</v>
      </c>
      <c r="M11" s="23">
        <f t="shared" si="1"/>
        <v>0.37693749136663879</v>
      </c>
      <c r="N11" s="24">
        <f t="shared" si="2"/>
        <v>0.94739257284090861</v>
      </c>
      <c r="O11" s="61">
        <v>10</v>
      </c>
      <c r="P11" s="22">
        <v>10</v>
      </c>
      <c r="Q11" s="24">
        <f t="shared" si="3"/>
        <v>1</v>
      </c>
    </row>
    <row r="12" spans="1:17" ht="38.25" x14ac:dyDescent="0.25">
      <c r="A12" s="18"/>
      <c r="B12" s="65">
        <v>5004128</v>
      </c>
      <c r="C12" s="20" t="s">
        <v>1477</v>
      </c>
      <c r="D12" s="20">
        <v>3000511</v>
      </c>
      <c r="E12" s="20" t="s">
        <v>1469</v>
      </c>
      <c r="F12" s="60">
        <v>42</v>
      </c>
      <c r="G12" s="20" t="s">
        <v>653</v>
      </c>
      <c r="H12" s="21">
        <v>6.5000000000000002E-2</v>
      </c>
      <c r="I12" s="22">
        <v>3.3681000000000003E-2</v>
      </c>
      <c r="J12" s="22">
        <f t="shared" si="0"/>
        <v>3.3676309511065483E-2</v>
      </c>
      <c r="K12" s="22">
        <v>0</v>
      </c>
      <c r="L12" s="22">
        <v>3.3676309511065483E-2</v>
      </c>
      <c r="M12" s="23">
        <f t="shared" si="1"/>
        <v>0</v>
      </c>
      <c r="N12" s="24">
        <f t="shared" si="2"/>
        <v>0.99986073783633145</v>
      </c>
      <c r="O12" s="61">
        <v>11</v>
      </c>
      <c r="P12" s="22">
        <v>11</v>
      </c>
      <c r="Q12" s="24">
        <f t="shared" si="3"/>
        <v>1</v>
      </c>
    </row>
    <row r="13" spans="1:17" ht="25.5" x14ac:dyDescent="0.25">
      <c r="A13" s="18"/>
      <c r="B13" s="65">
        <v>5004129</v>
      </c>
      <c r="C13" s="20" t="s">
        <v>1478</v>
      </c>
      <c r="D13" s="20">
        <v>3000512</v>
      </c>
      <c r="E13" s="20" t="s">
        <v>1470</v>
      </c>
      <c r="F13" s="60">
        <v>88</v>
      </c>
      <c r="G13" s="20" t="s">
        <v>471</v>
      </c>
      <c r="H13" s="21">
        <v>0.41116999999999998</v>
      </c>
      <c r="I13" s="22">
        <v>0.31081799999999998</v>
      </c>
      <c r="J13" s="22">
        <f t="shared" si="0"/>
        <v>0.30966713419184089</v>
      </c>
      <c r="K13" s="22">
        <v>2.2919199895113707E-2</v>
      </c>
      <c r="L13" s="22">
        <v>0.28674793429672718</v>
      </c>
      <c r="M13" s="23">
        <f t="shared" si="1"/>
        <v>7.3738328845542114E-2</v>
      </c>
      <c r="N13" s="24">
        <f t="shared" si="2"/>
        <v>0.99629730000141847</v>
      </c>
      <c r="O13" s="61">
        <v>600</v>
      </c>
      <c r="P13" s="22">
        <v>1420</v>
      </c>
      <c r="Q13" s="24">
        <f t="shared" si="3"/>
        <v>2.3666666666666667</v>
      </c>
    </row>
    <row r="14" spans="1:17" ht="25.5" x14ac:dyDescent="0.25">
      <c r="A14" s="18"/>
      <c r="B14" s="65">
        <v>5004130</v>
      </c>
      <c r="C14" s="20" t="s">
        <v>1479</v>
      </c>
      <c r="D14" s="20">
        <v>3000512</v>
      </c>
      <c r="E14" s="20" t="s">
        <v>1470</v>
      </c>
      <c r="F14" s="60">
        <v>117</v>
      </c>
      <c r="G14" s="20" t="s">
        <v>813</v>
      </c>
      <c r="H14" s="21">
        <v>0.04</v>
      </c>
      <c r="I14" s="22">
        <v>3.1796999999999999E-2</v>
      </c>
      <c r="J14" s="22">
        <f t="shared" si="0"/>
        <v>3.1766399741172791E-2</v>
      </c>
      <c r="K14" s="22">
        <v>0</v>
      </c>
      <c r="L14" s="22">
        <v>3.1766399741172791E-2</v>
      </c>
      <c r="M14" s="23">
        <f t="shared" si="1"/>
        <v>0</v>
      </c>
      <c r="N14" s="24">
        <f t="shared" si="2"/>
        <v>0.99903763692086645</v>
      </c>
      <c r="O14" s="61">
        <v>1</v>
      </c>
      <c r="P14" s="22">
        <v>1</v>
      </c>
      <c r="Q14" s="24">
        <f t="shared" si="3"/>
        <v>1</v>
      </c>
    </row>
    <row r="15" spans="1:17" ht="25.5" x14ac:dyDescent="0.25">
      <c r="A15" s="18"/>
      <c r="B15" s="65">
        <v>5004131</v>
      </c>
      <c r="C15" s="20" t="s">
        <v>1480</v>
      </c>
      <c r="D15" s="20">
        <v>3000513</v>
      </c>
      <c r="E15" s="20" t="s">
        <v>1471</v>
      </c>
      <c r="F15" s="60">
        <v>538</v>
      </c>
      <c r="G15" s="20" t="s">
        <v>1483</v>
      </c>
      <c r="H15" s="21">
        <v>0.35019</v>
      </c>
      <c r="I15" s="22">
        <v>0.392067</v>
      </c>
      <c r="J15" s="22">
        <f t="shared" si="0"/>
        <v>0.35941517329774797</v>
      </c>
      <c r="K15" s="22">
        <v>0.1514776459953282</v>
      </c>
      <c r="L15" s="22">
        <v>0.20793752730241977</v>
      </c>
      <c r="M15" s="23">
        <f t="shared" si="1"/>
        <v>0.38635653088713973</v>
      </c>
      <c r="N15" s="24">
        <f t="shared" si="2"/>
        <v>0.9167187580126559</v>
      </c>
      <c r="O15" s="61">
        <v>10</v>
      </c>
      <c r="P15" s="22">
        <v>10</v>
      </c>
      <c r="Q15" s="24">
        <f t="shared" si="3"/>
        <v>1</v>
      </c>
    </row>
    <row r="16" spans="1:17" ht="25.5" x14ac:dyDescent="0.25">
      <c r="A16" s="18"/>
      <c r="B16" s="65">
        <v>5004132</v>
      </c>
      <c r="C16" s="20" t="s">
        <v>1481</v>
      </c>
      <c r="D16" s="20">
        <v>3000513</v>
      </c>
      <c r="E16" s="20" t="s">
        <v>1471</v>
      </c>
      <c r="F16" s="60">
        <v>538</v>
      </c>
      <c r="G16" s="20" t="s">
        <v>1483</v>
      </c>
      <c r="H16" s="21">
        <v>0.34018900000000002</v>
      </c>
      <c r="I16" s="22">
        <v>0.20177700000000001</v>
      </c>
      <c r="J16" s="22">
        <f t="shared" si="0"/>
        <v>0.20008622087334516</v>
      </c>
      <c r="K16" s="22">
        <v>3.8497170549817383E-2</v>
      </c>
      <c r="L16" s="22">
        <v>0.16158905032352777</v>
      </c>
      <c r="M16" s="23">
        <f t="shared" si="1"/>
        <v>0.19079067757879928</v>
      </c>
      <c r="N16" s="24">
        <f t="shared" si="2"/>
        <v>0.99162055572907293</v>
      </c>
      <c r="O16" s="61">
        <v>10</v>
      </c>
      <c r="P16" s="22">
        <v>10</v>
      </c>
      <c r="Q16" s="24">
        <f t="shared" si="3"/>
        <v>1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OFFSET(H17,-MATCH("PROYECTOS",$A$8:$A$17,0)-1,0)-(OFFSET(H17,-MATCH("PROYECTOS",$A$8:$A$17,0),0))</f>
        <v>0</v>
      </c>
      <c r="I17" s="42">
        <f t="shared" ref="I17:L17" ca="1" si="4">OFFSET(I17,-MATCH("PROYECTOS",$A$8:$A$17,0)-1,0)-(OFFSET(I17,-MATCH("PROYECTOS",$A$8:$A$17,0),0))</f>
        <v>0</v>
      </c>
      <c r="J17" s="42">
        <f t="shared" ca="1" si="4"/>
        <v>0</v>
      </c>
      <c r="K17" s="42">
        <f t="shared" ca="1" si="4"/>
        <v>0</v>
      </c>
      <c r="L17" s="42">
        <f t="shared" ca="1" si="4"/>
        <v>0</v>
      </c>
      <c r="M17" s="44">
        <f t="shared" ca="1" si="1"/>
        <v>0</v>
      </c>
      <c r="N17" s="45">
        <f t="shared" ca="1" si="2"/>
        <v>0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68</v>
      </c>
      <c r="B1" s="48" t="s">
        <v>232</v>
      </c>
      <c r="C1" s="47" t="s">
        <v>41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1486</v>
      </c>
      <c r="L2" s="1" t="s">
        <v>1564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1028.4349519999998</v>
      </c>
      <c r="E6" s="15">
        <f ca="1">SUM(E7:OFFSET(E7,50,0))</f>
        <v>3088.2292319999983</v>
      </c>
      <c r="F6" s="15">
        <f ca="1">SUM(F7:OFFSET(F7,50,0))</f>
        <v>2497.9693113653216</v>
      </c>
      <c r="G6" s="15">
        <f ca="1">SUM(G7:OFFSET(G7,50,0))</f>
        <v>522.18238442817403</v>
      </c>
      <c r="H6" s="15">
        <f ca="1">SUM(H7:OFFSET(H7,50,0))</f>
        <v>1975.7869269371477</v>
      </c>
      <c r="I6" s="16">
        <f ca="1">IFERROR(G6/E6,0)</f>
        <v>0.16908796115824551</v>
      </c>
      <c r="J6" s="17">
        <f ca="1">IFERROR(SUM(G6,H6)/E6,0)</f>
        <v>0.80886784098847064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6.0704269999999996</v>
      </c>
      <c r="E7" s="22">
        <v>77.651335000000032</v>
      </c>
      <c r="F7" s="22">
        <f t="shared" ref="F7:F31" si="0">SUM(G7,H7)</f>
        <v>59.325154502778105</v>
      </c>
      <c r="G7" s="22">
        <v>9.1373255707312637</v>
      </c>
      <c r="H7" s="22">
        <v>50.187828932046841</v>
      </c>
      <c r="I7" s="23">
        <f t="shared" ref="I7:I31" si="1">IFERROR(G7/E7,0)</f>
        <v>0.11767119742025375</v>
      </c>
      <c r="J7" s="24">
        <f t="shared" ref="J7:J31" si="2">IFERROR(SUM(G7,H7)/E7,0)</f>
        <v>0.76399400606284595</v>
      </c>
      <c r="K7" s="5"/>
      <c r="L7" t="s">
        <v>257</v>
      </c>
      <c r="M7" s="6">
        <v>110.00969593679258</v>
      </c>
      <c r="N7" s="72">
        <v>0.94335381720025435</v>
      </c>
    </row>
    <row r="8" spans="1:14" x14ac:dyDescent="0.25">
      <c r="A8" s="18"/>
      <c r="B8" s="51">
        <v>2</v>
      </c>
      <c r="C8" s="20" t="s">
        <v>245</v>
      </c>
      <c r="D8" s="21">
        <v>16.530354000000006</v>
      </c>
      <c r="E8" s="22">
        <v>72.737221999999974</v>
      </c>
      <c r="F8" s="22">
        <f t="shared" si="0"/>
        <v>60.385735883380519</v>
      </c>
      <c r="G8" s="22">
        <v>8.5525635324329414</v>
      </c>
      <c r="H8" s="22">
        <v>51.833172350947578</v>
      </c>
      <c r="I8" s="23">
        <f t="shared" si="1"/>
        <v>0.117581663105486</v>
      </c>
      <c r="J8" s="24">
        <f t="shared" si="2"/>
        <v>0.83019029628847441</v>
      </c>
      <c r="K8" s="5"/>
      <c r="L8" t="s">
        <v>262</v>
      </c>
      <c r="M8" s="6">
        <v>21.107673064938922</v>
      </c>
      <c r="N8" s="72">
        <v>0.91966853535240589</v>
      </c>
    </row>
    <row r="9" spans="1:14" x14ac:dyDescent="0.25">
      <c r="A9" s="18"/>
      <c r="B9" s="51">
        <v>3</v>
      </c>
      <c r="C9" s="20" t="s">
        <v>246</v>
      </c>
      <c r="D9" s="21">
        <v>63.025427000000001</v>
      </c>
      <c r="E9" s="22">
        <v>95.234900999999965</v>
      </c>
      <c r="F9" s="22">
        <f t="shared" si="0"/>
        <v>85.77694765163703</v>
      </c>
      <c r="G9" s="22">
        <v>38.160579093135311</v>
      </c>
      <c r="H9" s="22">
        <v>47.616368558501719</v>
      </c>
      <c r="I9" s="23">
        <f t="shared" si="1"/>
        <v>0.40069951973946322</v>
      </c>
      <c r="J9" s="24">
        <f t="shared" si="2"/>
        <v>0.90068815897269705</v>
      </c>
      <c r="K9" s="5"/>
      <c r="L9" t="s">
        <v>246</v>
      </c>
      <c r="M9" s="6">
        <v>85.77694765163703</v>
      </c>
      <c r="N9" s="72">
        <v>0.90068815897269705</v>
      </c>
    </row>
    <row r="10" spans="1:14" x14ac:dyDescent="0.25">
      <c r="A10" s="18"/>
      <c r="B10" s="51">
        <v>4</v>
      </c>
      <c r="C10" s="20" t="s">
        <v>247</v>
      </c>
      <c r="D10" s="21">
        <v>20.736268999999997</v>
      </c>
      <c r="E10" s="22">
        <v>56.016869999999997</v>
      </c>
      <c r="F10" s="22">
        <f t="shared" si="0"/>
        <v>41.6277022158786</v>
      </c>
      <c r="G10" s="22">
        <v>7.3328865930643587</v>
      </c>
      <c r="H10" s="22">
        <v>34.294815622814241</v>
      </c>
      <c r="I10" s="23">
        <f t="shared" si="1"/>
        <v>0.13090496832586968</v>
      </c>
      <c r="J10" s="24">
        <f t="shared" si="2"/>
        <v>0.74312795798620312</v>
      </c>
      <c r="K10" s="5"/>
      <c r="L10" t="s">
        <v>268</v>
      </c>
      <c r="M10" s="6">
        <v>17.566695939424388</v>
      </c>
      <c r="N10" s="72">
        <v>0.88152326662660774</v>
      </c>
    </row>
    <row r="11" spans="1:14" x14ac:dyDescent="0.25">
      <c r="A11" s="18"/>
      <c r="B11" s="51">
        <v>5</v>
      </c>
      <c r="C11" s="20" t="s">
        <v>248</v>
      </c>
      <c r="D11" s="21">
        <v>15.713153</v>
      </c>
      <c r="E11" s="22">
        <v>110.60326899999998</v>
      </c>
      <c r="F11" s="22">
        <f t="shared" si="0"/>
        <v>88.501604137346618</v>
      </c>
      <c r="G11" s="22">
        <v>44.252112414784278</v>
      </c>
      <c r="H11" s="22">
        <v>44.24949172256234</v>
      </c>
      <c r="I11" s="23">
        <f t="shared" si="1"/>
        <v>0.40009768983215394</v>
      </c>
      <c r="J11" s="24">
        <f t="shared" si="2"/>
        <v>0.80017168513659964</v>
      </c>
      <c r="K11" s="5"/>
      <c r="L11" t="s">
        <v>263</v>
      </c>
      <c r="M11" s="6">
        <v>284.36085284213584</v>
      </c>
      <c r="N11" s="72">
        <v>0.85916006177406412</v>
      </c>
    </row>
    <row r="12" spans="1:14" x14ac:dyDescent="0.25">
      <c r="A12" s="18"/>
      <c r="B12" s="51">
        <v>6</v>
      </c>
      <c r="C12" s="20" t="s">
        <v>249</v>
      </c>
      <c r="D12" s="21">
        <v>9.3924469999999989</v>
      </c>
      <c r="E12" s="22">
        <v>117.89870399999995</v>
      </c>
      <c r="F12" s="22">
        <f t="shared" si="0"/>
        <v>90.20573825744961</v>
      </c>
      <c r="G12" s="22">
        <v>19.284690823001313</v>
      </c>
      <c r="H12" s="22">
        <v>70.921047434448298</v>
      </c>
      <c r="I12" s="23">
        <f t="shared" si="1"/>
        <v>0.16356999838608335</v>
      </c>
      <c r="J12" s="24">
        <f t="shared" si="2"/>
        <v>0.76511221240777716</v>
      </c>
      <c r="K12" s="5"/>
      <c r="L12" t="s">
        <v>267</v>
      </c>
      <c r="M12" s="6">
        <v>145.03893661471517</v>
      </c>
      <c r="N12" s="72">
        <v>0.85555321795464279</v>
      </c>
    </row>
    <row r="13" spans="1:14" x14ac:dyDescent="0.25">
      <c r="A13" s="18"/>
      <c r="B13" s="51">
        <v>7</v>
      </c>
      <c r="C13" s="20" t="s">
        <v>250</v>
      </c>
      <c r="D13" s="21">
        <v>6.7924289999999976</v>
      </c>
      <c r="E13" s="22">
        <v>155.7203549999999</v>
      </c>
      <c r="F13" s="22">
        <f t="shared" si="0"/>
        <v>129.38001058065731</v>
      </c>
      <c r="G13" s="22">
        <v>3.6567968981004357</v>
      </c>
      <c r="H13" s="22">
        <v>125.72321368255689</v>
      </c>
      <c r="I13" s="23">
        <f t="shared" si="1"/>
        <v>2.3483101474437548E-2</v>
      </c>
      <c r="J13" s="24">
        <f t="shared" si="2"/>
        <v>0.83084841786198982</v>
      </c>
      <c r="K13" s="5"/>
      <c r="L13" t="s">
        <v>253</v>
      </c>
      <c r="M13" s="6">
        <v>38.91469819379251</v>
      </c>
      <c r="N13" s="72">
        <v>0.85348977588065267</v>
      </c>
    </row>
    <row r="14" spans="1:14" x14ac:dyDescent="0.25">
      <c r="A14" s="18"/>
      <c r="B14" s="51">
        <v>8</v>
      </c>
      <c r="C14" s="20" t="s">
        <v>251</v>
      </c>
      <c r="D14" s="21">
        <v>82.225254999999976</v>
      </c>
      <c r="E14" s="22">
        <v>166.73743600000006</v>
      </c>
      <c r="F14" s="22">
        <f t="shared" si="0"/>
        <v>123.3628922942096</v>
      </c>
      <c r="G14" s="22">
        <v>33.045019303885056</v>
      </c>
      <c r="H14" s="22">
        <v>90.317872990324545</v>
      </c>
      <c r="I14" s="23">
        <f t="shared" si="1"/>
        <v>0.19818596289249071</v>
      </c>
      <c r="J14" s="24">
        <f t="shared" si="2"/>
        <v>0.73986319601441852</v>
      </c>
      <c r="K14" s="5"/>
      <c r="L14" t="s">
        <v>264</v>
      </c>
      <c r="M14" s="6">
        <v>41.19212146646214</v>
      </c>
      <c r="N14" s="72">
        <v>0.85321986431462382</v>
      </c>
    </row>
    <row r="15" spans="1:14" x14ac:dyDescent="0.25">
      <c r="A15" s="18"/>
      <c r="B15" s="51">
        <v>9</v>
      </c>
      <c r="C15" s="20" t="s">
        <v>252</v>
      </c>
      <c r="D15" s="21">
        <v>11.655214000000003</v>
      </c>
      <c r="E15" s="22">
        <v>31.045246999999989</v>
      </c>
      <c r="F15" s="22">
        <f t="shared" si="0"/>
        <v>23.738691961699537</v>
      </c>
      <c r="G15" s="22">
        <v>7.8175306427741358</v>
      </c>
      <c r="H15" s="22">
        <v>15.9211613189254</v>
      </c>
      <c r="I15" s="23">
        <f t="shared" si="1"/>
        <v>0.25181086955997284</v>
      </c>
      <c r="J15" s="24">
        <f t="shared" si="2"/>
        <v>0.76464819112888827</v>
      </c>
      <c r="K15" s="5"/>
      <c r="L15" t="s">
        <v>250</v>
      </c>
      <c r="M15" s="6">
        <v>129.38001058065731</v>
      </c>
      <c r="N15" s="72">
        <v>0.83084841786198982</v>
      </c>
    </row>
    <row r="16" spans="1:14" x14ac:dyDescent="0.25">
      <c r="A16" s="18"/>
      <c r="B16" s="51">
        <v>10</v>
      </c>
      <c r="C16" s="20" t="s">
        <v>253</v>
      </c>
      <c r="D16" s="21">
        <v>16.471410999999989</v>
      </c>
      <c r="E16" s="22">
        <v>45.594802999999999</v>
      </c>
      <c r="F16" s="22">
        <f t="shared" si="0"/>
        <v>38.91469819379251</v>
      </c>
      <c r="G16" s="22">
        <v>15.543444749202143</v>
      </c>
      <c r="H16" s="22">
        <v>23.371253444590366</v>
      </c>
      <c r="I16" s="23">
        <f t="shared" si="1"/>
        <v>0.34090386900459124</v>
      </c>
      <c r="J16" s="24">
        <f t="shared" si="2"/>
        <v>0.85348977588065267</v>
      </c>
      <c r="K16" s="5"/>
      <c r="L16" t="s">
        <v>245</v>
      </c>
      <c r="M16" s="6">
        <v>60.385735883380519</v>
      </c>
      <c r="N16" s="72">
        <v>0.83019029628847441</v>
      </c>
    </row>
    <row r="17" spans="1:14" x14ac:dyDescent="0.25">
      <c r="A17" s="18"/>
      <c r="B17" s="51">
        <v>11</v>
      </c>
      <c r="C17" s="20" t="s">
        <v>254</v>
      </c>
      <c r="D17" s="21">
        <v>43.605983000000009</v>
      </c>
      <c r="E17" s="22">
        <v>97.673909999999992</v>
      </c>
      <c r="F17" s="22">
        <f t="shared" si="0"/>
        <v>77.257615971009955</v>
      </c>
      <c r="G17" s="22">
        <v>5.638847085474481</v>
      </c>
      <c r="H17" s="22">
        <v>71.618768885535474</v>
      </c>
      <c r="I17" s="23">
        <f t="shared" si="1"/>
        <v>5.7731354109551686E-2</v>
      </c>
      <c r="J17" s="24">
        <f t="shared" si="2"/>
        <v>0.79097494889894304</v>
      </c>
      <c r="K17" s="5"/>
      <c r="L17" t="s">
        <v>265</v>
      </c>
      <c r="M17" s="6">
        <v>78.743100545857402</v>
      </c>
      <c r="N17" s="72">
        <v>0.81360446586022583</v>
      </c>
    </row>
    <row r="18" spans="1:14" x14ac:dyDescent="0.25">
      <c r="A18" s="18"/>
      <c r="B18" s="51">
        <v>12</v>
      </c>
      <c r="C18" s="20" t="s">
        <v>255</v>
      </c>
      <c r="D18" s="21">
        <v>17.620994999999994</v>
      </c>
      <c r="E18" s="22">
        <v>113.94477900000005</v>
      </c>
      <c r="F18" s="22">
        <f t="shared" si="0"/>
        <v>87.930798324982661</v>
      </c>
      <c r="G18" s="22">
        <v>12.775176691648994</v>
      </c>
      <c r="H18" s="22">
        <v>75.155621633333666</v>
      </c>
      <c r="I18" s="23">
        <f t="shared" si="1"/>
        <v>0.11211726244735608</v>
      </c>
      <c r="J18" s="24">
        <f t="shared" si="2"/>
        <v>0.77169659809496505</v>
      </c>
      <c r="K18" s="5"/>
      <c r="L18" t="s">
        <v>248</v>
      </c>
      <c r="M18" s="6">
        <v>88.501604137346618</v>
      </c>
      <c r="N18" s="72">
        <v>0.80017168513659964</v>
      </c>
    </row>
    <row r="19" spans="1:14" x14ac:dyDescent="0.25">
      <c r="A19" s="18"/>
      <c r="B19" s="51">
        <v>13</v>
      </c>
      <c r="C19" s="20" t="s">
        <v>256</v>
      </c>
      <c r="D19" s="21">
        <v>10.218497000000001</v>
      </c>
      <c r="E19" s="22">
        <v>180.34768000000014</v>
      </c>
      <c r="F19" s="22">
        <f t="shared" si="0"/>
        <v>136.89436974068667</v>
      </c>
      <c r="G19" s="22">
        <v>23.330934692759001</v>
      </c>
      <c r="H19" s="22">
        <v>113.56343504792767</v>
      </c>
      <c r="I19" s="23">
        <f t="shared" si="1"/>
        <v>0.12936642541095611</v>
      </c>
      <c r="J19" s="24">
        <f t="shared" si="2"/>
        <v>0.75905811342117935</v>
      </c>
      <c r="K19" s="5"/>
      <c r="L19" t="s">
        <v>258</v>
      </c>
      <c r="M19" s="6">
        <v>719.1873867860977</v>
      </c>
      <c r="N19" s="72">
        <v>0.79919156797625812</v>
      </c>
    </row>
    <row r="20" spans="1:14" x14ac:dyDescent="0.25">
      <c r="A20" s="18"/>
      <c r="B20" s="51">
        <v>14</v>
      </c>
      <c r="C20" s="20" t="s">
        <v>257</v>
      </c>
      <c r="D20" s="21">
        <v>11.014578999999996</v>
      </c>
      <c r="E20" s="22">
        <v>116.61551999999998</v>
      </c>
      <c r="F20" s="22">
        <f t="shared" si="0"/>
        <v>110.00969593679258</v>
      </c>
      <c r="G20" s="22">
        <v>9.8824012503630971</v>
      </c>
      <c r="H20" s="22">
        <v>100.12729468642948</v>
      </c>
      <c r="I20" s="23">
        <f t="shared" si="1"/>
        <v>8.4743447959269053E-2</v>
      </c>
      <c r="J20" s="24">
        <f t="shared" si="2"/>
        <v>0.94335381720025435</v>
      </c>
      <c r="K20" s="5"/>
      <c r="L20" t="s">
        <v>259</v>
      </c>
      <c r="M20" s="6">
        <v>13.626306792482865</v>
      </c>
      <c r="N20" s="72">
        <v>0.79567783658997815</v>
      </c>
    </row>
    <row r="21" spans="1:14" x14ac:dyDescent="0.25">
      <c r="A21" s="18"/>
      <c r="B21" s="51">
        <v>15</v>
      </c>
      <c r="C21" s="20" t="s">
        <v>258</v>
      </c>
      <c r="D21" s="21">
        <v>428.05177599999973</v>
      </c>
      <c r="E21" s="22">
        <v>899.89361199999905</v>
      </c>
      <c r="F21" s="22">
        <f t="shared" si="0"/>
        <v>719.1873867860977</v>
      </c>
      <c r="G21" s="22">
        <v>152.27563275989851</v>
      </c>
      <c r="H21" s="22">
        <v>566.91175402619922</v>
      </c>
      <c r="I21" s="23">
        <f t="shared" si="1"/>
        <v>0.16921515024589226</v>
      </c>
      <c r="J21" s="24">
        <f t="shared" si="2"/>
        <v>0.79919156797625812</v>
      </c>
      <c r="K21" s="5"/>
      <c r="L21" t="s">
        <v>254</v>
      </c>
      <c r="M21" s="6">
        <v>77.257615971009955</v>
      </c>
      <c r="N21" s="72">
        <v>0.79097494889894304</v>
      </c>
    </row>
    <row r="22" spans="1:14" x14ac:dyDescent="0.25">
      <c r="A22" s="18"/>
      <c r="B22" s="51">
        <v>16</v>
      </c>
      <c r="C22" s="20" t="s">
        <v>259</v>
      </c>
      <c r="D22" s="21">
        <v>11.265109000000002</v>
      </c>
      <c r="E22" s="22">
        <v>17.125406999999996</v>
      </c>
      <c r="F22" s="22">
        <f t="shared" si="0"/>
        <v>13.626306792482865</v>
      </c>
      <c r="G22" s="22">
        <v>7.2785662243841216</v>
      </c>
      <c r="H22" s="22">
        <v>6.3477405680987431</v>
      </c>
      <c r="I22" s="23">
        <f t="shared" si="1"/>
        <v>0.42501566382533995</v>
      </c>
      <c r="J22" s="24">
        <f t="shared" si="2"/>
        <v>0.79567783658997815</v>
      </c>
      <c r="K22" s="5"/>
      <c r="L22" t="s">
        <v>255</v>
      </c>
      <c r="M22" s="6">
        <v>87.930798324982661</v>
      </c>
      <c r="N22" s="72">
        <v>0.77169659809496505</v>
      </c>
    </row>
    <row r="23" spans="1:14" x14ac:dyDescent="0.25">
      <c r="A23" s="18"/>
      <c r="B23" s="51">
        <v>17</v>
      </c>
      <c r="C23" s="20" t="s">
        <v>260</v>
      </c>
      <c r="D23" s="21">
        <v>5.5926619999999998</v>
      </c>
      <c r="E23" s="22">
        <v>20.006544999999988</v>
      </c>
      <c r="F23" s="22">
        <f t="shared" si="0"/>
        <v>9.4961317744500775</v>
      </c>
      <c r="G23" s="22">
        <v>1.8759194571108095</v>
      </c>
      <c r="H23" s="22">
        <v>7.6202123173392673</v>
      </c>
      <c r="I23" s="23">
        <f t="shared" si="1"/>
        <v>9.3765288164988539E-2</v>
      </c>
      <c r="J23" s="24">
        <f t="shared" si="2"/>
        <v>0.47465125909796435</v>
      </c>
      <c r="K23" s="5"/>
      <c r="L23" t="s">
        <v>249</v>
      </c>
      <c r="M23" s="6">
        <v>90.20573825744961</v>
      </c>
      <c r="N23" s="72">
        <v>0.76511221240777716</v>
      </c>
    </row>
    <row r="24" spans="1:14" x14ac:dyDescent="0.25">
      <c r="A24" s="18"/>
      <c r="B24" s="51">
        <v>18</v>
      </c>
      <c r="C24" s="20" t="s">
        <v>261</v>
      </c>
      <c r="D24" s="21">
        <v>7.3882729999999999</v>
      </c>
      <c r="E24" s="22">
        <v>9.5570969999999971</v>
      </c>
      <c r="F24" s="22">
        <f t="shared" si="0"/>
        <v>4.3779938055624257</v>
      </c>
      <c r="G24" s="22">
        <v>1.4490893361680719</v>
      </c>
      <c r="H24" s="22">
        <v>2.9289044693943538</v>
      </c>
      <c r="I24" s="23">
        <f t="shared" si="1"/>
        <v>0.15162442488216582</v>
      </c>
      <c r="J24" s="24">
        <f t="shared" si="2"/>
        <v>0.45808824641650359</v>
      </c>
      <c r="K24" s="5"/>
      <c r="L24" t="s">
        <v>252</v>
      </c>
      <c r="M24" s="6">
        <v>23.738691961699537</v>
      </c>
      <c r="N24" s="72">
        <v>0.76464819112888827</v>
      </c>
    </row>
    <row r="25" spans="1:14" x14ac:dyDescent="0.25">
      <c r="A25" s="18"/>
      <c r="B25" s="51">
        <v>19</v>
      </c>
      <c r="C25" s="20" t="s">
        <v>262</v>
      </c>
      <c r="D25" s="21">
        <v>9.987756000000001</v>
      </c>
      <c r="E25" s="22">
        <v>22.951391999999995</v>
      </c>
      <c r="F25" s="22">
        <f t="shared" si="0"/>
        <v>21.107673064938922</v>
      </c>
      <c r="G25" s="22">
        <v>8.7516759601953709</v>
      </c>
      <c r="H25" s="22">
        <v>12.355997104743551</v>
      </c>
      <c r="I25" s="23">
        <f t="shared" si="1"/>
        <v>0.38131351511034156</v>
      </c>
      <c r="J25" s="24">
        <f t="shared" si="2"/>
        <v>0.91966853535240589</v>
      </c>
      <c r="K25" s="5"/>
      <c r="L25" t="s">
        <v>244</v>
      </c>
      <c r="M25" s="6">
        <v>59.325154502778105</v>
      </c>
      <c r="N25" s="72">
        <v>0.76399400606284595</v>
      </c>
    </row>
    <row r="26" spans="1:14" x14ac:dyDescent="0.25">
      <c r="A26" s="18"/>
      <c r="B26" s="51">
        <v>20</v>
      </c>
      <c r="C26" s="20" t="s">
        <v>263</v>
      </c>
      <c r="D26" s="21">
        <v>125.043603</v>
      </c>
      <c r="E26" s="22">
        <v>330.97540899999967</v>
      </c>
      <c r="F26" s="22">
        <f t="shared" si="0"/>
        <v>284.36085284213584</v>
      </c>
      <c r="G26" s="22">
        <v>52.387308884366576</v>
      </c>
      <c r="H26" s="22">
        <v>231.97354395776929</v>
      </c>
      <c r="I26" s="23">
        <f t="shared" si="1"/>
        <v>0.15828157458177392</v>
      </c>
      <c r="J26" s="24">
        <f t="shared" si="2"/>
        <v>0.85916006177406412</v>
      </c>
      <c r="K26" s="5"/>
      <c r="L26" t="s">
        <v>256</v>
      </c>
      <c r="M26" s="6">
        <v>136.89436974068667</v>
      </c>
      <c r="N26" s="72">
        <v>0.75905811342117935</v>
      </c>
    </row>
    <row r="27" spans="1:14" x14ac:dyDescent="0.25">
      <c r="A27" s="18"/>
      <c r="B27" s="51">
        <v>21</v>
      </c>
      <c r="C27" s="20" t="s">
        <v>264</v>
      </c>
      <c r="D27" s="21">
        <v>28.632508000000001</v>
      </c>
      <c r="E27" s="22">
        <v>48.278437000000032</v>
      </c>
      <c r="F27" s="22">
        <f t="shared" si="0"/>
        <v>41.19212146646214</v>
      </c>
      <c r="G27" s="22">
        <v>9.2396906074482104</v>
      </c>
      <c r="H27" s="22">
        <v>31.95243085901393</v>
      </c>
      <c r="I27" s="23">
        <f t="shared" si="1"/>
        <v>0.19138338317473294</v>
      </c>
      <c r="J27" s="24">
        <f t="shared" si="2"/>
        <v>0.85321986431462382</v>
      </c>
      <c r="K27" s="5"/>
      <c r="L27" t="s">
        <v>247</v>
      </c>
      <c r="M27" s="6">
        <v>41.6277022158786</v>
      </c>
      <c r="N27" s="72">
        <v>0.74312795798620312</v>
      </c>
    </row>
    <row r="28" spans="1:14" x14ac:dyDescent="0.25">
      <c r="A28" s="18"/>
      <c r="B28" s="51">
        <v>22</v>
      </c>
      <c r="C28" s="20" t="s">
        <v>265</v>
      </c>
      <c r="D28" s="21">
        <v>12.423652999999998</v>
      </c>
      <c r="E28" s="22">
        <v>96.783023999999983</v>
      </c>
      <c r="F28" s="22">
        <f t="shared" si="0"/>
        <v>78.743100545857402</v>
      </c>
      <c r="G28" s="22">
        <v>15.776604178670823</v>
      </c>
      <c r="H28" s="22">
        <v>62.966496367186586</v>
      </c>
      <c r="I28" s="23">
        <f t="shared" si="1"/>
        <v>0.1630100355065453</v>
      </c>
      <c r="J28" s="24">
        <f t="shared" si="2"/>
        <v>0.81360446586022583</v>
      </c>
      <c r="K28" s="5"/>
      <c r="L28" t="s">
        <v>251</v>
      </c>
      <c r="M28" s="6">
        <v>123.3628922942096</v>
      </c>
      <c r="N28" s="72">
        <v>0.73986319601441852</v>
      </c>
    </row>
    <row r="29" spans="1:14" x14ac:dyDescent="0.25">
      <c r="A29" s="18"/>
      <c r="B29" s="51">
        <v>23</v>
      </c>
      <c r="C29" s="20" t="s">
        <v>266</v>
      </c>
      <c r="D29" s="21">
        <v>15.570164</v>
      </c>
      <c r="E29" s="22">
        <v>15.382124999999998</v>
      </c>
      <c r="F29" s="22">
        <f t="shared" si="0"/>
        <v>9.9604560808931453</v>
      </c>
      <c r="G29" s="22">
        <v>3.6337225323859457</v>
      </c>
      <c r="H29" s="22">
        <v>6.3267335485071996</v>
      </c>
      <c r="I29" s="23">
        <f t="shared" si="1"/>
        <v>0.2362302043694188</v>
      </c>
      <c r="J29" s="24">
        <f t="shared" si="2"/>
        <v>0.64753446489956012</v>
      </c>
      <c r="K29" s="5"/>
      <c r="L29" t="s">
        <v>266</v>
      </c>
      <c r="M29" s="6">
        <v>9.9604560808931453</v>
      </c>
      <c r="N29" s="72">
        <v>0.64753446489956012</v>
      </c>
    </row>
    <row r="30" spans="1:14" x14ac:dyDescent="0.25">
      <c r="A30" s="18"/>
      <c r="B30" s="51">
        <v>24</v>
      </c>
      <c r="C30" s="20" t="s">
        <v>267</v>
      </c>
      <c r="D30" s="21">
        <v>40.072578000000014</v>
      </c>
      <c r="E30" s="22">
        <v>169.52649299999993</v>
      </c>
      <c r="F30" s="22">
        <f t="shared" si="0"/>
        <v>145.03893661471517</v>
      </c>
      <c r="G30" s="22">
        <v>22.475644062147694</v>
      </c>
      <c r="H30" s="22">
        <v>122.56329255256746</v>
      </c>
      <c r="I30" s="23">
        <f t="shared" si="1"/>
        <v>0.13257894777630835</v>
      </c>
      <c r="J30" s="24">
        <f t="shared" si="2"/>
        <v>0.85555321795464279</v>
      </c>
      <c r="K30" s="5"/>
      <c r="L30" t="s">
        <v>260</v>
      </c>
      <c r="M30" s="6">
        <v>9.4961317744500775</v>
      </c>
      <c r="N30" s="72">
        <v>0.47465125909796435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13.334430000000001</v>
      </c>
      <c r="E31" s="29">
        <v>19.927660000000003</v>
      </c>
      <c r="F31" s="29">
        <f t="shared" si="0"/>
        <v>17.566695939424388</v>
      </c>
      <c r="G31" s="29">
        <v>8.6282210840411153</v>
      </c>
      <c r="H31" s="29">
        <v>8.9384748553832729</v>
      </c>
      <c r="I31" s="30">
        <f t="shared" si="1"/>
        <v>0.43297713249027303</v>
      </c>
      <c r="J31" s="31">
        <f t="shared" si="2"/>
        <v>0.88152326662660774</v>
      </c>
      <c r="K31" s="5"/>
      <c r="L31" t="s">
        <v>261</v>
      </c>
      <c r="M31" s="6">
        <v>4.3779938055624257</v>
      </c>
      <c r="N31" s="72">
        <v>0.45808824641650359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11.7109375" hidden="1" customWidth="1"/>
  </cols>
  <sheetData>
    <row r="1" spans="1:11" ht="15.75" x14ac:dyDescent="0.25">
      <c r="A1" s="46">
        <v>68</v>
      </c>
      <c r="B1" s="53" t="s">
        <v>232</v>
      </c>
      <c r="C1" s="47" t="s">
        <v>41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1487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1028.4349519999998</v>
      </c>
      <c r="E6" s="15">
        <v>3088.2292319999983</v>
      </c>
      <c r="F6" s="15">
        <v>2497.9693113653216</v>
      </c>
      <c r="G6" s="15">
        <v>522.18238442817403</v>
      </c>
      <c r="H6" s="15">
        <v>1975.7869269371477</v>
      </c>
      <c r="I6" s="16">
        <v>0.16908796115824551</v>
      </c>
      <c r="J6" s="17">
        <v>0.80886784098847064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REGIONALES",$A$8:$A$56,0),0))</f>
        <v>501.13184999999993</v>
      </c>
      <c r="E7" s="35">
        <f ca="1">SUM(E8:OFFSET(E6,MATCH("GOBIERNOS REGIONALES",$A$8:$A$56,0),0))</f>
        <v>1519.463878999999</v>
      </c>
      <c r="F7" s="35">
        <f ca="1">SUM(F8:OFFSET(F6,MATCH("GOBIERNOS REGIONALES",$A$8:$A$56,0),0))</f>
        <v>1361.7046112432474</v>
      </c>
      <c r="G7" s="35">
        <f ca="1">SUM(G8:OFFSET(G6,MATCH("GOBIERNOS REGIONALES",$A$8:$A$56,0),0))</f>
        <v>183.35199005086076</v>
      </c>
      <c r="H7" s="35">
        <f ca="1">SUM(H8:OFFSET(H6,MATCH("GOBIERNOS REGIONALES",$A$8:$A$56,0),0))</f>
        <v>1178.3526211923866</v>
      </c>
      <c r="I7" s="37">
        <f ca="1">IFERROR(G7/E7,0)</f>
        <v>0.1206688705042003</v>
      </c>
      <c r="J7" s="38">
        <f ca="1">IFERROR(SUM(G7,H7)/E7,0)</f>
        <v>0.89617438760006751</v>
      </c>
      <c r="K7" s="5"/>
    </row>
    <row r="8" spans="1:11" x14ac:dyDescent="0.25">
      <c r="A8" s="18"/>
      <c r="B8" s="19">
        <v>5</v>
      </c>
      <c r="C8" s="20" t="s">
        <v>102</v>
      </c>
      <c r="D8" s="21">
        <v>1.9000030000000001</v>
      </c>
      <c r="E8" s="22">
        <v>1.733374</v>
      </c>
      <c r="F8" s="22">
        <f t="shared" ref="F8:F56" si="0">SUM(G8,H8)</f>
        <v>1.2933571154717356</v>
      </c>
      <c r="G8" s="22">
        <v>0.34439040254801512</v>
      </c>
      <c r="H8" s="22">
        <v>0.94896671292372048</v>
      </c>
      <c r="I8" s="23">
        <f t="shared" ref="I8:I56" si="1">IFERROR(G8/E8,0)</f>
        <v>0.1986821093128287</v>
      </c>
      <c r="J8" s="24">
        <f t="shared" ref="J8:J56" si="2">IFERROR(SUM(G8,H8)/E8,0)</f>
        <v>0.74615006078995971</v>
      </c>
      <c r="K8" s="5"/>
    </row>
    <row r="9" spans="1:11" x14ac:dyDescent="0.25">
      <c r="A9" s="18"/>
      <c r="B9" s="19">
        <v>6</v>
      </c>
      <c r="C9" s="20" t="s">
        <v>103</v>
      </c>
      <c r="D9" s="21">
        <v>57.160965000000026</v>
      </c>
      <c r="E9" s="22">
        <v>125.52926700000005</v>
      </c>
      <c r="F9" s="22">
        <f t="shared" si="0"/>
        <v>115.575529043291</v>
      </c>
      <c r="G9" s="22">
        <v>15.574529074372322</v>
      </c>
      <c r="H9" s="22">
        <v>100.00099996891868</v>
      </c>
      <c r="I9" s="23">
        <f t="shared" si="1"/>
        <v>0.12407089953271468</v>
      </c>
      <c r="J9" s="24">
        <f t="shared" si="2"/>
        <v>0.92070583860966027</v>
      </c>
      <c r="K9" s="5"/>
    </row>
    <row r="10" spans="1:11" x14ac:dyDescent="0.25">
      <c r="A10" s="18"/>
      <c r="B10" s="19">
        <v>7</v>
      </c>
      <c r="C10" s="20" t="s">
        <v>105</v>
      </c>
      <c r="D10" s="21">
        <v>8.3995110000000004</v>
      </c>
      <c r="E10" s="22">
        <v>11.313888</v>
      </c>
      <c r="F10" s="22">
        <f t="shared" si="0"/>
        <v>9.579232006374065</v>
      </c>
      <c r="G10" s="22">
        <v>9.5245197601167106E-2</v>
      </c>
      <c r="H10" s="22">
        <v>9.4839868087728973</v>
      </c>
      <c r="I10" s="23">
        <f t="shared" si="1"/>
        <v>8.4184320722608449E-3</v>
      </c>
      <c r="J10" s="24">
        <f t="shared" si="2"/>
        <v>0.84667905554430667</v>
      </c>
      <c r="K10" s="5"/>
    </row>
    <row r="11" spans="1:11" x14ac:dyDescent="0.25">
      <c r="A11" s="18"/>
      <c r="B11" s="19">
        <v>10</v>
      </c>
      <c r="C11" s="20" t="s">
        <v>108</v>
      </c>
      <c r="D11" s="21">
        <v>98.997152999999983</v>
      </c>
      <c r="E11" s="22">
        <v>169.14806799999999</v>
      </c>
      <c r="F11" s="22">
        <f t="shared" si="0"/>
        <v>159.95313206760329</v>
      </c>
      <c r="G11" s="22">
        <v>53.898269902536413</v>
      </c>
      <c r="H11" s="22">
        <v>106.05486216506688</v>
      </c>
      <c r="I11" s="23">
        <f t="shared" si="1"/>
        <v>0.31864549527421393</v>
      </c>
      <c r="J11" s="24">
        <f t="shared" si="2"/>
        <v>0.94563972239755822</v>
      </c>
      <c r="K11" s="5"/>
    </row>
    <row r="12" spans="1:11" x14ac:dyDescent="0.25">
      <c r="A12" s="18"/>
      <c r="B12" s="19">
        <v>11</v>
      </c>
      <c r="C12" s="20" t="s">
        <v>109</v>
      </c>
      <c r="D12" s="21">
        <v>80.301369999999991</v>
      </c>
      <c r="E12" s="22">
        <v>170.08025099999998</v>
      </c>
      <c r="F12" s="22">
        <f t="shared" si="0"/>
        <v>141.90911531729461</v>
      </c>
      <c r="G12" s="22">
        <v>21.836416407315937</v>
      </c>
      <c r="H12" s="22">
        <v>120.07269890997867</v>
      </c>
      <c r="I12" s="23">
        <f t="shared" si="1"/>
        <v>0.12838890040981854</v>
      </c>
      <c r="J12" s="24">
        <f t="shared" si="2"/>
        <v>0.83436562730198838</v>
      </c>
      <c r="K12" s="5"/>
    </row>
    <row r="13" spans="1:11" x14ac:dyDescent="0.25">
      <c r="A13" s="18"/>
      <c r="B13" s="19">
        <v>13</v>
      </c>
      <c r="C13" s="20" t="s">
        <v>112</v>
      </c>
      <c r="D13" s="21">
        <v>89.422464999999974</v>
      </c>
      <c r="E13" s="22">
        <v>639.32676399999934</v>
      </c>
      <c r="F13" s="22">
        <f t="shared" si="0"/>
        <v>623.16060963041082</v>
      </c>
      <c r="G13" s="22">
        <v>52.554552606550715</v>
      </c>
      <c r="H13" s="22">
        <v>570.6060570238601</v>
      </c>
      <c r="I13" s="23">
        <f t="shared" si="1"/>
        <v>8.2202960310528733E-2</v>
      </c>
      <c r="J13" s="24">
        <f t="shared" si="2"/>
        <v>0.97471378443717316</v>
      </c>
      <c r="K13" s="5"/>
    </row>
    <row r="14" spans="1:11" ht="38.25" x14ac:dyDescent="0.25">
      <c r="A14" s="18"/>
      <c r="B14" s="19">
        <v>25</v>
      </c>
      <c r="C14" s="20" t="s">
        <v>116</v>
      </c>
      <c r="D14" s="21">
        <v>7.6720309999999987</v>
      </c>
      <c r="E14" s="22">
        <v>9.6806349999999988</v>
      </c>
      <c r="F14" s="22">
        <f t="shared" si="0"/>
        <v>9.2058715275252325</v>
      </c>
      <c r="G14" s="22">
        <v>2.5178211895254208</v>
      </c>
      <c r="H14" s="22">
        <v>6.6880503379998117</v>
      </c>
      <c r="I14" s="23">
        <f t="shared" si="1"/>
        <v>0.26008843319941521</v>
      </c>
      <c r="J14" s="24">
        <f t="shared" si="2"/>
        <v>0.95095740388158767</v>
      </c>
      <c r="K14" s="5"/>
    </row>
    <row r="15" spans="1:11" x14ac:dyDescent="0.25">
      <c r="A15" s="18"/>
      <c r="B15" s="19">
        <v>26</v>
      </c>
      <c r="C15" s="20" t="s">
        <v>117</v>
      </c>
      <c r="D15" s="21">
        <v>6.7139279999999992</v>
      </c>
      <c r="E15" s="22">
        <v>194.34961099999998</v>
      </c>
      <c r="F15" s="22">
        <f t="shared" si="0"/>
        <v>137.55697969946777</v>
      </c>
      <c r="G15" s="22">
        <v>1.7223609099746682</v>
      </c>
      <c r="H15" s="22">
        <v>135.83461878949311</v>
      </c>
      <c r="I15" s="23">
        <f t="shared" si="1"/>
        <v>8.8621783244766487E-3</v>
      </c>
      <c r="J15" s="24">
        <f t="shared" si="2"/>
        <v>0.70778109095092445</v>
      </c>
      <c r="K15" s="5"/>
    </row>
    <row r="16" spans="1:11" ht="25.5" x14ac:dyDescent="0.25">
      <c r="A16" s="18"/>
      <c r="B16" s="19">
        <v>37</v>
      </c>
      <c r="C16" s="20" t="s">
        <v>122</v>
      </c>
      <c r="D16" s="21">
        <v>33.397467999999996</v>
      </c>
      <c r="E16" s="22">
        <v>36.801833999999999</v>
      </c>
      <c r="F16" s="22">
        <f t="shared" si="0"/>
        <v>31.049347443142324</v>
      </c>
      <c r="G16" s="22">
        <v>10.468423218859243</v>
      </c>
      <c r="H16" s="22">
        <v>20.580924224283081</v>
      </c>
      <c r="I16" s="23">
        <f t="shared" si="1"/>
        <v>0.28445384593765743</v>
      </c>
      <c r="J16" s="24">
        <f t="shared" si="2"/>
        <v>0.84369022052385556</v>
      </c>
      <c r="K16" s="5"/>
    </row>
    <row r="17" spans="1:11" ht="25.5" x14ac:dyDescent="0.25">
      <c r="A17" s="18"/>
      <c r="B17" s="19">
        <v>39</v>
      </c>
      <c r="C17" s="20" t="s">
        <v>124</v>
      </c>
      <c r="D17" s="21">
        <v>11.05</v>
      </c>
      <c r="E17" s="22">
        <v>11.044097000000002</v>
      </c>
      <c r="F17" s="22">
        <f t="shared" si="0"/>
        <v>11.016195947304368</v>
      </c>
      <c r="G17" s="22">
        <v>7.8355720033869147E-2</v>
      </c>
      <c r="H17" s="22">
        <v>10.937840227270499</v>
      </c>
      <c r="I17" s="23">
        <f t="shared" si="1"/>
        <v>7.0948054905592669E-3</v>
      </c>
      <c r="J17" s="24">
        <f t="shared" si="2"/>
        <v>0.99747366826861128</v>
      </c>
      <c r="K17" s="5"/>
    </row>
    <row r="18" spans="1:11" ht="25.5" x14ac:dyDescent="0.25">
      <c r="A18" s="18"/>
      <c r="B18" s="19">
        <v>70</v>
      </c>
      <c r="C18" s="20" t="s">
        <v>135</v>
      </c>
      <c r="D18" s="21">
        <v>0</v>
      </c>
      <c r="E18" s="22">
        <v>13.909459999999999</v>
      </c>
      <c r="F18" s="22">
        <f t="shared" si="0"/>
        <v>2.0480102049186826</v>
      </c>
      <c r="G18" s="22">
        <v>0</v>
      </c>
      <c r="H18" s="22">
        <v>2.0480102049186826</v>
      </c>
      <c r="I18" s="23">
        <f t="shared" si="1"/>
        <v>0</v>
      </c>
      <c r="J18" s="24">
        <f t="shared" si="2"/>
        <v>0.14723865663502989</v>
      </c>
      <c r="K18" s="5"/>
    </row>
    <row r="19" spans="1:11" x14ac:dyDescent="0.25">
      <c r="A19" s="18"/>
      <c r="B19" s="19">
        <v>112</v>
      </c>
      <c r="C19" s="20" t="s">
        <v>137</v>
      </c>
      <c r="D19" s="21">
        <v>12.963149000000001</v>
      </c>
      <c r="E19" s="22">
        <v>14.195387999999999</v>
      </c>
      <c r="F19" s="22">
        <f t="shared" si="0"/>
        <v>14.052836063871787</v>
      </c>
      <c r="G19" s="22">
        <v>6.1400825448617979</v>
      </c>
      <c r="H19" s="22">
        <v>7.9127535190099882</v>
      </c>
      <c r="I19" s="23">
        <f t="shared" si="1"/>
        <v>0.43254066354944282</v>
      </c>
      <c r="J19" s="24">
        <f t="shared" si="2"/>
        <v>0.98995786968780197</v>
      </c>
      <c r="K19" s="5"/>
    </row>
    <row r="20" spans="1:11" x14ac:dyDescent="0.25">
      <c r="A20" s="18"/>
      <c r="B20" s="19">
        <v>131</v>
      </c>
      <c r="C20" s="20" t="s">
        <v>141</v>
      </c>
      <c r="D20" s="21">
        <v>0.15000000000000002</v>
      </c>
      <c r="E20" s="22">
        <v>2.2065669999999997</v>
      </c>
      <c r="F20" s="22">
        <f t="shared" si="0"/>
        <v>1.010807660408318</v>
      </c>
      <c r="G20" s="22">
        <v>1.0066270479001105E-2</v>
      </c>
      <c r="H20" s="22">
        <v>1.0007413899293169</v>
      </c>
      <c r="I20" s="23">
        <f t="shared" si="1"/>
        <v>4.5619600397364349E-3</v>
      </c>
      <c r="J20" s="24">
        <f t="shared" si="2"/>
        <v>0.45809062693691971</v>
      </c>
      <c r="K20" s="5"/>
    </row>
    <row r="21" spans="1:11" ht="25.5" x14ac:dyDescent="0.25">
      <c r="A21" s="18"/>
      <c r="B21" s="19">
        <v>136</v>
      </c>
      <c r="C21" s="20" t="s">
        <v>143</v>
      </c>
      <c r="D21" s="21">
        <v>11.360000000000001</v>
      </c>
      <c r="E21" s="22">
        <v>11.379319999999998</v>
      </c>
      <c r="F21" s="22">
        <f t="shared" si="0"/>
        <v>7.8996597131626913</v>
      </c>
      <c r="G21" s="22">
        <v>1.0201581051078392</v>
      </c>
      <c r="H21" s="22">
        <v>6.8795016080548521</v>
      </c>
      <c r="I21" s="23">
        <f t="shared" si="1"/>
        <v>8.9650181654777214E-2</v>
      </c>
      <c r="J21" s="24">
        <f t="shared" si="2"/>
        <v>0.69421193121932534</v>
      </c>
      <c r="K21" s="5"/>
    </row>
    <row r="22" spans="1:11" ht="25.5" x14ac:dyDescent="0.25">
      <c r="A22" s="18"/>
      <c r="B22" s="19">
        <v>137</v>
      </c>
      <c r="C22" s="20" t="s">
        <v>144</v>
      </c>
      <c r="D22" s="21">
        <v>52.362756999999974</v>
      </c>
      <c r="E22" s="22">
        <v>49.048313000000007</v>
      </c>
      <c r="F22" s="22">
        <f t="shared" si="0"/>
        <v>47.502627023796009</v>
      </c>
      <c r="G22" s="22">
        <v>9.807490613129449</v>
      </c>
      <c r="H22" s="22">
        <v>37.695136410666564</v>
      </c>
      <c r="I22" s="23">
        <f t="shared" si="1"/>
        <v>0.19995571739907644</v>
      </c>
      <c r="J22" s="24">
        <f t="shared" si="2"/>
        <v>0.96848645994809246</v>
      </c>
      <c r="K22" s="5"/>
    </row>
    <row r="23" spans="1:11" ht="25.5" x14ac:dyDescent="0.25">
      <c r="A23" s="18"/>
      <c r="B23" s="19">
        <v>163</v>
      </c>
      <c r="C23" s="20" t="s">
        <v>146</v>
      </c>
      <c r="D23" s="21">
        <v>0</v>
      </c>
      <c r="E23" s="22">
        <v>7.3100249999999996</v>
      </c>
      <c r="F23" s="22">
        <f t="shared" si="0"/>
        <v>6.2340304784120235</v>
      </c>
      <c r="G23" s="22">
        <v>0</v>
      </c>
      <c r="H23" s="22">
        <v>6.2340304784120235</v>
      </c>
      <c r="I23" s="23">
        <f t="shared" si="1"/>
        <v>0</v>
      </c>
      <c r="J23" s="24">
        <f t="shared" si="2"/>
        <v>0.85280563040646562</v>
      </c>
      <c r="K23" s="5"/>
    </row>
    <row r="24" spans="1:11" x14ac:dyDescent="0.25">
      <c r="A24" s="18"/>
      <c r="B24" s="19">
        <v>164</v>
      </c>
      <c r="C24" s="20" t="s">
        <v>147</v>
      </c>
      <c r="D24" s="21">
        <v>2.2400000000000002</v>
      </c>
      <c r="E24" s="22">
        <v>24.367501000000001</v>
      </c>
      <c r="F24" s="22">
        <f t="shared" si="0"/>
        <v>16.470565084586269</v>
      </c>
      <c r="G24" s="22">
        <v>0.20633917802842916</v>
      </c>
      <c r="H24" s="22">
        <v>16.26422590655784</v>
      </c>
      <c r="I24" s="23">
        <f t="shared" si="1"/>
        <v>8.4678021775162395E-3</v>
      </c>
      <c r="J24" s="24">
        <f t="shared" si="2"/>
        <v>0.67592343936238142</v>
      </c>
      <c r="K24" s="5"/>
    </row>
    <row r="25" spans="1:11" ht="25.5" x14ac:dyDescent="0.25">
      <c r="A25" s="18"/>
      <c r="B25" s="19">
        <v>221</v>
      </c>
      <c r="C25" s="20" t="s">
        <v>153</v>
      </c>
      <c r="D25" s="21">
        <v>3.7157239999999998</v>
      </c>
      <c r="E25" s="22">
        <v>3.7120240000000004</v>
      </c>
      <c r="F25" s="22">
        <f t="shared" si="0"/>
        <v>3.4834419729086221</v>
      </c>
      <c r="G25" s="22">
        <v>1.264108396921074</v>
      </c>
      <c r="H25" s="22">
        <v>2.2193335759875481</v>
      </c>
      <c r="I25" s="23">
        <f t="shared" si="1"/>
        <v>0.34054424134140132</v>
      </c>
      <c r="J25" s="24">
        <f t="shared" si="2"/>
        <v>0.93842118825433829</v>
      </c>
      <c r="K25" s="5"/>
    </row>
    <row r="26" spans="1:11" x14ac:dyDescent="0.25">
      <c r="A26" s="18"/>
      <c r="B26" s="19">
        <v>240</v>
      </c>
      <c r="C26" s="20" t="s">
        <v>154</v>
      </c>
      <c r="D26" s="21">
        <v>1.7468930000000005</v>
      </c>
      <c r="E26" s="22">
        <v>2.2210420000000002</v>
      </c>
      <c r="F26" s="22">
        <f t="shared" si="0"/>
        <v>2.0787465282483026</v>
      </c>
      <c r="G26" s="22">
        <v>0.52504532609600574</v>
      </c>
      <c r="H26" s="22">
        <v>1.5537012021522969</v>
      </c>
      <c r="I26" s="23">
        <f t="shared" si="1"/>
        <v>0.23639594663045799</v>
      </c>
      <c r="J26" s="24">
        <f t="shared" si="2"/>
        <v>0.93593301173426813</v>
      </c>
      <c r="K26" s="5"/>
    </row>
    <row r="27" spans="1:11" ht="25.5" x14ac:dyDescent="0.25">
      <c r="A27" s="18"/>
      <c r="B27" s="19">
        <v>331</v>
      </c>
      <c r="C27" s="20" t="s">
        <v>157</v>
      </c>
      <c r="D27" s="21">
        <v>19.676248999999999</v>
      </c>
      <c r="E27" s="22">
        <v>19.960805999999998</v>
      </c>
      <c r="F27" s="22">
        <f t="shared" si="0"/>
        <v>18.791558123298728</v>
      </c>
      <c r="G27" s="22">
        <v>4.5390612303131093</v>
      </c>
      <c r="H27" s="22">
        <v>14.252496892985619</v>
      </c>
      <c r="I27" s="23">
        <f t="shared" si="1"/>
        <v>0.22739869473773303</v>
      </c>
      <c r="J27" s="24">
        <f t="shared" si="2"/>
        <v>0.94142281245049575</v>
      </c>
      <c r="K27" s="5"/>
    </row>
    <row r="28" spans="1:11" x14ac:dyDescent="0.25">
      <c r="A28" s="18"/>
      <c r="B28" s="19">
        <v>514</v>
      </c>
      <c r="C28" s="20" t="s">
        <v>164</v>
      </c>
      <c r="D28" s="21">
        <v>1.9021840000000001</v>
      </c>
      <c r="E28" s="22">
        <v>2.1456439999999999</v>
      </c>
      <c r="F28" s="22">
        <f t="shared" si="0"/>
        <v>1.8329585917506701</v>
      </c>
      <c r="G28" s="22">
        <v>0.74927375660627149</v>
      </c>
      <c r="H28" s="22">
        <v>1.0836848351443986</v>
      </c>
      <c r="I28" s="23">
        <f t="shared" si="1"/>
        <v>0.34920693116205276</v>
      </c>
      <c r="J28" s="24">
        <f t="shared" si="2"/>
        <v>0.85426966996886256</v>
      </c>
      <c r="K28" s="5"/>
    </row>
    <row r="29" spans="1:11" x14ac:dyDescent="0.25">
      <c r="A29" s="32" t="s">
        <v>204</v>
      </c>
      <c r="B29" s="33"/>
      <c r="C29" s="34"/>
      <c r="D29" s="35">
        <f ca="1">SUM(D30:OFFSET(D28,(MATCH("GOBIERNOS LOCALES",$A$8:$A$56,0)-MATCH("GOBIERNOS REGIONALES",$A$8:$A$56,0)),0))</f>
        <v>312.52358300000003</v>
      </c>
      <c r="E29" s="35">
        <f ca="1">SUM(E30:OFFSET(E28,(MATCH("GOBIERNOS LOCALES",$A$8:$A$56,0)-MATCH("GOBIERNOS REGIONALES",$A$8:$A$56,0)),0))</f>
        <v>737.0261129999999</v>
      </c>
      <c r="F29" s="35">
        <f ca="1">SUM(F30:OFFSET(F28,(MATCH("GOBIERNOS LOCALES",$A$8:$A$56,0)-MATCH("GOBIERNOS REGIONALES",$A$8:$A$56,0)),0))</f>
        <v>550.23136502157627</v>
      </c>
      <c r="G29" s="35">
        <f ca="1">SUM(G30:OFFSET(G28,(MATCH("GOBIERNOS LOCALES",$A$8:$A$56,0)-MATCH("GOBIERNOS REGIONALES",$A$8:$A$56,0)),0))</f>
        <v>134.14665728140952</v>
      </c>
      <c r="H29" s="35">
        <f ca="1">SUM(H30:OFFSET(H28,(MATCH("GOBIERNOS LOCALES",$A$8:$A$56,0)-MATCH("GOBIERNOS REGIONALES",$A$8:$A$56,0)),0))</f>
        <v>416.08470774016666</v>
      </c>
      <c r="I29" s="37">
        <f t="shared" ca="1" si="1"/>
        <v>0.18201072514972008</v>
      </c>
      <c r="J29" s="38">
        <f t="shared" ca="1" si="2"/>
        <v>0.74655613324459813</v>
      </c>
      <c r="K29" s="5"/>
    </row>
    <row r="30" spans="1:11" x14ac:dyDescent="0.25">
      <c r="A30" s="18"/>
      <c r="B30" s="19">
        <v>440</v>
      </c>
      <c r="C30" s="20" t="s">
        <v>205</v>
      </c>
      <c r="D30" s="21">
        <v>4.2437959999999988</v>
      </c>
      <c r="E30" s="22">
        <v>25.231583999999994</v>
      </c>
      <c r="F30" s="22">
        <f t="shared" si="0"/>
        <v>21.846983505230355</v>
      </c>
      <c r="G30" s="22">
        <v>1.2027942019376496</v>
      </c>
      <c r="H30" s="22">
        <v>20.644189303292706</v>
      </c>
      <c r="I30" s="23">
        <f t="shared" si="1"/>
        <v>4.7670182020187475E-2</v>
      </c>
      <c r="J30" s="24">
        <f t="shared" si="2"/>
        <v>0.86585858046923891</v>
      </c>
      <c r="K30" s="5"/>
    </row>
    <row r="31" spans="1:11" x14ac:dyDescent="0.25">
      <c r="A31" s="18"/>
      <c r="B31" s="19">
        <v>441</v>
      </c>
      <c r="C31" s="20" t="s">
        <v>206</v>
      </c>
      <c r="D31" s="21">
        <v>5.4473219999999998</v>
      </c>
      <c r="E31" s="22">
        <v>6.3001550000000019</v>
      </c>
      <c r="F31" s="22">
        <f t="shared" si="0"/>
        <v>5.9395205125374559</v>
      </c>
      <c r="G31" s="22">
        <v>1.2249030801849585</v>
      </c>
      <c r="H31" s="22">
        <v>4.7146174323524974</v>
      </c>
      <c r="I31" s="23">
        <f t="shared" si="1"/>
        <v>0.19442427689238728</v>
      </c>
      <c r="J31" s="24">
        <f t="shared" si="2"/>
        <v>0.94275783890038489</v>
      </c>
      <c r="K31" s="5"/>
    </row>
    <row r="32" spans="1:11" x14ac:dyDescent="0.25">
      <c r="A32" s="18"/>
      <c r="B32" s="19">
        <v>442</v>
      </c>
      <c r="C32" s="20" t="s">
        <v>207</v>
      </c>
      <c r="D32" s="21">
        <v>60.106790999999987</v>
      </c>
      <c r="E32" s="22">
        <v>60.275033999999998</v>
      </c>
      <c r="F32" s="22">
        <f t="shared" si="0"/>
        <v>59.275371930620111</v>
      </c>
      <c r="G32" s="22">
        <v>26.690628329719402</v>
      </c>
      <c r="H32" s="22">
        <v>32.584743600900708</v>
      </c>
      <c r="I32" s="23">
        <f t="shared" si="1"/>
        <v>0.44281399044452474</v>
      </c>
      <c r="J32" s="24">
        <f t="shared" si="2"/>
        <v>0.98341498953978379</v>
      </c>
      <c r="K32" s="5"/>
    </row>
    <row r="33" spans="1:11" x14ac:dyDescent="0.25">
      <c r="A33" s="18"/>
      <c r="B33" s="19">
        <v>443</v>
      </c>
      <c r="C33" s="20" t="s">
        <v>208</v>
      </c>
      <c r="D33" s="21">
        <v>7.1875289999999969</v>
      </c>
      <c r="E33" s="22">
        <v>8.0971879999999992</v>
      </c>
      <c r="F33" s="22">
        <f t="shared" si="0"/>
        <v>5.925798358684716</v>
      </c>
      <c r="G33" s="22">
        <v>1.8248675094573628</v>
      </c>
      <c r="H33" s="22">
        <v>4.1009308492273533</v>
      </c>
      <c r="I33" s="23">
        <f t="shared" si="1"/>
        <v>0.22537052486089776</v>
      </c>
      <c r="J33" s="24">
        <f t="shared" si="2"/>
        <v>0.73183410817245653</v>
      </c>
      <c r="K33" s="5"/>
    </row>
    <row r="34" spans="1:11" x14ac:dyDescent="0.25">
      <c r="A34" s="18"/>
      <c r="B34" s="19">
        <v>444</v>
      </c>
      <c r="C34" s="20" t="s">
        <v>209</v>
      </c>
      <c r="D34" s="21">
        <v>5.9531909999999977</v>
      </c>
      <c r="E34" s="22">
        <v>57.756574999999991</v>
      </c>
      <c r="F34" s="22">
        <f t="shared" si="0"/>
        <v>43.885502841450588</v>
      </c>
      <c r="G34" s="22">
        <v>27.201468489234685</v>
      </c>
      <c r="H34" s="22">
        <v>16.684034352215903</v>
      </c>
      <c r="I34" s="23">
        <f t="shared" si="1"/>
        <v>0.47096747840803732</v>
      </c>
      <c r="J34" s="24">
        <f t="shared" si="2"/>
        <v>0.75983561770154473</v>
      </c>
      <c r="K34" s="5"/>
    </row>
    <row r="35" spans="1:11" x14ac:dyDescent="0.25">
      <c r="A35" s="18"/>
      <c r="B35" s="19">
        <v>445</v>
      </c>
      <c r="C35" s="20" t="s">
        <v>210</v>
      </c>
      <c r="D35" s="21">
        <v>5.1039590000000006</v>
      </c>
      <c r="E35" s="22">
        <v>9.8489409999999999</v>
      </c>
      <c r="F35" s="22">
        <f t="shared" si="0"/>
        <v>8.5034941817400522</v>
      </c>
      <c r="G35" s="22">
        <v>2.2865972250126561</v>
      </c>
      <c r="H35" s="22">
        <v>6.2168969567273962</v>
      </c>
      <c r="I35" s="23">
        <f t="shared" si="1"/>
        <v>0.23216681113356818</v>
      </c>
      <c r="J35" s="24">
        <f t="shared" si="2"/>
        <v>0.8633917272669267</v>
      </c>
      <c r="K35" s="5"/>
    </row>
    <row r="36" spans="1:11" x14ac:dyDescent="0.25">
      <c r="A36" s="18"/>
      <c r="B36" s="19">
        <v>446</v>
      </c>
      <c r="C36" s="20" t="s">
        <v>211</v>
      </c>
      <c r="D36" s="21">
        <v>22.646001000000009</v>
      </c>
      <c r="E36" s="22">
        <v>93.013455000000064</v>
      </c>
      <c r="F36" s="22">
        <f t="shared" si="0"/>
        <v>68.138227035064688</v>
      </c>
      <c r="G36" s="22">
        <v>19.558873760530332</v>
      </c>
      <c r="H36" s="22">
        <v>48.579353274534355</v>
      </c>
      <c r="I36" s="23">
        <f t="shared" si="1"/>
        <v>0.21028004776868378</v>
      </c>
      <c r="J36" s="24">
        <f t="shared" si="2"/>
        <v>0.73256312256183409</v>
      </c>
      <c r="K36" s="5"/>
    </row>
    <row r="37" spans="1:11" x14ac:dyDescent="0.25">
      <c r="A37" s="18"/>
      <c r="B37" s="19">
        <v>447</v>
      </c>
      <c r="C37" s="20" t="s">
        <v>212</v>
      </c>
      <c r="D37" s="21">
        <v>4.692111999999999</v>
      </c>
      <c r="E37" s="22">
        <v>14.938298999999994</v>
      </c>
      <c r="F37" s="22">
        <f t="shared" si="0"/>
        <v>11.923918159730695</v>
      </c>
      <c r="G37" s="22">
        <v>2.1380491563980741</v>
      </c>
      <c r="H37" s="22">
        <v>9.7858690033326212</v>
      </c>
      <c r="I37" s="23">
        <f t="shared" si="1"/>
        <v>0.14312534220918158</v>
      </c>
      <c r="J37" s="24">
        <f t="shared" si="2"/>
        <v>0.79821123942764172</v>
      </c>
      <c r="K37" s="5"/>
    </row>
    <row r="38" spans="1:11" x14ac:dyDescent="0.25">
      <c r="A38" s="18"/>
      <c r="B38" s="19">
        <v>448</v>
      </c>
      <c r="C38" s="20" t="s">
        <v>213</v>
      </c>
      <c r="D38" s="21">
        <v>9.9998590000000025</v>
      </c>
      <c r="E38" s="22">
        <v>9.9306420000000006</v>
      </c>
      <c r="F38" s="22">
        <f t="shared" si="0"/>
        <v>9.5688775180251469</v>
      </c>
      <c r="G38" s="22">
        <v>2.9422284651191148</v>
      </c>
      <c r="H38" s="22">
        <v>6.626649052906032</v>
      </c>
      <c r="I38" s="23">
        <f t="shared" si="1"/>
        <v>0.29627776986816307</v>
      </c>
      <c r="J38" s="24">
        <f t="shared" si="2"/>
        <v>0.96357088675889702</v>
      </c>
      <c r="K38" s="5"/>
    </row>
    <row r="39" spans="1:11" x14ac:dyDescent="0.25">
      <c r="A39" s="18"/>
      <c r="B39" s="19">
        <v>449</v>
      </c>
      <c r="C39" s="20" t="s">
        <v>214</v>
      </c>
      <c r="D39" s="21">
        <v>21.614313000000006</v>
      </c>
      <c r="E39" s="22">
        <v>31.107415</v>
      </c>
      <c r="F39" s="22">
        <f t="shared" si="0"/>
        <v>24.784004240545013</v>
      </c>
      <c r="G39" s="22">
        <v>4.5791452860066784</v>
      </c>
      <c r="H39" s="22">
        <v>20.204858954538334</v>
      </c>
      <c r="I39" s="23">
        <f t="shared" si="1"/>
        <v>0.14720430116120797</v>
      </c>
      <c r="J39" s="24">
        <f t="shared" si="2"/>
        <v>0.79672336131256849</v>
      </c>
      <c r="K39" s="5"/>
    </row>
    <row r="40" spans="1:11" x14ac:dyDescent="0.25">
      <c r="A40" s="18"/>
      <c r="B40" s="19">
        <v>450</v>
      </c>
      <c r="C40" s="20" t="s">
        <v>215</v>
      </c>
      <c r="D40" s="21">
        <v>7.5783820000000004</v>
      </c>
      <c r="E40" s="22">
        <v>66.819788000000003</v>
      </c>
      <c r="F40" s="22">
        <f t="shared" si="0"/>
        <v>51.243804001285667</v>
      </c>
      <c r="G40" s="22">
        <v>2.4167249421007</v>
      </c>
      <c r="H40" s="22">
        <v>48.827079059184967</v>
      </c>
      <c r="I40" s="23">
        <f t="shared" si="1"/>
        <v>3.6167803197769799E-2</v>
      </c>
      <c r="J40" s="24">
        <f t="shared" si="2"/>
        <v>0.76689563877822642</v>
      </c>
      <c r="K40" s="5"/>
    </row>
    <row r="41" spans="1:11" x14ac:dyDescent="0.25">
      <c r="A41" s="18"/>
      <c r="B41" s="19">
        <v>451</v>
      </c>
      <c r="C41" s="20" t="s">
        <v>216</v>
      </c>
      <c r="D41" s="21">
        <v>4.9217690000000012</v>
      </c>
      <c r="E41" s="22">
        <v>51.936443999999987</v>
      </c>
      <c r="F41" s="22">
        <f t="shared" si="0"/>
        <v>35.450667170610359</v>
      </c>
      <c r="G41" s="22">
        <v>6.9072567132952827</v>
      </c>
      <c r="H41" s="22">
        <v>28.543410457315076</v>
      </c>
      <c r="I41" s="23">
        <f t="shared" si="1"/>
        <v>0.13299440973077178</v>
      </c>
      <c r="J41" s="24">
        <f t="shared" si="2"/>
        <v>0.68257786710638813</v>
      </c>
      <c r="K41" s="5"/>
    </row>
    <row r="42" spans="1:11" x14ac:dyDescent="0.25">
      <c r="A42" s="18"/>
      <c r="B42" s="19">
        <v>452</v>
      </c>
      <c r="C42" s="20" t="s">
        <v>217</v>
      </c>
      <c r="D42" s="21">
        <v>5.4321310000000018</v>
      </c>
      <c r="E42" s="22">
        <v>22.931048000000001</v>
      </c>
      <c r="F42" s="22">
        <f t="shared" si="0"/>
        <v>18.060982916767273</v>
      </c>
      <c r="G42" s="22">
        <v>3.688851783624159</v>
      </c>
      <c r="H42" s="22">
        <v>14.372131133143114</v>
      </c>
      <c r="I42" s="23">
        <f t="shared" si="1"/>
        <v>0.16086712581231172</v>
      </c>
      <c r="J42" s="24">
        <f t="shared" si="2"/>
        <v>0.78762134712583887</v>
      </c>
      <c r="K42" s="5"/>
    </row>
    <row r="43" spans="1:11" x14ac:dyDescent="0.25">
      <c r="A43" s="18"/>
      <c r="B43" s="19">
        <v>453</v>
      </c>
      <c r="C43" s="20" t="s">
        <v>218</v>
      </c>
      <c r="D43" s="21">
        <v>5.8117690000000009</v>
      </c>
      <c r="E43" s="22">
        <v>6.9637039999999999</v>
      </c>
      <c r="F43" s="22">
        <f t="shared" si="0"/>
        <v>6.0346571330919687</v>
      </c>
      <c r="G43" s="22">
        <v>1.8320972182809783</v>
      </c>
      <c r="H43" s="22">
        <v>4.2025599148109904</v>
      </c>
      <c r="I43" s="23">
        <f t="shared" si="1"/>
        <v>0.26309234543584537</v>
      </c>
      <c r="J43" s="24">
        <f t="shared" si="2"/>
        <v>0.86658725487067934</v>
      </c>
      <c r="K43" s="5"/>
    </row>
    <row r="44" spans="1:11" x14ac:dyDescent="0.25">
      <c r="A44" s="18"/>
      <c r="B44" s="19">
        <v>454</v>
      </c>
      <c r="C44" s="20" t="s">
        <v>219</v>
      </c>
      <c r="D44" s="21">
        <v>3.6214399999999993</v>
      </c>
      <c r="E44" s="22">
        <v>14.483064000000004</v>
      </c>
      <c r="F44" s="22">
        <f t="shared" si="0"/>
        <v>4.0804547271809488</v>
      </c>
      <c r="G44" s="22">
        <v>1.4261529907567603</v>
      </c>
      <c r="H44" s="22">
        <v>2.6543017364241885</v>
      </c>
      <c r="I44" s="23">
        <f t="shared" si="1"/>
        <v>9.8470392090842088E-2</v>
      </c>
      <c r="J44" s="24">
        <f t="shared" si="2"/>
        <v>0.28173974285972553</v>
      </c>
      <c r="K44" s="5"/>
    </row>
    <row r="45" spans="1:11" x14ac:dyDescent="0.25">
      <c r="A45" s="18"/>
      <c r="B45" s="19">
        <v>455</v>
      </c>
      <c r="C45" s="20" t="s">
        <v>220</v>
      </c>
      <c r="D45" s="21">
        <v>2.4547629999999998</v>
      </c>
      <c r="E45" s="22">
        <v>2.6077239999999997</v>
      </c>
      <c r="F45" s="22">
        <f t="shared" si="0"/>
        <v>2.4182244524054113</v>
      </c>
      <c r="G45" s="22">
        <v>0.57670061598764732</v>
      </c>
      <c r="H45" s="22">
        <v>1.841523836417764</v>
      </c>
      <c r="I45" s="23">
        <f t="shared" si="1"/>
        <v>0.22115094081568731</v>
      </c>
      <c r="J45" s="24">
        <f t="shared" si="2"/>
        <v>0.92733144013914492</v>
      </c>
      <c r="K45" s="5"/>
    </row>
    <row r="46" spans="1:11" x14ac:dyDescent="0.25">
      <c r="A46" s="18"/>
      <c r="B46" s="19">
        <v>456</v>
      </c>
      <c r="C46" s="20" t="s">
        <v>221</v>
      </c>
      <c r="D46" s="21">
        <v>6.5177800000000001</v>
      </c>
      <c r="E46" s="22">
        <v>4.1691519999999977</v>
      </c>
      <c r="F46" s="22">
        <f t="shared" si="0"/>
        <v>4.0799751087662344</v>
      </c>
      <c r="G46" s="22">
        <v>1.3865369061277306</v>
      </c>
      <c r="H46" s="22">
        <v>2.6934382026385038</v>
      </c>
      <c r="I46" s="23">
        <f t="shared" si="1"/>
        <v>0.33257048582726928</v>
      </c>
      <c r="J46" s="24">
        <f t="shared" si="2"/>
        <v>0.97861030462939147</v>
      </c>
      <c r="K46" s="5"/>
    </row>
    <row r="47" spans="1:11" x14ac:dyDescent="0.25">
      <c r="A47" s="18"/>
      <c r="B47" s="19">
        <v>457</v>
      </c>
      <c r="C47" s="20" t="s">
        <v>222</v>
      </c>
      <c r="D47" s="21">
        <v>34.519109999999998</v>
      </c>
      <c r="E47" s="22">
        <v>73.681469000000007</v>
      </c>
      <c r="F47" s="22">
        <f t="shared" si="0"/>
        <v>50.245291395564891</v>
      </c>
      <c r="G47" s="22">
        <v>9.1679232725036854</v>
      </c>
      <c r="H47" s="22">
        <v>41.077368123061206</v>
      </c>
      <c r="I47" s="23">
        <f t="shared" si="1"/>
        <v>0.12442644530477107</v>
      </c>
      <c r="J47" s="24">
        <f t="shared" si="2"/>
        <v>0.68192575524742705</v>
      </c>
      <c r="K47" s="5"/>
    </row>
    <row r="48" spans="1:11" x14ac:dyDescent="0.25">
      <c r="A48" s="18"/>
      <c r="B48" s="19">
        <v>458</v>
      </c>
      <c r="C48" s="20" t="s">
        <v>223</v>
      </c>
      <c r="D48" s="21">
        <v>20.044846000000003</v>
      </c>
      <c r="E48" s="22">
        <v>18.025906999999989</v>
      </c>
      <c r="F48" s="22">
        <f t="shared" si="0"/>
        <v>15.536240693060336</v>
      </c>
      <c r="G48" s="22">
        <v>1.9436591468838742</v>
      </c>
      <c r="H48" s="22">
        <v>13.592581546176461</v>
      </c>
      <c r="I48" s="23">
        <f t="shared" si="1"/>
        <v>0.10782587233385124</v>
      </c>
      <c r="J48" s="24">
        <f t="shared" si="2"/>
        <v>0.86188399247041192</v>
      </c>
      <c r="K48" s="5"/>
    </row>
    <row r="49" spans="1:11" x14ac:dyDescent="0.25">
      <c r="A49" s="18"/>
      <c r="B49" s="19">
        <v>459</v>
      </c>
      <c r="C49" s="20" t="s">
        <v>224</v>
      </c>
      <c r="D49" s="21">
        <v>8.6492159999999974</v>
      </c>
      <c r="E49" s="22">
        <v>27.791473</v>
      </c>
      <c r="F49" s="22">
        <f t="shared" si="0"/>
        <v>26.578890101573634</v>
      </c>
      <c r="G49" s="22">
        <v>2.4194087590185518</v>
      </c>
      <c r="H49" s="22">
        <v>24.159481342555083</v>
      </c>
      <c r="I49" s="23">
        <f t="shared" si="1"/>
        <v>8.7055794380476045E-2</v>
      </c>
      <c r="J49" s="24">
        <f t="shared" si="2"/>
        <v>0.95636852719442522</v>
      </c>
      <c r="K49" s="5"/>
    </row>
    <row r="50" spans="1:11" x14ac:dyDescent="0.25">
      <c r="A50" s="18"/>
      <c r="B50" s="19">
        <v>460</v>
      </c>
      <c r="C50" s="20" t="s">
        <v>225</v>
      </c>
      <c r="D50" s="21">
        <v>8.3419880000000006</v>
      </c>
      <c r="E50" s="22">
        <v>8.593061999999998</v>
      </c>
      <c r="F50" s="22">
        <f t="shared" si="0"/>
        <v>4.0395612078337466</v>
      </c>
      <c r="G50" s="22">
        <v>0.91104154444110463</v>
      </c>
      <c r="H50" s="22">
        <v>3.128519663392642</v>
      </c>
      <c r="I50" s="23">
        <f t="shared" si="1"/>
        <v>0.1060205948055658</v>
      </c>
      <c r="J50" s="24">
        <f t="shared" si="2"/>
        <v>0.47009566646135542</v>
      </c>
      <c r="K50" s="5"/>
    </row>
    <row r="51" spans="1:11" x14ac:dyDescent="0.25">
      <c r="A51" s="18"/>
      <c r="B51" s="19">
        <v>461</v>
      </c>
      <c r="C51" s="20" t="s">
        <v>226</v>
      </c>
      <c r="D51" s="21">
        <v>33.525500000000008</v>
      </c>
      <c r="E51" s="22">
        <v>28.662112000000004</v>
      </c>
      <c r="F51" s="22">
        <f t="shared" si="0"/>
        <v>14.01861441938995</v>
      </c>
      <c r="G51" s="22">
        <v>1.8138144149270374</v>
      </c>
      <c r="H51" s="22">
        <v>12.204800004462912</v>
      </c>
      <c r="I51" s="23">
        <f t="shared" si="1"/>
        <v>6.328265045252203E-2</v>
      </c>
      <c r="J51" s="24">
        <f t="shared" si="2"/>
        <v>0.48909914312629676</v>
      </c>
      <c r="K51" s="5"/>
    </row>
    <row r="52" spans="1:11" x14ac:dyDescent="0.25">
      <c r="A52" s="18"/>
      <c r="B52" s="19">
        <v>462</v>
      </c>
      <c r="C52" s="20" t="s">
        <v>227</v>
      </c>
      <c r="D52" s="21">
        <v>6.4064650000000007</v>
      </c>
      <c r="E52" s="22">
        <v>8.5896549999999969</v>
      </c>
      <c r="F52" s="22">
        <f t="shared" si="0"/>
        <v>8.250741645555534</v>
      </c>
      <c r="G52" s="22">
        <v>6.2885026574112999</v>
      </c>
      <c r="H52" s="22">
        <v>1.9622389881442335</v>
      </c>
      <c r="I52" s="23">
        <f t="shared" si="1"/>
        <v>0.7321018897046857</v>
      </c>
      <c r="J52" s="24">
        <f t="shared" si="2"/>
        <v>0.96054400852601607</v>
      </c>
      <c r="K52" s="5"/>
    </row>
    <row r="53" spans="1:11" x14ac:dyDescent="0.25">
      <c r="A53" s="18"/>
      <c r="B53" s="19">
        <v>463</v>
      </c>
      <c r="C53" s="20" t="s">
        <v>228</v>
      </c>
      <c r="D53" s="21">
        <v>10.632128999999999</v>
      </c>
      <c r="E53" s="22">
        <v>60.495183000000004</v>
      </c>
      <c r="F53" s="22">
        <f t="shared" si="0"/>
        <v>41.978591830754702</v>
      </c>
      <c r="G53" s="22">
        <v>1.8303496062481794</v>
      </c>
      <c r="H53" s="22">
        <v>40.148242224506525</v>
      </c>
      <c r="I53" s="23">
        <f t="shared" si="1"/>
        <v>3.0256121487361717E-2</v>
      </c>
      <c r="J53" s="24">
        <f t="shared" si="2"/>
        <v>0.69391627149478496</v>
      </c>
      <c r="K53" s="5"/>
    </row>
    <row r="54" spans="1:11" x14ac:dyDescent="0.25">
      <c r="A54" s="18"/>
      <c r="B54" s="19">
        <v>464</v>
      </c>
      <c r="C54" s="20" t="s">
        <v>229</v>
      </c>
      <c r="D54" s="21">
        <v>2.9104219999999996</v>
      </c>
      <c r="E54" s="22">
        <v>5.5062759999999988</v>
      </c>
      <c r="F54" s="22">
        <f t="shared" si="0"/>
        <v>4.2692353970323893</v>
      </c>
      <c r="G54" s="22">
        <v>1.8297233657976903</v>
      </c>
      <c r="H54" s="22">
        <v>2.439512031234699</v>
      </c>
      <c r="I54" s="23">
        <f t="shared" si="1"/>
        <v>0.33229779360818285</v>
      </c>
      <c r="J54" s="24">
        <f t="shared" si="2"/>
        <v>0.77533988434876677</v>
      </c>
      <c r="K54" s="5"/>
    </row>
    <row r="55" spans="1:11" x14ac:dyDescent="0.25">
      <c r="A55" s="18"/>
      <c r="B55" s="19">
        <v>465</v>
      </c>
      <c r="C55" s="20" t="s">
        <v>230</v>
      </c>
      <c r="D55" s="21">
        <v>4.1609999999999996</v>
      </c>
      <c r="E55" s="22">
        <v>19.270764000000007</v>
      </c>
      <c r="F55" s="22">
        <f t="shared" si="0"/>
        <v>4.1537345370743424</v>
      </c>
      <c r="G55" s="22">
        <v>5.8357840403914452E-2</v>
      </c>
      <c r="H55" s="22">
        <v>4.0953766966704279</v>
      </c>
      <c r="I55" s="23">
        <f t="shared" si="1"/>
        <v>3.0283096406512181E-3</v>
      </c>
      <c r="J55" s="24">
        <f t="shared" si="2"/>
        <v>0.21554591904474263</v>
      </c>
      <c r="K55" s="5"/>
    </row>
    <row r="56" spans="1:11" ht="15.75" thickBot="1" x14ac:dyDescent="0.3">
      <c r="A56" s="39" t="s">
        <v>231</v>
      </c>
      <c r="B56" s="40"/>
      <c r="C56" s="41"/>
      <c r="D56" s="42">
        <v>214.77951900000053</v>
      </c>
      <c r="E56" s="43">
        <v>831.73923999999795</v>
      </c>
      <c r="F56" s="43">
        <f t="shared" si="0"/>
        <v>586.03333510049788</v>
      </c>
      <c r="G56" s="43">
        <v>204.68373709590378</v>
      </c>
      <c r="H56" s="43">
        <v>381.34959800459416</v>
      </c>
      <c r="I56" s="44">
        <f t="shared" si="1"/>
        <v>0.24609123539236202</v>
      </c>
      <c r="J56" s="45">
        <f t="shared" si="2"/>
        <v>0.70458781661004632</v>
      </c>
      <c r="K56" s="5"/>
    </row>
    <row r="57" spans="1:11" x14ac:dyDescent="0.25">
      <c r="D57" s="6"/>
      <c r="E57" s="6"/>
      <c r="F57" s="6"/>
      <c r="G57" s="6"/>
      <c r="H57" s="6"/>
      <c r="I57" s="5"/>
      <c r="J57" s="5"/>
      <c r="K5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topLeftCell="A24" workbookViewId="0">
      <selection activeCell="A30" sqref="A30:E3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68</v>
      </c>
      <c r="B1" s="47" t="s">
        <v>232</v>
      </c>
      <c r="C1" s="47" t="s">
        <v>41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1488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1028.4349519999998</v>
      </c>
      <c r="G6" s="15">
        <v>3088.2292319999983</v>
      </c>
      <c r="H6" s="15">
        <v>2497.9693113653216</v>
      </c>
      <c r="I6" s="15">
        <v>522.18238442817403</v>
      </c>
      <c r="J6" s="15">
        <v>1975.7869269371477</v>
      </c>
      <c r="K6" s="16">
        <v>0.16908796115824551</v>
      </c>
      <c r="L6" s="17">
        <v>0.80886784098847064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596.11011900000005</v>
      </c>
      <c r="G7" s="36">
        <f ca="1">SUM(G8:OFFSET(G6,MATCH("PROYECTOS",$A$8:$A$50,0),0))</f>
        <v>1743.4848499999996</v>
      </c>
      <c r="H7" s="36">
        <f ca="1">SUM(H8:OFFSET(H6,MATCH("PROYECTOS",$A$8:$A$50,0),0))</f>
        <v>1474.8904595598037</v>
      </c>
      <c r="I7" s="36">
        <f ca="1">SUM(I8:OFFSET(I6,MATCH("PROYECTOS",$A$8:$A$50,0),0))</f>
        <v>220.02154125471557</v>
      </c>
      <c r="J7" s="36">
        <f ca="1">SUM(J8:OFFSET(J6,MATCH("PROYECTOS",$A$8:$A$50,0),0))</f>
        <v>1254.8689183050881</v>
      </c>
      <c r="K7" s="37">
        <f ca="1">IFERROR(I7/G7,0)</f>
        <v>0.12619641705215598</v>
      </c>
      <c r="L7" s="38">
        <f ca="1">IFERROR(SUM(I7,J7)/G7,0)</f>
        <v>0.84594394930349071</v>
      </c>
      <c r="M7" s="57"/>
      <c r="N7" s="36"/>
      <c r="O7" s="38"/>
    </row>
    <row r="8" spans="1:15" ht="38.25" x14ac:dyDescent="0.25">
      <c r="A8" s="18"/>
      <c r="B8" s="20">
        <v>3000166</v>
      </c>
      <c r="C8" s="20" t="s">
        <v>1489</v>
      </c>
      <c r="D8" s="60">
        <v>222</v>
      </c>
      <c r="E8" s="20" t="s">
        <v>294</v>
      </c>
      <c r="F8" s="21">
        <v>18.343833</v>
      </c>
      <c r="G8" s="22">
        <v>19.882897000000003</v>
      </c>
      <c r="H8" s="22">
        <f t="shared" ref="H8:H25" si="0">SUM(I8,J8)</f>
        <v>18.655632561410584</v>
      </c>
      <c r="I8" s="22">
        <v>4.4784641709088646</v>
      </c>
      <c r="J8" s="22">
        <v>14.17716839050172</v>
      </c>
      <c r="K8" s="23">
        <f t="shared" ref="K8:K26" si="1">IFERROR(I8/G8,0)</f>
        <v>0.22524203444341456</v>
      </c>
      <c r="L8" s="24">
        <f t="shared" ref="L8:L26" si="2">IFERROR(SUM(I8,J8)/G8,0)</f>
        <v>0.93827537110968195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3000169</v>
      </c>
      <c r="C9" s="20" t="s">
        <v>1490</v>
      </c>
      <c r="D9" s="60">
        <v>86</v>
      </c>
      <c r="E9" s="20" t="s">
        <v>469</v>
      </c>
      <c r="F9" s="21">
        <v>7.7222670000000031</v>
      </c>
      <c r="G9" s="22">
        <v>7.423549000000004</v>
      </c>
      <c r="H9" s="22">
        <f t="shared" si="0"/>
        <v>6.5199386126409387</v>
      </c>
      <c r="I9" s="22">
        <v>2.0704740134325785</v>
      </c>
      <c r="J9" s="22">
        <v>4.4494645992083601</v>
      </c>
      <c r="K9" s="23">
        <f t="shared" si="1"/>
        <v>0.27890622307909296</v>
      </c>
      <c r="L9" s="24">
        <f t="shared" si="2"/>
        <v>0.87827784428188393</v>
      </c>
      <c r="M9" s="61">
        <v>43</v>
      </c>
      <c r="N9" s="22">
        <v>59</v>
      </c>
      <c r="O9" s="24">
        <f t="shared" ref="O9:O25" si="3">IFERROR(N9/M9,".")</f>
        <v>1.3720930232558139</v>
      </c>
    </row>
    <row r="10" spans="1:15" ht="25.5" x14ac:dyDescent="0.25">
      <c r="A10" s="18"/>
      <c r="B10" s="20">
        <v>3000181</v>
      </c>
      <c r="C10" s="20" t="s">
        <v>1491</v>
      </c>
      <c r="D10" s="60">
        <v>46</v>
      </c>
      <c r="E10" s="20" t="s">
        <v>866</v>
      </c>
      <c r="F10" s="21">
        <v>5.9574440000000006</v>
      </c>
      <c r="G10" s="22">
        <v>5.9601219999999984</v>
      </c>
      <c r="H10" s="22">
        <f t="shared" si="0"/>
        <v>5.9543652901820163</v>
      </c>
      <c r="I10" s="22">
        <v>2.1779474817158189</v>
      </c>
      <c r="J10" s="22">
        <v>3.7764178084661979</v>
      </c>
      <c r="K10" s="23">
        <f t="shared" si="1"/>
        <v>0.36541994974529374</v>
      </c>
      <c r="L10" s="24">
        <f t="shared" si="2"/>
        <v>0.99903412886213028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3000433</v>
      </c>
      <c r="C11" s="20" t="s">
        <v>1492</v>
      </c>
      <c r="D11" s="60">
        <v>583</v>
      </c>
      <c r="E11" s="20" t="s">
        <v>1507</v>
      </c>
      <c r="F11" s="21">
        <v>35.435668000000007</v>
      </c>
      <c r="G11" s="22">
        <v>133.95727099999996</v>
      </c>
      <c r="H11" s="22">
        <f t="shared" si="0"/>
        <v>50.667297065685972</v>
      </c>
      <c r="I11" s="22">
        <v>10.415765879865255</v>
      </c>
      <c r="J11" s="22">
        <v>40.251531185820717</v>
      </c>
      <c r="K11" s="23">
        <f t="shared" si="1"/>
        <v>7.7754389904414051E-2</v>
      </c>
      <c r="L11" s="24">
        <f t="shared" si="2"/>
        <v>0.37823476611199391</v>
      </c>
      <c r="M11" s="61">
        <v>900</v>
      </c>
      <c r="N11" s="22">
        <v>2310</v>
      </c>
      <c r="O11" s="24">
        <f t="shared" si="3"/>
        <v>2.5666666666666669</v>
      </c>
    </row>
    <row r="12" spans="1:15" ht="38.25" x14ac:dyDescent="0.25">
      <c r="A12" s="18"/>
      <c r="B12" s="20">
        <v>3000435</v>
      </c>
      <c r="C12" s="20" t="s">
        <v>1493</v>
      </c>
      <c r="D12" s="60">
        <v>120</v>
      </c>
      <c r="E12" s="20" t="s">
        <v>800</v>
      </c>
      <c r="F12" s="21">
        <v>26.049776000000005</v>
      </c>
      <c r="G12" s="22">
        <v>44.331986000000043</v>
      </c>
      <c r="H12" s="22">
        <f t="shared" si="0"/>
        <v>33.827336666702891</v>
      </c>
      <c r="I12" s="22">
        <v>10.454550365862259</v>
      </c>
      <c r="J12" s="22">
        <v>23.37278630084063</v>
      </c>
      <c r="K12" s="23">
        <f t="shared" si="1"/>
        <v>0.23582409247043995</v>
      </c>
      <c r="L12" s="24">
        <f t="shared" si="2"/>
        <v>0.76304582128810694</v>
      </c>
      <c r="M12" s="61">
        <v>1</v>
      </c>
      <c r="N12" s="22">
        <v>1</v>
      </c>
      <c r="O12" s="24">
        <f t="shared" si="3"/>
        <v>1</v>
      </c>
    </row>
    <row r="13" spans="1:15" ht="51" x14ac:dyDescent="0.25">
      <c r="A13" s="18"/>
      <c r="B13" s="20">
        <v>3000450</v>
      </c>
      <c r="C13" s="20" t="s">
        <v>1494</v>
      </c>
      <c r="D13" s="60">
        <v>416</v>
      </c>
      <c r="E13" s="20" t="s">
        <v>727</v>
      </c>
      <c r="F13" s="21">
        <v>53.217009000000033</v>
      </c>
      <c r="G13" s="22">
        <v>66.832307000000014</v>
      </c>
      <c r="H13" s="22">
        <f t="shared" si="0"/>
        <v>59.56210655528696</v>
      </c>
      <c r="I13" s="22">
        <v>20.98295857899064</v>
      </c>
      <c r="J13" s="22">
        <v>38.579147976296319</v>
      </c>
      <c r="K13" s="23">
        <f t="shared" si="1"/>
        <v>0.31396430141175041</v>
      </c>
      <c r="L13" s="24">
        <f t="shared" si="2"/>
        <v>0.89121727543068274</v>
      </c>
      <c r="M13" s="61">
        <v>3161</v>
      </c>
      <c r="N13" s="22">
        <v>6097</v>
      </c>
      <c r="O13" s="24">
        <f t="shared" si="3"/>
        <v>1.9288199936728883</v>
      </c>
    </row>
    <row r="14" spans="1:15" ht="38.25" x14ac:dyDescent="0.25">
      <c r="A14" s="18"/>
      <c r="B14" s="20">
        <v>3000451</v>
      </c>
      <c r="C14" s="20" t="s">
        <v>1495</v>
      </c>
      <c r="D14" s="60">
        <v>120</v>
      </c>
      <c r="E14" s="20" t="s">
        <v>800</v>
      </c>
      <c r="F14" s="21">
        <v>5.572343</v>
      </c>
      <c r="G14" s="22">
        <v>4.9178699999999989</v>
      </c>
      <c r="H14" s="22">
        <f t="shared" si="0"/>
        <v>4.2529130742368579</v>
      </c>
      <c r="I14" s="22">
        <v>1.213856380811194</v>
      </c>
      <c r="J14" s="22">
        <v>3.039056693425664</v>
      </c>
      <c r="K14" s="23">
        <f t="shared" si="1"/>
        <v>0.24682563402676244</v>
      </c>
      <c r="L14" s="24">
        <f t="shared" si="2"/>
        <v>0.86478761623159195</v>
      </c>
      <c r="M14" s="61"/>
      <c r="N14" s="22"/>
      <c r="O14" s="24" t="str">
        <f t="shared" si="3"/>
        <v>.</v>
      </c>
    </row>
    <row r="15" spans="1:15" ht="38.25" x14ac:dyDescent="0.25">
      <c r="A15" s="18"/>
      <c r="B15" s="20">
        <v>3000516</v>
      </c>
      <c r="C15" s="20" t="s">
        <v>1496</v>
      </c>
      <c r="D15" s="60">
        <v>505</v>
      </c>
      <c r="E15" s="20" t="s">
        <v>1508</v>
      </c>
      <c r="F15" s="21">
        <v>98.049485000000018</v>
      </c>
      <c r="G15" s="22">
        <v>346.34860899999961</v>
      </c>
      <c r="H15" s="22">
        <f t="shared" si="0"/>
        <v>313.71583419306035</v>
      </c>
      <c r="I15" s="22">
        <v>78.998812459517382</v>
      </c>
      <c r="J15" s="22">
        <v>234.71702173354294</v>
      </c>
      <c r="K15" s="23">
        <f t="shared" si="1"/>
        <v>0.2280904568596592</v>
      </c>
      <c r="L15" s="24">
        <f t="shared" si="2"/>
        <v>0.90578055185161921</v>
      </c>
      <c r="M15" s="61">
        <v>398</v>
      </c>
      <c r="N15" s="22">
        <v>1509</v>
      </c>
      <c r="O15" s="24">
        <f t="shared" si="3"/>
        <v>3.791457286432161</v>
      </c>
    </row>
    <row r="16" spans="1:15" ht="38.25" x14ac:dyDescent="0.25">
      <c r="A16" s="18"/>
      <c r="B16" s="20">
        <v>3000558</v>
      </c>
      <c r="C16" s="20" t="s">
        <v>1497</v>
      </c>
      <c r="D16" s="60">
        <v>46</v>
      </c>
      <c r="E16" s="20" t="s">
        <v>866</v>
      </c>
      <c r="F16" s="21">
        <v>10.024202999999998</v>
      </c>
      <c r="G16" s="22">
        <v>10.048255000000001</v>
      </c>
      <c r="H16" s="22">
        <f t="shared" si="0"/>
        <v>9.924464624709799</v>
      </c>
      <c r="I16" s="22">
        <v>3.6562979959780932</v>
      </c>
      <c r="J16" s="22">
        <v>6.2681666287317057</v>
      </c>
      <c r="K16" s="23">
        <f t="shared" si="1"/>
        <v>0.36387392596805046</v>
      </c>
      <c r="L16" s="24">
        <f t="shared" si="2"/>
        <v>0.98768041064939116</v>
      </c>
      <c r="M16" s="61"/>
      <c r="N16" s="22"/>
      <c r="O16" s="24" t="str">
        <f t="shared" si="3"/>
        <v>.</v>
      </c>
    </row>
    <row r="17" spans="1:15" ht="38.25" x14ac:dyDescent="0.25">
      <c r="A17" s="18"/>
      <c r="B17" s="20">
        <v>3000559</v>
      </c>
      <c r="C17" s="20" t="s">
        <v>1498</v>
      </c>
      <c r="D17" s="60">
        <v>46</v>
      </c>
      <c r="E17" s="20" t="s">
        <v>866</v>
      </c>
      <c r="F17" s="21">
        <v>1.5958399999999999</v>
      </c>
      <c r="G17" s="22">
        <v>1.5823459999999998</v>
      </c>
      <c r="H17" s="22">
        <f t="shared" si="0"/>
        <v>1.4603526259743376</v>
      </c>
      <c r="I17" s="22">
        <v>0.44485817002714612</v>
      </c>
      <c r="J17" s="22">
        <v>1.0154944559471915</v>
      </c>
      <c r="K17" s="23">
        <f t="shared" si="1"/>
        <v>0.28113836672077169</v>
      </c>
      <c r="L17" s="24">
        <f t="shared" si="2"/>
        <v>0.92290347747859047</v>
      </c>
      <c r="M17" s="61"/>
      <c r="N17" s="22"/>
      <c r="O17" s="24" t="str">
        <f t="shared" si="3"/>
        <v>.</v>
      </c>
    </row>
    <row r="18" spans="1:15" ht="38.25" x14ac:dyDescent="0.25">
      <c r="A18" s="18"/>
      <c r="B18" s="20">
        <v>3000560</v>
      </c>
      <c r="C18" s="20" t="s">
        <v>1499</v>
      </c>
      <c r="D18" s="60">
        <v>201</v>
      </c>
      <c r="E18" s="20" t="s">
        <v>750</v>
      </c>
      <c r="F18" s="21">
        <v>2.8058310000000004</v>
      </c>
      <c r="G18" s="22">
        <v>6.3274999999999997</v>
      </c>
      <c r="H18" s="22">
        <f t="shared" si="0"/>
        <v>5.3912584863464872</v>
      </c>
      <c r="I18" s="22">
        <v>0.85406931728721247</v>
      </c>
      <c r="J18" s="22">
        <v>4.5371891690592747</v>
      </c>
      <c r="K18" s="23">
        <f t="shared" si="1"/>
        <v>0.13497737136107665</v>
      </c>
      <c r="L18" s="24">
        <f t="shared" si="2"/>
        <v>0.85203611005080793</v>
      </c>
      <c r="M18" s="61"/>
      <c r="N18" s="22"/>
      <c r="O18" s="24" t="str">
        <f t="shared" si="3"/>
        <v>.</v>
      </c>
    </row>
    <row r="19" spans="1:15" ht="25.5" x14ac:dyDescent="0.25">
      <c r="A19" s="18"/>
      <c r="B19" s="20">
        <v>3000561</v>
      </c>
      <c r="C19" s="20" t="s">
        <v>1500</v>
      </c>
      <c r="D19" s="60">
        <v>86</v>
      </c>
      <c r="E19" s="20" t="s">
        <v>469</v>
      </c>
      <c r="F19" s="21">
        <v>11.556157000000001</v>
      </c>
      <c r="G19" s="22">
        <v>12.422567000000004</v>
      </c>
      <c r="H19" s="22">
        <f t="shared" si="0"/>
        <v>12.138294829790937</v>
      </c>
      <c r="I19" s="22">
        <v>0.49453612321667606</v>
      </c>
      <c r="J19" s="22">
        <v>11.64375870657426</v>
      </c>
      <c r="K19" s="23">
        <f t="shared" si="1"/>
        <v>3.9809495349606559E-2</v>
      </c>
      <c r="L19" s="24">
        <f t="shared" si="2"/>
        <v>0.9771164711601823</v>
      </c>
      <c r="M19" s="61"/>
      <c r="N19" s="22"/>
      <c r="O19" s="24" t="str">
        <f t="shared" si="3"/>
        <v>.</v>
      </c>
    </row>
    <row r="20" spans="1:15" ht="38.25" x14ac:dyDescent="0.25">
      <c r="A20" s="18"/>
      <c r="B20" s="20">
        <v>3000562</v>
      </c>
      <c r="C20" s="20" t="s">
        <v>1501</v>
      </c>
      <c r="D20" s="60">
        <v>215</v>
      </c>
      <c r="E20" s="20" t="s">
        <v>297</v>
      </c>
      <c r="F20" s="21">
        <v>10.131375999999999</v>
      </c>
      <c r="G20" s="22">
        <v>7.0482100000000001</v>
      </c>
      <c r="H20" s="22">
        <f t="shared" si="0"/>
        <v>5.5595290004174753</v>
      </c>
      <c r="I20" s="22">
        <v>1.6758043369045481</v>
      </c>
      <c r="J20" s="22">
        <v>3.8837246635129268</v>
      </c>
      <c r="K20" s="23">
        <f t="shared" si="1"/>
        <v>0.23776311104586101</v>
      </c>
      <c r="L20" s="24">
        <f t="shared" si="2"/>
        <v>0.78878594712948047</v>
      </c>
      <c r="M20" s="61"/>
      <c r="N20" s="22"/>
      <c r="O20" s="24" t="str">
        <f t="shared" si="3"/>
        <v>.</v>
      </c>
    </row>
    <row r="21" spans="1:15" ht="25.5" x14ac:dyDescent="0.25">
      <c r="A21" s="18"/>
      <c r="B21" s="20">
        <v>3000563</v>
      </c>
      <c r="C21" s="20" t="s">
        <v>1502</v>
      </c>
      <c r="D21" s="60">
        <v>19</v>
      </c>
      <c r="E21" s="20" t="s">
        <v>298</v>
      </c>
      <c r="F21" s="21">
        <v>7.1581779999999995</v>
      </c>
      <c r="G21" s="22">
        <v>7.7854529999999986</v>
      </c>
      <c r="H21" s="22">
        <f t="shared" si="0"/>
        <v>6.6327305772105092</v>
      </c>
      <c r="I21" s="22">
        <v>1.607455833160202</v>
      </c>
      <c r="J21" s="22">
        <v>5.0252747440503072</v>
      </c>
      <c r="K21" s="23">
        <f t="shared" si="1"/>
        <v>0.20646914613192094</v>
      </c>
      <c r="L21" s="24">
        <f t="shared" si="2"/>
        <v>0.85193894012467997</v>
      </c>
      <c r="M21" s="61"/>
      <c r="N21" s="22"/>
      <c r="O21" s="24" t="str">
        <f t="shared" si="3"/>
        <v>.</v>
      </c>
    </row>
    <row r="22" spans="1:15" ht="38.25" x14ac:dyDescent="0.25">
      <c r="A22" s="18"/>
      <c r="B22" s="20">
        <v>3000564</v>
      </c>
      <c r="C22" s="20" t="s">
        <v>1503</v>
      </c>
      <c r="D22" s="60">
        <v>6</v>
      </c>
      <c r="E22" s="20" t="s">
        <v>404</v>
      </c>
      <c r="F22" s="21">
        <v>21.347149999999992</v>
      </c>
      <c r="G22" s="22">
        <v>165.67960299999999</v>
      </c>
      <c r="H22" s="22">
        <f t="shared" si="0"/>
        <v>141.14773423774426</v>
      </c>
      <c r="I22" s="22">
        <v>20.544775966201449</v>
      </c>
      <c r="J22" s="22">
        <v>120.60295827154282</v>
      </c>
      <c r="K22" s="23">
        <f t="shared" si="1"/>
        <v>0.12400304922387731</v>
      </c>
      <c r="L22" s="24">
        <f t="shared" si="2"/>
        <v>0.85193187140691229</v>
      </c>
      <c r="M22" s="61">
        <v>34505</v>
      </c>
      <c r="N22" s="22">
        <v>29510</v>
      </c>
      <c r="O22" s="24">
        <f t="shared" si="3"/>
        <v>0.85523837125054336</v>
      </c>
    </row>
    <row r="23" spans="1:15" ht="25.5" x14ac:dyDescent="0.25">
      <c r="A23" s="18"/>
      <c r="B23" s="20">
        <v>3000565</v>
      </c>
      <c r="C23" s="20" t="s">
        <v>1504</v>
      </c>
      <c r="D23" s="60">
        <v>429</v>
      </c>
      <c r="E23" s="20" t="s">
        <v>751</v>
      </c>
      <c r="F23" s="21">
        <v>147.529662</v>
      </c>
      <c r="G23" s="22">
        <v>82.689231999999961</v>
      </c>
      <c r="H23" s="22">
        <f t="shared" si="0"/>
        <v>75.957379030696998</v>
      </c>
      <c r="I23" s="22">
        <v>10.827131747496358</v>
      </c>
      <c r="J23" s="22">
        <v>65.130247283200646</v>
      </c>
      <c r="K23" s="23">
        <f t="shared" si="1"/>
        <v>0.13093762616511376</v>
      </c>
      <c r="L23" s="24">
        <f t="shared" si="2"/>
        <v>0.91858851743473724</v>
      </c>
      <c r="M23" s="61">
        <v>160</v>
      </c>
      <c r="N23" s="22">
        <v>158</v>
      </c>
      <c r="O23" s="24">
        <f t="shared" si="3"/>
        <v>0.98750000000000004</v>
      </c>
    </row>
    <row r="24" spans="1:15" ht="38.25" x14ac:dyDescent="0.25">
      <c r="A24" s="18"/>
      <c r="B24" s="20">
        <v>3000610</v>
      </c>
      <c r="C24" s="20" t="s">
        <v>1505</v>
      </c>
      <c r="D24" s="60">
        <v>86</v>
      </c>
      <c r="E24" s="20" t="s">
        <v>469</v>
      </c>
      <c r="F24" s="21">
        <v>117.04696400000003</v>
      </c>
      <c r="G24" s="22">
        <v>792.34324399999991</v>
      </c>
      <c r="H24" s="22">
        <f t="shared" si="0"/>
        <v>700.62175376331766</v>
      </c>
      <c r="I24" s="22">
        <v>43.069355810156594</v>
      </c>
      <c r="J24" s="22">
        <v>657.55239795316106</v>
      </c>
      <c r="K24" s="23">
        <f t="shared" si="1"/>
        <v>5.4356942065573538E-2</v>
      </c>
      <c r="L24" s="24">
        <f t="shared" si="2"/>
        <v>0.88424020658819136</v>
      </c>
      <c r="M24" s="61">
        <v>26</v>
      </c>
      <c r="N24" s="22">
        <v>26</v>
      </c>
      <c r="O24" s="24">
        <f t="shared" si="3"/>
        <v>1</v>
      </c>
    </row>
    <row r="25" spans="1:15" ht="38.25" x14ac:dyDescent="0.25">
      <c r="A25" s="18"/>
      <c r="B25" s="20">
        <v>3000628</v>
      </c>
      <c r="C25" s="20" t="s">
        <v>1506</v>
      </c>
      <c r="D25" s="60">
        <v>201</v>
      </c>
      <c r="E25" s="20" t="s">
        <v>750</v>
      </c>
      <c r="F25" s="21">
        <v>16.566932999999995</v>
      </c>
      <c r="G25" s="22">
        <v>27.90382899999998</v>
      </c>
      <c r="H25" s="22">
        <f t="shared" si="0"/>
        <v>22.9015383643886</v>
      </c>
      <c r="I25" s="22">
        <v>6.0544266231832822</v>
      </c>
      <c r="J25" s="22">
        <v>16.847111741205318</v>
      </c>
      <c r="K25" s="23">
        <f t="shared" si="1"/>
        <v>0.2169747608180686</v>
      </c>
      <c r="L25" s="24">
        <f t="shared" si="2"/>
        <v>0.82073103173004014</v>
      </c>
      <c r="M25" s="61">
        <v>193</v>
      </c>
      <c r="N25" s="22">
        <v>189</v>
      </c>
      <c r="O25" s="24">
        <f t="shared" si="3"/>
        <v>0.97927461139896377</v>
      </c>
    </row>
    <row r="26" spans="1:15" ht="15.75" thickBot="1" x14ac:dyDescent="0.3">
      <c r="A26" s="39" t="s">
        <v>306</v>
      </c>
      <c r="B26" s="41"/>
      <c r="C26" s="41"/>
      <c r="D26" s="58"/>
      <c r="E26" s="41"/>
      <c r="F26" s="42">
        <f ca="1">OFFSET(F26,-MATCH("PROYECTOS",$A$8:$A$50,0)-1,0)-(OFFSET(F26,-MATCH("PROYECTOS",$A$8:$A$50,0),0))</f>
        <v>432.32483299999978</v>
      </c>
      <c r="G26" s="43">
        <f t="shared" ref="G26:J26" ca="1" si="4">OFFSET(G26,-MATCH("PROYECTOS",$A$8:$A$50,0)-1,0)-(OFFSET(G26,-MATCH("PROYECTOS",$A$8:$A$50,0),0))</f>
        <v>1344.7443819999987</v>
      </c>
      <c r="H26" s="43">
        <f t="shared" ca="1" si="4"/>
        <v>1023.0788518055178</v>
      </c>
      <c r="I26" s="43">
        <f t="shared" ca="1" si="4"/>
        <v>302.16084317345849</v>
      </c>
      <c r="J26" s="43">
        <f t="shared" ca="1" si="4"/>
        <v>720.91800863205958</v>
      </c>
      <c r="K26" s="44">
        <f t="shared" ca="1" si="1"/>
        <v>0.22469760589299773</v>
      </c>
      <c r="L26" s="45">
        <f t="shared" ca="1" si="2"/>
        <v>0.7607980115030657</v>
      </c>
      <c r="M26" s="59"/>
      <c r="N26" s="43"/>
      <c r="O26" s="45"/>
    </row>
    <row r="27" spans="1:15" ht="15.75" thickBot="1" x14ac:dyDescent="0.3"/>
    <row r="28" spans="1:15" ht="15.75" thickBot="1" x14ac:dyDescent="0.3">
      <c r="A28" s="87" t="s">
        <v>377</v>
      </c>
      <c r="B28" s="88"/>
      <c r="C28" s="88"/>
      <c r="D28" s="88"/>
      <c r="E28" s="88"/>
      <c r="F28" s="89"/>
    </row>
    <row r="29" spans="1:15" ht="15.75" thickBot="1" x14ac:dyDescent="0.3">
      <c r="A29" s="2" t="s">
        <v>1565</v>
      </c>
    </row>
    <row r="30" spans="1:15" ht="45" customHeight="1" x14ac:dyDescent="0.25">
      <c r="A30" s="80" t="s">
        <v>379</v>
      </c>
      <c r="B30" s="81"/>
      <c r="C30" s="81"/>
      <c r="D30" s="81"/>
      <c r="E30" s="81"/>
      <c r="F30" s="103" t="s">
        <v>380</v>
      </c>
    </row>
    <row r="31" spans="1:15" ht="15.75" thickBot="1" x14ac:dyDescent="0.3">
      <c r="A31" s="83"/>
      <c r="B31" s="84"/>
      <c r="C31" s="84"/>
      <c r="D31" s="84"/>
      <c r="E31" s="84"/>
      <c r="F31" s="115"/>
    </row>
    <row r="32" spans="1:15" ht="26.25" customHeight="1" thickBot="1" x14ac:dyDescent="0.3">
      <c r="A32" s="73"/>
      <c r="B32" s="74">
        <v>3000433</v>
      </c>
      <c r="C32" s="113" t="s">
        <v>1492</v>
      </c>
      <c r="D32" s="113"/>
      <c r="E32" s="114"/>
      <c r="F32" s="75">
        <v>0.37823476611199391</v>
      </c>
    </row>
  </sheetData>
  <mergeCells count="17">
    <mergeCell ref="C32:E32"/>
    <mergeCell ref="A30:E31"/>
    <mergeCell ref="F30:F31"/>
    <mergeCell ref="A3:E3"/>
    <mergeCell ref="F3:L3"/>
    <mergeCell ref="M3:O3"/>
    <mergeCell ref="I4:J4"/>
    <mergeCell ref="K4:L4"/>
    <mergeCell ref="A28:F28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workbookViewId="0">
      <selection activeCell="B8" sqref="B8:C5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68</v>
      </c>
      <c r="B1" s="47" t="s">
        <v>232</v>
      </c>
      <c r="C1" s="47" t="s">
        <v>41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1509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1028.4349519999998</v>
      </c>
      <c r="I6" s="15">
        <v>3088.2292319999983</v>
      </c>
      <c r="J6" s="15">
        <v>2497.9693113653216</v>
      </c>
      <c r="K6" s="15">
        <v>522.18238442817403</v>
      </c>
      <c r="L6" s="15">
        <v>1975.7869269371477</v>
      </c>
      <c r="M6" s="16">
        <v>0.16908796115824551</v>
      </c>
      <c r="N6" s="17">
        <v>0.80886784098847064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SUM(H8:OFFSET(H6,MATCH("PROYECTOS",$A$8:$A$52,0),0))</f>
        <v>596.11011899999994</v>
      </c>
      <c r="I7" s="35">
        <f ca="1">SUM(I8:OFFSET(I6,MATCH("PROYECTOS",$A$8:$A$52,0),0))</f>
        <v>1743.4848499999998</v>
      </c>
      <c r="J7" s="35">
        <f ca="1">SUM(J8:OFFSET(J6,MATCH("PROYECTOS",$A$8:$A$52,0),0))</f>
        <v>1474.8904595598037</v>
      </c>
      <c r="K7" s="35">
        <f ca="1">SUM(K8:OFFSET(K6,MATCH("PROYECTOS",$A$8:$A$52,0),0))</f>
        <v>220.02154125471557</v>
      </c>
      <c r="L7" s="35">
        <f ca="1">SUM(L8:OFFSET(L6,MATCH("PROYECTOS",$A$8:$A$52,0),0))</f>
        <v>1254.8689183050881</v>
      </c>
      <c r="M7" s="37">
        <f ca="1">IFERROR(K7/I7,0)</f>
        <v>0.12619641705215598</v>
      </c>
      <c r="N7" s="38">
        <f ca="1">IFERROR(SUM(K7,L7)/I7,0)</f>
        <v>0.84594394930349059</v>
      </c>
      <c r="O7" s="57"/>
      <c r="P7" s="36"/>
      <c r="Q7" s="38"/>
    </row>
    <row r="8" spans="1:17" ht="38.25" x14ac:dyDescent="0.25">
      <c r="A8" s="18"/>
      <c r="B8" s="65">
        <v>5005827</v>
      </c>
      <c r="C8" s="20" t="s">
        <v>317</v>
      </c>
      <c r="D8" s="20">
        <v>3000166</v>
      </c>
      <c r="E8" s="20" t="s">
        <v>1489</v>
      </c>
      <c r="F8" s="60">
        <v>201</v>
      </c>
      <c r="G8" s="20" t="s">
        <v>750</v>
      </c>
      <c r="H8" s="21">
        <v>0</v>
      </c>
      <c r="I8" s="22">
        <v>0.68142599999999998</v>
      </c>
      <c r="J8" s="22">
        <f t="shared" ref="J8:J51" si="0">SUM(K8,L8)</f>
        <v>0.50399611536704469</v>
      </c>
      <c r="K8" s="22">
        <v>0</v>
      </c>
      <c r="L8" s="22">
        <v>0.50399611536704469</v>
      </c>
      <c r="M8" s="23">
        <f t="shared" ref="M8:M52" si="1">IFERROR(K8/I8,0)</f>
        <v>0</v>
      </c>
      <c r="N8" s="24">
        <f t="shared" ref="N8:N52" si="2">IFERROR(SUM(K8,L8)/I8,0)</f>
        <v>0.73961973180806828</v>
      </c>
      <c r="O8" s="61">
        <v>2</v>
      </c>
      <c r="P8" s="22">
        <v>1</v>
      </c>
      <c r="Q8" s="24">
        <f>IFERROR(P8/O8,".")</f>
        <v>0.5</v>
      </c>
    </row>
    <row r="9" spans="1:17" ht="38.25" x14ac:dyDescent="0.25">
      <c r="A9" s="18"/>
      <c r="B9" s="65">
        <v>5004272</v>
      </c>
      <c r="C9" s="20" t="s">
        <v>1510</v>
      </c>
      <c r="D9" s="20">
        <v>3000433</v>
      </c>
      <c r="E9" s="20" t="s">
        <v>1492</v>
      </c>
      <c r="F9" s="60">
        <v>86</v>
      </c>
      <c r="G9" s="20" t="s">
        <v>469</v>
      </c>
      <c r="H9" s="21">
        <v>19.452260999999996</v>
      </c>
      <c r="I9" s="22">
        <v>41.337261000000026</v>
      </c>
      <c r="J9" s="22">
        <f t="shared" si="0"/>
        <v>25.443219065732798</v>
      </c>
      <c r="K9" s="22">
        <v>9.4872912772125915</v>
      </c>
      <c r="L9" s="22">
        <v>15.955927788520205</v>
      </c>
      <c r="M9" s="23">
        <f t="shared" si="1"/>
        <v>0.22950943162907153</v>
      </c>
      <c r="N9" s="24">
        <f t="shared" si="2"/>
        <v>0.61550326388903176</v>
      </c>
      <c r="O9" s="61">
        <v>224465</v>
      </c>
      <c r="P9" s="22">
        <v>23689</v>
      </c>
      <c r="Q9" s="24">
        <f t="shared" ref="Q9:Q51" si="3">IFERROR(P9/O9,".")</f>
        <v>0.10553538413561134</v>
      </c>
    </row>
    <row r="10" spans="1:17" ht="38.25" x14ac:dyDescent="0.25">
      <c r="A10" s="18"/>
      <c r="B10" s="65">
        <v>5004273</v>
      </c>
      <c r="C10" s="20" t="s">
        <v>1511</v>
      </c>
      <c r="D10" s="20">
        <v>3000433</v>
      </c>
      <c r="E10" s="20" t="s">
        <v>1492</v>
      </c>
      <c r="F10" s="60">
        <v>583</v>
      </c>
      <c r="G10" s="20" t="s">
        <v>1507</v>
      </c>
      <c r="H10" s="21">
        <v>15.983407000000003</v>
      </c>
      <c r="I10" s="22">
        <v>14.588456000000006</v>
      </c>
      <c r="J10" s="22">
        <f t="shared" si="0"/>
        <v>12.717620667577018</v>
      </c>
      <c r="K10" s="22">
        <v>0.92847460265266457</v>
      </c>
      <c r="L10" s="22">
        <v>11.789146064924353</v>
      </c>
      <c r="M10" s="23">
        <f t="shared" si="1"/>
        <v>6.3644473592864403E-2</v>
      </c>
      <c r="N10" s="24">
        <f t="shared" si="2"/>
        <v>0.8717591955980134</v>
      </c>
      <c r="O10" s="61">
        <v>7106</v>
      </c>
      <c r="P10" s="22">
        <v>91.72</v>
      </c>
      <c r="Q10" s="24">
        <f t="shared" si="3"/>
        <v>1.2907402195327891E-2</v>
      </c>
    </row>
    <row r="11" spans="1:17" ht="25.5" x14ac:dyDescent="0.25">
      <c r="A11" s="18"/>
      <c r="B11" s="65">
        <v>5005827</v>
      </c>
      <c r="C11" s="20" t="s">
        <v>317</v>
      </c>
      <c r="D11" s="20">
        <v>3000433</v>
      </c>
      <c r="E11" s="20" t="s">
        <v>1492</v>
      </c>
      <c r="F11" s="60">
        <v>583</v>
      </c>
      <c r="G11" s="20" t="s">
        <v>1507</v>
      </c>
      <c r="H11" s="21">
        <v>0</v>
      </c>
      <c r="I11" s="22">
        <v>78.031554</v>
      </c>
      <c r="J11" s="22">
        <f t="shared" si="0"/>
        <v>12.506457332376158</v>
      </c>
      <c r="K11" s="22">
        <v>0</v>
      </c>
      <c r="L11" s="22">
        <v>12.506457332376158</v>
      </c>
      <c r="M11" s="23">
        <f t="shared" si="1"/>
        <v>0</v>
      </c>
      <c r="N11" s="24">
        <f t="shared" si="2"/>
        <v>0.1602743594261388</v>
      </c>
      <c r="O11" s="61">
        <v>39</v>
      </c>
      <c r="P11" s="22">
        <v>14</v>
      </c>
      <c r="Q11" s="24">
        <f t="shared" si="3"/>
        <v>0.35897435897435898</v>
      </c>
    </row>
    <row r="12" spans="1:17" ht="38.25" x14ac:dyDescent="0.25">
      <c r="A12" s="18"/>
      <c r="B12" s="65">
        <v>5001604</v>
      </c>
      <c r="C12" s="20" t="s">
        <v>1512</v>
      </c>
      <c r="D12" s="20">
        <v>3000435</v>
      </c>
      <c r="E12" s="20" t="s">
        <v>1493</v>
      </c>
      <c r="F12" s="60">
        <v>589</v>
      </c>
      <c r="G12" s="20" t="s">
        <v>1538</v>
      </c>
      <c r="H12" s="21">
        <v>24.268818000000003</v>
      </c>
      <c r="I12" s="22">
        <v>34.212049</v>
      </c>
      <c r="J12" s="22">
        <f t="shared" si="0"/>
        <v>27.35555077231426</v>
      </c>
      <c r="K12" s="22">
        <v>9.7439938207075016</v>
      </c>
      <c r="L12" s="22">
        <v>17.611556951606758</v>
      </c>
      <c r="M12" s="23">
        <f t="shared" si="1"/>
        <v>0.28481175800687941</v>
      </c>
      <c r="N12" s="24">
        <f t="shared" si="2"/>
        <v>0.79958820275027254</v>
      </c>
      <c r="O12" s="61">
        <v>734684.75</v>
      </c>
      <c r="P12" s="22">
        <v>59.228000000000009</v>
      </c>
      <c r="Q12" s="24">
        <f t="shared" si="3"/>
        <v>8.0616890441784735E-5</v>
      </c>
    </row>
    <row r="13" spans="1:17" ht="38.25" x14ac:dyDescent="0.25">
      <c r="A13" s="18"/>
      <c r="B13" s="65">
        <v>5004274</v>
      </c>
      <c r="C13" s="20" t="s">
        <v>1513</v>
      </c>
      <c r="D13" s="20">
        <v>3000435</v>
      </c>
      <c r="E13" s="20" t="s">
        <v>1493</v>
      </c>
      <c r="F13" s="60">
        <v>77</v>
      </c>
      <c r="G13" s="20" t="s">
        <v>1539</v>
      </c>
      <c r="H13" s="21">
        <v>9.0564999999999993E-2</v>
      </c>
      <c r="I13" s="22">
        <v>0.10841500000000001</v>
      </c>
      <c r="J13" s="22">
        <f t="shared" si="0"/>
        <v>7.3766629385318083E-2</v>
      </c>
      <c r="K13" s="22">
        <v>0</v>
      </c>
      <c r="L13" s="22">
        <v>7.3766629385318083E-2</v>
      </c>
      <c r="M13" s="23">
        <f t="shared" si="1"/>
        <v>0</v>
      </c>
      <c r="N13" s="24">
        <f t="shared" si="2"/>
        <v>0.68040980847039689</v>
      </c>
      <c r="O13" s="61">
        <v>12</v>
      </c>
      <c r="P13" s="22">
        <v>1</v>
      </c>
      <c r="Q13" s="24">
        <f t="shared" si="3"/>
        <v>8.3333333333333329E-2</v>
      </c>
    </row>
    <row r="14" spans="1:17" ht="38.25" x14ac:dyDescent="0.25">
      <c r="A14" s="18"/>
      <c r="B14" s="65">
        <v>5004275</v>
      </c>
      <c r="C14" s="20" t="s">
        <v>1514</v>
      </c>
      <c r="D14" s="20">
        <v>3000435</v>
      </c>
      <c r="E14" s="20" t="s">
        <v>1493</v>
      </c>
      <c r="F14" s="60">
        <v>117</v>
      </c>
      <c r="G14" s="20" t="s">
        <v>813</v>
      </c>
      <c r="H14" s="21">
        <v>1.690393</v>
      </c>
      <c r="I14" s="22">
        <v>2.892004</v>
      </c>
      <c r="J14" s="22">
        <f t="shared" si="0"/>
        <v>2.4025001689569763</v>
      </c>
      <c r="K14" s="22">
        <v>0.71050854515306128</v>
      </c>
      <c r="L14" s="22">
        <v>1.691991623803915</v>
      </c>
      <c r="M14" s="23">
        <f t="shared" si="1"/>
        <v>0.24568034662229418</v>
      </c>
      <c r="N14" s="24">
        <f t="shared" si="2"/>
        <v>0.83073888174323973</v>
      </c>
      <c r="O14" s="61">
        <v>2166</v>
      </c>
      <c r="P14" s="22">
        <v>40.902000000000001</v>
      </c>
      <c r="Q14" s="24">
        <f t="shared" si="3"/>
        <v>1.8883656509695292E-2</v>
      </c>
    </row>
    <row r="15" spans="1:17" ht="38.25" x14ac:dyDescent="0.25">
      <c r="A15" s="18"/>
      <c r="B15" s="65">
        <v>5005827</v>
      </c>
      <c r="C15" s="20" t="s">
        <v>317</v>
      </c>
      <c r="D15" s="20">
        <v>3000435</v>
      </c>
      <c r="E15" s="20" t="s">
        <v>1493</v>
      </c>
      <c r="F15" s="60">
        <v>1</v>
      </c>
      <c r="G15" s="20" t="s">
        <v>649</v>
      </c>
      <c r="H15" s="21">
        <v>0</v>
      </c>
      <c r="I15" s="22">
        <v>7.1195180000000002</v>
      </c>
      <c r="J15" s="22">
        <f t="shared" si="0"/>
        <v>3.9955190960463369</v>
      </c>
      <c r="K15" s="22">
        <v>4.8000001697801054E-5</v>
      </c>
      <c r="L15" s="22">
        <v>3.9954710960446391</v>
      </c>
      <c r="M15" s="23">
        <f t="shared" si="1"/>
        <v>6.7420296848467904E-6</v>
      </c>
      <c r="N15" s="24">
        <f t="shared" si="2"/>
        <v>0.56120640414791234</v>
      </c>
      <c r="O15" s="61">
        <v>9</v>
      </c>
      <c r="P15" s="22">
        <v>6</v>
      </c>
      <c r="Q15" s="24">
        <f t="shared" si="3"/>
        <v>0.66666666666666663</v>
      </c>
    </row>
    <row r="16" spans="1:17" ht="51" x14ac:dyDescent="0.25">
      <c r="A16" s="18"/>
      <c r="B16" s="65">
        <v>5004278</v>
      </c>
      <c r="C16" s="20" t="s">
        <v>1515</v>
      </c>
      <c r="D16" s="20">
        <v>3000450</v>
      </c>
      <c r="E16" s="20" t="s">
        <v>1494</v>
      </c>
      <c r="F16" s="60">
        <v>86</v>
      </c>
      <c r="G16" s="20" t="s">
        <v>469</v>
      </c>
      <c r="H16" s="21">
        <v>36.245594999999987</v>
      </c>
      <c r="I16" s="22">
        <v>47.322386999999978</v>
      </c>
      <c r="J16" s="22">
        <f t="shared" si="0"/>
        <v>45.067460431865818</v>
      </c>
      <c r="K16" s="22">
        <v>16.097628923519753</v>
      </c>
      <c r="L16" s="22">
        <v>28.969831508346065</v>
      </c>
      <c r="M16" s="23">
        <f t="shared" si="1"/>
        <v>0.34016941967698633</v>
      </c>
      <c r="N16" s="24">
        <f t="shared" si="2"/>
        <v>0.95234968666871855</v>
      </c>
      <c r="O16" s="61">
        <v>66795</v>
      </c>
      <c r="P16" s="22">
        <v>1502703.5869999998</v>
      </c>
      <c r="Q16" s="24">
        <f t="shared" si="3"/>
        <v>22.497246605284825</v>
      </c>
    </row>
    <row r="17" spans="1:17" ht="51" x14ac:dyDescent="0.25">
      <c r="A17" s="18"/>
      <c r="B17" s="65">
        <v>5004279</v>
      </c>
      <c r="C17" s="20" t="s">
        <v>1516</v>
      </c>
      <c r="D17" s="20">
        <v>3000450</v>
      </c>
      <c r="E17" s="20" t="s">
        <v>1494</v>
      </c>
      <c r="F17" s="60">
        <v>201</v>
      </c>
      <c r="G17" s="20" t="s">
        <v>750</v>
      </c>
      <c r="H17" s="21">
        <v>4.8812929999999977</v>
      </c>
      <c r="I17" s="22">
        <v>4.4697749999999967</v>
      </c>
      <c r="J17" s="22">
        <f t="shared" si="0"/>
        <v>4.3649731537615732</v>
      </c>
      <c r="K17" s="22">
        <v>1.4630720652304385</v>
      </c>
      <c r="L17" s="22">
        <v>2.9019010885311349</v>
      </c>
      <c r="M17" s="23">
        <f t="shared" si="1"/>
        <v>0.32732566297642268</v>
      </c>
      <c r="N17" s="24">
        <f t="shared" si="2"/>
        <v>0.97655321660745265</v>
      </c>
      <c r="O17" s="61">
        <v>949</v>
      </c>
      <c r="P17" s="22">
        <v>827.88</v>
      </c>
      <c r="Q17" s="24">
        <f t="shared" si="3"/>
        <v>0.87237091675447842</v>
      </c>
    </row>
    <row r="18" spans="1:17" ht="51" x14ac:dyDescent="0.25">
      <c r="A18" s="18"/>
      <c r="B18" s="65">
        <v>5004280</v>
      </c>
      <c r="C18" s="20" t="s">
        <v>1517</v>
      </c>
      <c r="D18" s="20">
        <v>3000450</v>
      </c>
      <c r="E18" s="20" t="s">
        <v>1494</v>
      </c>
      <c r="F18" s="60">
        <v>36</v>
      </c>
      <c r="G18" s="20" t="s">
        <v>650</v>
      </c>
      <c r="H18" s="21">
        <v>12.090121</v>
      </c>
      <c r="I18" s="22">
        <v>14.462344999999994</v>
      </c>
      <c r="J18" s="22">
        <f t="shared" si="0"/>
        <v>9.5925229442918365</v>
      </c>
      <c r="K18" s="22">
        <v>3.4222575902404486</v>
      </c>
      <c r="L18" s="22">
        <v>6.1702653540513879</v>
      </c>
      <c r="M18" s="23">
        <f t="shared" si="1"/>
        <v>0.23663227438153703</v>
      </c>
      <c r="N18" s="24">
        <f t="shared" si="2"/>
        <v>0.66327576504998609</v>
      </c>
      <c r="O18" s="61">
        <v>1218</v>
      </c>
      <c r="P18" s="22">
        <v>879.06100000000004</v>
      </c>
      <c r="Q18" s="24">
        <f t="shared" si="3"/>
        <v>0.72172495894909694</v>
      </c>
    </row>
    <row r="19" spans="1:17" ht="51" x14ac:dyDescent="0.25">
      <c r="A19" s="18"/>
      <c r="B19" s="65">
        <v>5005827</v>
      </c>
      <c r="C19" s="20" t="s">
        <v>317</v>
      </c>
      <c r="D19" s="20">
        <v>3000450</v>
      </c>
      <c r="E19" s="20" t="s">
        <v>1494</v>
      </c>
      <c r="F19" s="60">
        <v>1</v>
      </c>
      <c r="G19" s="20" t="s">
        <v>649</v>
      </c>
      <c r="H19" s="21">
        <v>0</v>
      </c>
      <c r="I19" s="22">
        <v>0.57779999999999998</v>
      </c>
      <c r="J19" s="22">
        <f t="shared" si="0"/>
        <v>0.53715002536773682</v>
      </c>
      <c r="K19" s="22">
        <v>0</v>
      </c>
      <c r="L19" s="22">
        <v>0.53715002536773682</v>
      </c>
      <c r="M19" s="23">
        <f t="shared" si="1"/>
        <v>0</v>
      </c>
      <c r="N19" s="24">
        <f t="shared" si="2"/>
        <v>0.92964698056029216</v>
      </c>
      <c r="O19" s="61">
        <v>1</v>
      </c>
      <c r="P19" s="22">
        <v>4182</v>
      </c>
      <c r="Q19" s="24">
        <f t="shared" si="3"/>
        <v>4182</v>
      </c>
    </row>
    <row r="20" spans="1:17" ht="51" x14ac:dyDescent="0.25">
      <c r="A20" s="18"/>
      <c r="B20" s="65">
        <v>5001609</v>
      </c>
      <c r="C20" s="20" t="s">
        <v>1518</v>
      </c>
      <c r="D20" s="20">
        <v>3000516</v>
      </c>
      <c r="E20" s="20" t="s">
        <v>1496</v>
      </c>
      <c r="F20" s="60">
        <v>505</v>
      </c>
      <c r="G20" s="20" t="s">
        <v>1508</v>
      </c>
      <c r="H20" s="21">
        <v>65.286340000000024</v>
      </c>
      <c r="I20" s="22">
        <v>79.484199000000018</v>
      </c>
      <c r="J20" s="22">
        <f t="shared" si="0"/>
        <v>63.361966767175666</v>
      </c>
      <c r="K20" s="22">
        <v>18.625896373387668</v>
      </c>
      <c r="L20" s="22">
        <v>44.736070393787998</v>
      </c>
      <c r="M20" s="23">
        <f t="shared" si="1"/>
        <v>0.23433457979978717</v>
      </c>
      <c r="N20" s="24">
        <f t="shared" si="2"/>
        <v>0.79716431145233846</v>
      </c>
      <c r="O20" s="61">
        <v>630983.71</v>
      </c>
      <c r="P20" s="22">
        <v>21554.13</v>
      </c>
      <c r="Q20" s="24">
        <f t="shared" si="3"/>
        <v>3.4159566496574062E-2</v>
      </c>
    </row>
    <row r="21" spans="1:17" ht="51" x14ac:dyDescent="0.25">
      <c r="A21" s="18"/>
      <c r="B21" s="65">
        <v>5003383</v>
      </c>
      <c r="C21" s="20" t="s">
        <v>1519</v>
      </c>
      <c r="D21" s="20">
        <v>3000516</v>
      </c>
      <c r="E21" s="20" t="s">
        <v>1496</v>
      </c>
      <c r="F21" s="60">
        <v>505</v>
      </c>
      <c r="G21" s="20" t="s">
        <v>1508</v>
      </c>
      <c r="H21" s="21">
        <v>15.528779</v>
      </c>
      <c r="I21" s="22">
        <v>133.828012</v>
      </c>
      <c r="J21" s="22">
        <f t="shared" si="0"/>
        <v>129.16311698546633</v>
      </c>
      <c r="K21" s="22">
        <v>43.849668125621974</v>
      </c>
      <c r="L21" s="22">
        <v>85.313448859844357</v>
      </c>
      <c r="M21" s="23">
        <f t="shared" si="1"/>
        <v>0.3276568744488409</v>
      </c>
      <c r="N21" s="24">
        <f t="shared" si="2"/>
        <v>0.96514261143972113</v>
      </c>
      <c r="O21" s="61">
        <v>3581</v>
      </c>
      <c r="P21" s="22">
        <v>1632</v>
      </c>
      <c r="Q21" s="24">
        <f t="shared" si="3"/>
        <v>0.45573862049706787</v>
      </c>
    </row>
    <row r="22" spans="1:17" ht="38.25" x14ac:dyDescent="0.25">
      <c r="A22" s="18"/>
      <c r="B22" s="65">
        <v>5003384</v>
      </c>
      <c r="C22" s="20" t="s">
        <v>1520</v>
      </c>
      <c r="D22" s="20">
        <v>3000516</v>
      </c>
      <c r="E22" s="20" t="s">
        <v>1496</v>
      </c>
      <c r="F22" s="60">
        <v>505</v>
      </c>
      <c r="G22" s="20" t="s">
        <v>1508</v>
      </c>
      <c r="H22" s="21">
        <v>2.8122180000000001</v>
      </c>
      <c r="I22" s="22">
        <v>11.306672000000002</v>
      </c>
      <c r="J22" s="22">
        <f t="shared" si="0"/>
        <v>10.232875812012935</v>
      </c>
      <c r="K22" s="22">
        <v>4.2285608275269624</v>
      </c>
      <c r="L22" s="22">
        <v>6.0043149844859727</v>
      </c>
      <c r="M22" s="23">
        <f t="shared" si="1"/>
        <v>0.3739881043269816</v>
      </c>
      <c r="N22" s="24">
        <f t="shared" si="2"/>
        <v>0.9050298630766801</v>
      </c>
      <c r="O22" s="61">
        <v>3500</v>
      </c>
      <c r="P22" s="22">
        <v>5272</v>
      </c>
      <c r="Q22" s="24">
        <f t="shared" si="3"/>
        <v>1.5062857142857142</v>
      </c>
    </row>
    <row r="23" spans="1:17" ht="38.25" x14ac:dyDescent="0.25">
      <c r="A23" s="18"/>
      <c r="B23" s="65">
        <v>5004263</v>
      </c>
      <c r="C23" s="20" t="s">
        <v>1521</v>
      </c>
      <c r="D23" s="20">
        <v>3000516</v>
      </c>
      <c r="E23" s="20" t="s">
        <v>1496</v>
      </c>
      <c r="F23" s="60">
        <v>505</v>
      </c>
      <c r="G23" s="20" t="s">
        <v>1508</v>
      </c>
      <c r="H23" s="21">
        <v>6.6477199999999996</v>
      </c>
      <c r="I23" s="22">
        <v>9.8974460000000057</v>
      </c>
      <c r="J23" s="22">
        <f t="shared" si="0"/>
        <v>9.4734953959553785</v>
      </c>
      <c r="K23" s="22">
        <v>6.8057173201013939</v>
      </c>
      <c r="L23" s="22">
        <v>2.6677780758539837</v>
      </c>
      <c r="M23" s="23">
        <f t="shared" si="1"/>
        <v>0.6876235869436812</v>
      </c>
      <c r="N23" s="24">
        <f t="shared" si="2"/>
        <v>0.95716565626681605</v>
      </c>
      <c r="O23" s="61">
        <v>75383.78</v>
      </c>
      <c r="P23" s="22">
        <v>34161.479999999996</v>
      </c>
      <c r="Q23" s="24">
        <f t="shared" si="3"/>
        <v>0.45316751163181251</v>
      </c>
    </row>
    <row r="24" spans="1:17" ht="38.25" x14ac:dyDescent="0.25">
      <c r="A24" s="18"/>
      <c r="B24" s="65">
        <v>5004264</v>
      </c>
      <c r="C24" s="20" t="s">
        <v>1522</v>
      </c>
      <c r="D24" s="20">
        <v>3000516</v>
      </c>
      <c r="E24" s="20" t="s">
        <v>1496</v>
      </c>
      <c r="F24" s="60">
        <v>505</v>
      </c>
      <c r="G24" s="20" t="s">
        <v>1508</v>
      </c>
      <c r="H24" s="21">
        <v>7.5764279999999982</v>
      </c>
      <c r="I24" s="22">
        <v>9.8029180000000018</v>
      </c>
      <c r="J24" s="22">
        <f t="shared" si="0"/>
        <v>9.3371489000283017</v>
      </c>
      <c r="K24" s="22">
        <v>2.6711461005109869</v>
      </c>
      <c r="L24" s="22">
        <v>6.6660027995173152</v>
      </c>
      <c r="M24" s="23">
        <f t="shared" si="1"/>
        <v>0.27248479488566429</v>
      </c>
      <c r="N24" s="24">
        <f t="shared" si="2"/>
        <v>0.95248668815023241</v>
      </c>
      <c r="O24" s="61">
        <v>41515.469999999994</v>
      </c>
      <c r="P24" s="22">
        <v>33875.47</v>
      </c>
      <c r="Q24" s="24">
        <f t="shared" si="3"/>
        <v>0.81597221469490788</v>
      </c>
    </row>
    <row r="25" spans="1:17" ht="38.25" x14ac:dyDescent="0.25">
      <c r="A25" s="18"/>
      <c r="B25" s="65">
        <v>5004276</v>
      </c>
      <c r="C25" s="20" t="s">
        <v>1523</v>
      </c>
      <c r="D25" s="20">
        <v>3000516</v>
      </c>
      <c r="E25" s="20" t="s">
        <v>1496</v>
      </c>
      <c r="F25" s="60">
        <v>448</v>
      </c>
      <c r="G25" s="20" t="s">
        <v>699</v>
      </c>
      <c r="H25" s="21">
        <v>0.19800000000000001</v>
      </c>
      <c r="I25" s="22">
        <v>0.19800000000000001</v>
      </c>
      <c r="J25" s="22">
        <f t="shared" si="0"/>
        <v>0.19800001382827759</v>
      </c>
      <c r="K25" s="22">
        <v>0</v>
      </c>
      <c r="L25" s="22">
        <v>0.19800001382827759</v>
      </c>
      <c r="M25" s="23">
        <f t="shared" si="1"/>
        <v>0</v>
      </c>
      <c r="N25" s="24">
        <f t="shared" si="2"/>
        <v>1.0000000698397857</v>
      </c>
      <c r="O25" s="61">
        <v>15</v>
      </c>
      <c r="P25" s="22">
        <v>0</v>
      </c>
      <c r="Q25" s="24">
        <f t="shared" si="3"/>
        <v>0</v>
      </c>
    </row>
    <row r="26" spans="1:17" ht="38.25" x14ac:dyDescent="0.25">
      <c r="A26" s="18"/>
      <c r="B26" s="65">
        <v>5004938</v>
      </c>
      <c r="C26" s="20" t="s">
        <v>1524</v>
      </c>
      <c r="D26" s="20">
        <v>3000516</v>
      </c>
      <c r="E26" s="20" t="s">
        <v>1496</v>
      </c>
      <c r="F26" s="60">
        <v>597</v>
      </c>
      <c r="G26" s="20" t="s">
        <v>1540</v>
      </c>
      <c r="H26" s="21">
        <v>0</v>
      </c>
      <c r="I26" s="22">
        <v>5.6841049999999997</v>
      </c>
      <c r="J26" s="22">
        <f t="shared" si="0"/>
        <v>4.886679278977681</v>
      </c>
      <c r="K26" s="22">
        <v>2.8126700123539194</v>
      </c>
      <c r="L26" s="22">
        <v>2.0740092666237615</v>
      </c>
      <c r="M26" s="23">
        <f t="shared" si="1"/>
        <v>0.49483076268892279</v>
      </c>
      <c r="N26" s="24">
        <f t="shared" si="2"/>
        <v>0.85970953720553744</v>
      </c>
      <c r="O26" s="61">
        <v>250</v>
      </c>
      <c r="P26" s="22">
        <v>250</v>
      </c>
      <c r="Q26" s="24">
        <f t="shared" si="3"/>
        <v>1</v>
      </c>
    </row>
    <row r="27" spans="1:17" ht="38.25" x14ac:dyDescent="0.25">
      <c r="A27" s="18"/>
      <c r="B27" s="65">
        <v>5005827</v>
      </c>
      <c r="C27" s="20" t="s">
        <v>317</v>
      </c>
      <c r="D27" s="20">
        <v>3000516</v>
      </c>
      <c r="E27" s="20" t="s">
        <v>1496</v>
      </c>
      <c r="F27" s="60">
        <v>65</v>
      </c>
      <c r="G27" s="20" t="s">
        <v>814</v>
      </c>
      <c r="H27" s="21">
        <v>0</v>
      </c>
      <c r="I27" s="22">
        <v>0.88202400000000014</v>
      </c>
      <c r="J27" s="22">
        <f t="shared" si="0"/>
        <v>0.73372655228013173</v>
      </c>
      <c r="K27" s="22">
        <v>0</v>
      </c>
      <c r="L27" s="22">
        <v>0.73372655228013173</v>
      </c>
      <c r="M27" s="23">
        <f t="shared" si="1"/>
        <v>0</v>
      </c>
      <c r="N27" s="24">
        <f t="shared" si="2"/>
        <v>0.83186687922339031</v>
      </c>
      <c r="O27" s="61">
        <v>516</v>
      </c>
      <c r="P27" s="22">
        <v>0</v>
      </c>
      <c r="Q27" s="24">
        <f t="shared" si="3"/>
        <v>0</v>
      </c>
    </row>
    <row r="28" spans="1:17" ht="38.25" x14ac:dyDescent="0.25">
      <c r="A28" s="18"/>
      <c r="B28" s="65">
        <v>5005827</v>
      </c>
      <c r="C28" s="20" t="s">
        <v>317</v>
      </c>
      <c r="D28" s="20">
        <v>3000516</v>
      </c>
      <c r="E28" s="20" t="s">
        <v>1496</v>
      </c>
      <c r="F28" s="60">
        <v>505</v>
      </c>
      <c r="G28" s="20" t="s">
        <v>1508</v>
      </c>
      <c r="H28" s="21">
        <v>0</v>
      </c>
      <c r="I28" s="22">
        <v>93.488330000000062</v>
      </c>
      <c r="J28" s="22">
        <f t="shared" si="0"/>
        <v>85.796286993480862</v>
      </c>
      <c r="K28" s="22">
        <v>5.1537000144890044E-3</v>
      </c>
      <c r="L28" s="22">
        <v>85.791133293466373</v>
      </c>
      <c r="M28" s="23">
        <f t="shared" si="1"/>
        <v>5.5126666766739776E-5</v>
      </c>
      <c r="N28" s="24">
        <f t="shared" si="2"/>
        <v>0.91772189099410384</v>
      </c>
      <c r="O28" s="61">
        <v>188740</v>
      </c>
      <c r="P28" s="22">
        <v>167077.17000000001</v>
      </c>
      <c r="Q28" s="24">
        <f t="shared" si="3"/>
        <v>0.88522395888523897</v>
      </c>
    </row>
    <row r="29" spans="1:17" ht="38.25" x14ac:dyDescent="0.25">
      <c r="A29" s="18"/>
      <c r="B29" s="65">
        <v>5005827</v>
      </c>
      <c r="C29" s="20" t="s">
        <v>317</v>
      </c>
      <c r="D29" s="20">
        <v>3000516</v>
      </c>
      <c r="E29" s="20" t="s">
        <v>1496</v>
      </c>
      <c r="F29" s="60">
        <v>614</v>
      </c>
      <c r="G29" s="20" t="s">
        <v>1541</v>
      </c>
      <c r="H29" s="21">
        <v>0</v>
      </c>
      <c r="I29" s="22">
        <v>1.7769029999999999</v>
      </c>
      <c r="J29" s="22">
        <f t="shared" si="0"/>
        <v>0.53253749385476112</v>
      </c>
      <c r="K29" s="22">
        <v>0</v>
      </c>
      <c r="L29" s="22">
        <v>0.53253749385476112</v>
      </c>
      <c r="M29" s="23">
        <f t="shared" si="1"/>
        <v>0</v>
      </c>
      <c r="N29" s="24">
        <f t="shared" si="2"/>
        <v>0.29969981133171658</v>
      </c>
      <c r="O29" s="61">
        <v>300.00399999999991</v>
      </c>
      <c r="P29" s="22">
        <v>4.0000000000000001E-3</v>
      </c>
      <c r="Q29" s="24">
        <f t="shared" si="3"/>
        <v>1.3333155557925899E-5</v>
      </c>
    </row>
    <row r="30" spans="1:17" ht="38.25" x14ac:dyDescent="0.25">
      <c r="A30" s="18"/>
      <c r="B30" s="65">
        <v>5005827</v>
      </c>
      <c r="C30" s="20" t="s">
        <v>317</v>
      </c>
      <c r="D30" s="20">
        <v>3000560</v>
      </c>
      <c r="E30" s="20" t="s">
        <v>1499</v>
      </c>
      <c r="F30" s="60">
        <v>201</v>
      </c>
      <c r="G30" s="20" t="s">
        <v>750</v>
      </c>
      <c r="H30" s="21">
        <v>0</v>
      </c>
      <c r="I30" s="22">
        <v>2.2875639999999997</v>
      </c>
      <c r="J30" s="22">
        <f t="shared" si="0"/>
        <v>1.8246128175524063</v>
      </c>
      <c r="K30" s="22">
        <v>0</v>
      </c>
      <c r="L30" s="22">
        <v>1.8246128175524063</v>
      </c>
      <c r="M30" s="23">
        <f t="shared" si="1"/>
        <v>0</v>
      </c>
      <c r="N30" s="24">
        <f t="shared" si="2"/>
        <v>0.79762263156458424</v>
      </c>
      <c r="O30" s="61">
        <v>1</v>
      </c>
      <c r="P30" s="22">
        <v>1</v>
      </c>
      <c r="Q30" s="24">
        <f t="shared" si="3"/>
        <v>1</v>
      </c>
    </row>
    <row r="31" spans="1:17" ht="25.5" x14ac:dyDescent="0.25">
      <c r="A31" s="18"/>
      <c r="B31" s="65">
        <v>5005827</v>
      </c>
      <c r="C31" s="20" t="s">
        <v>317</v>
      </c>
      <c r="D31" s="20">
        <v>3000563</v>
      </c>
      <c r="E31" s="20" t="s">
        <v>1502</v>
      </c>
      <c r="F31" s="60">
        <v>248</v>
      </c>
      <c r="G31" s="20" t="s">
        <v>1542</v>
      </c>
      <c r="H31" s="21">
        <v>0</v>
      </c>
      <c r="I31" s="22">
        <v>1.4394079999999998</v>
      </c>
      <c r="J31" s="22">
        <f t="shared" si="0"/>
        <v>1.0673770226967463</v>
      </c>
      <c r="K31" s="22">
        <v>1.3430000086373184E-2</v>
      </c>
      <c r="L31" s="22">
        <v>1.0539470226103731</v>
      </c>
      <c r="M31" s="23">
        <f t="shared" si="1"/>
        <v>9.3302247079168552E-3</v>
      </c>
      <c r="N31" s="24">
        <f t="shared" si="2"/>
        <v>0.74153889841986875</v>
      </c>
      <c r="O31" s="61">
        <v>6</v>
      </c>
      <c r="P31" s="22">
        <v>3</v>
      </c>
      <c r="Q31" s="24">
        <f t="shared" si="3"/>
        <v>0.5</v>
      </c>
    </row>
    <row r="32" spans="1:17" ht="38.25" x14ac:dyDescent="0.25">
      <c r="A32" s="18"/>
      <c r="B32" s="65">
        <v>5005827</v>
      </c>
      <c r="C32" s="20" t="s">
        <v>317</v>
      </c>
      <c r="D32" s="20">
        <v>3000564</v>
      </c>
      <c r="E32" s="20" t="s">
        <v>1503</v>
      </c>
      <c r="F32" s="60">
        <v>16</v>
      </c>
      <c r="G32" s="20" t="s">
        <v>304</v>
      </c>
      <c r="H32" s="21">
        <v>0</v>
      </c>
      <c r="I32" s="22">
        <v>7.9309639999999995</v>
      </c>
      <c r="J32" s="22">
        <f t="shared" si="0"/>
        <v>3.0241622789762914</v>
      </c>
      <c r="K32" s="22">
        <v>0</v>
      </c>
      <c r="L32" s="22">
        <v>3.0241622789762914</v>
      </c>
      <c r="M32" s="23">
        <f t="shared" si="1"/>
        <v>0</v>
      </c>
      <c r="N32" s="24">
        <f t="shared" si="2"/>
        <v>0.38131080647652565</v>
      </c>
      <c r="O32" s="61">
        <v>2042</v>
      </c>
      <c r="P32" s="22">
        <v>187.5</v>
      </c>
      <c r="Q32" s="24">
        <f t="shared" si="3"/>
        <v>9.1821743388834476E-2</v>
      </c>
    </row>
    <row r="33" spans="1:17" ht="38.25" x14ac:dyDescent="0.25">
      <c r="A33" s="18"/>
      <c r="B33" s="65">
        <v>5005827</v>
      </c>
      <c r="C33" s="20" t="s">
        <v>317</v>
      </c>
      <c r="D33" s="20">
        <v>3000564</v>
      </c>
      <c r="E33" s="20" t="s">
        <v>1503</v>
      </c>
      <c r="F33" s="60">
        <v>505</v>
      </c>
      <c r="G33" s="20" t="s">
        <v>1508</v>
      </c>
      <c r="H33" s="21">
        <v>0</v>
      </c>
      <c r="I33" s="22">
        <v>15.198021000000001</v>
      </c>
      <c r="J33" s="22">
        <f t="shared" si="0"/>
        <v>8.6012939524371177</v>
      </c>
      <c r="K33" s="22">
        <v>0</v>
      </c>
      <c r="L33" s="22">
        <v>8.6012939524371177</v>
      </c>
      <c r="M33" s="23">
        <f t="shared" si="1"/>
        <v>0</v>
      </c>
      <c r="N33" s="24">
        <f t="shared" si="2"/>
        <v>0.56594828711166523</v>
      </c>
      <c r="O33" s="61">
        <v>362</v>
      </c>
      <c r="P33" s="22">
        <v>0.75</v>
      </c>
      <c r="Q33" s="24">
        <f t="shared" si="3"/>
        <v>2.0718232044198894E-3</v>
      </c>
    </row>
    <row r="34" spans="1:17" ht="38.25" x14ac:dyDescent="0.25">
      <c r="A34" s="18"/>
      <c r="B34" s="65">
        <v>5005827</v>
      </c>
      <c r="C34" s="20" t="s">
        <v>317</v>
      </c>
      <c r="D34" s="20">
        <v>3000564</v>
      </c>
      <c r="E34" s="20" t="s">
        <v>1503</v>
      </c>
      <c r="F34" s="60">
        <v>583</v>
      </c>
      <c r="G34" s="20" t="s">
        <v>1507</v>
      </c>
      <c r="H34" s="21">
        <v>0</v>
      </c>
      <c r="I34" s="22">
        <v>21.113150999999998</v>
      </c>
      <c r="J34" s="22">
        <f t="shared" si="0"/>
        <v>11.682942499406636</v>
      </c>
      <c r="K34" s="22">
        <v>0</v>
      </c>
      <c r="L34" s="22">
        <v>11.682942499406636</v>
      </c>
      <c r="M34" s="23">
        <f t="shared" si="1"/>
        <v>0</v>
      </c>
      <c r="N34" s="24">
        <f t="shared" si="2"/>
        <v>0.55334907136346612</v>
      </c>
      <c r="O34" s="61">
        <v>15</v>
      </c>
      <c r="P34" s="22">
        <v>15</v>
      </c>
      <c r="Q34" s="24">
        <f t="shared" si="3"/>
        <v>1</v>
      </c>
    </row>
    <row r="35" spans="1:17" ht="38.25" x14ac:dyDescent="0.25">
      <c r="A35" s="18"/>
      <c r="B35" s="65">
        <v>5005827</v>
      </c>
      <c r="C35" s="20" t="s">
        <v>317</v>
      </c>
      <c r="D35" s="20">
        <v>3000564</v>
      </c>
      <c r="E35" s="20" t="s">
        <v>1503</v>
      </c>
      <c r="F35" s="60">
        <v>614</v>
      </c>
      <c r="G35" s="20" t="s">
        <v>1541</v>
      </c>
      <c r="H35" s="21">
        <v>0</v>
      </c>
      <c r="I35" s="22">
        <v>42.311396999999999</v>
      </c>
      <c r="J35" s="22">
        <f t="shared" si="0"/>
        <v>39.588052049279213</v>
      </c>
      <c r="K35" s="22">
        <v>0</v>
      </c>
      <c r="L35" s="22">
        <v>39.588052049279213</v>
      </c>
      <c r="M35" s="23">
        <f t="shared" si="1"/>
        <v>0</v>
      </c>
      <c r="N35" s="24">
        <f t="shared" si="2"/>
        <v>0.93563566452980063</v>
      </c>
      <c r="O35" s="61">
        <v>620</v>
      </c>
      <c r="P35" s="22">
        <v>610</v>
      </c>
      <c r="Q35" s="24">
        <f t="shared" si="3"/>
        <v>0.9838709677419355</v>
      </c>
    </row>
    <row r="36" spans="1:17" ht="25.5" x14ac:dyDescent="0.25">
      <c r="A36" s="18"/>
      <c r="B36" s="65">
        <v>5001576</v>
      </c>
      <c r="C36" s="20" t="s">
        <v>1525</v>
      </c>
      <c r="D36" s="20">
        <v>3000565</v>
      </c>
      <c r="E36" s="20" t="s">
        <v>1504</v>
      </c>
      <c r="F36" s="60">
        <v>44</v>
      </c>
      <c r="G36" s="20" t="s">
        <v>1543</v>
      </c>
      <c r="H36" s="21">
        <v>7.6420129999999977</v>
      </c>
      <c r="I36" s="22">
        <v>7.503295999999998</v>
      </c>
      <c r="J36" s="22">
        <f t="shared" si="0"/>
        <v>6.8435401246491088</v>
      </c>
      <c r="K36" s="22">
        <v>3.0503053928574722</v>
      </c>
      <c r="L36" s="22">
        <v>3.7932347317916366</v>
      </c>
      <c r="M36" s="23">
        <f t="shared" si="1"/>
        <v>0.40652872988850142</v>
      </c>
      <c r="N36" s="24">
        <f t="shared" si="2"/>
        <v>0.91207119173348761</v>
      </c>
      <c r="O36" s="61">
        <v>547</v>
      </c>
      <c r="P36" s="22">
        <v>462.48</v>
      </c>
      <c r="Q36" s="24">
        <f t="shared" si="3"/>
        <v>0.8454844606946984</v>
      </c>
    </row>
    <row r="37" spans="1:17" ht="51" x14ac:dyDescent="0.25">
      <c r="A37" s="18"/>
      <c r="B37" s="65">
        <v>5001596</v>
      </c>
      <c r="C37" s="20" t="s">
        <v>1526</v>
      </c>
      <c r="D37" s="20">
        <v>3000565</v>
      </c>
      <c r="E37" s="20" t="s">
        <v>1504</v>
      </c>
      <c r="F37" s="60">
        <v>46</v>
      </c>
      <c r="G37" s="20" t="s">
        <v>866</v>
      </c>
      <c r="H37" s="21">
        <v>0.75</v>
      </c>
      <c r="I37" s="22">
        <v>5.8200000000000002E-2</v>
      </c>
      <c r="J37" s="22">
        <f t="shared" si="0"/>
        <v>2.3700000019744039E-2</v>
      </c>
      <c r="K37" s="22">
        <v>0</v>
      </c>
      <c r="L37" s="22">
        <v>2.3700000019744039E-2</v>
      </c>
      <c r="M37" s="23">
        <f t="shared" si="1"/>
        <v>0</v>
      </c>
      <c r="N37" s="24">
        <f t="shared" si="2"/>
        <v>0.40721649518460545</v>
      </c>
      <c r="O37" s="61">
        <v>3</v>
      </c>
      <c r="P37" s="22">
        <v>1</v>
      </c>
      <c r="Q37" s="24">
        <f t="shared" si="3"/>
        <v>0.33333333333333331</v>
      </c>
    </row>
    <row r="38" spans="1:17" ht="25.5" x14ac:dyDescent="0.25">
      <c r="A38" s="18"/>
      <c r="B38" s="65">
        <v>5003299</v>
      </c>
      <c r="C38" s="20" t="s">
        <v>1527</v>
      </c>
      <c r="D38" s="20">
        <v>3000565</v>
      </c>
      <c r="E38" s="20" t="s">
        <v>1504</v>
      </c>
      <c r="F38" s="60">
        <v>46</v>
      </c>
      <c r="G38" s="20" t="s">
        <v>866</v>
      </c>
      <c r="H38" s="21">
        <v>4.2234019999999948</v>
      </c>
      <c r="I38" s="22">
        <v>4.4713569999999949</v>
      </c>
      <c r="J38" s="22">
        <f t="shared" si="0"/>
        <v>3.4381623102497683</v>
      </c>
      <c r="K38" s="22">
        <v>0.96654633993902483</v>
      </c>
      <c r="L38" s="22">
        <v>2.4716159703107436</v>
      </c>
      <c r="M38" s="23">
        <f t="shared" si="1"/>
        <v>0.21616398331401987</v>
      </c>
      <c r="N38" s="24">
        <f t="shared" si="2"/>
        <v>0.76893039635389704</v>
      </c>
      <c r="O38" s="61">
        <v>507</v>
      </c>
      <c r="P38" s="22">
        <v>426.99900000000002</v>
      </c>
      <c r="Q38" s="24">
        <f t="shared" si="3"/>
        <v>0.842207100591716</v>
      </c>
    </row>
    <row r="39" spans="1:17" ht="25.5" x14ac:dyDescent="0.25">
      <c r="A39" s="18"/>
      <c r="B39" s="65">
        <v>5004266</v>
      </c>
      <c r="C39" s="20" t="s">
        <v>1528</v>
      </c>
      <c r="D39" s="20">
        <v>3000565</v>
      </c>
      <c r="E39" s="20" t="s">
        <v>1504</v>
      </c>
      <c r="F39" s="60">
        <v>46</v>
      </c>
      <c r="G39" s="20" t="s">
        <v>866</v>
      </c>
      <c r="H39" s="21">
        <v>70.557517999999988</v>
      </c>
      <c r="I39" s="22">
        <v>1.653122</v>
      </c>
      <c r="J39" s="22">
        <f t="shared" si="0"/>
        <v>1.5026383008807898</v>
      </c>
      <c r="K39" s="22">
        <v>0.43058976903557777</v>
      </c>
      <c r="L39" s="22">
        <v>1.072048531845212</v>
      </c>
      <c r="M39" s="23">
        <f t="shared" si="1"/>
        <v>0.26047065433499633</v>
      </c>
      <c r="N39" s="24">
        <f t="shared" si="2"/>
        <v>0.90896999790746824</v>
      </c>
      <c r="O39" s="61">
        <v>1284</v>
      </c>
      <c r="P39" s="22">
        <v>566</v>
      </c>
      <c r="Q39" s="24">
        <f t="shared" si="3"/>
        <v>0.44080996884735202</v>
      </c>
    </row>
    <row r="40" spans="1:17" ht="51" x14ac:dyDescent="0.25">
      <c r="A40" s="18"/>
      <c r="B40" s="65">
        <v>5004269</v>
      </c>
      <c r="C40" s="20" t="s">
        <v>1529</v>
      </c>
      <c r="D40" s="20">
        <v>3000565</v>
      </c>
      <c r="E40" s="20" t="s">
        <v>1504</v>
      </c>
      <c r="F40" s="60">
        <v>120</v>
      </c>
      <c r="G40" s="20" t="s">
        <v>800</v>
      </c>
      <c r="H40" s="21">
        <v>0.34</v>
      </c>
      <c r="I40" s="22">
        <v>4.1159999999999999E-3</v>
      </c>
      <c r="J40" s="22">
        <f t="shared" si="0"/>
        <v>0</v>
      </c>
      <c r="K40" s="22">
        <v>0</v>
      </c>
      <c r="L40" s="22">
        <v>0</v>
      </c>
      <c r="M40" s="23">
        <f t="shared" si="1"/>
        <v>0</v>
      </c>
      <c r="N40" s="24">
        <f t="shared" si="2"/>
        <v>0</v>
      </c>
      <c r="O40" s="61">
        <v>1</v>
      </c>
      <c r="P40" s="22">
        <v>1</v>
      </c>
      <c r="Q40" s="24">
        <f t="shared" si="3"/>
        <v>1</v>
      </c>
    </row>
    <row r="41" spans="1:17" ht="38.25" x14ac:dyDescent="0.25">
      <c r="A41" s="18"/>
      <c r="B41" s="65">
        <v>5004474</v>
      </c>
      <c r="C41" s="20" t="s">
        <v>1530</v>
      </c>
      <c r="D41" s="20">
        <v>3000565</v>
      </c>
      <c r="E41" s="20" t="s">
        <v>1504</v>
      </c>
      <c r="F41" s="60">
        <v>536</v>
      </c>
      <c r="G41" s="20" t="s">
        <v>1544</v>
      </c>
      <c r="H41" s="21">
        <v>3.3822419999999989</v>
      </c>
      <c r="I41" s="22">
        <v>2.9011489999999993</v>
      </c>
      <c r="J41" s="22">
        <f t="shared" si="0"/>
        <v>2.7825439844054927</v>
      </c>
      <c r="K41" s="22">
        <v>0.20266693810117431</v>
      </c>
      <c r="L41" s="22">
        <v>2.5798770463043184</v>
      </c>
      <c r="M41" s="23">
        <f t="shared" si="1"/>
        <v>6.9857473056769703E-2</v>
      </c>
      <c r="N41" s="24">
        <f t="shared" si="2"/>
        <v>0.95911791652393352</v>
      </c>
      <c r="O41" s="61">
        <v>955</v>
      </c>
      <c r="P41" s="22">
        <v>82910.98</v>
      </c>
      <c r="Q41" s="24">
        <f t="shared" si="3"/>
        <v>86.817780104712043</v>
      </c>
    </row>
    <row r="42" spans="1:17" ht="25.5" x14ac:dyDescent="0.25">
      <c r="A42" s="18"/>
      <c r="B42" s="65">
        <v>5004475</v>
      </c>
      <c r="C42" s="20" t="s">
        <v>1531</v>
      </c>
      <c r="D42" s="20">
        <v>3000565</v>
      </c>
      <c r="E42" s="20" t="s">
        <v>1504</v>
      </c>
      <c r="F42" s="60">
        <v>44</v>
      </c>
      <c r="G42" s="20" t="s">
        <v>1543</v>
      </c>
      <c r="H42" s="21">
        <v>60.634487000000021</v>
      </c>
      <c r="I42" s="22">
        <v>66.097992000000005</v>
      </c>
      <c r="J42" s="22">
        <f t="shared" si="0"/>
        <v>61.366794310492118</v>
      </c>
      <c r="K42" s="22">
        <v>6.1770233075631085</v>
      </c>
      <c r="L42" s="22">
        <v>55.189771002929007</v>
      </c>
      <c r="M42" s="23">
        <f t="shared" si="1"/>
        <v>9.3452510744397616E-2</v>
      </c>
      <c r="N42" s="24">
        <f t="shared" si="2"/>
        <v>0.928421461131408</v>
      </c>
      <c r="O42" s="61">
        <v>586.00099999999998</v>
      </c>
      <c r="P42" s="22">
        <v>595.93900000000008</v>
      </c>
      <c r="Q42" s="24">
        <f t="shared" si="3"/>
        <v>1.0169590154283015</v>
      </c>
    </row>
    <row r="43" spans="1:17" ht="38.25" x14ac:dyDescent="0.25">
      <c r="A43" s="18"/>
      <c r="B43" s="65">
        <v>5003315</v>
      </c>
      <c r="C43" s="20" t="s">
        <v>1532</v>
      </c>
      <c r="D43" s="20">
        <v>3000610</v>
      </c>
      <c r="E43" s="20" t="s">
        <v>1505</v>
      </c>
      <c r="F43" s="60">
        <v>407</v>
      </c>
      <c r="G43" s="20" t="s">
        <v>828</v>
      </c>
      <c r="H43" s="21">
        <v>1.8718330000000001</v>
      </c>
      <c r="I43" s="22">
        <v>1.8798520000000001</v>
      </c>
      <c r="J43" s="22">
        <f t="shared" si="0"/>
        <v>1.8550207954463549</v>
      </c>
      <c r="K43" s="22">
        <v>1.3255678068453562</v>
      </c>
      <c r="L43" s="22">
        <v>0.52945298860099865</v>
      </c>
      <c r="M43" s="23">
        <f t="shared" si="1"/>
        <v>0.70514477035711121</v>
      </c>
      <c r="N43" s="24">
        <f t="shared" si="2"/>
        <v>0.98679087260398946</v>
      </c>
      <c r="O43" s="61">
        <v>34611</v>
      </c>
      <c r="P43" s="22">
        <v>32186</v>
      </c>
      <c r="Q43" s="24">
        <f t="shared" si="3"/>
        <v>0.92993556961659585</v>
      </c>
    </row>
    <row r="44" spans="1:17" ht="38.25" x14ac:dyDescent="0.25">
      <c r="A44" s="18"/>
      <c r="B44" s="65">
        <v>5003317</v>
      </c>
      <c r="C44" s="20" t="s">
        <v>1533</v>
      </c>
      <c r="D44" s="20">
        <v>3000610</v>
      </c>
      <c r="E44" s="20" t="s">
        <v>1505</v>
      </c>
      <c r="F44" s="60">
        <v>67</v>
      </c>
      <c r="G44" s="20" t="s">
        <v>1111</v>
      </c>
      <c r="H44" s="21">
        <v>0</v>
      </c>
      <c r="I44" s="22">
        <v>0.25557999999999997</v>
      </c>
      <c r="J44" s="22">
        <f t="shared" si="0"/>
        <v>0.22984765962246456</v>
      </c>
      <c r="K44" s="22">
        <v>0.14952097792775021</v>
      </c>
      <c r="L44" s="22">
        <v>8.0326681694714352E-2</v>
      </c>
      <c r="M44" s="23">
        <f t="shared" si="1"/>
        <v>0.58502612852238134</v>
      </c>
      <c r="N44" s="24">
        <f t="shared" si="2"/>
        <v>0.89931786377050071</v>
      </c>
      <c r="O44" s="61">
        <v>59</v>
      </c>
      <c r="P44" s="22">
        <v>24</v>
      </c>
      <c r="Q44" s="24">
        <f t="shared" si="3"/>
        <v>0.40677966101694918</v>
      </c>
    </row>
    <row r="45" spans="1:17" ht="38.25" x14ac:dyDescent="0.25">
      <c r="A45" s="18"/>
      <c r="B45" s="65">
        <v>5004259</v>
      </c>
      <c r="C45" s="20" t="s">
        <v>1534</v>
      </c>
      <c r="D45" s="20">
        <v>3000610</v>
      </c>
      <c r="E45" s="20" t="s">
        <v>1505</v>
      </c>
      <c r="F45" s="60">
        <v>59</v>
      </c>
      <c r="G45" s="20" t="s">
        <v>670</v>
      </c>
      <c r="H45" s="21">
        <v>4.4170700000000007</v>
      </c>
      <c r="I45" s="22">
        <v>4.4506370000000004</v>
      </c>
      <c r="J45" s="22">
        <f t="shared" si="0"/>
        <v>4.414782569113072</v>
      </c>
      <c r="K45" s="22">
        <v>2.3729316775034022</v>
      </c>
      <c r="L45" s="22">
        <v>2.0418508916096698</v>
      </c>
      <c r="M45" s="23">
        <f t="shared" si="1"/>
        <v>0.53316675287231963</v>
      </c>
      <c r="N45" s="24">
        <f t="shared" si="2"/>
        <v>0.99194397770770149</v>
      </c>
      <c r="O45" s="61">
        <v>1907.35</v>
      </c>
      <c r="P45" s="22">
        <v>1737.1399999999999</v>
      </c>
      <c r="Q45" s="24">
        <f t="shared" si="3"/>
        <v>0.91076100348651268</v>
      </c>
    </row>
    <row r="46" spans="1:17" ht="51" x14ac:dyDescent="0.25">
      <c r="A46" s="18"/>
      <c r="B46" s="65">
        <v>5004260</v>
      </c>
      <c r="C46" s="20" t="s">
        <v>1535</v>
      </c>
      <c r="D46" s="20">
        <v>3000610</v>
      </c>
      <c r="E46" s="20" t="s">
        <v>1505</v>
      </c>
      <c r="F46" s="60">
        <v>88</v>
      </c>
      <c r="G46" s="20" t="s">
        <v>471</v>
      </c>
      <c r="H46" s="21">
        <v>0.5</v>
      </c>
      <c r="I46" s="22">
        <v>0.62060800000000005</v>
      </c>
      <c r="J46" s="22">
        <f t="shared" si="0"/>
        <v>0.42130710696801543</v>
      </c>
      <c r="K46" s="22">
        <v>2.4116199696436524E-2</v>
      </c>
      <c r="L46" s="22">
        <v>0.39719090727157891</v>
      </c>
      <c r="M46" s="23">
        <f t="shared" si="1"/>
        <v>3.8858989404642739E-2</v>
      </c>
      <c r="N46" s="24">
        <f t="shared" si="2"/>
        <v>0.67886186927660519</v>
      </c>
      <c r="O46" s="61">
        <v>1451</v>
      </c>
      <c r="P46" s="22">
        <v>1713</v>
      </c>
      <c r="Q46" s="24">
        <f t="shared" si="3"/>
        <v>1.1805651274982771</v>
      </c>
    </row>
    <row r="47" spans="1:17" ht="38.25" x14ac:dyDescent="0.25">
      <c r="A47" s="18"/>
      <c r="B47" s="65">
        <v>5004261</v>
      </c>
      <c r="C47" s="20" t="s">
        <v>1536</v>
      </c>
      <c r="D47" s="20">
        <v>3000610</v>
      </c>
      <c r="E47" s="20" t="s">
        <v>1505</v>
      </c>
      <c r="F47" s="60">
        <v>248</v>
      </c>
      <c r="G47" s="20" t="s">
        <v>1542</v>
      </c>
      <c r="H47" s="21">
        <v>0.61665000000000003</v>
      </c>
      <c r="I47" s="22">
        <v>2.5245000000000002</v>
      </c>
      <c r="J47" s="22">
        <f t="shared" si="0"/>
        <v>1.7322223818628117</v>
      </c>
      <c r="K47" s="22">
        <v>0.63617662730393931</v>
      </c>
      <c r="L47" s="22">
        <v>1.0960457545588724</v>
      </c>
      <c r="M47" s="23">
        <f t="shared" si="1"/>
        <v>0.25200104072249524</v>
      </c>
      <c r="N47" s="24">
        <f t="shared" si="2"/>
        <v>0.68616454025066809</v>
      </c>
      <c r="O47" s="61">
        <v>104</v>
      </c>
      <c r="P47" s="22">
        <v>42</v>
      </c>
      <c r="Q47" s="24">
        <f t="shared" si="3"/>
        <v>0.40384615384615385</v>
      </c>
    </row>
    <row r="48" spans="1:17" ht="51" x14ac:dyDescent="0.25">
      <c r="A48" s="18"/>
      <c r="B48" s="65">
        <v>5004262</v>
      </c>
      <c r="C48" s="20" t="s">
        <v>1537</v>
      </c>
      <c r="D48" s="20">
        <v>3000610</v>
      </c>
      <c r="E48" s="20" t="s">
        <v>1505</v>
      </c>
      <c r="F48" s="60">
        <v>67</v>
      </c>
      <c r="G48" s="20" t="s">
        <v>1111</v>
      </c>
      <c r="H48" s="21">
        <v>109.64141100000002</v>
      </c>
      <c r="I48" s="22">
        <v>242.30314200000001</v>
      </c>
      <c r="J48" s="22">
        <f t="shared" si="0"/>
        <v>227.94533423474894</v>
      </c>
      <c r="K48" s="22">
        <v>38.56104252087971</v>
      </c>
      <c r="L48" s="22">
        <v>189.38429171386923</v>
      </c>
      <c r="M48" s="23">
        <f t="shared" si="1"/>
        <v>0.15914379897260972</v>
      </c>
      <c r="N48" s="24">
        <f t="shared" si="2"/>
        <v>0.94074444249158329</v>
      </c>
      <c r="O48" s="61">
        <v>9414.1370000000006</v>
      </c>
      <c r="P48" s="22">
        <v>1607.4239999999995</v>
      </c>
      <c r="Q48" s="24">
        <f t="shared" si="3"/>
        <v>0.17074576246341003</v>
      </c>
    </row>
    <row r="49" spans="1:17" ht="38.25" x14ac:dyDescent="0.25">
      <c r="A49" s="18"/>
      <c r="B49" s="65">
        <v>5005827</v>
      </c>
      <c r="C49" s="20" t="s">
        <v>317</v>
      </c>
      <c r="D49" s="20">
        <v>3000610</v>
      </c>
      <c r="E49" s="20" t="s">
        <v>1505</v>
      </c>
      <c r="F49" s="60">
        <v>67</v>
      </c>
      <c r="G49" s="20" t="s">
        <v>1111</v>
      </c>
      <c r="H49" s="21">
        <v>0</v>
      </c>
      <c r="I49" s="22">
        <v>540.3089249999997</v>
      </c>
      <c r="J49" s="22">
        <f t="shared" si="0"/>
        <v>464.0232390155561</v>
      </c>
      <c r="K49" s="22">
        <v>0</v>
      </c>
      <c r="L49" s="22">
        <v>464.0232390155561</v>
      </c>
      <c r="M49" s="23">
        <f t="shared" si="1"/>
        <v>0</v>
      </c>
      <c r="N49" s="24">
        <f t="shared" si="2"/>
        <v>0.85881098302338121</v>
      </c>
      <c r="O49" s="61">
        <v>22197.32499999999</v>
      </c>
      <c r="P49" s="22">
        <v>1325.442</v>
      </c>
      <c r="Q49" s="24">
        <f t="shared" si="3"/>
        <v>5.9711789596268945E-2</v>
      </c>
    </row>
    <row r="50" spans="1:17" ht="38.25" x14ac:dyDescent="0.25">
      <c r="A50" s="18"/>
      <c r="B50" s="65">
        <v>5005827</v>
      </c>
      <c r="C50" s="20" t="s">
        <v>317</v>
      </c>
      <c r="D50" s="20">
        <v>3000628</v>
      </c>
      <c r="E50" s="20" t="s">
        <v>1506</v>
      </c>
      <c r="F50" s="60">
        <v>1</v>
      </c>
      <c r="G50" s="20" t="s">
        <v>649</v>
      </c>
      <c r="H50" s="21">
        <v>0</v>
      </c>
      <c r="I50" s="22">
        <v>8.3397190000000005</v>
      </c>
      <c r="J50" s="22">
        <f t="shared" si="0"/>
        <v>4.404894910287112</v>
      </c>
      <c r="K50" s="22">
        <v>0</v>
      </c>
      <c r="L50" s="22">
        <v>4.404894910287112</v>
      </c>
      <c r="M50" s="23">
        <f t="shared" si="1"/>
        <v>0</v>
      </c>
      <c r="N50" s="24">
        <f t="shared" si="2"/>
        <v>0.52818265343078241</v>
      </c>
      <c r="O50" s="61">
        <v>5</v>
      </c>
      <c r="P50" s="22">
        <v>5</v>
      </c>
      <c r="Q50" s="24">
        <f t="shared" si="3"/>
        <v>1</v>
      </c>
    </row>
    <row r="51" spans="1:17" x14ac:dyDescent="0.25">
      <c r="A51" s="18"/>
      <c r="B51" s="65">
        <v>9000000</v>
      </c>
      <c r="C51" s="20" t="s">
        <v>322</v>
      </c>
      <c r="D51" s="20">
        <v>9000000</v>
      </c>
      <c r="E51" s="20" t="s">
        <v>312</v>
      </c>
      <c r="F51" s="60"/>
      <c r="G51" s="20" t="s">
        <v>293</v>
      </c>
      <c r="H51" s="21">
        <v>118.78155500000001</v>
      </c>
      <c r="I51" s="22">
        <v>177.68055099999998</v>
      </c>
      <c r="J51" s="22">
        <f t="shared" si="0"/>
        <v>169.84142063905023</v>
      </c>
      <c r="K51" s="22">
        <v>45.259536412740694</v>
      </c>
      <c r="L51" s="22">
        <v>124.58188422630953</v>
      </c>
      <c r="M51" s="23">
        <f t="shared" si="1"/>
        <v>0.25472420114647609</v>
      </c>
      <c r="N51" s="24">
        <f t="shared" si="2"/>
        <v>0.95588076288130286</v>
      </c>
      <c r="O51" s="61"/>
      <c r="P51" s="22"/>
      <c r="Q51" s="24" t="str">
        <f t="shared" si="3"/>
        <v>.</v>
      </c>
    </row>
    <row r="52" spans="1:17" ht="15.75" thickBot="1" x14ac:dyDescent="0.3">
      <c r="A52" s="39" t="s">
        <v>306</v>
      </c>
      <c r="B52" s="41"/>
      <c r="C52" s="41"/>
      <c r="D52" s="64"/>
      <c r="E52" s="41"/>
      <c r="F52" s="58"/>
      <c r="G52" s="41"/>
      <c r="H52" s="42">
        <f ca="1">OFFSET(H52,-MATCH("PROYECTOS",$A$8:$A$52,0)-1,0)-(OFFSET(H52,-MATCH("PROYECTOS",$A$8:$A$52,0),0))</f>
        <v>432.3248329999999</v>
      </c>
      <c r="I52" s="42">
        <f t="shared" ref="I52:L52" ca="1" si="4">OFFSET(I52,-MATCH("PROYECTOS",$A$8:$A$52,0)-1,0)-(OFFSET(I52,-MATCH("PROYECTOS",$A$8:$A$52,0),0))</f>
        <v>1344.7443819999985</v>
      </c>
      <c r="J52" s="42">
        <f t="shared" ca="1" si="4"/>
        <v>1023.0788518055178</v>
      </c>
      <c r="K52" s="42">
        <f t="shared" ca="1" si="4"/>
        <v>302.16084317345849</v>
      </c>
      <c r="L52" s="42">
        <f t="shared" ca="1" si="4"/>
        <v>720.91800863205958</v>
      </c>
      <c r="M52" s="44">
        <f t="shared" ca="1" si="1"/>
        <v>0.22469760589299775</v>
      </c>
      <c r="N52" s="45">
        <f t="shared" ca="1" si="2"/>
        <v>0.76079801150306592</v>
      </c>
      <c r="O52" s="59"/>
      <c r="P52" s="43"/>
      <c r="Q52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activeCell="L6" sqref="L6:P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68</v>
      </c>
      <c r="B1" s="47" t="s">
        <v>232</v>
      </c>
      <c r="C1" s="47" t="s">
        <v>41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1545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63.75" x14ac:dyDescent="0.25">
      <c r="A6" s="18"/>
      <c r="B6" s="20">
        <v>3000433</v>
      </c>
      <c r="C6" s="20" t="s">
        <v>1492</v>
      </c>
      <c r="D6" s="20">
        <v>583</v>
      </c>
      <c r="E6" s="20" t="s">
        <v>1507</v>
      </c>
      <c r="F6" s="20">
        <v>7</v>
      </c>
      <c r="G6" s="20" t="s">
        <v>1546</v>
      </c>
      <c r="H6" s="20">
        <v>1</v>
      </c>
      <c r="I6" s="20" t="s">
        <v>1547</v>
      </c>
      <c r="J6" s="20">
        <v>1</v>
      </c>
      <c r="K6" s="20" t="s">
        <v>330</v>
      </c>
      <c r="L6" s="66">
        <v>0.22</v>
      </c>
      <c r="M6" s="67">
        <v>0.22</v>
      </c>
      <c r="N6" s="68">
        <v>0</v>
      </c>
      <c r="O6" s="67"/>
      <c r="P6" s="68"/>
    </row>
    <row r="7" spans="1:16" ht="51" x14ac:dyDescent="0.25">
      <c r="A7" s="18"/>
      <c r="B7" s="20">
        <v>3000562</v>
      </c>
      <c r="C7" s="20" t="s">
        <v>1501</v>
      </c>
      <c r="D7" s="20">
        <v>215</v>
      </c>
      <c r="E7" s="20" t="s">
        <v>297</v>
      </c>
      <c r="F7" s="20">
        <v>6</v>
      </c>
      <c r="G7" s="20" t="s">
        <v>1227</v>
      </c>
      <c r="H7" s="20">
        <v>2</v>
      </c>
      <c r="I7" s="20" t="s">
        <v>1366</v>
      </c>
      <c r="J7" s="20">
        <v>2</v>
      </c>
      <c r="K7" s="20" t="s">
        <v>331</v>
      </c>
      <c r="L7" s="66">
        <v>0</v>
      </c>
      <c r="M7" s="67">
        <v>2.3999999999999998E-3</v>
      </c>
      <c r="N7" s="68">
        <v>0</v>
      </c>
      <c r="O7" s="67"/>
      <c r="P7" s="68"/>
    </row>
    <row r="8" spans="1:16" ht="64.5" thickBot="1" x14ac:dyDescent="0.3">
      <c r="A8" s="25"/>
      <c r="B8" s="27">
        <v>3000610</v>
      </c>
      <c r="C8" s="27" t="s">
        <v>1505</v>
      </c>
      <c r="D8" s="27">
        <v>86</v>
      </c>
      <c r="E8" s="27" t="s">
        <v>469</v>
      </c>
      <c r="F8" s="27">
        <v>13</v>
      </c>
      <c r="G8" s="27" t="s">
        <v>112</v>
      </c>
      <c r="H8" s="27">
        <v>1</v>
      </c>
      <c r="I8" s="27" t="s">
        <v>1548</v>
      </c>
      <c r="J8" s="27">
        <v>2</v>
      </c>
      <c r="K8" s="27" t="s">
        <v>331</v>
      </c>
      <c r="L8" s="69">
        <v>0</v>
      </c>
      <c r="M8" s="70">
        <v>133.444242</v>
      </c>
      <c r="N8" s="71">
        <v>133.44424140453339</v>
      </c>
      <c r="O8" s="70"/>
      <c r="P8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>
      <selection activeCell="N6" sqref="N6:R3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2</v>
      </c>
      <c r="B1" s="47" t="s">
        <v>232</v>
      </c>
      <c r="C1" s="47" t="s">
        <v>12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424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38.25" x14ac:dyDescent="0.25">
      <c r="A6" s="18"/>
      <c r="B6" s="20">
        <v>5000037</v>
      </c>
      <c r="C6" s="20" t="s">
        <v>418</v>
      </c>
      <c r="D6" s="20">
        <v>3033172</v>
      </c>
      <c r="E6" s="20" t="s">
        <v>386</v>
      </c>
      <c r="F6" s="20">
        <v>58</v>
      </c>
      <c r="G6" s="20" t="s">
        <v>405</v>
      </c>
      <c r="H6" s="20">
        <v>135</v>
      </c>
      <c r="I6" s="20" t="s">
        <v>142</v>
      </c>
      <c r="J6" s="20">
        <v>1</v>
      </c>
      <c r="K6" s="20" t="s">
        <v>328</v>
      </c>
      <c r="L6" s="20">
        <v>1</v>
      </c>
      <c r="M6" s="20" t="s">
        <v>330</v>
      </c>
      <c r="N6" s="66">
        <v>3.4353919999999998</v>
      </c>
      <c r="O6" s="67">
        <v>4.7555639999999997</v>
      </c>
      <c r="P6" s="68">
        <v>4.7555637359619141</v>
      </c>
      <c r="Q6" s="67">
        <v>33721</v>
      </c>
      <c r="R6" s="68">
        <v>24537</v>
      </c>
    </row>
    <row r="7" spans="1:18" ht="38.25" x14ac:dyDescent="0.25">
      <c r="A7" s="18"/>
      <c r="B7" s="20">
        <v>5000037</v>
      </c>
      <c r="C7" s="20" t="s">
        <v>418</v>
      </c>
      <c r="D7" s="20">
        <v>3033172</v>
      </c>
      <c r="E7" s="20" t="s">
        <v>386</v>
      </c>
      <c r="F7" s="20">
        <v>58</v>
      </c>
      <c r="G7" s="20" t="s">
        <v>405</v>
      </c>
      <c r="H7" s="20">
        <v>135</v>
      </c>
      <c r="I7" s="20" t="s">
        <v>142</v>
      </c>
      <c r="J7" s="20">
        <v>1</v>
      </c>
      <c r="K7" s="20" t="s">
        <v>328</v>
      </c>
      <c r="L7" s="20">
        <v>2</v>
      </c>
      <c r="M7" s="20" t="s">
        <v>331</v>
      </c>
      <c r="N7" s="66">
        <v>40.295946999999998</v>
      </c>
      <c r="O7" s="67">
        <v>38.975774999999999</v>
      </c>
      <c r="P7" s="68">
        <v>38.975774735212326</v>
      </c>
      <c r="Q7" s="67">
        <v>178000</v>
      </c>
      <c r="R7" s="68">
        <v>169483</v>
      </c>
    </row>
    <row r="8" spans="1:18" ht="38.25" x14ac:dyDescent="0.25">
      <c r="A8" s="18"/>
      <c r="B8" s="20">
        <v>5000044</v>
      </c>
      <c r="C8" s="20" t="s">
        <v>419</v>
      </c>
      <c r="D8" s="20">
        <v>3033294</v>
      </c>
      <c r="E8" s="20" t="s">
        <v>392</v>
      </c>
      <c r="F8" s="20">
        <v>207</v>
      </c>
      <c r="G8" s="20" t="s">
        <v>407</v>
      </c>
      <c r="H8" s="20">
        <v>135</v>
      </c>
      <c r="I8" s="20" t="s">
        <v>142</v>
      </c>
      <c r="J8" s="20">
        <v>1</v>
      </c>
      <c r="K8" s="20" t="s">
        <v>328</v>
      </c>
      <c r="L8" s="20">
        <v>1</v>
      </c>
      <c r="M8" s="20" t="s">
        <v>330</v>
      </c>
      <c r="N8" s="66">
        <v>7.5976590000000002</v>
      </c>
      <c r="O8" s="67">
        <v>13.781883000000001</v>
      </c>
      <c r="P8" s="68">
        <v>13.781883239746094</v>
      </c>
      <c r="Q8" s="67">
        <v>81968</v>
      </c>
      <c r="R8" s="68">
        <v>73900</v>
      </c>
    </row>
    <row r="9" spans="1:18" ht="38.25" x14ac:dyDescent="0.25">
      <c r="A9" s="18"/>
      <c r="B9" s="20">
        <v>5000044</v>
      </c>
      <c r="C9" s="20" t="s">
        <v>419</v>
      </c>
      <c r="D9" s="20">
        <v>3033294</v>
      </c>
      <c r="E9" s="20" t="s">
        <v>392</v>
      </c>
      <c r="F9" s="20">
        <v>207</v>
      </c>
      <c r="G9" s="20" t="s">
        <v>407</v>
      </c>
      <c r="H9" s="20">
        <v>135</v>
      </c>
      <c r="I9" s="20" t="s">
        <v>142</v>
      </c>
      <c r="J9" s="20">
        <v>1</v>
      </c>
      <c r="K9" s="20" t="s">
        <v>328</v>
      </c>
      <c r="L9" s="20">
        <v>2</v>
      </c>
      <c r="M9" s="20" t="s">
        <v>331</v>
      </c>
      <c r="N9" s="66">
        <v>26.092234999999999</v>
      </c>
      <c r="O9" s="67">
        <v>19.91018</v>
      </c>
      <c r="P9" s="68">
        <v>19.910179967992008</v>
      </c>
      <c r="Q9" s="67">
        <v>272096</v>
      </c>
      <c r="R9" s="68">
        <v>248897</v>
      </c>
    </row>
    <row r="10" spans="1:18" ht="38.25" x14ac:dyDescent="0.25">
      <c r="A10" s="18"/>
      <c r="B10" s="20">
        <v>5000045</v>
      </c>
      <c r="C10" s="20" t="s">
        <v>420</v>
      </c>
      <c r="D10" s="20">
        <v>3033295</v>
      </c>
      <c r="E10" s="20" t="s">
        <v>393</v>
      </c>
      <c r="F10" s="20">
        <v>208</v>
      </c>
      <c r="G10" s="20" t="s">
        <v>408</v>
      </c>
      <c r="H10" s="20">
        <v>135</v>
      </c>
      <c r="I10" s="20" t="s">
        <v>142</v>
      </c>
      <c r="J10" s="20">
        <v>1</v>
      </c>
      <c r="K10" s="20" t="s">
        <v>328</v>
      </c>
      <c r="L10" s="20">
        <v>1</v>
      </c>
      <c r="M10" s="20" t="s">
        <v>330</v>
      </c>
      <c r="N10" s="66">
        <v>9.4645539999999997</v>
      </c>
      <c r="O10" s="67">
        <v>6.696942</v>
      </c>
      <c r="P10" s="68">
        <v>6.6969418525695801</v>
      </c>
      <c r="Q10" s="67">
        <v>10320</v>
      </c>
      <c r="R10" s="68">
        <v>43353</v>
      </c>
    </row>
    <row r="11" spans="1:18" ht="38.25" x14ac:dyDescent="0.25">
      <c r="A11" s="18"/>
      <c r="B11" s="20">
        <v>5000045</v>
      </c>
      <c r="C11" s="20" t="s">
        <v>420</v>
      </c>
      <c r="D11" s="20">
        <v>3033295</v>
      </c>
      <c r="E11" s="20" t="s">
        <v>393</v>
      </c>
      <c r="F11" s="20">
        <v>208</v>
      </c>
      <c r="G11" s="20" t="s">
        <v>408</v>
      </c>
      <c r="H11" s="20">
        <v>135</v>
      </c>
      <c r="I11" s="20" t="s">
        <v>142</v>
      </c>
      <c r="J11" s="20">
        <v>1</v>
      </c>
      <c r="K11" s="20" t="s">
        <v>328</v>
      </c>
      <c r="L11" s="20">
        <v>2</v>
      </c>
      <c r="M11" s="20" t="s">
        <v>331</v>
      </c>
      <c r="N11" s="66">
        <v>73.265810999999985</v>
      </c>
      <c r="O11" s="67">
        <v>76.033423000000013</v>
      </c>
      <c r="P11" s="68">
        <v>76.033422701060772</v>
      </c>
      <c r="Q11" s="67">
        <v>210000</v>
      </c>
      <c r="R11" s="68">
        <v>213035</v>
      </c>
    </row>
    <row r="12" spans="1:18" ht="38.25" x14ac:dyDescent="0.25">
      <c r="A12" s="18"/>
      <c r="B12" s="20">
        <v>5000046</v>
      </c>
      <c r="C12" s="20" t="s">
        <v>425</v>
      </c>
      <c r="D12" s="20">
        <v>3033296</v>
      </c>
      <c r="E12" s="20" t="s">
        <v>394</v>
      </c>
      <c r="F12" s="20">
        <v>209</v>
      </c>
      <c r="G12" s="20" t="s">
        <v>409</v>
      </c>
      <c r="H12" s="20">
        <v>135</v>
      </c>
      <c r="I12" s="20" t="s">
        <v>142</v>
      </c>
      <c r="J12" s="20">
        <v>1</v>
      </c>
      <c r="K12" s="20" t="s">
        <v>328</v>
      </c>
      <c r="L12" s="20">
        <v>1</v>
      </c>
      <c r="M12" s="20" t="s">
        <v>330</v>
      </c>
      <c r="N12" s="66">
        <v>2.769908</v>
      </c>
      <c r="O12" s="67">
        <v>4.123456</v>
      </c>
      <c r="P12" s="68">
        <v>4.1234560012817383</v>
      </c>
      <c r="Q12" s="67">
        <v>11500</v>
      </c>
      <c r="R12" s="68">
        <v>12364</v>
      </c>
    </row>
    <row r="13" spans="1:18" ht="38.25" x14ac:dyDescent="0.25">
      <c r="A13" s="18"/>
      <c r="B13" s="20">
        <v>5000046</v>
      </c>
      <c r="C13" s="20" t="s">
        <v>425</v>
      </c>
      <c r="D13" s="20">
        <v>3033296</v>
      </c>
      <c r="E13" s="20" t="s">
        <v>394</v>
      </c>
      <c r="F13" s="20">
        <v>209</v>
      </c>
      <c r="G13" s="20" t="s">
        <v>409</v>
      </c>
      <c r="H13" s="20">
        <v>135</v>
      </c>
      <c r="I13" s="20" t="s">
        <v>142</v>
      </c>
      <c r="J13" s="20">
        <v>1</v>
      </c>
      <c r="K13" s="20" t="s">
        <v>328</v>
      </c>
      <c r="L13" s="20">
        <v>2</v>
      </c>
      <c r="M13" s="20" t="s">
        <v>331</v>
      </c>
      <c r="N13" s="66">
        <v>5.8093269999999988</v>
      </c>
      <c r="O13" s="67">
        <v>4.4557789999999988</v>
      </c>
      <c r="P13" s="68">
        <v>4.4557790150865912</v>
      </c>
      <c r="Q13" s="67">
        <v>16451</v>
      </c>
      <c r="R13" s="68">
        <v>13489</v>
      </c>
    </row>
    <row r="14" spans="1:18" ht="38.25" x14ac:dyDescent="0.25">
      <c r="A14" s="18"/>
      <c r="B14" s="20">
        <v>5000047</v>
      </c>
      <c r="C14" s="20" t="s">
        <v>421</v>
      </c>
      <c r="D14" s="20">
        <v>3033297</v>
      </c>
      <c r="E14" s="20" t="s">
        <v>395</v>
      </c>
      <c r="F14" s="20">
        <v>210</v>
      </c>
      <c r="G14" s="20" t="s">
        <v>410</v>
      </c>
      <c r="H14" s="20">
        <v>135</v>
      </c>
      <c r="I14" s="20" t="s">
        <v>142</v>
      </c>
      <c r="J14" s="20">
        <v>1</v>
      </c>
      <c r="K14" s="20" t="s">
        <v>328</v>
      </c>
      <c r="L14" s="20">
        <v>1</v>
      </c>
      <c r="M14" s="20" t="s">
        <v>330</v>
      </c>
      <c r="N14" s="66">
        <v>17.866944</v>
      </c>
      <c r="O14" s="67">
        <v>31.083092000000001</v>
      </c>
      <c r="P14" s="68">
        <v>31.083091735839844</v>
      </c>
      <c r="Q14" s="67">
        <v>150768</v>
      </c>
      <c r="R14" s="68">
        <v>28221</v>
      </c>
    </row>
    <row r="15" spans="1:18" ht="38.25" x14ac:dyDescent="0.25">
      <c r="A15" s="18"/>
      <c r="B15" s="20">
        <v>5000047</v>
      </c>
      <c r="C15" s="20" t="s">
        <v>421</v>
      </c>
      <c r="D15" s="20">
        <v>3033297</v>
      </c>
      <c r="E15" s="20" t="s">
        <v>395</v>
      </c>
      <c r="F15" s="20">
        <v>210</v>
      </c>
      <c r="G15" s="20" t="s">
        <v>410</v>
      </c>
      <c r="H15" s="20">
        <v>135</v>
      </c>
      <c r="I15" s="20" t="s">
        <v>142</v>
      </c>
      <c r="J15" s="20">
        <v>1</v>
      </c>
      <c r="K15" s="20" t="s">
        <v>328</v>
      </c>
      <c r="L15" s="20">
        <v>2</v>
      </c>
      <c r="M15" s="20" t="s">
        <v>331</v>
      </c>
      <c r="N15" s="66">
        <v>49.943393</v>
      </c>
      <c r="O15" s="67">
        <v>36.732350999999994</v>
      </c>
      <c r="P15" s="68">
        <v>36.732351057231426</v>
      </c>
      <c r="Q15" s="67">
        <v>342071</v>
      </c>
      <c r="R15" s="68">
        <v>80066</v>
      </c>
    </row>
    <row r="16" spans="1:18" ht="38.25" x14ac:dyDescent="0.25">
      <c r="A16" s="18"/>
      <c r="B16" s="20">
        <v>5000047</v>
      </c>
      <c r="C16" s="20" t="s">
        <v>421</v>
      </c>
      <c r="D16" s="20">
        <v>3033297</v>
      </c>
      <c r="E16" s="20" t="s">
        <v>395</v>
      </c>
      <c r="F16" s="20">
        <v>210</v>
      </c>
      <c r="G16" s="20" t="s">
        <v>410</v>
      </c>
      <c r="H16" s="20">
        <v>455</v>
      </c>
      <c r="I16" s="20" t="s">
        <v>220</v>
      </c>
      <c r="J16" s="20">
        <v>402</v>
      </c>
      <c r="K16" s="20" t="s">
        <v>329</v>
      </c>
      <c r="L16" s="20">
        <v>1</v>
      </c>
      <c r="M16" s="20" t="s">
        <v>330</v>
      </c>
      <c r="N16" s="66">
        <v>0</v>
      </c>
      <c r="O16" s="67">
        <v>1.2004000000000001E-2</v>
      </c>
      <c r="P16" s="68">
        <v>4.2840000241994858E-3</v>
      </c>
      <c r="Q16" s="67">
        <v>360</v>
      </c>
      <c r="R16" s="68">
        <v>314</v>
      </c>
    </row>
    <row r="17" spans="1:18" ht="38.25" x14ac:dyDescent="0.25">
      <c r="A17" s="18"/>
      <c r="B17" s="20">
        <v>5000047</v>
      </c>
      <c r="C17" s="20" t="s">
        <v>421</v>
      </c>
      <c r="D17" s="20">
        <v>3033297</v>
      </c>
      <c r="E17" s="20" t="s">
        <v>395</v>
      </c>
      <c r="F17" s="20">
        <v>210</v>
      </c>
      <c r="G17" s="20" t="s">
        <v>410</v>
      </c>
      <c r="H17" s="20">
        <v>455</v>
      </c>
      <c r="I17" s="20" t="s">
        <v>220</v>
      </c>
      <c r="J17" s="20">
        <v>402</v>
      </c>
      <c r="K17" s="20" t="s">
        <v>329</v>
      </c>
      <c r="L17" s="20">
        <v>2</v>
      </c>
      <c r="M17" s="20" t="s">
        <v>331</v>
      </c>
      <c r="N17" s="66">
        <v>0</v>
      </c>
      <c r="O17" s="67">
        <v>2.4264000000000001E-2</v>
      </c>
      <c r="P17" s="68">
        <v>2.4191999807953835E-2</v>
      </c>
      <c r="Q17" s="67">
        <v>360</v>
      </c>
      <c r="R17" s="68">
        <v>314</v>
      </c>
    </row>
    <row r="18" spans="1:18" ht="38.25" x14ac:dyDescent="0.25">
      <c r="A18" s="18"/>
      <c r="B18" s="20">
        <v>5000048</v>
      </c>
      <c r="C18" s="20" t="s">
        <v>426</v>
      </c>
      <c r="D18" s="20">
        <v>3033298</v>
      </c>
      <c r="E18" s="20" t="s">
        <v>396</v>
      </c>
      <c r="F18" s="20">
        <v>211</v>
      </c>
      <c r="G18" s="20" t="s">
        <v>411</v>
      </c>
      <c r="H18" s="20">
        <v>135</v>
      </c>
      <c r="I18" s="20" t="s">
        <v>142</v>
      </c>
      <c r="J18" s="20">
        <v>1</v>
      </c>
      <c r="K18" s="20" t="s">
        <v>328</v>
      </c>
      <c r="L18" s="20">
        <v>1</v>
      </c>
      <c r="M18" s="20" t="s">
        <v>330</v>
      </c>
      <c r="N18" s="66">
        <v>0.58056200000000002</v>
      </c>
      <c r="O18" s="67">
        <v>0.46046100000000001</v>
      </c>
      <c r="P18" s="68">
        <v>0.46046099066734314</v>
      </c>
      <c r="Q18" s="67">
        <v>40292</v>
      </c>
      <c r="R18" s="68">
        <v>46374</v>
      </c>
    </row>
    <row r="19" spans="1:18" ht="38.25" x14ac:dyDescent="0.25">
      <c r="A19" s="18"/>
      <c r="B19" s="20">
        <v>5000048</v>
      </c>
      <c r="C19" s="20" t="s">
        <v>426</v>
      </c>
      <c r="D19" s="20">
        <v>3033298</v>
      </c>
      <c r="E19" s="20" t="s">
        <v>396</v>
      </c>
      <c r="F19" s="20">
        <v>211</v>
      </c>
      <c r="G19" s="20" t="s">
        <v>411</v>
      </c>
      <c r="H19" s="20">
        <v>135</v>
      </c>
      <c r="I19" s="20" t="s">
        <v>142</v>
      </c>
      <c r="J19" s="20">
        <v>1</v>
      </c>
      <c r="K19" s="20" t="s">
        <v>328</v>
      </c>
      <c r="L19" s="20">
        <v>2</v>
      </c>
      <c r="M19" s="20" t="s">
        <v>331</v>
      </c>
      <c r="N19" s="66">
        <v>8.4105900000000009</v>
      </c>
      <c r="O19" s="67">
        <v>8.5306910000000009</v>
      </c>
      <c r="P19" s="68">
        <v>8.5306910462677479</v>
      </c>
      <c r="Q19" s="67">
        <v>370000</v>
      </c>
      <c r="R19" s="68">
        <v>378071</v>
      </c>
    </row>
    <row r="20" spans="1:18" ht="38.25" x14ac:dyDescent="0.25">
      <c r="A20" s="18"/>
      <c r="B20" s="20">
        <v>5000049</v>
      </c>
      <c r="C20" s="20" t="s">
        <v>427</v>
      </c>
      <c r="D20" s="20">
        <v>3033299</v>
      </c>
      <c r="E20" s="20" t="s">
        <v>397</v>
      </c>
      <c r="F20" s="20">
        <v>212</v>
      </c>
      <c r="G20" s="20" t="s">
        <v>412</v>
      </c>
      <c r="H20" s="20">
        <v>135</v>
      </c>
      <c r="I20" s="20" t="s">
        <v>142</v>
      </c>
      <c r="J20" s="20">
        <v>1</v>
      </c>
      <c r="K20" s="20" t="s">
        <v>328</v>
      </c>
      <c r="L20" s="20">
        <v>1</v>
      </c>
      <c r="M20" s="20" t="s">
        <v>330</v>
      </c>
      <c r="N20" s="66">
        <v>5.0813999999999998E-2</v>
      </c>
      <c r="O20" s="67">
        <v>0.12385599999999999</v>
      </c>
      <c r="P20" s="68">
        <v>0.12385600060224533</v>
      </c>
      <c r="Q20" s="67">
        <v>670</v>
      </c>
      <c r="R20" s="68">
        <v>672</v>
      </c>
    </row>
    <row r="21" spans="1:18" ht="38.25" x14ac:dyDescent="0.25">
      <c r="A21" s="18"/>
      <c r="B21" s="20">
        <v>5000049</v>
      </c>
      <c r="C21" s="20" t="s">
        <v>427</v>
      </c>
      <c r="D21" s="20">
        <v>3033299</v>
      </c>
      <c r="E21" s="20" t="s">
        <v>397</v>
      </c>
      <c r="F21" s="20">
        <v>212</v>
      </c>
      <c r="G21" s="20" t="s">
        <v>412</v>
      </c>
      <c r="H21" s="20">
        <v>135</v>
      </c>
      <c r="I21" s="20" t="s">
        <v>142</v>
      </c>
      <c r="J21" s="20">
        <v>1</v>
      </c>
      <c r="K21" s="20" t="s">
        <v>328</v>
      </c>
      <c r="L21" s="20">
        <v>2</v>
      </c>
      <c r="M21" s="20" t="s">
        <v>331</v>
      </c>
      <c r="N21" s="66">
        <v>0.57265100000000002</v>
      </c>
      <c r="O21" s="67">
        <v>0.49960900000000008</v>
      </c>
      <c r="P21" s="68">
        <v>0.49960900307632983</v>
      </c>
      <c r="Q21" s="67">
        <v>2701</v>
      </c>
      <c r="R21" s="68">
        <v>2685</v>
      </c>
    </row>
    <row r="22" spans="1:18" ht="38.25" x14ac:dyDescent="0.25">
      <c r="A22" s="18"/>
      <c r="B22" s="20">
        <v>5000050</v>
      </c>
      <c r="C22" s="20" t="s">
        <v>428</v>
      </c>
      <c r="D22" s="20">
        <v>3033300</v>
      </c>
      <c r="E22" s="20" t="s">
        <v>398</v>
      </c>
      <c r="F22" s="20">
        <v>212</v>
      </c>
      <c r="G22" s="20" t="s">
        <v>412</v>
      </c>
      <c r="H22" s="20">
        <v>135</v>
      </c>
      <c r="I22" s="20" t="s">
        <v>142</v>
      </c>
      <c r="J22" s="20">
        <v>1</v>
      </c>
      <c r="K22" s="20" t="s">
        <v>328</v>
      </c>
      <c r="L22" s="20">
        <v>1</v>
      </c>
      <c r="M22" s="20" t="s">
        <v>330</v>
      </c>
      <c r="N22" s="66">
        <v>1.435859</v>
      </c>
      <c r="O22" s="67">
        <v>1.8645339999999999</v>
      </c>
      <c r="P22" s="68">
        <v>1.8645340204238892</v>
      </c>
      <c r="Q22" s="67">
        <v>450</v>
      </c>
      <c r="R22" s="68">
        <v>481</v>
      </c>
    </row>
    <row r="23" spans="1:18" ht="38.25" x14ac:dyDescent="0.25">
      <c r="A23" s="18"/>
      <c r="B23" s="20">
        <v>5000050</v>
      </c>
      <c r="C23" s="20" t="s">
        <v>428</v>
      </c>
      <c r="D23" s="20">
        <v>3033300</v>
      </c>
      <c r="E23" s="20" t="s">
        <v>398</v>
      </c>
      <c r="F23" s="20">
        <v>212</v>
      </c>
      <c r="G23" s="20" t="s">
        <v>412</v>
      </c>
      <c r="H23" s="20">
        <v>135</v>
      </c>
      <c r="I23" s="20" t="s">
        <v>142</v>
      </c>
      <c r="J23" s="20">
        <v>1</v>
      </c>
      <c r="K23" s="20" t="s">
        <v>328</v>
      </c>
      <c r="L23" s="20">
        <v>2</v>
      </c>
      <c r="M23" s="20" t="s">
        <v>331</v>
      </c>
      <c r="N23" s="66">
        <v>1.8364510000000003</v>
      </c>
      <c r="O23" s="67">
        <v>1.4077759999999999</v>
      </c>
      <c r="P23" s="68">
        <v>1.4077760034706444</v>
      </c>
      <c r="Q23" s="67">
        <v>995</v>
      </c>
      <c r="R23" s="68">
        <v>969</v>
      </c>
    </row>
    <row r="24" spans="1:18" ht="38.25" x14ac:dyDescent="0.25">
      <c r="A24" s="18"/>
      <c r="B24" s="20">
        <v>5000053</v>
      </c>
      <c r="C24" s="20" t="s">
        <v>422</v>
      </c>
      <c r="D24" s="20">
        <v>3033305</v>
      </c>
      <c r="E24" s="20" t="s">
        <v>400</v>
      </c>
      <c r="F24" s="20">
        <v>239</v>
      </c>
      <c r="G24" s="20" t="s">
        <v>414</v>
      </c>
      <c r="H24" s="20">
        <v>135</v>
      </c>
      <c r="I24" s="20" t="s">
        <v>142</v>
      </c>
      <c r="J24" s="20">
        <v>1</v>
      </c>
      <c r="K24" s="20" t="s">
        <v>328</v>
      </c>
      <c r="L24" s="20">
        <v>1</v>
      </c>
      <c r="M24" s="20" t="s">
        <v>330</v>
      </c>
      <c r="N24" s="66">
        <v>1.171133</v>
      </c>
      <c r="O24" s="67">
        <v>1.425365</v>
      </c>
      <c r="P24" s="68">
        <v>1.4253649711608887</v>
      </c>
      <c r="Q24" s="67">
        <v>85000</v>
      </c>
      <c r="R24" s="68">
        <v>86241</v>
      </c>
    </row>
    <row r="25" spans="1:18" ht="38.25" x14ac:dyDescent="0.25">
      <c r="A25" s="18"/>
      <c r="B25" s="20">
        <v>5000053</v>
      </c>
      <c r="C25" s="20" t="s">
        <v>422</v>
      </c>
      <c r="D25" s="20">
        <v>3033305</v>
      </c>
      <c r="E25" s="20" t="s">
        <v>400</v>
      </c>
      <c r="F25" s="20">
        <v>239</v>
      </c>
      <c r="G25" s="20" t="s">
        <v>414</v>
      </c>
      <c r="H25" s="20">
        <v>135</v>
      </c>
      <c r="I25" s="20" t="s">
        <v>142</v>
      </c>
      <c r="J25" s="20">
        <v>1</v>
      </c>
      <c r="K25" s="20" t="s">
        <v>328</v>
      </c>
      <c r="L25" s="20">
        <v>2</v>
      </c>
      <c r="M25" s="20" t="s">
        <v>331</v>
      </c>
      <c r="N25" s="66">
        <v>22.113447000000004</v>
      </c>
      <c r="O25" s="67">
        <v>21.859214999999999</v>
      </c>
      <c r="P25" s="68">
        <v>21.859214816242456</v>
      </c>
      <c r="Q25" s="67">
        <v>660500</v>
      </c>
      <c r="R25" s="68">
        <v>687525</v>
      </c>
    </row>
    <row r="26" spans="1:18" ht="38.25" x14ac:dyDescent="0.25">
      <c r="A26" s="18"/>
      <c r="B26" s="20">
        <v>5000054</v>
      </c>
      <c r="C26" s="20" t="s">
        <v>429</v>
      </c>
      <c r="D26" s="20">
        <v>3033306</v>
      </c>
      <c r="E26" s="20" t="s">
        <v>401</v>
      </c>
      <c r="F26" s="20">
        <v>212</v>
      </c>
      <c r="G26" s="20" t="s">
        <v>412</v>
      </c>
      <c r="H26" s="20">
        <v>135</v>
      </c>
      <c r="I26" s="20" t="s">
        <v>142</v>
      </c>
      <c r="J26" s="20">
        <v>1</v>
      </c>
      <c r="K26" s="20" t="s">
        <v>328</v>
      </c>
      <c r="L26" s="20">
        <v>1</v>
      </c>
      <c r="M26" s="20" t="s">
        <v>330</v>
      </c>
      <c r="N26" s="66">
        <v>8.2823969999999996</v>
      </c>
      <c r="O26" s="67">
        <v>16.152505000000001</v>
      </c>
      <c r="P26" s="68">
        <v>16.152503967285156</v>
      </c>
      <c r="Q26" s="67">
        <v>42000</v>
      </c>
      <c r="R26" s="68">
        <v>45943</v>
      </c>
    </row>
    <row r="27" spans="1:18" ht="38.25" x14ac:dyDescent="0.25">
      <c r="A27" s="18"/>
      <c r="B27" s="20">
        <v>5000054</v>
      </c>
      <c r="C27" s="20" t="s">
        <v>429</v>
      </c>
      <c r="D27" s="20">
        <v>3033306</v>
      </c>
      <c r="E27" s="20" t="s">
        <v>401</v>
      </c>
      <c r="F27" s="20">
        <v>212</v>
      </c>
      <c r="G27" s="20" t="s">
        <v>412</v>
      </c>
      <c r="H27" s="20">
        <v>135</v>
      </c>
      <c r="I27" s="20" t="s">
        <v>142</v>
      </c>
      <c r="J27" s="20">
        <v>1</v>
      </c>
      <c r="K27" s="20" t="s">
        <v>328</v>
      </c>
      <c r="L27" s="20">
        <v>2</v>
      </c>
      <c r="M27" s="20" t="s">
        <v>331</v>
      </c>
      <c r="N27" s="66">
        <v>25.983961000000001</v>
      </c>
      <c r="O27" s="67">
        <v>18.122206000000006</v>
      </c>
      <c r="P27" s="68">
        <v>18.122205913066864</v>
      </c>
      <c r="Q27" s="67">
        <v>148731</v>
      </c>
      <c r="R27" s="68">
        <v>156114</v>
      </c>
    </row>
    <row r="28" spans="1:18" ht="51" x14ac:dyDescent="0.25">
      <c r="A28" s="18"/>
      <c r="B28" s="20">
        <v>5000055</v>
      </c>
      <c r="C28" s="20" t="s">
        <v>430</v>
      </c>
      <c r="D28" s="20">
        <v>3033307</v>
      </c>
      <c r="E28" s="20" t="s">
        <v>402</v>
      </c>
      <c r="F28" s="20">
        <v>212</v>
      </c>
      <c r="G28" s="20" t="s">
        <v>412</v>
      </c>
      <c r="H28" s="20">
        <v>135</v>
      </c>
      <c r="I28" s="20" t="s">
        <v>142</v>
      </c>
      <c r="J28" s="20">
        <v>1</v>
      </c>
      <c r="K28" s="20" t="s">
        <v>328</v>
      </c>
      <c r="L28" s="20">
        <v>1</v>
      </c>
      <c r="M28" s="20" t="s">
        <v>330</v>
      </c>
      <c r="N28" s="66">
        <v>2.3773400000000002</v>
      </c>
      <c r="O28" s="67">
        <v>2.8818440000000001</v>
      </c>
      <c r="P28" s="68">
        <v>2.8818438053131104</v>
      </c>
      <c r="Q28" s="67">
        <v>913</v>
      </c>
      <c r="R28" s="68">
        <v>795</v>
      </c>
    </row>
    <row r="29" spans="1:18" ht="51" x14ac:dyDescent="0.25">
      <c r="A29" s="18"/>
      <c r="B29" s="20">
        <v>5000055</v>
      </c>
      <c r="C29" s="20" t="s">
        <v>430</v>
      </c>
      <c r="D29" s="20">
        <v>3033307</v>
      </c>
      <c r="E29" s="20" t="s">
        <v>402</v>
      </c>
      <c r="F29" s="20">
        <v>212</v>
      </c>
      <c r="G29" s="20" t="s">
        <v>412</v>
      </c>
      <c r="H29" s="20">
        <v>135</v>
      </c>
      <c r="I29" s="20" t="s">
        <v>142</v>
      </c>
      <c r="J29" s="20">
        <v>1</v>
      </c>
      <c r="K29" s="20" t="s">
        <v>328</v>
      </c>
      <c r="L29" s="20">
        <v>2</v>
      </c>
      <c r="M29" s="20" t="s">
        <v>331</v>
      </c>
      <c r="N29" s="66">
        <v>4.8545069999999999</v>
      </c>
      <c r="O29" s="67">
        <v>4.3500029999999992</v>
      </c>
      <c r="P29" s="68">
        <v>4.3500030376017094</v>
      </c>
      <c r="Q29" s="67">
        <v>2860</v>
      </c>
      <c r="R29" s="68">
        <v>2764</v>
      </c>
    </row>
    <row r="30" spans="1:18" ht="38.25" x14ac:dyDescent="0.25">
      <c r="A30" s="18"/>
      <c r="B30" s="20">
        <v>5000059</v>
      </c>
      <c r="C30" s="20" t="s">
        <v>431</v>
      </c>
      <c r="D30" s="20">
        <v>3000002</v>
      </c>
      <c r="E30" s="20" t="s">
        <v>384</v>
      </c>
      <c r="F30" s="20">
        <v>259</v>
      </c>
      <c r="G30" s="20" t="s">
        <v>296</v>
      </c>
      <c r="H30" s="20">
        <v>135</v>
      </c>
      <c r="I30" s="20" t="s">
        <v>142</v>
      </c>
      <c r="J30" s="20">
        <v>1</v>
      </c>
      <c r="K30" s="20" t="s">
        <v>328</v>
      </c>
      <c r="L30" s="20">
        <v>1</v>
      </c>
      <c r="M30" s="20" t="s">
        <v>330</v>
      </c>
      <c r="N30" s="66">
        <v>19.444379999999999</v>
      </c>
      <c r="O30" s="67">
        <v>3.5238839999999998</v>
      </c>
      <c r="P30" s="68">
        <v>3.5238840579986572</v>
      </c>
      <c r="Q30" s="67">
        <v>505246</v>
      </c>
      <c r="R30" s="68">
        <v>510997</v>
      </c>
    </row>
    <row r="31" spans="1:18" ht="39" thickBot="1" x14ac:dyDescent="0.3">
      <c r="A31" s="25"/>
      <c r="B31" s="27">
        <v>5000059</v>
      </c>
      <c r="C31" s="27" t="s">
        <v>431</v>
      </c>
      <c r="D31" s="27">
        <v>3000002</v>
      </c>
      <c r="E31" s="27" t="s">
        <v>384</v>
      </c>
      <c r="F31" s="27">
        <v>259</v>
      </c>
      <c r="G31" s="27" t="s">
        <v>296</v>
      </c>
      <c r="H31" s="27">
        <v>135</v>
      </c>
      <c r="I31" s="27" t="s">
        <v>142</v>
      </c>
      <c r="J31" s="27">
        <v>1</v>
      </c>
      <c r="K31" s="27" t="s">
        <v>328</v>
      </c>
      <c r="L31" s="27">
        <v>2</v>
      </c>
      <c r="M31" s="27" t="s">
        <v>331</v>
      </c>
      <c r="N31" s="69">
        <v>0</v>
      </c>
      <c r="O31" s="70">
        <v>15.920495999999998</v>
      </c>
      <c r="P31" s="71">
        <v>15.920496001839638</v>
      </c>
      <c r="Q31" s="70">
        <v>4400312</v>
      </c>
      <c r="R31" s="71">
        <v>4618587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workbookViewId="0">
      <selection activeCell="N6" sqref="N6:R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68</v>
      </c>
      <c r="B1" s="47" t="s">
        <v>232</v>
      </c>
      <c r="C1" s="47" t="s">
        <v>41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1549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" x14ac:dyDescent="0.25">
      <c r="A6" s="18"/>
      <c r="B6" s="20">
        <v>5001593</v>
      </c>
      <c r="C6" s="20" t="s">
        <v>1550</v>
      </c>
      <c r="D6" s="20">
        <v>3000562</v>
      </c>
      <c r="E6" s="20" t="s">
        <v>1501</v>
      </c>
      <c r="F6" s="20">
        <v>46</v>
      </c>
      <c r="G6" s="20" t="s">
        <v>866</v>
      </c>
      <c r="H6" s="20">
        <v>6</v>
      </c>
      <c r="I6" s="20" t="s">
        <v>1227</v>
      </c>
      <c r="J6" s="20">
        <v>2</v>
      </c>
      <c r="K6" s="20" t="s">
        <v>1366</v>
      </c>
      <c r="L6" s="20">
        <v>2</v>
      </c>
      <c r="M6" s="20" t="s">
        <v>331</v>
      </c>
      <c r="N6" s="66">
        <v>0</v>
      </c>
      <c r="O6" s="67">
        <v>2.3999999999999998E-3</v>
      </c>
      <c r="P6" s="68">
        <v>0</v>
      </c>
      <c r="Q6" s="67">
        <v>2</v>
      </c>
      <c r="R6" s="68">
        <v>0</v>
      </c>
    </row>
    <row r="7" spans="1:18" ht="63.75" x14ac:dyDescent="0.25">
      <c r="A7" s="18"/>
      <c r="B7" s="20">
        <v>5004272</v>
      </c>
      <c r="C7" s="20" t="s">
        <v>1510</v>
      </c>
      <c r="D7" s="20">
        <v>3000433</v>
      </c>
      <c r="E7" s="20" t="s">
        <v>1492</v>
      </c>
      <c r="F7" s="20">
        <v>86</v>
      </c>
      <c r="G7" s="20" t="s">
        <v>469</v>
      </c>
      <c r="H7" s="20">
        <v>7</v>
      </c>
      <c r="I7" s="20" t="s">
        <v>1546</v>
      </c>
      <c r="J7" s="20">
        <v>1</v>
      </c>
      <c r="K7" s="20" t="s">
        <v>1547</v>
      </c>
      <c r="L7" s="20">
        <v>1</v>
      </c>
      <c r="M7" s="20" t="s">
        <v>330</v>
      </c>
      <c r="N7" s="66">
        <v>0.22</v>
      </c>
      <c r="O7" s="67">
        <v>0.22</v>
      </c>
      <c r="P7" s="68">
        <v>0</v>
      </c>
      <c r="Q7" s="67">
        <v>45000</v>
      </c>
      <c r="R7" s="68">
        <v>0</v>
      </c>
    </row>
    <row r="8" spans="1:18" ht="64.5" thickBot="1" x14ac:dyDescent="0.3">
      <c r="A8" s="25"/>
      <c r="B8" s="27">
        <v>5005827</v>
      </c>
      <c r="C8" s="27" t="s">
        <v>317</v>
      </c>
      <c r="D8" s="27">
        <v>3000610</v>
      </c>
      <c r="E8" s="27" t="s">
        <v>1505</v>
      </c>
      <c r="F8" s="27">
        <v>67</v>
      </c>
      <c r="G8" s="27" t="s">
        <v>1111</v>
      </c>
      <c r="H8" s="27">
        <v>13</v>
      </c>
      <c r="I8" s="27" t="s">
        <v>112</v>
      </c>
      <c r="J8" s="27">
        <v>1</v>
      </c>
      <c r="K8" s="27" t="s">
        <v>1548</v>
      </c>
      <c r="L8" s="27">
        <v>2</v>
      </c>
      <c r="M8" s="27" t="s">
        <v>331</v>
      </c>
      <c r="N8" s="69">
        <v>0</v>
      </c>
      <c r="O8" s="70">
        <v>133.44424199999997</v>
      </c>
      <c r="P8" s="71">
        <v>133.44424140453339</v>
      </c>
      <c r="Q8" s="70">
        <v>674.25000047683716</v>
      </c>
      <c r="R8" s="71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6"/>
  <sheetViews>
    <sheetView workbookViewId="0">
      <selection activeCell="J6" sqref="J6:N13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68</v>
      </c>
      <c r="B1" s="47" t="s">
        <v>232</v>
      </c>
      <c r="C1" s="47" t="s">
        <v>41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1551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51" x14ac:dyDescent="0.25">
      <c r="A6" s="18"/>
      <c r="B6" s="20">
        <v>3000450</v>
      </c>
      <c r="C6" s="20" t="s">
        <v>1494</v>
      </c>
      <c r="D6" s="20">
        <v>416</v>
      </c>
      <c r="E6" s="20" t="s">
        <v>727</v>
      </c>
      <c r="F6" s="20">
        <v>6</v>
      </c>
      <c r="G6" s="20" t="s">
        <v>103</v>
      </c>
      <c r="H6" s="20">
        <v>6</v>
      </c>
      <c r="I6" s="20" t="s">
        <v>1552</v>
      </c>
      <c r="J6" s="66">
        <v>1.1872250000000002</v>
      </c>
      <c r="K6" s="67">
        <v>1.0904340000000001</v>
      </c>
      <c r="L6" s="68">
        <v>1.0165032684290054</v>
      </c>
      <c r="M6" s="67"/>
      <c r="N6" s="68"/>
    </row>
    <row r="7" spans="1:14" ht="51" x14ac:dyDescent="0.25">
      <c r="A7" s="18"/>
      <c r="B7" s="20">
        <v>3000450</v>
      </c>
      <c r="C7" s="20" t="s">
        <v>1494</v>
      </c>
      <c r="D7" s="20">
        <v>416</v>
      </c>
      <c r="E7" s="20" t="s">
        <v>727</v>
      </c>
      <c r="F7" s="20">
        <v>10</v>
      </c>
      <c r="G7" s="20" t="s">
        <v>108</v>
      </c>
      <c r="H7" s="20">
        <v>10</v>
      </c>
      <c r="I7" s="20" t="s">
        <v>1553</v>
      </c>
      <c r="J7" s="66">
        <v>0</v>
      </c>
      <c r="K7" s="67">
        <v>5.1777999999999998E-2</v>
      </c>
      <c r="L7" s="68">
        <v>5.1336100790649652E-2</v>
      </c>
      <c r="M7" s="67"/>
      <c r="N7" s="68"/>
    </row>
    <row r="8" spans="1:14" ht="51" x14ac:dyDescent="0.25">
      <c r="A8" s="18"/>
      <c r="B8" s="20">
        <v>3000450</v>
      </c>
      <c r="C8" s="20" t="s">
        <v>1494</v>
      </c>
      <c r="D8" s="20">
        <v>416</v>
      </c>
      <c r="E8" s="20" t="s">
        <v>727</v>
      </c>
      <c r="F8" s="20">
        <v>10</v>
      </c>
      <c r="G8" s="20" t="s">
        <v>108</v>
      </c>
      <c r="H8" s="20">
        <v>26</v>
      </c>
      <c r="I8" s="20" t="s">
        <v>1554</v>
      </c>
      <c r="J8" s="66">
        <v>6.7603790000000004</v>
      </c>
      <c r="K8" s="67">
        <v>16.581525000000003</v>
      </c>
      <c r="L8" s="68">
        <v>16.255863506812602</v>
      </c>
      <c r="M8" s="67"/>
      <c r="N8" s="68"/>
    </row>
    <row r="9" spans="1:14" ht="51" x14ac:dyDescent="0.25">
      <c r="A9" s="18"/>
      <c r="B9" s="20">
        <v>3000450</v>
      </c>
      <c r="C9" s="20" t="s">
        <v>1494</v>
      </c>
      <c r="D9" s="20">
        <v>416</v>
      </c>
      <c r="E9" s="20" t="s">
        <v>727</v>
      </c>
      <c r="F9" s="20">
        <v>11</v>
      </c>
      <c r="G9" s="20" t="s">
        <v>109</v>
      </c>
      <c r="H9" s="20">
        <v>11</v>
      </c>
      <c r="I9" s="20" t="s">
        <v>341</v>
      </c>
      <c r="J9" s="66">
        <v>5.1614740000000001</v>
      </c>
      <c r="K9" s="67">
        <v>2.4472009999999997</v>
      </c>
      <c r="L9" s="68">
        <v>2.2187127086723422</v>
      </c>
      <c r="M9" s="67"/>
      <c r="N9" s="68"/>
    </row>
    <row r="10" spans="1:14" ht="51" x14ac:dyDescent="0.25">
      <c r="A10" s="18"/>
      <c r="B10" s="20">
        <v>3000450</v>
      </c>
      <c r="C10" s="20" t="s">
        <v>1494</v>
      </c>
      <c r="D10" s="20">
        <v>416</v>
      </c>
      <c r="E10" s="20" t="s">
        <v>727</v>
      </c>
      <c r="F10" s="20">
        <v>13</v>
      </c>
      <c r="G10" s="20" t="s">
        <v>112</v>
      </c>
      <c r="H10" s="20">
        <v>13</v>
      </c>
      <c r="I10" s="20" t="s">
        <v>1555</v>
      </c>
      <c r="J10" s="66">
        <v>0.57030099999999995</v>
      </c>
      <c r="K10" s="67">
        <v>0.43080100000000005</v>
      </c>
      <c r="L10" s="68">
        <v>0.42405133265128825</v>
      </c>
      <c r="M10" s="67"/>
      <c r="N10" s="68"/>
    </row>
    <row r="11" spans="1:14" ht="114.75" x14ac:dyDescent="0.25">
      <c r="A11" s="18"/>
      <c r="B11" s="20">
        <v>3000450</v>
      </c>
      <c r="C11" s="20" t="s">
        <v>1494</v>
      </c>
      <c r="D11" s="20">
        <v>416</v>
      </c>
      <c r="E11" s="20" t="s">
        <v>727</v>
      </c>
      <c r="F11" s="20">
        <v>25</v>
      </c>
      <c r="G11" s="20" t="s">
        <v>116</v>
      </c>
      <c r="H11" s="20">
        <v>25</v>
      </c>
      <c r="I11" s="20" t="s">
        <v>1556</v>
      </c>
      <c r="J11" s="66">
        <v>4.995975999999998</v>
      </c>
      <c r="K11" s="67">
        <v>4.8108240000000011</v>
      </c>
      <c r="L11" s="68">
        <v>4.8035269295669423</v>
      </c>
      <c r="M11" s="67"/>
      <c r="N11" s="68"/>
    </row>
    <row r="12" spans="1:14" ht="63.75" x14ac:dyDescent="0.25">
      <c r="A12" s="18"/>
      <c r="B12" s="20">
        <v>3000450</v>
      </c>
      <c r="C12" s="20" t="s">
        <v>1494</v>
      </c>
      <c r="D12" s="20">
        <v>416</v>
      </c>
      <c r="E12" s="20" t="s">
        <v>727</v>
      </c>
      <c r="F12" s="20">
        <v>37</v>
      </c>
      <c r="G12" s="20" t="s">
        <v>122</v>
      </c>
      <c r="H12" s="20">
        <v>37</v>
      </c>
      <c r="I12" s="20" t="s">
        <v>1557</v>
      </c>
      <c r="J12" s="66">
        <v>0.43839200000000006</v>
      </c>
      <c r="K12" s="67">
        <v>0.31723200000000001</v>
      </c>
      <c r="L12" s="68">
        <v>0.25349318340886384</v>
      </c>
      <c r="M12" s="67"/>
      <c r="N12" s="68"/>
    </row>
    <row r="13" spans="1:14" ht="63.75" x14ac:dyDescent="0.25">
      <c r="A13" s="18"/>
      <c r="B13" s="20">
        <v>3000450</v>
      </c>
      <c r="C13" s="20" t="s">
        <v>1494</v>
      </c>
      <c r="D13" s="20">
        <v>416</v>
      </c>
      <c r="E13" s="20" t="s">
        <v>727</v>
      </c>
      <c r="F13" s="20">
        <v>137</v>
      </c>
      <c r="G13" s="20" t="s">
        <v>144</v>
      </c>
      <c r="H13" s="20">
        <v>137</v>
      </c>
      <c r="I13" s="20" t="s">
        <v>345</v>
      </c>
      <c r="J13" s="66">
        <v>2.2438499999999979</v>
      </c>
      <c r="K13" s="67">
        <v>2.4668949999999987</v>
      </c>
      <c r="L13" s="68">
        <v>2.3655362095995542</v>
      </c>
      <c r="M13" s="67"/>
      <c r="N13" s="68"/>
    </row>
    <row r="14" spans="1:14" ht="51" x14ac:dyDescent="0.25">
      <c r="A14" s="18"/>
      <c r="B14" s="20">
        <v>3000450</v>
      </c>
      <c r="C14" s="20" t="s">
        <v>1494</v>
      </c>
      <c r="D14" s="20">
        <v>416</v>
      </c>
      <c r="E14" s="20" t="s">
        <v>727</v>
      </c>
      <c r="F14" s="20">
        <v>164</v>
      </c>
      <c r="G14" s="20" t="s">
        <v>147</v>
      </c>
      <c r="H14" s="20">
        <v>164</v>
      </c>
      <c r="I14" s="20" t="s">
        <v>1558</v>
      </c>
      <c r="J14" s="66">
        <v>1.24</v>
      </c>
      <c r="K14" s="67">
        <v>1.1611400000000001</v>
      </c>
      <c r="L14" s="68">
        <v>1.1604910374844621</v>
      </c>
      <c r="M14" s="67"/>
      <c r="N14" s="68"/>
    </row>
    <row r="15" spans="1:14" ht="51" x14ac:dyDescent="0.25">
      <c r="A15" s="18"/>
      <c r="B15" s="20">
        <v>3000450</v>
      </c>
      <c r="C15" s="20" t="s">
        <v>1494</v>
      </c>
      <c r="D15" s="20">
        <v>416</v>
      </c>
      <c r="E15" s="20" t="s">
        <v>727</v>
      </c>
      <c r="F15" s="20">
        <v>440</v>
      </c>
      <c r="G15" s="20" t="s">
        <v>205</v>
      </c>
      <c r="H15" s="20">
        <v>440</v>
      </c>
      <c r="I15" s="20" t="s">
        <v>346</v>
      </c>
      <c r="J15" s="66">
        <v>0.81352700000000011</v>
      </c>
      <c r="K15" s="67">
        <v>0.75229099999999982</v>
      </c>
      <c r="L15" s="68">
        <v>0.75045398372685668</v>
      </c>
      <c r="M15" s="67"/>
      <c r="N15" s="68"/>
    </row>
    <row r="16" spans="1:14" ht="51" x14ac:dyDescent="0.25">
      <c r="A16" s="18"/>
      <c r="B16" s="20">
        <v>3000450</v>
      </c>
      <c r="C16" s="20" t="s">
        <v>1494</v>
      </c>
      <c r="D16" s="20">
        <v>416</v>
      </c>
      <c r="E16" s="20" t="s">
        <v>727</v>
      </c>
      <c r="F16" s="20">
        <v>441</v>
      </c>
      <c r="G16" s="20" t="s">
        <v>206</v>
      </c>
      <c r="H16" s="20">
        <v>441</v>
      </c>
      <c r="I16" s="20" t="s">
        <v>347</v>
      </c>
      <c r="J16" s="66">
        <v>2.2967339999999994</v>
      </c>
      <c r="K16" s="67">
        <v>1.8985400000000001</v>
      </c>
      <c r="L16" s="68">
        <v>1.7979175930668134</v>
      </c>
      <c r="M16" s="67"/>
      <c r="N16" s="68"/>
    </row>
    <row r="17" spans="1:14" ht="51" x14ac:dyDescent="0.25">
      <c r="A17" s="18"/>
      <c r="B17" s="20">
        <v>3000450</v>
      </c>
      <c r="C17" s="20" t="s">
        <v>1494</v>
      </c>
      <c r="D17" s="20">
        <v>416</v>
      </c>
      <c r="E17" s="20" t="s">
        <v>727</v>
      </c>
      <c r="F17" s="20">
        <v>442</v>
      </c>
      <c r="G17" s="20" t="s">
        <v>207</v>
      </c>
      <c r="H17" s="20">
        <v>442</v>
      </c>
      <c r="I17" s="20" t="s">
        <v>348</v>
      </c>
      <c r="J17" s="66">
        <v>1.1362329999999998</v>
      </c>
      <c r="K17" s="67">
        <v>1.1370759999999995</v>
      </c>
      <c r="L17" s="68">
        <v>1.1358645973887178</v>
      </c>
      <c r="M17" s="67"/>
      <c r="N17" s="68"/>
    </row>
    <row r="18" spans="1:14" ht="51" x14ac:dyDescent="0.25">
      <c r="A18" s="18"/>
      <c r="B18" s="20">
        <v>3000450</v>
      </c>
      <c r="C18" s="20" t="s">
        <v>1494</v>
      </c>
      <c r="D18" s="20">
        <v>416</v>
      </c>
      <c r="E18" s="20" t="s">
        <v>727</v>
      </c>
      <c r="F18" s="20">
        <v>443</v>
      </c>
      <c r="G18" s="20" t="s">
        <v>208</v>
      </c>
      <c r="H18" s="20">
        <v>443</v>
      </c>
      <c r="I18" s="20" t="s">
        <v>349</v>
      </c>
      <c r="J18" s="66">
        <v>1.3708070000000001</v>
      </c>
      <c r="K18" s="67">
        <v>1.3412639999999998</v>
      </c>
      <c r="L18" s="68">
        <v>1.2054066946886905</v>
      </c>
      <c r="M18" s="67"/>
      <c r="N18" s="68"/>
    </row>
    <row r="19" spans="1:14" ht="51" x14ac:dyDescent="0.25">
      <c r="A19" s="18"/>
      <c r="B19" s="20">
        <v>3000450</v>
      </c>
      <c r="C19" s="20" t="s">
        <v>1494</v>
      </c>
      <c r="D19" s="20">
        <v>416</v>
      </c>
      <c r="E19" s="20" t="s">
        <v>727</v>
      </c>
      <c r="F19" s="20">
        <v>444</v>
      </c>
      <c r="G19" s="20" t="s">
        <v>209</v>
      </c>
      <c r="H19" s="20">
        <v>444</v>
      </c>
      <c r="I19" s="20" t="s">
        <v>350</v>
      </c>
      <c r="J19" s="66">
        <v>1.4121339999999989</v>
      </c>
      <c r="K19" s="67">
        <v>1.3097879999999995</v>
      </c>
      <c r="L19" s="68">
        <v>1.2723543334177521</v>
      </c>
      <c r="M19" s="67"/>
      <c r="N19" s="68"/>
    </row>
    <row r="20" spans="1:14" ht="51" x14ac:dyDescent="0.25">
      <c r="A20" s="18"/>
      <c r="B20" s="20">
        <v>3000450</v>
      </c>
      <c r="C20" s="20" t="s">
        <v>1494</v>
      </c>
      <c r="D20" s="20">
        <v>416</v>
      </c>
      <c r="E20" s="20" t="s">
        <v>727</v>
      </c>
      <c r="F20" s="20">
        <v>445</v>
      </c>
      <c r="G20" s="20" t="s">
        <v>210</v>
      </c>
      <c r="H20" s="20">
        <v>445</v>
      </c>
      <c r="I20" s="20" t="s">
        <v>351</v>
      </c>
      <c r="J20" s="66">
        <v>1.7678789999999998</v>
      </c>
      <c r="K20" s="67">
        <v>1.7579729999999996</v>
      </c>
      <c r="L20" s="68">
        <v>1.7470103507512249</v>
      </c>
      <c r="M20" s="67"/>
      <c r="N20" s="68"/>
    </row>
    <row r="21" spans="1:14" ht="51" x14ac:dyDescent="0.25">
      <c r="A21" s="18"/>
      <c r="B21" s="20">
        <v>3000450</v>
      </c>
      <c r="C21" s="20" t="s">
        <v>1494</v>
      </c>
      <c r="D21" s="20">
        <v>416</v>
      </c>
      <c r="E21" s="20" t="s">
        <v>727</v>
      </c>
      <c r="F21" s="20">
        <v>446</v>
      </c>
      <c r="G21" s="20" t="s">
        <v>211</v>
      </c>
      <c r="H21" s="20">
        <v>446</v>
      </c>
      <c r="I21" s="20" t="s">
        <v>352</v>
      </c>
      <c r="J21" s="66">
        <v>1.5085449999999998</v>
      </c>
      <c r="K21" s="67">
        <v>3.4978820000000002</v>
      </c>
      <c r="L21" s="68">
        <v>2.0809175764289876</v>
      </c>
      <c r="M21" s="67"/>
      <c r="N21" s="68"/>
    </row>
    <row r="22" spans="1:14" ht="51" x14ac:dyDescent="0.25">
      <c r="A22" s="18"/>
      <c r="B22" s="20">
        <v>3000450</v>
      </c>
      <c r="C22" s="20" t="s">
        <v>1494</v>
      </c>
      <c r="D22" s="20">
        <v>416</v>
      </c>
      <c r="E22" s="20" t="s">
        <v>727</v>
      </c>
      <c r="F22" s="20">
        <v>447</v>
      </c>
      <c r="G22" s="20" t="s">
        <v>212</v>
      </c>
      <c r="H22" s="20">
        <v>447</v>
      </c>
      <c r="I22" s="20" t="s">
        <v>353</v>
      </c>
      <c r="J22" s="66">
        <v>1.6272259999999996</v>
      </c>
      <c r="K22" s="67">
        <v>1.5791019999999998</v>
      </c>
      <c r="L22" s="68">
        <v>1.547798281829273</v>
      </c>
      <c r="M22" s="67"/>
      <c r="N22" s="68"/>
    </row>
    <row r="23" spans="1:14" ht="51" x14ac:dyDescent="0.25">
      <c r="A23" s="18"/>
      <c r="B23" s="20">
        <v>3000450</v>
      </c>
      <c r="C23" s="20" t="s">
        <v>1494</v>
      </c>
      <c r="D23" s="20">
        <v>416</v>
      </c>
      <c r="E23" s="20" t="s">
        <v>727</v>
      </c>
      <c r="F23" s="20">
        <v>448</v>
      </c>
      <c r="G23" s="20" t="s">
        <v>213</v>
      </c>
      <c r="H23" s="20">
        <v>448</v>
      </c>
      <c r="I23" s="20" t="s">
        <v>354</v>
      </c>
      <c r="J23" s="66">
        <v>1.3204319999999994</v>
      </c>
      <c r="K23" s="67">
        <v>1.3754959999999998</v>
      </c>
      <c r="L23" s="68">
        <v>1.3182046147740039</v>
      </c>
      <c r="M23" s="67">
        <v>221.06382751464844</v>
      </c>
      <c r="N23" s="68">
        <v>225.11701965332031</v>
      </c>
    </row>
    <row r="24" spans="1:14" ht="51" x14ac:dyDescent="0.25">
      <c r="A24" s="18"/>
      <c r="B24" s="20">
        <v>3000450</v>
      </c>
      <c r="C24" s="20" t="s">
        <v>1494</v>
      </c>
      <c r="D24" s="20">
        <v>416</v>
      </c>
      <c r="E24" s="20" t="s">
        <v>727</v>
      </c>
      <c r="F24" s="20">
        <v>449</v>
      </c>
      <c r="G24" s="20" t="s">
        <v>214</v>
      </c>
      <c r="H24" s="20">
        <v>449</v>
      </c>
      <c r="I24" s="20" t="s">
        <v>355</v>
      </c>
      <c r="J24" s="66">
        <v>0.78665200000000002</v>
      </c>
      <c r="K24" s="67">
        <v>0.83809699999999998</v>
      </c>
      <c r="L24" s="68">
        <v>0.83606297999358503</v>
      </c>
      <c r="M24" s="67"/>
      <c r="N24" s="68"/>
    </row>
    <row r="25" spans="1:14" ht="51" x14ac:dyDescent="0.25">
      <c r="A25" s="18"/>
      <c r="B25" s="20">
        <v>3000450</v>
      </c>
      <c r="C25" s="20" t="s">
        <v>1494</v>
      </c>
      <c r="D25" s="20">
        <v>416</v>
      </c>
      <c r="E25" s="20" t="s">
        <v>727</v>
      </c>
      <c r="F25" s="20">
        <v>450</v>
      </c>
      <c r="G25" s="20" t="s">
        <v>215</v>
      </c>
      <c r="H25" s="20">
        <v>450</v>
      </c>
      <c r="I25" s="20" t="s">
        <v>356</v>
      </c>
      <c r="J25" s="66">
        <v>1.1562549999999991</v>
      </c>
      <c r="K25" s="67">
        <v>1.091604999999999</v>
      </c>
      <c r="L25" s="68">
        <v>1.0681554846669314</v>
      </c>
      <c r="M25" s="67"/>
      <c r="N25" s="68"/>
    </row>
    <row r="26" spans="1:14" ht="51" x14ac:dyDescent="0.25">
      <c r="A26" s="18"/>
      <c r="B26" s="20">
        <v>3000450</v>
      </c>
      <c r="C26" s="20" t="s">
        <v>1494</v>
      </c>
      <c r="D26" s="20">
        <v>416</v>
      </c>
      <c r="E26" s="20" t="s">
        <v>727</v>
      </c>
      <c r="F26" s="20">
        <v>451</v>
      </c>
      <c r="G26" s="20" t="s">
        <v>216</v>
      </c>
      <c r="H26" s="20">
        <v>451</v>
      </c>
      <c r="I26" s="20" t="s">
        <v>357</v>
      </c>
      <c r="J26" s="66">
        <v>1.1719509999999989</v>
      </c>
      <c r="K26" s="67">
        <v>1.1719509999999991</v>
      </c>
      <c r="L26" s="68">
        <v>1.1546322677259013</v>
      </c>
      <c r="M26" s="67"/>
      <c r="N26" s="68"/>
    </row>
    <row r="27" spans="1:14" ht="51" x14ac:dyDescent="0.25">
      <c r="A27" s="18"/>
      <c r="B27" s="20">
        <v>3000450</v>
      </c>
      <c r="C27" s="20" t="s">
        <v>1494</v>
      </c>
      <c r="D27" s="20">
        <v>416</v>
      </c>
      <c r="E27" s="20" t="s">
        <v>727</v>
      </c>
      <c r="F27" s="20">
        <v>452</v>
      </c>
      <c r="G27" s="20" t="s">
        <v>217</v>
      </c>
      <c r="H27" s="20">
        <v>452</v>
      </c>
      <c r="I27" s="20" t="s">
        <v>358</v>
      </c>
      <c r="J27" s="66">
        <v>0.763822</v>
      </c>
      <c r="K27" s="67">
        <v>0.76882200000000001</v>
      </c>
      <c r="L27" s="68">
        <v>0.75866050842887489</v>
      </c>
      <c r="M27" s="67">
        <v>159.91891479492188</v>
      </c>
      <c r="N27" s="68">
        <v>436.91891479492187</v>
      </c>
    </row>
    <row r="28" spans="1:14" ht="51" x14ac:dyDescent="0.25">
      <c r="A28" s="18"/>
      <c r="B28" s="20">
        <v>3000450</v>
      </c>
      <c r="C28" s="20" t="s">
        <v>1494</v>
      </c>
      <c r="D28" s="20">
        <v>416</v>
      </c>
      <c r="E28" s="20" t="s">
        <v>727</v>
      </c>
      <c r="F28" s="20">
        <v>453</v>
      </c>
      <c r="G28" s="20" t="s">
        <v>218</v>
      </c>
      <c r="H28" s="20">
        <v>453</v>
      </c>
      <c r="I28" s="20" t="s">
        <v>359</v>
      </c>
      <c r="J28" s="66">
        <v>1.8458859999999999</v>
      </c>
      <c r="K28" s="67">
        <v>1.8173740000000003</v>
      </c>
      <c r="L28" s="68">
        <v>1.7623583454042091</v>
      </c>
      <c r="M28" s="67"/>
      <c r="N28" s="68"/>
    </row>
    <row r="29" spans="1:14" ht="51" x14ac:dyDescent="0.25">
      <c r="A29" s="18"/>
      <c r="B29" s="20">
        <v>3000450</v>
      </c>
      <c r="C29" s="20" t="s">
        <v>1494</v>
      </c>
      <c r="D29" s="20">
        <v>416</v>
      </c>
      <c r="E29" s="20" t="s">
        <v>727</v>
      </c>
      <c r="F29" s="20">
        <v>454</v>
      </c>
      <c r="G29" s="20" t="s">
        <v>219</v>
      </c>
      <c r="H29" s="20">
        <v>454</v>
      </c>
      <c r="I29" s="20" t="s">
        <v>360</v>
      </c>
      <c r="J29" s="66">
        <v>0.64936999999999989</v>
      </c>
      <c r="K29" s="67">
        <v>0.69383200000000023</v>
      </c>
      <c r="L29" s="68">
        <v>0.68988892509514699</v>
      </c>
      <c r="M29" s="67"/>
      <c r="N29" s="68"/>
    </row>
    <row r="30" spans="1:14" ht="51" x14ac:dyDescent="0.25">
      <c r="A30" s="18"/>
      <c r="B30" s="20">
        <v>3000450</v>
      </c>
      <c r="C30" s="20" t="s">
        <v>1494</v>
      </c>
      <c r="D30" s="20">
        <v>416</v>
      </c>
      <c r="E30" s="20" t="s">
        <v>727</v>
      </c>
      <c r="F30" s="20">
        <v>455</v>
      </c>
      <c r="G30" s="20" t="s">
        <v>220</v>
      </c>
      <c r="H30" s="20">
        <v>455</v>
      </c>
      <c r="I30" s="20" t="s">
        <v>361</v>
      </c>
      <c r="J30" s="66">
        <v>0.34147700000000003</v>
      </c>
      <c r="K30" s="67">
        <v>0.33545799999999998</v>
      </c>
      <c r="L30" s="68">
        <v>0.33442734010532149</v>
      </c>
      <c r="M30" s="67"/>
      <c r="N30" s="68"/>
    </row>
    <row r="31" spans="1:14" ht="51" x14ac:dyDescent="0.25">
      <c r="A31" s="18"/>
      <c r="B31" s="20">
        <v>3000450</v>
      </c>
      <c r="C31" s="20" t="s">
        <v>1494</v>
      </c>
      <c r="D31" s="20">
        <v>416</v>
      </c>
      <c r="E31" s="20" t="s">
        <v>727</v>
      </c>
      <c r="F31" s="20">
        <v>456</v>
      </c>
      <c r="G31" s="20" t="s">
        <v>221</v>
      </c>
      <c r="H31" s="20">
        <v>456</v>
      </c>
      <c r="I31" s="20" t="s">
        <v>362</v>
      </c>
      <c r="J31" s="66">
        <v>0.52920599999999984</v>
      </c>
      <c r="K31" s="67">
        <v>0.54536900000000021</v>
      </c>
      <c r="L31" s="68">
        <v>0.51573413018195424</v>
      </c>
      <c r="M31" s="67"/>
      <c r="N31" s="68"/>
    </row>
    <row r="32" spans="1:14" ht="51" x14ac:dyDescent="0.25">
      <c r="A32" s="18"/>
      <c r="B32" s="20">
        <v>3000450</v>
      </c>
      <c r="C32" s="20" t="s">
        <v>1494</v>
      </c>
      <c r="D32" s="20">
        <v>416</v>
      </c>
      <c r="E32" s="20" t="s">
        <v>727</v>
      </c>
      <c r="F32" s="20">
        <v>457</v>
      </c>
      <c r="G32" s="20" t="s">
        <v>222</v>
      </c>
      <c r="H32" s="20">
        <v>457</v>
      </c>
      <c r="I32" s="20" t="s">
        <v>363</v>
      </c>
      <c r="J32" s="66">
        <v>1.3166539999999987</v>
      </c>
      <c r="K32" s="67">
        <v>1.3199770000000002</v>
      </c>
      <c r="L32" s="68">
        <v>1.3169183585559949</v>
      </c>
      <c r="M32" s="67"/>
      <c r="N32" s="68"/>
    </row>
    <row r="33" spans="1:14" ht="51" x14ac:dyDescent="0.25">
      <c r="A33" s="18"/>
      <c r="B33" s="20">
        <v>3000450</v>
      </c>
      <c r="C33" s="20" t="s">
        <v>1494</v>
      </c>
      <c r="D33" s="20">
        <v>416</v>
      </c>
      <c r="E33" s="20" t="s">
        <v>727</v>
      </c>
      <c r="F33" s="20">
        <v>458</v>
      </c>
      <c r="G33" s="20" t="s">
        <v>223</v>
      </c>
      <c r="H33" s="20">
        <v>458</v>
      </c>
      <c r="I33" s="20" t="s">
        <v>364</v>
      </c>
      <c r="J33" s="66">
        <v>3.197196999999997</v>
      </c>
      <c r="K33" s="67">
        <v>3.2100609999999969</v>
      </c>
      <c r="L33" s="68">
        <v>3.1855436501218719</v>
      </c>
      <c r="M33" s="67"/>
      <c r="N33" s="68"/>
    </row>
    <row r="34" spans="1:14" ht="51" x14ac:dyDescent="0.25">
      <c r="A34" s="18"/>
      <c r="B34" s="20">
        <v>3000450</v>
      </c>
      <c r="C34" s="20" t="s">
        <v>1494</v>
      </c>
      <c r="D34" s="20">
        <v>416</v>
      </c>
      <c r="E34" s="20" t="s">
        <v>727</v>
      </c>
      <c r="F34" s="20">
        <v>459</v>
      </c>
      <c r="G34" s="20" t="s">
        <v>224</v>
      </c>
      <c r="H34" s="20">
        <v>459</v>
      </c>
      <c r="I34" s="20" t="s">
        <v>365</v>
      </c>
      <c r="J34" s="66">
        <v>1.54172</v>
      </c>
      <c r="K34" s="67">
        <v>1.5278299999999994</v>
      </c>
      <c r="L34" s="68">
        <v>1.4999340221866078</v>
      </c>
      <c r="M34" s="67"/>
      <c r="N34" s="68"/>
    </row>
    <row r="35" spans="1:14" ht="51" x14ac:dyDescent="0.25">
      <c r="A35" s="18"/>
      <c r="B35" s="20">
        <v>3000450</v>
      </c>
      <c r="C35" s="20" t="s">
        <v>1494</v>
      </c>
      <c r="D35" s="20">
        <v>416</v>
      </c>
      <c r="E35" s="20" t="s">
        <v>727</v>
      </c>
      <c r="F35" s="20">
        <v>460</v>
      </c>
      <c r="G35" s="20" t="s">
        <v>225</v>
      </c>
      <c r="H35" s="20">
        <v>460</v>
      </c>
      <c r="I35" s="20" t="s">
        <v>366</v>
      </c>
      <c r="J35" s="66">
        <v>0.37091300000000016</v>
      </c>
      <c r="K35" s="67">
        <v>0.36100500000000008</v>
      </c>
      <c r="L35" s="68">
        <v>0.36010604742477881</v>
      </c>
      <c r="M35" s="67"/>
      <c r="N35" s="68"/>
    </row>
    <row r="36" spans="1:14" ht="51" x14ac:dyDescent="0.25">
      <c r="A36" s="18"/>
      <c r="B36" s="20">
        <v>3000450</v>
      </c>
      <c r="C36" s="20" t="s">
        <v>1494</v>
      </c>
      <c r="D36" s="20">
        <v>416</v>
      </c>
      <c r="E36" s="20" t="s">
        <v>727</v>
      </c>
      <c r="F36" s="20">
        <v>461</v>
      </c>
      <c r="G36" s="20" t="s">
        <v>226</v>
      </c>
      <c r="H36" s="20">
        <v>461</v>
      </c>
      <c r="I36" s="20" t="s">
        <v>367</v>
      </c>
      <c r="J36" s="66">
        <v>0.39944499999999999</v>
      </c>
      <c r="K36" s="67">
        <v>0.381716</v>
      </c>
      <c r="L36" s="68">
        <v>0.37891511331690708</v>
      </c>
      <c r="M36" s="67"/>
      <c r="N36" s="68"/>
    </row>
    <row r="37" spans="1:14" ht="51" x14ac:dyDescent="0.25">
      <c r="A37" s="18"/>
      <c r="B37" s="20">
        <v>3000450</v>
      </c>
      <c r="C37" s="20" t="s">
        <v>1494</v>
      </c>
      <c r="D37" s="20">
        <v>416</v>
      </c>
      <c r="E37" s="20" t="s">
        <v>727</v>
      </c>
      <c r="F37" s="20">
        <v>462</v>
      </c>
      <c r="G37" s="20" t="s">
        <v>227</v>
      </c>
      <c r="H37" s="20">
        <v>462</v>
      </c>
      <c r="I37" s="20" t="s">
        <v>368</v>
      </c>
      <c r="J37" s="66">
        <v>1.2363489999999995</v>
      </c>
      <c r="K37" s="67">
        <v>1.1779449999999996</v>
      </c>
      <c r="L37" s="68">
        <v>1.1759225795940438</v>
      </c>
      <c r="M37" s="67"/>
      <c r="N37" s="68"/>
    </row>
    <row r="38" spans="1:14" ht="51" x14ac:dyDescent="0.25">
      <c r="A38" s="18"/>
      <c r="B38" s="20">
        <v>3000450</v>
      </c>
      <c r="C38" s="20" t="s">
        <v>1494</v>
      </c>
      <c r="D38" s="20">
        <v>416</v>
      </c>
      <c r="E38" s="20" t="s">
        <v>727</v>
      </c>
      <c r="F38" s="20">
        <v>463</v>
      </c>
      <c r="G38" s="20" t="s">
        <v>228</v>
      </c>
      <c r="H38" s="20">
        <v>463</v>
      </c>
      <c r="I38" s="20" t="s">
        <v>369</v>
      </c>
      <c r="J38" s="66">
        <v>1.3587829999999994</v>
      </c>
      <c r="K38" s="67">
        <v>1.3566429999999998</v>
      </c>
      <c r="L38" s="68">
        <v>1.3529556350404164</v>
      </c>
      <c r="M38" s="67"/>
      <c r="N38" s="68"/>
    </row>
    <row r="39" spans="1:14" ht="51" x14ac:dyDescent="0.25">
      <c r="A39" s="18"/>
      <c r="B39" s="20">
        <v>3000450</v>
      </c>
      <c r="C39" s="20" t="s">
        <v>1494</v>
      </c>
      <c r="D39" s="20">
        <v>416</v>
      </c>
      <c r="E39" s="20" t="s">
        <v>727</v>
      </c>
      <c r="F39" s="20">
        <v>464</v>
      </c>
      <c r="G39" s="20" t="s">
        <v>229</v>
      </c>
      <c r="H39" s="20">
        <v>464</v>
      </c>
      <c r="I39" s="20" t="s">
        <v>370</v>
      </c>
      <c r="J39" s="66">
        <v>0.44466300000000014</v>
      </c>
      <c r="K39" s="67">
        <v>0.43643300000000002</v>
      </c>
      <c r="L39" s="68">
        <v>0.42920571026115795</v>
      </c>
      <c r="M39" s="67"/>
      <c r="N39" s="68"/>
    </row>
    <row r="40" spans="1:14" ht="51" x14ac:dyDescent="0.25">
      <c r="A40" s="18"/>
      <c r="B40" s="20">
        <v>3000450</v>
      </c>
      <c r="C40" s="20" t="s">
        <v>1494</v>
      </c>
      <c r="D40" s="20">
        <v>416</v>
      </c>
      <c r="E40" s="20" t="s">
        <v>727</v>
      </c>
      <c r="F40" s="20">
        <v>999</v>
      </c>
      <c r="G40" s="20" t="s">
        <v>340</v>
      </c>
      <c r="H40" s="20">
        <v>999</v>
      </c>
      <c r="I40" s="20" t="s">
        <v>371</v>
      </c>
      <c r="J40" s="66">
        <v>0.255552</v>
      </c>
      <c r="K40" s="67">
        <v>5.7909470000000018</v>
      </c>
      <c r="L40" s="68">
        <v>1.3372429137161816</v>
      </c>
      <c r="M40" s="67"/>
      <c r="N40" s="68"/>
    </row>
    <row r="41" spans="1:14" ht="51" x14ac:dyDescent="0.25">
      <c r="A41" s="18"/>
      <c r="B41" s="20">
        <v>3000516</v>
      </c>
      <c r="C41" s="20" t="s">
        <v>1496</v>
      </c>
      <c r="D41" s="20">
        <v>505</v>
      </c>
      <c r="E41" s="20" t="s">
        <v>1508</v>
      </c>
      <c r="F41" s="20">
        <v>6</v>
      </c>
      <c r="G41" s="20" t="s">
        <v>103</v>
      </c>
      <c r="H41" s="20">
        <v>6</v>
      </c>
      <c r="I41" s="20" t="s">
        <v>1552</v>
      </c>
      <c r="J41" s="66">
        <v>30.021680000000007</v>
      </c>
      <c r="K41" s="67">
        <v>94.636001000000007</v>
      </c>
      <c r="L41" s="68">
        <v>87.474421929411619</v>
      </c>
      <c r="M41" s="67"/>
      <c r="N41" s="68"/>
    </row>
    <row r="42" spans="1:14" ht="38.25" x14ac:dyDescent="0.25">
      <c r="A42" s="18"/>
      <c r="B42" s="20">
        <v>3000516</v>
      </c>
      <c r="C42" s="20" t="s">
        <v>1496</v>
      </c>
      <c r="D42" s="20">
        <v>505</v>
      </c>
      <c r="E42" s="20" t="s">
        <v>1508</v>
      </c>
      <c r="F42" s="20">
        <v>10</v>
      </c>
      <c r="G42" s="20" t="s">
        <v>108</v>
      </c>
      <c r="H42" s="20">
        <v>10</v>
      </c>
      <c r="I42" s="20" t="s">
        <v>1553</v>
      </c>
      <c r="J42" s="66">
        <v>15.528779</v>
      </c>
      <c r="K42" s="67">
        <v>133.828012</v>
      </c>
      <c r="L42" s="68">
        <v>129.16311650909483</v>
      </c>
      <c r="M42" s="67"/>
      <c r="N42" s="68"/>
    </row>
    <row r="43" spans="1:14" ht="51" x14ac:dyDescent="0.25">
      <c r="A43" s="18"/>
      <c r="B43" s="20">
        <v>3000516</v>
      </c>
      <c r="C43" s="20" t="s">
        <v>1496</v>
      </c>
      <c r="D43" s="20">
        <v>505</v>
      </c>
      <c r="E43" s="20" t="s">
        <v>1508</v>
      </c>
      <c r="F43" s="20">
        <v>10</v>
      </c>
      <c r="G43" s="20" t="s">
        <v>108</v>
      </c>
      <c r="H43" s="20">
        <v>26</v>
      </c>
      <c r="I43" s="20" t="s">
        <v>1554</v>
      </c>
      <c r="J43" s="66">
        <v>2.8122180000000006</v>
      </c>
      <c r="K43" s="67">
        <v>11.306671999999999</v>
      </c>
      <c r="L43" s="68">
        <v>10.232876013847999</v>
      </c>
      <c r="M43" s="67"/>
      <c r="N43" s="68"/>
    </row>
    <row r="44" spans="1:14" ht="51" x14ac:dyDescent="0.25">
      <c r="A44" s="18"/>
      <c r="B44" s="20">
        <v>3000516</v>
      </c>
      <c r="C44" s="20" t="s">
        <v>1496</v>
      </c>
      <c r="D44" s="20">
        <v>505</v>
      </c>
      <c r="E44" s="20" t="s">
        <v>1508</v>
      </c>
      <c r="F44" s="20">
        <v>13</v>
      </c>
      <c r="G44" s="20" t="s">
        <v>112</v>
      </c>
      <c r="H44" s="20">
        <v>13</v>
      </c>
      <c r="I44" s="20" t="s">
        <v>1555</v>
      </c>
      <c r="J44" s="66">
        <v>11.107085999999997</v>
      </c>
      <c r="K44" s="67">
        <v>29.099173000000043</v>
      </c>
      <c r="L44" s="68">
        <v>28.417987697400349</v>
      </c>
      <c r="M44" s="67"/>
      <c r="N44" s="68"/>
    </row>
    <row r="45" spans="1:14" ht="38.25" x14ac:dyDescent="0.25">
      <c r="A45" s="18"/>
      <c r="B45" s="20">
        <v>3000516</v>
      </c>
      <c r="C45" s="20" t="s">
        <v>1496</v>
      </c>
      <c r="D45" s="20">
        <v>505</v>
      </c>
      <c r="E45" s="20" t="s">
        <v>1508</v>
      </c>
      <c r="F45" s="20">
        <v>26</v>
      </c>
      <c r="G45" s="20" t="s">
        <v>117</v>
      </c>
      <c r="H45" s="20">
        <v>26</v>
      </c>
      <c r="I45" s="20" t="s">
        <v>1559</v>
      </c>
      <c r="J45" s="66">
        <v>0.19800000000000001</v>
      </c>
      <c r="K45" s="67">
        <v>0.19800000000000001</v>
      </c>
      <c r="L45" s="68">
        <v>0.19800001382827759</v>
      </c>
      <c r="M45" s="67"/>
      <c r="N45" s="68"/>
    </row>
    <row r="46" spans="1:14" ht="63.75" x14ac:dyDescent="0.25">
      <c r="A46" s="18"/>
      <c r="B46" s="20">
        <v>3000516</v>
      </c>
      <c r="C46" s="20" t="s">
        <v>1496</v>
      </c>
      <c r="D46" s="20">
        <v>505</v>
      </c>
      <c r="E46" s="20" t="s">
        <v>1508</v>
      </c>
      <c r="F46" s="20">
        <v>37</v>
      </c>
      <c r="G46" s="20" t="s">
        <v>122</v>
      </c>
      <c r="H46" s="20">
        <v>37</v>
      </c>
      <c r="I46" s="20" t="s">
        <v>1557</v>
      </c>
      <c r="J46" s="66">
        <v>0</v>
      </c>
      <c r="K46" s="67">
        <v>7.4610079999999996</v>
      </c>
      <c r="L46" s="68">
        <v>5.4192167659348343</v>
      </c>
      <c r="M46" s="67"/>
      <c r="N46" s="68"/>
    </row>
    <row r="47" spans="1:14" ht="63.75" x14ac:dyDescent="0.25">
      <c r="A47" s="18"/>
      <c r="B47" s="20">
        <v>3000516</v>
      </c>
      <c r="C47" s="20" t="s">
        <v>1496</v>
      </c>
      <c r="D47" s="20">
        <v>505</v>
      </c>
      <c r="E47" s="20" t="s">
        <v>1508</v>
      </c>
      <c r="F47" s="20">
        <v>163</v>
      </c>
      <c r="G47" s="20" t="s">
        <v>146</v>
      </c>
      <c r="H47" s="20">
        <v>163</v>
      </c>
      <c r="I47" s="20" t="s">
        <v>1560</v>
      </c>
      <c r="J47" s="66">
        <v>0</v>
      </c>
      <c r="K47" s="67">
        <v>7.1645870000000063</v>
      </c>
      <c r="L47" s="68">
        <v>6.2340304784120235</v>
      </c>
      <c r="M47" s="67"/>
      <c r="N47" s="68"/>
    </row>
    <row r="48" spans="1:14" ht="51" x14ac:dyDescent="0.25">
      <c r="A48" s="18"/>
      <c r="B48" s="20">
        <v>3000516</v>
      </c>
      <c r="C48" s="20" t="s">
        <v>1496</v>
      </c>
      <c r="D48" s="20">
        <v>505</v>
      </c>
      <c r="E48" s="20" t="s">
        <v>1508</v>
      </c>
      <c r="F48" s="20">
        <v>440</v>
      </c>
      <c r="G48" s="20" t="s">
        <v>205</v>
      </c>
      <c r="H48" s="20">
        <v>440</v>
      </c>
      <c r="I48" s="20" t="s">
        <v>346</v>
      </c>
      <c r="J48" s="66">
        <v>0.60199999999999998</v>
      </c>
      <c r="K48" s="67">
        <v>0.63150000000000006</v>
      </c>
      <c r="L48" s="68">
        <v>0.63147768053750042</v>
      </c>
      <c r="M48" s="67"/>
      <c r="N48" s="68"/>
    </row>
    <row r="49" spans="1:14" ht="51" x14ac:dyDescent="0.25">
      <c r="A49" s="18"/>
      <c r="B49" s="20">
        <v>3000516</v>
      </c>
      <c r="C49" s="20" t="s">
        <v>1496</v>
      </c>
      <c r="D49" s="20">
        <v>505</v>
      </c>
      <c r="E49" s="20" t="s">
        <v>1508</v>
      </c>
      <c r="F49" s="20">
        <v>441</v>
      </c>
      <c r="G49" s="20" t="s">
        <v>206</v>
      </c>
      <c r="H49" s="20">
        <v>441</v>
      </c>
      <c r="I49" s="20" t="s">
        <v>347</v>
      </c>
      <c r="J49" s="66">
        <v>0.60000000000000009</v>
      </c>
      <c r="K49" s="67">
        <v>0.60000000000000009</v>
      </c>
      <c r="L49" s="68">
        <v>0.47130730748176575</v>
      </c>
      <c r="M49" s="67"/>
      <c r="N49" s="68"/>
    </row>
    <row r="50" spans="1:14" ht="51" x14ac:dyDescent="0.25">
      <c r="A50" s="18"/>
      <c r="B50" s="20">
        <v>3000516</v>
      </c>
      <c r="C50" s="20" t="s">
        <v>1496</v>
      </c>
      <c r="D50" s="20">
        <v>505</v>
      </c>
      <c r="E50" s="20" t="s">
        <v>1508</v>
      </c>
      <c r="F50" s="20">
        <v>442</v>
      </c>
      <c r="G50" s="20" t="s">
        <v>207</v>
      </c>
      <c r="H50" s="20">
        <v>442</v>
      </c>
      <c r="I50" s="20" t="s">
        <v>348</v>
      </c>
      <c r="J50" s="66">
        <v>0.84298299999999993</v>
      </c>
      <c r="K50" s="67">
        <v>0.84298300000000015</v>
      </c>
      <c r="L50" s="68">
        <v>0.84080240210460033</v>
      </c>
      <c r="M50" s="67"/>
      <c r="N50" s="68"/>
    </row>
    <row r="51" spans="1:14" ht="51" x14ac:dyDescent="0.25">
      <c r="A51" s="18"/>
      <c r="B51" s="20">
        <v>3000516</v>
      </c>
      <c r="C51" s="20" t="s">
        <v>1496</v>
      </c>
      <c r="D51" s="20">
        <v>505</v>
      </c>
      <c r="E51" s="20" t="s">
        <v>1508</v>
      </c>
      <c r="F51" s="20">
        <v>443</v>
      </c>
      <c r="G51" s="20" t="s">
        <v>208</v>
      </c>
      <c r="H51" s="20">
        <v>443</v>
      </c>
      <c r="I51" s="20" t="s">
        <v>349</v>
      </c>
      <c r="J51" s="66">
        <v>1.057455</v>
      </c>
      <c r="K51" s="67">
        <v>1.057455</v>
      </c>
      <c r="L51" s="68">
        <v>1.0551407010716503</v>
      </c>
      <c r="M51" s="67"/>
      <c r="N51" s="68"/>
    </row>
    <row r="52" spans="1:14" ht="51" x14ac:dyDescent="0.25">
      <c r="A52" s="18"/>
      <c r="B52" s="20">
        <v>3000516</v>
      </c>
      <c r="C52" s="20" t="s">
        <v>1496</v>
      </c>
      <c r="D52" s="20">
        <v>505</v>
      </c>
      <c r="E52" s="20" t="s">
        <v>1508</v>
      </c>
      <c r="F52" s="20">
        <v>444</v>
      </c>
      <c r="G52" s="20" t="s">
        <v>209</v>
      </c>
      <c r="H52" s="20">
        <v>444</v>
      </c>
      <c r="I52" s="20" t="s">
        <v>350</v>
      </c>
      <c r="J52" s="66">
        <v>0.76988099999999993</v>
      </c>
      <c r="K52" s="67">
        <v>0.76988099999999993</v>
      </c>
      <c r="L52" s="68">
        <v>0.76611388777382672</v>
      </c>
      <c r="M52" s="67"/>
      <c r="N52" s="68"/>
    </row>
    <row r="53" spans="1:14" ht="51" x14ac:dyDescent="0.25">
      <c r="A53" s="18"/>
      <c r="B53" s="20">
        <v>3000516</v>
      </c>
      <c r="C53" s="20" t="s">
        <v>1496</v>
      </c>
      <c r="D53" s="20">
        <v>505</v>
      </c>
      <c r="E53" s="20" t="s">
        <v>1508</v>
      </c>
      <c r="F53" s="20">
        <v>445</v>
      </c>
      <c r="G53" s="20" t="s">
        <v>210</v>
      </c>
      <c r="H53" s="20">
        <v>445</v>
      </c>
      <c r="I53" s="20" t="s">
        <v>351</v>
      </c>
      <c r="J53" s="66">
        <v>0.91155599999999992</v>
      </c>
      <c r="K53" s="67">
        <v>1.2297390000000004</v>
      </c>
      <c r="L53" s="68">
        <v>1.2289579116040841</v>
      </c>
      <c r="M53" s="67"/>
      <c r="N53" s="68"/>
    </row>
    <row r="54" spans="1:14" ht="51" x14ac:dyDescent="0.25">
      <c r="A54" s="18"/>
      <c r="B54" s="20">
        <v>3000516</v>
      </c>
      <c r="C54" s="20" t="s">
        <v>1496</v>
      </c>
      <c r="D54" s="20">
        <v>505</v>
      </c>
      <c r="E54" s="20" t="s">
        <v>1508</v>
      </c>
      <c r="F54" s="20">
        <v>446</v>
      </c>
      <c r="G54" s="20" t="s">
        <v>211</v>
      </c>
      <c r="H54" s="20">
        <v>446</v>
      </c>
      <c r="I54" s="20" t="s">
        <v>352</v>
      </c>
      <c r="J54" s="66">
        <v>0.93588799999999994</v>
      </c>
      <c r="K54" s="67">
        <v>0.929678</v>
      </c>
      <c r="L54" s="68">
        <v>0.92496469448087737</v>
      </c>
      <c r="M54" s="67"/>
      <c r="N54" s="68"/>
    </row>
    <row r="55" spans="1:14" ht="51" x14ac:dyDescent="0.25">
      <c r="A55" s="18"/>
      <c r="B55" s="20">
        <v>3000516</v>
      </c>
      <c r="C55" s="20" t="s">
        <v>1496</v>
      </c>
      <c r="D55" s="20">
        <v>505</v>
      </c>
      <c r="E55" s="20" t="s">
        <v>1508</v>
      </c>
      <c r="F55" s="20">
        <v>447</v>
      </c>
      <c r="G55" s="20" t="s">
        <v>212</v>
      </c>
      <c r="H55" s="20">
        <v>447</v>
      </c>
      <c r="I55" s="20" t="s">
        <v>353</v>
      </c>
      <c r="J55" s="66">
        <v>0.97305699999999984</v>
      </c>
      <c r="K55" s="67">
        <v>0.97391700000000014</v>
      </c>
      <c r="L55" s="68">
        <v>0.94148295429477002</v>
      </c>
      <c r="M55" s="67"/>
      <c r="N55" s="68"/>
    </row>
    <row r="56" spans="1:14" ht="51" x14ac:dyDescent="0.25">
      <c r="A56" s="18"/>
      <c r="B56" s="20">
        <v>3000516</v>
      </c>
      <c r="C56" s="20" t="s">
        <v>1496</v>
      </c>
      <c r="D56" s="20">
        <v>505</v>
      </c>
      <c r="E56" s="20" t="s">
        <v>1508</v>
      </c>
      <c r="F56" s="20">
        <v>448</v>
      </c>
      <c r="G56" s="20" t="s">
        <v>213</v>
      </c>
      <c r="H56" s="20">
        <v>448</v>
      </c>
      <c r="I56" s="20" t="s">
        <v>354</v>
      </c>
      <c r="J56" s="66">
        <v>0.81229899999999999</v>
      </c>
      <c r="K56" s="67">
        <v>0.81229899999999999</v>
      </c>
      <c r="L56" s="68">
        <v>0.80165579286403954</v>
      </c>
      <c r="M56" s="67"/>
      <c r="N56" s="68"/>
    </row>
    <row r="57" spans="1:14" ht="51" x14ac:dyDescent="0.25">
      <c r="A57" s="18"/>
      <c r="B57" s="20">
        <v>3000516</v>
      </c>
      <c r="C57" s="20" t="s">
        <v>1496</v>
      </c>
      <c r="D57" s="20">
        <v>505</v>
      </c>
      <c r="E57" s="20" t="s">
        <v>1508</v>
      </c>
      <c r="F57" s="20">
        <v>449</v>
      </c>
      <c r="G57" s="20" t="s">
        <v>214</v>
      </c>
      <c r="H57" s="20">
        <v>449</v>
      </c>
      <c r="I57" s="20" t="s">
        <v>355</v>
      </c>
      <c r="J57" s="66">
        <v>0.81685599999999992</v>
      </c>
      <c r="K57" s="67">
        <v>0.81685299999999994</v>
      </c>
      <c r="L57" s="68">
        <v>0.80332197414827533</v>
      </c>
      <c r="M57" s="67"/>
      <c r="N57" s="68"/>
    </row>
    <row r="58" spans="1:14" ht="51" x14ac:dyDescent="0.25">
      <c r="A58" s="18"/>
      <c r="B58" s="20">
        <v>3000516</v>
      </c>
      <c r="C58" s="20" t="s">
        <v>1496</v>
      </c>
      <c r="D58" s="20">
        <v>505</v>
      </c>
      <c r="E58" s="20" t="s">
        <v>1508</v>
      </c>
      <c r="F58" s="20">
        <v>450</v>
      </c>
      <c r="G58" s="20" t="s">
        <v>215</v>
      </c>
      <c r="H58" s="20">
        <v>450</v>
      </c>
      <c r="I58" s="20" t="s">
        <v>356</v>
      </c>
      <c r="J58" s="66">
        <v>1.3051839999999999</v>
      </c>
      <c r="K58" s="67">
        <v>1.5027779999999999</v>
      </c>
      <c r="L58" s="68">
        <v>1.433144685724983</v>
      </c>
      <c r="M58" s="67"/>
      <c r="N58" s="68"/>
    </row>
    <row r="59" spans="1:14" ht="51" x14ac:dyDescent="0.25">
      <c r="A59" s="18"/>
      <c r="B59" s="20">
        <v>3000516</v>
      </c>
      <c r="C59" s="20" t="s">
        <v>1496</v>
      </c>
      <c r="D59" s="20">
        <v>505</v>
      </c>
      <c r="E59" s="20" t="s">
        <v>1508</v>
      </c>
      <c r="F59" s="20">
        <v>451</v>
      </c>
      <c r="G59" s="20" t="s">
        <v>216</v>
      </c>
      <c r="H59" s="20">
        <v>451</v>
      </c>
      <c r="I59" s="20" t="s">
        <v>357</v>
      </c>
      <c r="J59" s="66">
        <v>0.6</v>
      </c>
      <c r="K59" s="67">
        <v>0.6</v>
      </c>
      <c r="L59" s="68">
        <v>0.59947693347930908</v>
      </c>
      <c r="M59" s="67"/>
      <c r="N59" s="68"/>
    </row>
    <row r="60" spans="1:14" ht="51" x14ac:dyDescent="0.25">
      <c r="A60" s="18"/>
      <c r="B60" s="20">
        <v>3000516</v>
      </c>
      <c r="C60" s="20" t="s">
        <v>1496</v>
      </c>
      <c r="D60" s="20">
        <v>505</v>
      </c>
      <c r="E60" s="20" t="s">
        <v>1508</v>
      </c>
      <c r="F60" s="20">
        <v>452</v>
      </c>
      <c r="G60" s="20" t="s">
        <v>217</v>
      </c>
      <c r="H60" s="20">
        <v>452</v>
      </c>
      <c r="I60" s="20" t="s">
        <v>358</v>
      </c>
      <c r="J60" s="66">
        <v>0.80223499999999992</v>
      </c>
      <c r="K60" s="67">
        <v>0.80223500000000003</v>
      </c>
      <c r="L60" s="68">
        <v>0.77874281172989868</v>
      </c>
      <c r="M60" s="67">
        <v>84.352943420410156</v>
      </c>
      <c r="N60" s="68">
        <v>149.70588684082031</v>
      </c>
    </row>
    <row r="61" spans="1:14" ht="51" x14ac:dyDescent="0.25">
      <c r="A61" s="18"/>
      <c r="B61" s="20">
        <v>3000516</v>
      </c>
      <c r="C61" s="20" t="s">
        <v>1496</v>
      </c>
      <c r="D61" s="20">
        <v>505</v>
      </c>
      <c r="E61" s="20" t="s">
        <v>1508</v>
      </c>
      <c r="F61" s="20">
        <v>453</v>
      </c>
      <c r="G61" s="20" t="s">
        <v>218</v>
      </c>
      <c r="H61" s="20">
        <v>453</v>
      </c>
      <c r="I61" s="20" t="s">
        <v>359</v>
      </c>
      <c r="J61" s="66">
        <v>0.7</v>
      </c>
      <c r="K61" s="67">
        <v>1.7305809999999999</v>
      </c>
      <c r="L61" s="68">
        <v>1.1260902062058449</v>
      </c>
      <c r="M61" s="67"/>
      <c r="N61" s="68"/>
    </row>
    <row r="62" spans="1:14" ht="51" x14ac:dyDescent="0.25">
      <c r="A62" s="18"/>
      <c r="B62" s="20">
        <v>3000516</v>
      </c>
      <c r="C62" s="20" t="s">
        <v>1496</v>
      </c>
      <c r="D62" s="20">
        <v>505</v>
      </c>
      <c r="E62" s="20" t="s">
        <v>1508</v>
      </c>
      <c r="F62" s="20">
        <v>454</v>
      </c>
      <c r="G62" s="20" t="s">
        <v>219</v>
      </c>
      <c r="H62" s="20">
        <v>454</v>
      </c>
      <c r="I62" s="20" t="s">
        <v>360</v>
      </c>
      <c r="J62" s="66">
        <v>0.62380000000000002</v>
      </c>
      <c r="K62" s="67">
        <v>0.62517599999999995</v>
      </c>
      <c r="L62" s="68">
        <v>0.62168284979270538</v>
      </c>
      <c r="M62" s="67"/>
      <c r="N62" s="68"/>
    </row>
    <row r="63" spans="1:14" ht="51" x14ac:dyDescent="0.25">
      <c r="A63" s="18"/>
      <c r="B63" s="20">
        <v>3000516</v>
      </c>
      <c r="C63" s="20" t="s">
        <v>1496</v>
      </c>
      <c r="D63" s="20">
        <v>505</v>
      </c>
      <c r="E63" s="20" t="s">
        <v>1508</v>
      </c>
      <c r="F63" s="20">
        <v>455</v>
      </c>
      <c r="G63" s="20" t="s">
        <v>220</v>
      </c>
      <c r="H63" s="20">
        <v>455</v>
      </c>
      <c r="I63" s="20" t="s">
        <v>361</v>
      </c>
      <c r="J63" s="66">
        <v>0.73897099999999993</v>
      </c>
      <c r="K63" s="67">
        <v>0.87767100000000009</v>
      </c>
      <c r="L63" s="68">
        <v>0.7703623692614201</v>
      </c>
      <c r="M63" s="67"/>
      <c r="N63" s="68"/>
    </row>
    <row r="64" spans="1:14" ht="51" x14ac:dyDescent="0.25">
      <c r="A64" s="18"/>
      <c r="B64" s="20">
        <v>3000516</v>
      </c>
      <c r="C64" s="20" t="s">
        <v>1496</v>
      </c>
      <c r="D64" s="20">
        <v>505</v>
      </c>
      <c r="E64" s="20" t="s">
        <v>1508</v>
      </c>
      <c r="F64" s="20">
        <v>456</v>
      </c>
      <c r="G64" s="20" t="s">
        <v>221</v>
      </c>
      <c r="H64" s="20">
        <v>456</v>
      </c>
      <c r="I64" s="20" t="s">
        <v>362</v>
      </c>
      <c r="J64" s="66">
        <v>0.82384899999999994</v>
      </c>
      <c r="K64" s="67">
        <v>0.85384899999999997</v>
      </c>
      <c r="L64" s="68">
        <v>0.85080114015727304</v>
      </c>
      <c r="M64" s="67"/>
      <c r="N64" s="68"/>
    </row>
    <row r="65" spans="1:14" ht="51" x14ac:dyDescent="0.25">
      <c r="A65" s="18"/>
      <c r="B65" s="20">
        <v>3000516</v>
      </c>
      <c r="C65" s="20" t="s">
        <v>1496</v>
      </c>
      <c r="D65" s="20">
        <v>505</v>
      </c>
      <c r="E65" s="20" t="s">
        <v>1508</v>
      </c>
      <c r="F65" s="20">
        <v>457</v>
      </c>
      <c r="G65" s="20" t="s">
        <v>222</v>
      </c>
      <c r="H65" s="20">
        <v>457</v>
      </c>
      <c r="I65" s="20" t="s">
        <v>363</v>
      </c>
      <c r="J65" s="66">
        <v>0.753</v>
      </c>
      <c r="K65" s="67">
        <v>0.753</v>
      </c>
      <c r="L65" s="68">
        <v>0.7528445988355088</v>
      </c>
      <c r="M65" s="67"/>
      <c r="N65" s="68"/>
    </row>
    <row r="66" spans="1:14" ht="51" x14ac:dyDescent="0.25">
      <c r="A66" s="18"/>
      <c r="B66" s="20">
        <v>3000516</v>
      </c>
      <c r="C66" s="20" t="s">
        <v>1496</v>
      </c>
      <c r="D66" s="20">
        <v>505</v>
      </c>
      <c r="E66" s="20" t="s">
        <v>1508</v>
      </c>
      <c r="F66" s="20">
        <v>458</v>
      </c>
      <c r="G66" s="20" t="s">
        <v>223</v>
      </c>
      <c r="H66" s="20">
        <v>458</v>
      </c>
      <c r="I66" s="20" t="s">
        <v>364</v>
      </c>
      <c r="J66" s="66">
        <v>1.619373</v>
      </c>
      <c r="K66" s="67">
        <v>1.619373</v>
      </c>
      <c r="L66" s="68">
        <v>1.6179494654352311</v>
      </c>
      <c r="M66" s="67"/>
      <c r="N66" s="68"/>
    </row>
    <row r="67" spans="1:14" ht="51" x14ac:dyDescent="0.25">
      <c r="A67" s="18"/>
      <c r="B67" s="20">
        <v>3000516</v>
      </c>
      <c r="C67" s="20" t="s">
        <v>1496</v>
      </c>
      <c r="D67" s="20">
        <v>505</v>
      </c>
      <c r="E67" s="20" t="s">
        <v>1508</v>
      </c>
      <c r="F67" s="20">
        <v>459</v>
      </c>
      <c r="G67" s="20" t="s">
        <v>224</v>
      </c>
      <c r="H67" s="20">
        <v>459</v>
      </c>
      <c r="I67" s="20" t="s">
        <v>365</v>
      </c>
      <c r="J67" s="66">
        <v>0.7</v>
      </c>
      <c r="K67" s="67">
        <v>0.7</v>
      </c>
      <c r="L67" s="68">
        <v>0.69902503490447998</v>
      </c>
      <c r="M67" s="67"/>
      <c r="N67" s="68"/>
    </row>
    <row r="68" spans="1:14" ht="51" x14ac:dyDescent="0.25">
      <c r="A68" s="18"/>
      <c r="B68" s="20">
        <v>3000516</v>
      </c>
      <c r="C68" s="20" t="s">
        <v>1496</v>
      </c>
      <c r="D68" s="20">
        <v>505</v>
      </c>
      <c r="E68" s="20" t="s">
        <v>1508</v>
      </c>
      <c r="F68" s="20">
        <v>460</v>
      </c>
      <c r="G68" s="20" t="s">
        <v>225</v>
      </c>
      <c r="H68" s="20">
        <v>460</v>
      </c>
      <c r="I68" s="20" t="s">
        <v>366</v>
      </c>
      <c r="J68" s="66">
        <v>0.90794399999999997</v>
      </c>
      <c r="K68" s="67">
        <v>1.2534200000000002</v>
      </c>
      <c r="L68" s="68">
        <v>1.2320515266619623</v>
      </c>
      <c r="M68" s="67"/>
      <c r="N68" s="68"/>
    </row>
    <row r="69" spans="1:14" ht="51" x14ac:dyDescent="0.25">
      <c r="A69" s="18"/>
      <c r="B69" s="20">
        <v>3000516</v>
      </c>
      <c r="C69" s="20" t="s">
        <v>1496</v>
      </c>
      <c r="D69" s="20">
        <v>505</v>
      </c>
      <c r="E69" s="20" t="s">
        <v>1508</v>
      </c>
      <c r="F69" s="20">
        <v>461</v>
      </c>
      <c r="G69" s="20" t="s">
        <v>226</v>
      </c>
      <c r="H69" s="20">
        <v>461</v>
      </c>
      <c r="I69" s="20" t="s">
        <v>367</v>
      </c>
      <c r="J69" s="66">
        <v>0.49418899999999999</v>
      </c>
      <c r="K69" s="67">
        <v>0.62479600000000002</v>
      </c>
      <c r="L69" s="68">
        <v>0.56482427765149623</v>
      </c>
      <c r="M69" s="67"/>
      <c r="N69" s="68"/>
    </row>
    <row r="70" spans="1:14" ht="51" x14ac:dyDescent="0.25">
      <c r="A70" s="18"/>
      <c r="B70" s="20">
        <v>3000516</v>
      </c>
      <c r="C70" s="20" t="s">
        <v>1496</v>
      </c>
      <c r="D70" s="20">
        <v>505</v>
      </c>
      <c r="E70" s="20" t="s">
        <v>1508</v>
      </c>
      <c r="F70" s="20">
        <v>462</v>
      </c>
      <c r="G70" s="20" t="s">
        <v>227</v>
      </c>
      <c r="H70" s="20">
        <v>462</v>
      </c>
      <c r="I70" s="20" t="s">
        <v>368</v>
      </c>
      <c r="J70" s="66">
        <v>0.91238399999999986</v>
      </c>
      <c r="K70" s="67">
        <v>0.91238399999999986</v>
      </c>
      <c r="L70" s="68">
        <v>0.89251139713451266</v>
      </c>
      <c r="M70" s="67"/>
      <c r="N70" s="68"/>
    </row>
    <row r="71" spans="1:14" ht="51" x14ac:dyDescent="0.25">
      <c r="A71" s="18"/>
      <c r="B71" s="20">
        <v>3000516</v>
      </c>
      <c r="C71" s="20" t="s">
        <v>1496</v>
      </c>
      <c r="D71" s="20">
        <v>505</v>
      </c>
      <c r="E71" s="20" t="s">
        <v>1508</v>
      </c>
      <c r="F71" s="20">
        <v>463</v>
      </c>
      <c r="G71" s="20" t="s">
        <v>228</v>
      </c>
      <c r="H71" s="20">
        <v>463</v>
      </c>
      <c r="I71" s="20" t="s">
        <v>369</v>
      </c>
      <c r="J71" s="66">
        <v>0.7</v>
      </c>
      <c r="K71" s="67">
        <v>1.335</v>
      </c>
      <c r="L71" s="68">
        <v>1.3339262530207634</v>
      </c>
      <c r="M71" s="67"/>
      <c r="N71" s="68"/>
    </row>
    <row r="72" spans="1:14" ht="51" x14ac:dyDescent="0.25">
      <c r="A72" s="18"/>
      <c r="B72" s="20">
        <v>3000516</v>
      </c>
      <c r="C72" s="20" t="s">
        <v>1496</v>
      </c>
      <c r="D72" s="20">
        <v>505</v>
      </c>
      <c r="E72" s="20" t="s">
        <v>1508</v>
      </c>
      <c r="F72" s="20">
        <v>464</v>
      </c>
      <c r="G72" s="20" t="s">
        <v>229</v>
      </c>
      <c r="H72" s="20">
        <v>464</v>
      </c>
      <c r="I72" s="20" t="s">
        <v>370</v>
      </c>
      <c r="J72" s="66">
        <v>0.74</v>
      </c>
      <c r="K72" s="67">
        <v>0.70899000000000001</v>
      </c>
      <c r="L72" s="68">
        <v>0.47868371527147247</v>
      </c>
      <c r="M72" s="67"/>
      <c r="N72" s="68"/>
    </row>
    <row r="73" spans="1:14" ht="63.75" x14ac:dyDescent="0.25">
      <c r="A73" s="18"/>
      <c r="B73" s="20">
        <v>3000516</v>
      </c>
      <c r="C73" s="20" t="s">
        <v>1496</v>
      </c>
      <c r="D73" s="20">
        <v>505</v>
      </c>
      <c r="E73" s="20" t="s">
        <v>1508</v>
      </c>
      <c r="F73" s="20">
        <v>465</v>
      </c>
      <c r="G73" s="20" t="s">
        <v>230</v>
      </c>
      <c r="H73" s="20">
        <v>465</v>
      </c>
      <c r="I73" s="20" t="s">
        <v>1561</v>
      </c>
      <c r="J73" s="66">
        <v>3.9609999999999999</v>
      </c>
      <c r="K73" s="67">
        <v>3.9609999999999999</v>
      </c>
      <c r="L73" s="68">
        <v>3.7825914048589766</v>
      </c>
      <c r="M73" s="67"/>
      <c r="N73" s="68"/>
    </row>
    <row r="74" spans="1:14" ht="38.25" x14ac:dyDescent="0.25">
      <c r="A74" s="18"/>
      <c r="B74" s="20">
        <v>3000516</v>
      </c>
      <c r="C74" s="20" t="s">
        <v>1496</v>
      </c>
      <c r="D74" s="20">
        <v>505</v>
      </c>
      <c r="E74" s="20" t="s">
        <v>1508</v>
      </c>
      <c r="F74" s="20">
        <v>999</v>
      </c>
      <c r="G74" s="20" t="s">
        <v>340</v>
      </c>
      <c r="H74" s="20">
        <v>999</v>
      </c>
      <c r="I74" s="20" t="s">
        <v>371</v>
      </c>
      <c r="J74" s="66">
        <v>13.677818000000002</v>
      </c>
      <c r="K74" s="67">
        <v>35.130598000000084</v>
      </c>
      <c r="L74" s="68">
        <v>20.576250554695889</v>
      </c>
      <c r="M74" s="67"/>
      <c r="N74" s="68"/>
    </row>
    <row r="75" spans="1:14" ht="51" x14ac:dyDescent="0.25">
      <c r="A75" s="18"/>
      <c r="B75" s="20">
        <v>3000564</v>
      </c>
      <c r="C75" s="20" t="s">
        <v>1503</v>
      </c>
      <c r="D75" s="20">
        <v>6</v>
      </c>
      <c r="E75" s="20" t="s">
        <v>404</v>
      </c>
      <c r="F75" s="20">
        <v>11</v>
      </c>
      <c r="G75" s="20" t="s">
        <v>109</v>
      </c>
      <c r="H75" s="20">
        <v>11</v>
      </c>
      <c r="I75" s="20" t="s">
        <v>341</v>
      </c>
      <c r="J75" s="66">
        <v>5.882498</v>
      </c>
      <c r="K75" s="67">
        <v>127.94004500000001</v>
      </c>
      <c r="L75" s="68">
        <v>115.25768829804656</v>
      </c>
      <c r="M75" s="67"/>
      <c r="N75" s="68"/>
    </row>
    <row r="76" spans="1:14" ht="89.25" x14ac:dyDescent="0.25">
      <c r="A76" s="18"/>
      <c r="B76" s="20">
        <v>3000564</v>
      </c>
      <c r="C76" s="20" t="s">
        <v>1503</v>
      </c>
      <c r="D76" s="20">
        <v>6</v>
      </c>
      <c r="E76" s="20" t="s">
        <v>404</v>
      </c>
      <c r="F76" s="20">
        <v>11</v>
      </c>
      <c r="G76" s="20" t="s">
        <v>109</v>
      </c>
      <c r="H76" s="20">
        <v>124</v>
      </c>
      <c r="I76" s="20" t="s">
        <v>342</v>
      </c>
      <c r="J76" s="66">
        <v>0.99903600000000004</v>
      </c>
      <c r="K76" s="67">
        <v>21.483520999999996</v>
      </c>
      <c r="L76" s="68">
        <v>11.154327197029488</v>
      </c>
      <c r="M76" s="67"/>
      <c r="N76" s="68"/>
    </row>
    <row r="77" spans="1:14" ht="51" x14ac:dyDescent="0.25">
      <c r="A77" s="18"/>
      <c r="B77" s="20">
        <v>3000564</v>
      </c>
      <c r="C77" s="20" t="s">
        <v>1503</v>
      </c>
      <c r="D77" s="20">
        <v>6</v>
      </c>
      <c r="E77" s="20" t="s">
        <v>404</v>
      </c>
      <c r="F77" s="20">
        <v>131</v>
      </c>
      <c r="G77" s="20" t="s">
        <v>141</v>
      </c>
      <c r="H77" s="20">
        <v>131</v>
      </c>
      <c r="I77" s="20" t="s">
        <v>343</v>
      </c>
      <c r="J77" s="66">
        <v>0</v>
      </c>
      <c r="K77" s="67">
        <v>2.1843449999999995</v>
      </c>
      <c r="L77" s="68">
        <v>0.99289048986975104</v>
      </c>
      <c r="M77" s="67"/>
      <c r="N77" s="68"/>
    </row>
    <row r="78" spans="1:14" ht="76.5" x14ac:dyDescent="0.25">
      <c r="A78" s="18"/>
      <c r="B78" s="20">
        <v>3000564</v>
      </c>
      <c r="C78" s="20" t="s">
        <v>1503</v>
      </c>
      <c r="D78" s="20">
        <v>6</v>
      </c>
      <c r="E78" s="20" t="s">
        <v>404</v>
      </c>
      <c r="F78" s="20">
        <v>136</v>
      </c>
      <c r="G78" s="20" t="s">
        <v>143</v>
      </c>
      <c r="H78" s="20">
        <v>136</v>
      </c>
      <c r="I78" s="20" t="s">
        <v>485</v>
      </c>
      <c r="J78" s="66">
        <v>3.7000000000000005E-2</v>
      </c>
      <c r="K78" s="67">
        <v>3.7000000000000005E-2</v>
      </c>
      <c r="L78" s="68">
        <v>3.6874999757856131E-2</v>
      </c>
      <c r="M78" s="67"/>
      <c r="N78" s="68"/>
    </row>
    <row r="79" spans="1:14" ht="63.75" x14ac:dyDescent="0.25">
      <c r="A79" s="18"/>
      <c r="B79" s="20">
        <v>3000564</v>
      </c>
      <c r="C79" s="20" t="s">
        <v>1503</v>
      </c>
      <c r="D79" s="20">
        <v>6</v>
      </c>
      <c r="E79" s="20" t="s">
        <v>404</v>
      </c>
      <c r="F79" s="20">
        <v>137</v>
      </c>
      <c r="G79" s="20" t="s">
        <v>144</v>
      </c>
      <c r="H79" s="20">
        <v>137</v>
      </c>
      <c r="I79" s="20" t="s">
        <v>345</v>
      </c>
      <c r="J79" s="66">
        <v>3.6784949999999985</v>
      </c>
      <c r="K79" s="67">
        <v>3.718570999999999</v>
      </c>
      <c r="L79" s="68">
        <v>3.5810792849458721</v>
      </c>
      <c r="M79" s="67"/>
      <c r="N79" s="68"/>
    </row>
    <row r="80" spans="1:14" ht="51" x14ac:dyDescent="0.25">
      <c r="A80" s="18"/>
      <c r="B80" s="20">
        <v>3000564</v>
      </c>
      <c r="C80" s="20" t="s">
        <v>1503</v>
      </c>
      <c r="D80" s="20">
        <v>6</v>
      </c>
      <c r="E80" s="20" t="s">
        <v>404</v>
      </c>
      <c r="F80" s="20">
        <v>440</v>
      </c>
      <c r="G80" s="20" t="s">
        <v>205</v>
      </c>
      <c r="H80" s="20">
        <v>440</v>
      </c>
      <c r="I80" s="20" t="s">
        <v>346</v>
      </c>
      <c r="J80" s="66">
        <v>0.36513700000000016</v>
      </c>
      <c r="K80" s="67">
        <v>0.3701370000000001</v>
      </c>
      <c r="L80" s="68">
        <v>0.36886591202346608</v>
      </c>
      <c r="M80" s="67"/>
      <c r="N80" s="68"/>
    </row>
    <row r="81" spans="1:14" ht="51" x14ac:dyDescent="0.25">
      <c r="A81" s="18"/>
      <c r="B81" s="20">
        <v>3000564</v>
      </c>
      <c r="C81" s="20" t="s">
        <v>1503</v>
      </c>
      <c r="D81" s="20">
        <v>6</v>
      </c>
      <c r="E81" s="20" t="s">
        <v>404</v>
      </c>
      <c r="F81" s="20">
        <v>441</v>
      </c>
      <c r="G81" s="20" t="s">
        <v>206</v>
      </c>
      <c r="H81" s="20">
        <v>441</v>
      </c>
      <c r="I81" s="20" t="s">
        <v>347</v>
      </c>
      <c r="J81" s="66">
        <v>0.43036200000000002</v>
      </c>
      <c r="K81" s="67">
        <v>0.33845999999999993</v>
      </c>
      <c r="L81" s="68">
        <v>0.32855277958879014</v>
      </c>
      <c r="M81" s="67"/>
      <c r="N81" s="68"/>
    </row>
    <row r="82" spans="1:14" ht="51" x14ac:dyDescent="0.25">
      <c r="A82" s="18"/>
      <c r="B82" s="20">
        <v>3000564</v>
      </c>
      <c r="C82" s="20" t="s">
        <v>1503</v>
      </c>
      <c r="D82" s="20">
        <v>6</v>
      </c>
      <c r="E82" s="20" t="s">
        <v>404</v>
      </c>
      <c r="F82" s="20">
        <v>442</v>
      </c>
      <c r="G82" s="20" t="s">
        <v>207</v>
      </c>
      <c r="H82" s="20">
        <v>442</v>
      </c>
      <c r="I82" s="20" t="s">
        <v>348</v>
      </c>
      <c r="J82" s="66">
        <v>0.46739900000000012</v>
      </c>
      <c r="K82" s="67">
        <v>0.46529400000000021</v>
      </c>
      <c r="L82" s="68">
        <v>0.4650477519735432</v>
      </c>
      <c r="M82" s="67"/>
      <c r="N82" s="68"/>
    </row>
    <row r="83" spans="1:14" ht="51" x14ac:dyDescent="0.25">
      <c r="A83" s="18"/>
      <c r="B83" s="20">
        <v>3000564</v>
      </c>
      <c r="C83" s="20" t="s">
        <v>1503</v>
      </c>
      <c r="D83" s="20">
        <v>6</v>
      </c>
      <c r="E83" s="20" t="s">
        <v>404</v>
      </c>
      <c r="F83" s="20">
        <v>443</v>
      </c>
      <c r="G83" s="20" t="s">
        <v>208</v>
      </c>
      <c r="H83" s="20">
        <v>443</v>
      </c>
      <c r="I83" s="20" t="s">
        <v>349</v>
      </c>
      <c r="J83" s="66">
        <v>0.31758400000000009</v>
      </c>
      <c r="K83" s="67">
        <v>0.29577600000000004</v>
      </c>
      <c r="L83" s="68">
        <v>0.29107641038717702</v>
      </c>
      <c r="M83" s="67"/>
      <c r="N83" s="68"/>
    </row>
    <row r="84" spans="1:14" ht="51" x14ac:dyDescent="0.25">
      <c r="A84" s="18"/>
      <c r="B84" s="20">
        <v>3000564</v>
      </c>
      <c r="C84" s="20" t="s">
        <v>1503</v>
      </c>
      <c r="D84" s="20">
        <v>6</v>
      </c>
      <c r="E84" s="20" t="s">
        <v>404</v>
      </c>
      <c r="F84" s="20">
        <v>444</v>
      </c>
      <c r="G84" s="20" t="s">
        <v>209</v>
      </c>
      <c r="H84" s="20">
        <v>444</v>
      </c>
      <c r="I84" s="20" t="s">
        <v>350</v>
      </c>
      <c r="J84" s="66">
        <v>0.58301700000000012</v>
      </c>
      <c r="K84" s="67">
        <v>0.47000800000000009</v>
      </c>
      <c r="L84" s="68">
        <v>0.46777063101001204</v>
      </c>
      <c r="M84" s="67"/>
      <c r="N84" s="68"/>
    </row>
    <row r="85" spans="1:14" ht="51" x14ac:dyDescent="0.25">
      <c r="A85" s="18"/>
      <c r="B85" s="20">
        <v>3000564</v>
      </c>
      <c r="C85" s="20" t="s">
        <v>1503</v>
      </c>
      <c r="D85" s="20">
        <v>6</v>
      </c>
      <c r="E85" s="20" t="s">
        <v>404</v>
      </c>
      <c r="F85" s="20">
        <v>445</v>
      </c>
      <c r="G85" s="20" t="s">
        <v>210</v>
      </c>
      <c r="H85" s="20">
        <v>445</v>
      </c>
      <c r="I85" s="20" t="s">
        <v>351</v>
      </c>
      <c r="J85" s="66">
        <v>0.47439600000000015</v>
      </c>
      <c r="K85" s="67">
        <v>0.47825199999999995</v>
      </c>
      <c r="L85" s="68">
        <v>0.46674012232688256</v>
      </c>
      <c r="M85" s="67"/>
      <c r="N85" s="68"/>
    </row>
    <row r="86" spans="1:14" ht="51" x14ac:dyDescent="0.25">
      <c r="A86" s="18"/>
      <c r="B86" s="20">
        <v>3000564</v>
      </c>
      <c r="C86" s="20" t="s">
        <v>1503</v>
      </c>
      <c r="D86" s="20">
        <v>6</v>
      </c>
      <c r="E86" s="20" t="s">
        <v>404</v>
      </c>
      <c r="F86" s="20">
        <v>446</v>
      </c>
      <c r="G86" s="20" t="s">
        <v>211</v>
      </c>
      <c r="H86" s="20">
        <v>446</v>
      </c>
      <c r="I86" s="20" t="s">
        <v>352</v>
      </c>
      <c r="J86" s="66">
        <v>0.53225800000000012</v>
      </c>
      <c r="K86" s="67">
        <v>0.52663700000000035</v>
      </c>
      <c r="L86" s="68">
        <v>0.51736482287287799</v>
      </c>
      <c r="M86" s="67"/>
      <c r="N86" s="68"/>
    </row>
    <row r="87" spans="1:14" ht="51" x14ac:dyDescent="0.25">
      <c r="A87" s="18"/>
      <c r="B87" s="20">
        <v>3000564</v>
      </c>
      <c r="C87" s="20" t="s">
        <v>1503</v>
      </c>
      <c r="D87" s="20">
        <v>6</v>
      </c>
      <c r="E87" s="20" t="s">
        <v>404</v>
      </c>
      <c r="F87" s="20">
        <v>447</v>
      </c>
      <c r="G87" s="20" t="s">
        <v>212</v>
      </c>
      <c r="H87" s="20">
        <v>447</v>
      </c>
      <c r="I87" s="20" t="s">
        <v>353</v>
      </c>
      <c r="J87" s="66">
        <v>0.31095600000000007</v>
      </c>
      <c r="K87" s="67">
        <v>0.22617700000000002</v>
      </c>
      <c r="L87" s="68">
        <v>0.22558111911394008</v>
      </c>
      <c r="M87" s="67"/>
      <c r="N87" s="68"/>
    </row>
    <row r="88" spans="1:14" ht="51" x14ac:dyDescent="0.25">
      <c r="A88" s="18"/>
      <c r="B88" s="20">
        <v>3000564</v>
      </c>
      <c r="C88" s="20" t="s">
        <v>1503</v>
      </c>
      <c r="D88" s="20">
        <v>6</v>
      </c>
      <c r="E88" s="20" t="s">
        <v>404</v>
      </c>
      <c r="F88" s="20">
        <v>448</v>
      </c>
      <c r="G88" s="20" t="s">
        <v>213</v>
      </c>
      <c r="H88" s="20">
        <v>448</v>
      </c>
      <c r="I88" s="20" t="s">
        <v>354</v>
      </c>
      <c r="J88" s="66">
        <v>0.2735800000000001</v>
      </c>
      <c r="K88" s="67">
        <v>0.26960400000000012</v>
      </c>
      <c r="L88" s="68">
        <v>0.25383626882012322</v>
      </c>
      <c r="M88" s="67">
        <v>1521.62353515625</v>
      </c>
      <c r="N88" s="68">
        <v>610.04705810546875</v>
      </c>
    </row>
    <row r="89" spans="1:14" ht="51" x14ac:dyDescent="0.25">
      <c r="A89" s="18"/>
      <c r="B89" s="20">
        <v>3000564</v>
      </c>
      <c r="C89" s="20" t="s">
        <v>1503</v>
      </c>
      <c r="D89" s="20">
        <v>6</v>
      </c>
      <c r="E89" s="20" t="s">
        <v>404</v>
      </c>
      <c r="F89" s="20">
        <v>449</v>
      </c>
      <c r="G89" s="20" t="s">
        <v>214</v>
      </c>
      <c r="H89" s="20">
        <v>449</v>
      </c>
      <c r="I89" s="20" t="s">
        <v>355</v>
      </c>
      <c r="J89" s="66">
        <v>0.41471300000000016</v>
      </c>
      <c r="K89" s="67">
        <v>0.41471300000000011</v>
      </c>
      <c r="L89" s="68">
        <v>0.41278971715291846</v>
      </c>
      <c r="M89" s="67"/>
      <c r="N89" s="68"/>
    </row>
    <row r="90" spans="1:14" ht="51" x14ac:dyDescent="0.25">
      <c r="A90" s="18"/>
      <c r="B90" s="20">
        <v>3000564</v>
      </c>
      <c r="C90" s="20" t="s">
        <v>1503</v>
      </c>
      <c r="D90" s="20">
        <v>6</v>
      </c>
      <c r="E90" s="20" t="s">
        <v>404</v>
      </c>
      <c r="F90" s="20">
        <v>450</v>
      </c>
      <c r="G90" s="20" t="s">
        <v>215</v>
      </c>
      <c r="H90" s="20">
        <v>450</v>
      </c>
      <c r="I90" s="20" t="s">
        <v>356</v>
      </c>
      <c r="J90" s="66">
        <v>0.83545699999999967</v>
      </c>
      <c r="K90" s="67">
        <v>0.73353599999999997</v>
      </c>
      <c r="L90" s="68">
        <v>0.72929565255162743</v>
      </c>
      <c r="M90" s="67"/>
      <c r="N90" s="68"/>
    </row>
    <row r="91" spans="1:14" ht="51" x14ac:dyDescent="0.25">
      <c r="A91" s="18"/>
      <c r="B91" s="20">
        <v>3000564</v>
      </c>
      <c r="C91" s="20" t="s">
        <v>1503</v>
      </c>
      <c r="D91" s="20">
        <v>6</v>
      </c>
      <c r="E91" s="20" t="s">
        <v>404</v>
      </c>
      <c r="F91" s="20">
        <v>451</v>
      </c>
      <c r="G91" s="20" t="s">
        <v>216</v>
      </c>
      <c r="H91" s="20">
        <v>451</v>
      </c>
      <c r="I91" s="20" t="s">
        <v>357</v>
      </c>
      <c r="J91" s="66">
        <v>1.1993699999999994</v>
      </c>
      <c r="K91" s="67">
        <v>1.2334699999999992</v>
      </c>
      <c r="L91" s="68">
        <v>1.2239443823928013</v>
      </c>
      <c r="M91" s="67"/>
      <c r="N91" s="68"/>
    </row>
    <row r="92" spans="1:14" ht="51" x14ac:dyDescent="0.25">
      <c r="A92" s="18"/>
      <c r="B92" s="20">
        <v>3000564</v>
      </c>
      <c r="C92" s="20" t="s">
        <v>1503</v>
      </c>
      <c r="D92" s="20">
        <v>6</v>
      </c>
      <c r="E92" s="20" t="s">
        <v>404</v>
      </c>
      <c r="F92" s="20">
        <v>452</v>
      </c>
      <c r="G92" s="20" t="s">
        <v>217</v>
      </c>
      <c r="H92" s="20">
        <v>452</v>
      </c>
      <c r="I92" s="20" t="s">
        <v>358</v>
      </c>
      <c r="J92" s="66">
        <v>0.69852099999999984</v>
      </c>
      <c r="K92" s="67">
        <v>0.70052099999999984</v>
      </c>
      <c r="L92" s="68">
        <v>0.68620753475261154</v>
      </c>
      <c r="M92" s="67">
        <v>4502.2822265625</v>
      </c>
      <c r="N92" s="68">
        <v>4504.205078125</v>
      </c>
    </row>
    <row r="93" spans="1:14" ht="51" x14ac:dyDescent="0.25">
      <c r="A93" s="18"/>
      <c r="B93" s="20">
        <v>3000564</v>
      </c>
      <c r="C93" s="20" t="s">
        <v>1503</v>
      </c>
      <c r="D93" s="20">
        <v>6</v>
      </c>
      <c r="E93" s="20" t="s">
        <v>404</v>
      </c>
      <c r="F93" s="20">
        <v>453</v>
      </c>
      <c r="G93" s="20" t="s">
        <v>218</v>
      </c>
      <c r="H93" s="20">
        <v>453</v>
      </c>
      <c r="I93" s="20" t="s">
        <v>359</v>
      </c>
      <c r="J93" s="66">
        <v>0.210845</v>
      </c>
      <c r="K93" s="67">
        <v>0.40003100000000003</v>
      </c>
      <c r="L93" s="68">
        <v>0.39988290951441741</v>
      </c>
      <c r="M93" s="67"/>
      <c r="N93" s="68"/>
    </row>
    <row r="94" spans="1:14" ht="51" x14ac:dyDescent="0.25">
      <c r="A94" s="18"/>
      <c r="B94" s="20">
        <v>3000564</v>
      </c>
      <c r="C94" s="20" t="s">
        <v>1503</v>
      </c>
      <c r="D94" s="20">
        <v>6</v>
      </c>
      <c r="E94" s="20" t="s">
        <v>404</v>
      </c>
      <c r="F94" s="20">
        <v>454</v>
      </c>
      <c r="G94" s="20" t="s">
        <v>219</v>
      </c>
      <c r="H94" s="20">
        <v>454</v>
      </c>
      <c r="I94" s="20" t="s">
        <v>360</v>
      </c>
      <c r="J94" s="66">
        <v>3.0605E-2</v>
      </c>
      <c r="K94" s="67">
        <v>1.8171E-2</v>
      </c>
      <c r="L94" s="68">
        <v>1.5260000262060203E-2</v>
      </c>
      <c r="M94" s="67"/>
      <c r="N94" s="68"/>
    </row>
    <row r="95" spans="1:14" ht="51" x14ac:dyDescent="0.25">
      <c r="A95" s="18"/>
      <c r="B95" s="20">
        <v>3000564</v>
      </c>
      <c r="C95" s="20" t="s">
        <v>1503</v>
      </c>
      <c r="D95" s="20">
        <v>6</v>
      </c>
      <c r="E95" s="20" t="s">
        <v>404</v>
      </c>
      <c r="F95" s="20">
        <v>455</v>
      </c>
      <c r="G95" s="20" t="s">
        <v>220</v>
      </c>
      <c r="H95" s="20">
        <v>455</v>
      </c>
      <c r="I95" s="20" t="s">
        <v>361</v>
      </c>
      <c r="J95" s="66">
        <v>0.13380599999999998</v>
      </c>
      <c r="K95" s="67">
        <v>0.13675100000000004</v>
      </c>
      <c r="L95" s="68">
        <v>0.12954203945992049</v>
      </c>
      <c r="M95" s="67"/>
      <c r="N95" s="68"/>
    </row>
    <row r="96" spans="1:14" ht="51" x14ac:dyDescent="0.25">
      <c r="A96" s="18"/>
      <c r="B96" s="20">
        <v>3000564</v>
      </c>
      <c r="C96" s="20" t="s">
        <v>1503</v>
      </c>
      <c r="D96" s="20">
        <v>6</v>
      </c>
      <c r="E96" s="20" t="s">
        <v>404</v>
      </c>
      <c r="F96" s="20">
        <v>456</v>
      </c>
      <c r="G96" s="20" t="s">
        <v>221</v>
      </c>
      <c r="H96" s="20">
        <v>456</v>
      </c>
      <c r="I96" s="20" t="s">
        <v>362</v>
      </c>
      <c r="J96" s="66">
        <v>5.501300000000002E-2</v>
      </c>
      <c r="K96" s="67">
        <v>5.5012999999999999E-2</v>
      </c>
      <c r="L96" s="68">
        <v>5.4996220285829622E-2</v>
      </c>
      <c r="M96" s="67"/>
      <c r="N96" s="68"/>
    </row>
    <row r="97" spans="1:14" ht="51" x14ac:dyDescent="0.25">
      <c r="A97" s="18"/>
      <c r="B97" s="20">
        <v>3000564</v>
      </c>
      <c r="C97" s="20" t="s">
        <v>1503</v>
      </c>
      <c r="D97" s="20">
        <v>6</v>
      </c>
      <c r="E97" s="20" t="s">
        <v>404</v>
      </c>
      <c r="F97" s="20">
        <v>457</v>
      </c>
      <c r="G97" s="20" t="s">
        <v>222</v>
      </c>
      <c r="H97" s="20">
        <v>457</v>
      </c>
      <c r="I97" s="20" t="s">
        <v>363</v>
      </c>
      <c r="J97" s="66">
        <v>0.28986500000000009</v>
      </c>
      <c r="K97" s="67">
        <v>0.28406400000000009</v>
      </c>
      <c r="L97" s="68">
        <v>0.26347073089959849</v>
      </c>
      <c r="M97" s="67"/>
      <c r="N97" s="68"/>
    </row>
    <row r="98" spans="1:14" ht="51" x14ac:dyDescent="0.25">
      <c r="A98" s="18"/>
      <c r="B98" s="20">
        <v>3000564</v>
      </c>
      <c r="C98" s="20" t="s">
        <v>1503</v>
      </c>
      <c r="D98" s="20">
        <v>6</v>
      </c>
      <c r="E98" s="20" t="s">
        <v>404</v>
      </c>
      <c r="F98" s="20">
        <v>458</v>
      </c>
      <c r="G98" s="20" t="s">
        <v>223</v>
      </c>
      <c r="H98" s="20">
        <v>458</v>
      </c>
      <c r="I98" s="20" t="s">
        <v>364</v>
      </c>
      <c r="J98" s="66">
        <v>0.42576900000000001</v>
      </c>
      <c r="K98" s="67">
        <v>0.43834499999999998</v>
      </c>
      <c r="L98" s="68">
        <v>0.41959344386600606</v>
      </c>
      <c r="M98" s="67"/>
      <c r="N98" s="68"/>
    </row>
    <row r="99" spans="1:14" ht="51" x14ac:dyDescent="0.25">
      <c r="A99" s="18"/>
      <c r="B99" s="20">
        <v>3000564</v>
      </c>
      <c r="C99" s="20" t="s">
        <v>1503</v>
      </c>
      <c r="D99" s="20">
        <v>6</v>
      </c>
      <c r="E99" s="20" t="s">
        <v>404</v>
      </c>
      <c r="F99" s="20">
        <v>459</v>
      </c>
      <c r="G99" s="20" t="s">
        <v>224</v>
      </c>
      <c r="H99" s="20">
        <v>459</v>
      </c>
      <c r="I99" s="20" t="s">
        <v>365</v>
      </c>
      <c r="J99" s="66">
        <v>0.37936399999999992</v>
      </c>
      <c r="K99" s="67">
        <v>0.348194</v>
      </c>
      <c r="L99" s="68">
        <v>0.32034744136217341</v>
      </c>
      <c r="M99" s="67"/>
      <c r="N99" s="68"/>
    </row>
    <row r="100" spans="1:14" ht="51" x14ac:dyDescent="0.25">
      <c r="A100" s="18"/>
      <c r="B100" s="20">
        <v>3000564</v>
      </c>
      <c r="C100" s="20" t="s">
        <v>1503</v>
      </c>
      <c r="D100" s="20">
        <v>6</v>
      </c>
      <c r="E100" s="20" t="s">
        <v>404</v>
      </c>
      <c r="F100" s="20">
        <v>460</v>
      </c>
      <c r="G100" s="20" t="s">
        <v>225</v>
      </c>
      <c r="H100" s="20">
        <v>460</v>
      </c>
      <c r="I100" s="20" t="s">
        <v>366</v>
      </c>
      <c r="J100" s="66">
        <v>0.11253099999999999</v>
      </c>
      <c r="K100" s="67">
        <v>0.11253100000000002</v>
      </c>
      <c r="L100" s="68">
        <v>0.11200817105418537</v>
      </c>
      <c r="M100" s="67"/>
      <c r="N100" s="68"/>
    </row>
    <row r="101" spans="1:14" ht="51" x14ac:dyDescent="0.25">
      <c r="A101" s="18"/>
      <c r="B101" s="20">
        <v>3000564</v>
      </c>
      <c r="C101" s="20" t="s">
        <v>1503</v>
      </c>
      <c r="D101" s="20">
        <v>6</v>
      </c>
      <c r="E101" s="20" t="s">
        <v>404</v>
      </c>
      <c r="F101" s="20">
        <v>461</v>
      </c>
      <c r="G101" s="20" t="s">
        <v>226</v>
      </c>
      <c r="H101" s="20">
        <v>461</v>
      </c>
      <c r="I101" s="20" t="s">
        <v>367</v>
      </c>
      <c r="J101" s="66">
        <v>0.36581999999999998</v>
      </c>
      <c r="K101" s="67">
        <v>0.36566999999999994</v>
      </c>
      <c r="L101" s="68">
        <v>0.36548084100650158</v>
      </c>
      <c r="M101" s="67"/>
      <c r="N101" s="68"/>
    </row>
    <row r="102" spans="1:14" ht="51" x14ac:dyDescent="0.25">
      <c r="A102" s="18"/>
      <c r="B102" s="20">
        <v>3000564</v>
      </c>
      <c r="C102" s="20" t="s">
        <v>1503</v>
      </c>
      <c r="D102" s="20">
        <v>6</v>
      </c>
      <c r="E102" s="20" t="s">
        <v>404</v>
      </c>
      <c r="F102" s="20">
        <v>462</v>
      </c>
      <c r="G102" s="20" t="s">
        <v>227</v>
      </c>
      <c r="H102" s="20">
        <v>462</v>
      </c>
      <c r="I102" s="20" t="s">
        <v>368</v>
      </c>
      <c r="J102" s="66">
        <v>0.12755300000000003</v>
      </c>
      <c r="K102" s="67">
        <v>9.8636000000000015E-2</v>
      </c>
      <c r="L102" s="68">
        <v>9.6943320735590532E-2</v>
      </c>
      <c r="M102" s="67"/>
      <c r="N102" s="68"/>
    </row>
    <row r="103" spans="1:14" ht="51" x14ac:dyDescent="0.25">
      <c r="A103" s="18"/>
      <c r="B103" s="20">
        <v>3000564</v>
      </c>
      <c r="C103" s="20" t="s">
        <v>1503</v>
      </c>
      <c r="D103" s="20">
        <v>6</v>
      </c>
      <c r="E103" s="20" t="s">
        <v>404</v>
      </c>
      <c r="F103" s="20">
        <v>463</v>
      </c>
      <c r="G103" s="20" t="s">
        <v>228</v>
      </c>
      <c r="H103" s="20">
        <v>463</v>
      </c>
      <c r="I103" s="20" t="s">
        <v>369</v>
      </c>
      <c r="J103" s="66">
        <v>1.3112709999999996</v>
      </c>
      <c r="K103" s="67">
        <v>1.3181909999999997</v>
      </c>
      <c r="L103" s="68">
        <v>1.3032559590446908</v>
      </c>
      <c r="M103" s="67"/>
      <c r="N103" s="68"/>
    </row>
    <row r="104" spans="1:14" ht="51" x14ac:dyDescent="0.25">
      <c r="A104" s="18"/>
      <c r="B104" s="20">
        <v>3000564</v>
      </c>
      <c r="C104" s="20" t="s">
        <v>1503</v>
      </c>
      <c r="D104" s="20">
        <v>6</v>
      </c>
      <c r="E104" s="20" t="s">
        <v>404</v>
      </c>
      <c r="F104" s="20">
        <v>464</v>
      </c>
      <c r="G104" s="20" t="s">
        <v>229</v>
      </c>
      <c r="H104" s="20">
        <v>464</v>
      </c>
      <c r="I104" s="20" t="s">
        <v>370</v>
      </c>
      <c r="J104" s="66">
        <v>0.40492900000000009</v>
      </c>
      <c r="K104" s="67">
        <v>0.21793899999999997</v>
      </c>
      <c r="L104" s="68">
        <v>0.20701966227352386</v>
      </c>
      <c r="M104" s="67"/>
      <c r="N104" s="68"/>
    </row>
    <row r="105" spans="1:14" ht="38.25" x14ac:dyDescent="0.25">
      <c r="A105" s="18"/>
      <c r="B105" s="20">
        <v>3000565</v>
      </c>
      <c r="C105" s="20" t="s">
        <v>1504</v>
      </c>
      <c r="D105" s="20">
        <v>429</v>
      </c>
      <c r="E105" s="20" t="s">
        <v>751</v>
      </c>
      <c r="F105" s="20">
        <v>10</v>
      </c>
      <c r="G105" s="20" t="s">
        <v>108</v>
      </c>
      <c r="H105" s="20">
        <v>10</v>
      </c>
      <c r="I105" s="20" t="s">
        <v>1553</v>
      </c>
      <c r="J105" s="66">
        <v>71.895776999999995</v>
      </c>
      <c r="K105" s="67">
        <v>3.3664519999999998</v>
      </c>
      <c r="L105" s="68">
        <v>3.1344296219758689</v>
      </c>
      <c r="M105" s="67"/>
      <c r="N105" s="68"/>
    </row>
    <row r="106" spans="1:14" ht="51" x14ac:dyDescent="0.25">
      <c r="A106" s="18"/>
      <c r="B106" s="20">
        <v>3000565</v>
      </c>
      <c r="C106" s="20" t="s">
        <v>1504</v>
      </c>
      <c r="D106" s="20">
        <v>429</v>
      </c>
      <c r="E106" s="20" t="s">
        <v>751</v>
      </c>
      <c r="F106" s="20">
        <v>10</v>
      </c>
      <c r="G106" s="20" t="s">
        <v>108</v>
      </c>
      <c r="H106" s="20">
        <v>26</v>
      </c>
      <c r="I106" s="20" t="s">
        <v>1554</v>
      </c>
      <c r="J106" s="66">
        <v>2</v>
      </c>
      <c r="K106" s="67">
        <v>1.1460129999999999</v>
      </c>
      <c r="L106" s="68">
        <v>1.1155098916497082</v>
      </c>
      <c r="M106" s="67"/>
      <c r="N106" s="68"/>
    </row>
    <row r="107" spans="1:14" ht="51" x14ac:dyDescent="0.25">
      <c r="A107" s="18"/>
      <c r="B107" s="20">
        <v>3000565</v>
      </c>
      <c r="C107" s="20" t="s">
        <v>1504</v>
      </c>
      <c r="D107" s="20">
        <v>429</v>
      </c>
      <c r="E107" s="20" t="s">
        <v>751</v>
      </c>
      <c r="F107" s="20">
        <v>11</v>
      </c>
      <c r="G107" s="20" t="s">
        <v>109</v>
      </c>
      <c r="H107" s="20">
        <v>11</v>
      </c>
      <c r="I107" s="20" t="s">
        <v>341</v>
      </c>
      <c r="J107" s="66">
        <v>13.216141</v>
      </c>
      <c r="K107" s="67">
        <v>3.1152340000000001</v>
      </c>
      <c r="L107" s="68">
        <v>3.115229950111825</v>
      </c>
      <c r="M107" s="67"/>
      <c r="N107" s="68"/>
    </row>
    <row r="108" spans="1:14" ht="63.75" x14ac:dyDescent="0.25">
      <c r="A108" s="18"/>
      <c r="B108" s="20">
        <v>3000565</v>
      </c>
      <c r="C108" s="20" t="s">
        <v>1504</v>
      </c>
      <c r="D108" s="20">
        <v>429</v>
      </c>
      <c r="E108" s="20" t="s">
        <v>751</v>
      </c>
      <c r="F108" s="20">
        <v>37</v>
      </c>
      <c r="G108" s="20" t="s">
        <v>122</v>
      </c>
      <c r="H108" s="20">
        <v>37</v>
      </c>
      <c r="I108" s="20" t="s">
        <v>1557</v>
      </c>
      <c r="J108" s="66">
        <v>1.0900000000000001</v>
      </c>
      <c r="K108" s="67">
        <v>4.5999999999999999E-2</v>
      </c>
      <c r="L108" s="68">
        <v>1.1500000022351742E-2</v>
      </c>
      <c r="M108" s="67"/>
      <c r="N108" s="68"/>
    </row>
    <row r="109" spans="1:14" ht="76.5" x14ac:dyDescent="0.25">
      <c r="A109" s="18"/>
      <c r="B109" s="20">
        <v>3000565</v>
      </c>
      <c r="C109" s="20" t="s">
        <v>1504</v>
      </c>
      <c r="D109" s="20">
        <v>429</v>
      </c>
      <c r="E109" s="20" t="s">
        <v>751</v>
      </c>
      <c r="F109" s="20">
        <v>136</v>
      </c>
      <c r="G109" s="20" t="s">
        <v>143</v>
      </c>
      <c r="H109" s="20">
        <v>136</v>
      </c>
      <c r="I109" s="20" t="s">
        <v>485</v>
      </c>
      <c r="J109" s="66">
        <v>11.277944999999999</v>
      </c>
      <c r="K109" s="67">
        <v>11.297264999999999</v>
      </c>
      <c r="L109" s="68">
        <v>7.8189356432412751</v>
      </c>
      <c r="M109" s="67"/>
      <c r="N109" s="68"/>
    </row>
    <row r="110" spans="1:14" ht="63.75" x14ac:dyDescent="0.25">
      <c r="A110" s="18"/>
      <c r="B110" s="20">
        <v>3000565</v>
      </c>
      <c r="C110" s="20" t="s">
        <v>1504</v>
      </c>
      <c r="D110" s="20">
        <v>429</v>
      </c>
      <c r="E110" s="20" t="s">
        <v>751</v>
      </c>
      <c r="F110" s="20">
        <v>137</v>
      </c>
      <c r="G110" s="20" t="s">
        <v>144</v>
      </c>
      <c r="H110" s="20">
        <v>137</v>
      </c>
      <c r="I110" s="20" t="s">
        <v>345</v>
      </c>
      <c r="J110" s="66">
        <v>40.518730000000033</v>
      </c>
      <c r="K110" s="67">
        <v>36.167095000000018</v>
      </c>
      <c r="L110" s="68">
        <v>35.12875808647027</v>
      </c>
      <c r="M110" s="67"/>
      <c r="N110" s="68"/>
    </row>
    <row r="111" spans="1:14" ht="51" x14ac:dyDescent="0.25">
      <c r="A111" s="18"/>
      <c r="B111" s="20">
        <v>3000565</v>
      </c>
      <c r="C111" s="20" t="s">
        <v>1504</v>
      </c>
      <c r="D111" s="20">
        <v>429</v>
      </c>
      <c r="E111" s="20" t="s">
        <v>751</v>
      </c>
      <c r="F111" s="20">
        <v>440</v>
      </c>
      <c r="G111" s="20" t="s">
        <v>205</v>
      </c>
      <c r="H111" s="20">
        <v>440</v>
      </c>
      <c r="I111" s="20" t="s">
        <v>346</v>
      </c>
      <c r="J111" s="66">
        <v>0.44003700000000007</v>
      </c>
      <c r="K111" s="67">
        <v>0.86965700000000001</v>
      </c>
      <c r="L111" s="68">
        <v>0.86714685132028535</v>
      </c>
      <c r="M111" s="67"/>
      <c r="N111" s="68"/>
    </row>
    <row r="112" spans="1:14" ht="51" x14ac:dyDescent="0.25">
      <c r="A112" s="18"/>
      <c r="B112" s="20">
        <v>3000565</v>
      </c>
      <c r="C112" s="20" t="s">
        <v>1504</v>
      </c>
      <c r="D112" s="20">
        <v>429</v>
      </c>
      <c r="E112" s="20" t="s">
        <v>751</v>
      </c>
      <c r="F112" s="20">
        <v>441</v>
      </c>
      <c r="G112" s="20" t="s">
        <v>206</v>
      </c>
      <c r="H112" s="20">
        <v>441</v>
      </c>
      <c r="I112" s="20" t="s">
        <v>347</v>
      </c>
      <c r="J112" s="66">
        <v>0.2419970000000001</v>
      </c>
      <c r="K112" s="67">
        <v>1.3078679999999996</v>
      </c>
      <c r="L112" s="68">
        <v>1.2787999648498953</v>
      </c>
      <c r="M112" s="67"/>
      <c r="N112" s="68"/>
    </row>
    <row r="113" spans="1:14" ht="51" x14ac:dyDescent="0.25">
      <c r="A113" s="18"/>
      <c r="B113" s="20">
        <v>3000565</v>
      </c>
      <c r="C113" s="20" t="s">
        <v>1504</v>
      </c>
      <c r="D113" s="20">
        <v>429</v>
      </c>
      <c r="E113" s="20" t="s">
        <v>751</v>
      </c>
      <c r="F113" s="20">
        <v>442</v>
      </c>
      <c r="G113" s="20" t="s">
        <v>207</v>
      </c>
      <c r="H113" s="20">
        <v>442</v>
      </c>
      <c r="I113" s="20" t="s">
        <v>348</v>
      </c>
      <c r="J113" s="66">
        <v>0.70865900000000004</v>
      </c>
      <c r="K113" s="67">
        <v>0.67062400000000011</v>
      </c>
      <c r="L113" s="68">
        <v>0.67023549071018351</v>
      </c>
      <c r="M113" s="67"/>
      <c r="N113" s="68"/>
    </row>
    <row r="114" spans="1:14" ht="51" x14ac:dyDescent="0.25">
      <c r="A114" s="18"/>
      <c r="B114" s="20">
        <v>3000565</v>
      </c>
      <c r="C114" s="20" t="s">
        <v>1504</v>
      </c>
      <c r="D114" s="20">
        <v>429</v>
      </c>
      <c r="E114" s="20" t="s">
        <v>751</v>
      </c>
      <c r="F114" s="20">
        <v>443</v>
      </c>
      <c r="G114" s="20" t="s">
        <v>208</v>
      </c>
      <c r="H114" s="20">
        <v>443</v>
      </c>
      <c r="I114" s="20" t="s">
        <v>349</v>
      </c>
      <c r="J114" s="66">
        <v>0.20828500000000005</v>
      </c>
      <c r="K114" s="67">
        <v>2.3362849999999997</v>
      </c>
      <c r="L114" s="68">
        <v>2.293859206707566</v>
      </c>
      <c r="M114" s="67"/>
      <c r="N114" s="68"/>
    </row>
    <row r="115" spans="1:14" ht="51" x14ac:dyDescent="0.25">
      <c r="A115" s="18"/>
      <c r="B115" s="20">
        <v>3000565</v>
      </c>
      <c r="C115" s="20" t="s">
        <v>1504</v>
      </c>
      <c r="D115" s="20">
        <v>429</v>
      </c>
      <c r="E115" s="20" t="s">
        <v>751</v>
      </c>
      <c r="F115" s="20">
        <v>444</v>
      </c>
      <c r="G115" s="20" t="s">
        <v>209</v>
      </c>
      <c r="H115" s="20">
        <v>444</v>
      </c>
      <c r="I115" s="20" t="s">
        <v>350</v>
      </c>
      <c r="J115" s="66">
        <v>0.65201299999999962</v>
      </c>
      <c r="K115" s="67">
        <v>0.50632100000000013</v>
      </c>
      <c r="L115" s="68">
        <v>0.50337892210450264</v>
      </c>
      <c r="M115" s="67"/>
      <c r="N115" s="68"/>
    </row>
    <row r="116" spans="1:14" ht="51" x14ac:dyDescent="0.25">
      <c r="A116" s="18"/>
      <c r="B116" s="20">
        <v>3000565</v>
      </c>
      <c r="C116" s="20" t="s">
        <v>1504</v>
      </c>
      <c r="D116" s="20">
        <v>429</v>
      </c>
      <c r="E116" s="20" t="s">
        <v>751</v>
      </c>
      <c r="F116" s="20">
        <v>445</v>
      </c>
      <c r="G116" s="20" t="s">
        <v>210</v>
      </c>
      <c r="H116" s="20">
        <v>445</v>
      </c>
      <c r="I116" s="20" t="s">
        <v>351</v>
      </c>
      <c r="J116" s="66">
        <v>0.54024099999999997</v>
      </c>
      <c r="K116" s="67">
        <v>3.6951010000000015</v>
      </c>
      <c r="L116" s="68">
        <v>3.404481528850738</v>
      </c>
      <c r="M116" s="67"/>
      <c r="N116" s="68"/>
    </row>
    <row r="117" spans="1:14" ht="51" x14ac:dyDescent="0.25">
      <c r="A117" s="18"/>
      <c r="B117" s="20">
        <v>3000565</v>
      </c>
      <c r="C117" s="20" t="s">
        <v>1504</v>
      </c>
      <c r="D117" s="20">
        <v>429</v>
      </c>
      <c r="E117" s="20" t="s">
        <v>751</v>
      </c>
      <c r="F117" s="20">
        <v>446</v>
      </c>
      <c r="G117" s="20" t="s">
        <v>211</v>
      </c>
      <c r="H117" s="20">
        <v>446</v>
      </c>
      <c r="I117" s="20" t="s">
        <v>352</v>
      </c>
      <c r="J117" s="66">
        <v>0.47494500000000006</v>
      </c>
      <c r="K117" s="67">
        <v>1.1267250000000002</v>
      </c>
      <c r="L117" s="68">
        <v>1.1142932054073071</v>
      </c>
      <c r="M117" s="67"/>
      <c r="N117" s="68"/>
    </row>
    <row r="118" spans="1:14" ht="51" x14ac:dyDescent="0.25">
      <c r="A118" s="18"/>
      <c r="B118" s="20">
        <v>3000565</v>
      </c>
      <c r="C118" s="20" t="s">
        <v>1504</v>
      </c>
      <c r="D118" s="20">
        <v>429</v>
      </c>
      <c r="E118" s="20" t="s">
        <v>751</v>
      </c>
      <c r="F118" s="20">
        <v>447</v>
      </c>
      <c r="G118" s="20" t="s">
        <v>212</v>
      </c>
      <c r="H118" s="20">
        <v>447</v>
      </c>
      <c r="I118" s="20" t="s">
        <v>353</v>
      </c>
      <c r="J118" s="66">
        <v>0.32678800000000013</v>
      </c>
      <c r="K118" s="67">
        <v>0.3036029999999999</v>
      </c>
      <c r="L118" s="68">
        <v>0.30234648823534371</v>
      </c>
      <c r="M118" s="67"/>
      <c r="N118" s="68"/>
    </row>
    <row r="119" spans="1:14" ht="51" x14ac:dyDescent="0.25">
      <c r="A119" s="18"/>
      <c r="B119" s="20">
        <v>3000565</v>
      </c>
      <c r="C119" s="20" t="s">
        <v>1504</v>
      </c>
      <c r="D119" s="20">
        <v>429</v>
      </c>
      <c r="E119" s="20" t="s">
        <v>751</v>
      </c>
      <c r="F119" s="20">
        <v>448</v>
      </c>
      <c r="G119" s="20" t="s">
        <v>213</v>
      </c>
      <c r="H119" s="20">
        <v>448</v>
      </c>
      <c r="I119" s="20" t="s">
        <v>354</v>
      </c>
      <c r="J119" s="66">
        <v>0.16544700000000004</v>
      </c>
      <c r="K119" s="67">
        <v>0.12134700000000002</v>
      </c>
      <c r="L119" s="68">
        <v>0.11623136918206001</v>
      </c>
      <c r="M119" s="67">
        <v>8.2432432174682617</v>
      </c>
      <c r="N119" s="68">
        <v>7.8108110427856445</v>
      </c>
    </row>
    <row r="120" spans="1:14" ht="51" x14ac:dyDescent="0.25">
      <c r="A120" s="18"/>
      <c r="B120" s="20">
        <v>3000565</v>
      </c>
      <c r="C120" s="20" t="s">
        <v>1504</v>
      </c>
      <c r="D120" s="20">
        <v>429</v>
      </c>
      <c r="E120" s="20" t="s">
        <v>751</v>
      </c>
      <c r="F120" s="20">
        <v>449</v>
      </c>
      <c r="G120" s="20" t="s">
        <v>214</v>
      </c>
      <c r="H120" s="20">
        <v>449</v>
      </c>
      <c r="I120" s="20" t="s">
        <v>355</v>
      </c>
      <c r="J120" s="66">
        <v>0.29437100000000005</v>
      </c>
      <c r="K120" s="67">
        <v>1.5513159999999997</v>
      </c>
      <c r="L120" s="68">
        <v>1.4975695318535145</v>
      </c>
      <c r="M120" s="67"/>
      <c r="N120" s="68"/>
    </row>
    <row r="121" spans="1:14" ht="51" x14ac:dyDescent="0.25">
      <c r="A121" s="18"/>
      <c r="B121" s="20">
        <v>3000565</v>
      </c>
      <c r="C121" s="20" t="s">
        <v>1504</v>
      </c>
      <c r="D121" s="20">
        <v>429</v>
      </c>
      <c r="E121" s="20" t="s">
        <v>751</v>
      </c>
      <c r="F121" s="20">
        <v>450</v>
      </c>
      <c r="G121" s="20" t="s">
        <v>215</v>
      </c>
      <c r="H121" s="20">
        <v>450</v>
      </c>
      <c r="I121" s="20" t="s">
        <v>356</v>
      </c>
      <c r="J121" s="66">
        <v>0.4210460000000002</v>
      </c>
      <c r="K121" s="67">
        <v>0.41191800000000006</v>
      </c>
      <c r="L121" s="68">
        <v>0.39131223214644706</v>
      </c>
      <c r="M121" s="67"/>
      <c r="N121" s="68"/>
    </row>
    <row r="122" spans="1:14" ht="51" x14ac:dyDescent="0.25">
      <c r="A122" s="18"/>
      <c r="B122" s="20">
        <v>3000565</v>
      </c>
      <c r="C122" s="20" t="s">
        <v>1504</v>
      </c>
      <c r="D122" s="20">
        <v>429</v>
      </c>
      <c r="E122" s="20" t="s">
        <v>751</v>
      </c>
      <c r="F122" s="20">
        <v>451</v>
      </c>
      <c r="G122" s="20" t="s">
        <v>216</v>
      </c>
      <c r="H122" s="20">
        <v>451</v>
      </c>
      <c r="I122" s="20" t="s">
        <v>357</v>
      </c>
      <c r="J122" s="66">
        <v>0.43773600000000012</v>
      </c>
      <c r="K122" s="67">
        <v>2.9922019999999989</v>
      </c>
      <c r="L122" s="68">
        <v>2.8594996099473065</v>
      </c>
      <c r="M122" s="67"/>
      <c r="N122" s="68"/>
    </row>
    <row r="123" spans="1:14" ht="51" x14ac:dyDescent="0.25">
      <c r="A123" s="18"/>
      <c r="B123" s="20">
        <v>3000565</v>
      </c>
      <c r="C123" s="20" t="s">
        <v>1504</v>
      </c>
      <c r="D123" s="20">
        <v>429</v>
      </c>
      <c r="E123" s="20" t="s">
        <v>751</v>
      </c>
      <c r="F123" s="20">
        <v>452</v>
      </c>
      <c r="G123" s="20" t="s">
        <v>217</v>
      </c>
      <c r="H123" s="20">
        <v>452</v>
      </c>
      <c r="I123" s="20" t="s">
        <v>358</v>
      </c>
      <c r="J123" s="66">
        <v>0.33576100000000003</v>
      </c>
      <c r="K123" s="67">
        <v>1.8462610000000002</v>
      </c>
      <c r="L123" s="68">
        <v>1.5625401629775411</v>
      </c>
      <c r="M123" s="67">
        <v>5.320000171661377</v>
      </c>
      <c r="N123" s="68">
        <v>5.320000171661377</v>
      </c>
    </row>
    <row r="124" spans="1:14" ht="51" x14ac:dyDescent="0.25">
      <c r="A124" s="18"/>
      <c r="B124" s="20">
        <v>3000565</v>
      </c>
      <c r="C124" s="20" t="s">
        <v>1504</v>
      </c>
      <c r="D124" s="20">
        <v>429</v>
      </c>
      <c r="E124" s="20" t="s">
        <v>751</v>
      </c>
      <c r="F124" s="20">
        <v>453</v>
      </c>
      <c r="G124" s="20" t="s">
        <v>218</v>
      </c>
      <c r="H124" s="20">
        <v>453</v>
      </c>
      <c r="I124" s="20" t="s">
        <v>359</v>
      </c>
      <c r="J124" s="66">
        <v>0.14810000000000001</v>
      </c>
      <c r="K124" s="67">
        <v>1.0552479999999997</v>
      </c>
      <c r="L124" s="68">
        <v>0.88499792084621731</v>
      </c>
      <c r="M124" s="67"/>
      <c r="N124" s="68"/>
    </row>
    <row r="125" spans="1:14" ht="51" x14ac:dyDescent="0.25">
      <c r="A125" s="18"/>
      <c r="B125" s="20">
        <v>3000565</v>
      </c>
      <c r="C125" s="20" t="s">
        <v>1504</v>
      </c>
      <c r="D125" s="20">
        <v>429</v>
      </c>
      <c r="E125" s="20" t="s">
        <v>751</v>
      </c>
      <c r="F125" s="20">
        <v>454</v>
      </c>
      <c r="G125" s="20" t="s">
        <v>219</v>
      </c>
      <c r="H125" s="20">
        <v>454</v>
      </c>
      <c r="I125" s="20" t="s">
        <v>360</v>
      </c>
      <c r="J125" s="66">
        <v>0.10172299999999999</v>
      </c>
      <c r="K125" s="67">
        <v>0.54317400000000005</v>
      </c>
      <c r="L125" s="68">
        <v>0.31892779038753361</v>
      </c>
      <c r="M125" s="67"/>
      <c r="N125" s="68"/>
    </row>
    <row r="126" spans="1:14" ht="51" x14ac:dyDescent="0.25">
      <c r="A126" s="18"/>
      <c r="B126" s="20">
        <v>3000565</v>
      </c>
      <c r="C126" s="20" t="s">
        <v>1504</v>
      </c>
      <c r="D126" s="20">
        <v>429</v>
      </c>
      <c r="E126" s="20" t="s">
        <v>751</v>
      </c>
      <c r="F126" s="20">
        <v>455</v>
      </c>
      <c r="G126" s="20" t="s">
        <v>220</v>
      </c>
      <c r="H126" s="20">
        <v>455</v>
      </c>
      <c r="I126" s="20" t="s">
        <v>361</v>
      </c>
      <c r="J126" s="66">
        <v>6.4981999999999998E-2</v>
      </c>
      <c r="K126" s="67">
        <v>6.5657000000000007E-2</v>
      </c>
      <c r="L126" s="68">
        <v>6.3300530717242509E-2</v>
      </c>
      <c r="M126" s="67"/>
      <c r="N126" s="68"/>
    </row>
    <row r="127" spans="1:14" ht="51" x14ac:dyDescent="0.25">
      <c r="A127" s="18"/>
      <c r="B127" s="20">
        <v>3000565</v>
      </c>
      <c r="C127" s="20" t="s">
        <v>1504</v>
      </c>
      <c r="D127" s="20">
        <v>429</v>
      </c>
      <c r="E127" s="20" t="s">
        <v>751</v>
      </c>
      <c r="F127" s="20">
        <v>456</v>
      </c>
      <c r="G127" s="20" t="s">
        <v>221</v>
      </c>
      <c r="H127" s="20">
        <v>456</v>
      </c>
      <c r="I127" s="20" t="s">
        <v>362</v>
      </c>
      <c r="J127" s="66">
        <v>0.33616499999999999</v>
      </c>
      <c r="K127" s="67">
        <v>0.32516500000000004</v>
      </c>
      <c r="L127" s="68">
        <v>0.29272251528163906</v>
      </c>
      <c r="M127" s="67"/>
      <c r="N127" s="68"/>
    </row>
    <row r="128" spans="1:14" ht="51" x14ac:dyDescent="0.25">
      <c r="A128" s="18"/>
      <c r="B128" s="20">
        <v>3000565</v>
      </c>
      <c r="C128" s="20" t="s">
        <v>1504</v>
      </c>
      <c r="D128" s="20">
        <v>429</v>
      </c>
      <c r="E128" s="20" t="s">
        <v>751</v>
      </c>
      <c r="F128" s="20">
        <v>457</v>
      </c>
      <c r="G128" s="20" t="s">
        <v>222</v>
      </c>
      <c r="H128" s="20">
        <v>457</v>
      </c>
      <c r="I128" s="20" t="s">
        <v>363</v>
      </c>
      <c r="J128" s="66">
        <v>0.16279700000000008</v>
      </c>
      <c r="K128" s="67">
        <v>3.3098819999999991</v>
      </c>
      <c r="L128" s="68">
        <v>2.9777029401848267</v>
      </c>
      <c r="M128" s="67"/>
      <c r="N128" s="68"/>
    </row>
    <row r="129" spans="1:14" ht="51" x14ac:dyDescent="0.25">
      <c r="A129" s="18"/>
      <c r="B129" s="20">
        <v>3000565</v>
      </c>
      <c r="C129" s="20" t="s">
        <v>1504</v>
      </c>
      <c r="D129" s="20">
        <v>429</v>
      </c>
      <c r="E129" s="20" t="s">
        <v>751</v>
      </c>
      <c r="F129" s="20">
        <v>458</v>
      </c>
      <c r="G129" s="20" t="s">
        <v>223</v>
      </c>
      <c r="H129" s="20">
        <v>458</v>
      </c>
      <c r="I129" s="20" t="s">
        <v>364</v>
      </c>
      <c r="J129" s="66">
        <v>0.40857300000000008</v>
      </c>
      <c r="K129" s="67">
        <v>0.40857299999999996</v>
      </c>
      <c r="L129" s="68">
        <v>0.38929271180029446</v>
      </c>
      <c r="M129" s="67"/>
      <c r="N129" s="68"/>
    </row>
    <row r="130" spans="1:14" ht="51" x14ac:dyDescent="0.25">
      <c r="A130" s="18"/>
      <c r="B130" s="20">
        <v>3000565</v>
      </c>
      <c r="C130" s="20" t="s">
        <v>1504</v>
      </c>
      <c r="D130" s="20">
        <v>429</v>
      </c>
      <c r="E130" s="20" t="s">
        <v>751</v>
      </c>
      <c r="F130" s="20">
        <v>459</v>
      </c>
      <c r="G130" s="20" t="s">
        <v>224</v>
      </c>
      <c r="H130" s="20">
        <v>459</v>
      </c>
      <c r="I130" s="20" t="s">
        <v>365</v>
      </c>
      <c r="J130" s="66">
        <v>0.17959799999999995</v>
      </c>
      <c r="K130" s="67">
        <v>0.83984099999999973</v>
      </c>
      <c r="L130" s="68">
        <v>0.81755643061342198</v>
      </c>
      <c r="M130" s="67"/>
      <c r="N130" s="68"/>
    </row>
    <row r="131" spans="1:14" ht="51" x14ac:dyDescent="0.25">
      <c r="A131" s="18"/>
      <c r="B131" s="20">
        <v>3000565</v>
      </c>
      <c r="C131" s="20" t="s">
        <v>1504</v>
      </c>
      <c r="D131" s="20">
        <v>429</v>
      </c>
      <c r="E131" s="20" t="s">
        <v>751</v>
      </c>
      <c r="F131" s="20">
        <v>460</v>
      </c>
      <c r="G131" s="20" t="s">
        <v>225</v>
      </c>
      <c r="H131" s="20">
        <v>460</v>
      </c>
      <c r="I131" s="20" t="s">
        <v>366</v>
      </c>
      <c r="J131" s="66">
        <v>5.1704E-2</v>
      </c>
      <c r="K131" s="67">
        <v>5.0384000000000005E-2</v>
      </c>
      <c r="L131" s="68">
        <v>5.0327179564192193E-2</v>
      </c>
      <c r="M131" s="67"/>
      <c r="N131" s="68"/>
    </row>
    <row r="132" spans="1:14" ht="51" x14ac:dyDescent="0.25">
      <c r="A132" s="18"/>
      <c r="B132" s="20">
        <v>3000565</v>
      </c>
      <c r="C132" s="20" t="s">
        <v>1504</v>
      </c>
      <c r="D132" s="20">
        <v>429</v>
      </c>
      <c r="E132" s="20" t="s">
        <v>751</v>
      </c>
      <c r="F132" s="20">
        <v>461</v>
      </c>
      <c r="G132" s="20" t="s">
        <v>226</v>
      </c>
      <c r="H132" s="20">
        <v>461</v>
      </c>
      <c r="I132" s="20" t="s">
        <v>367</v>
      </c>
      <c r="J132" s="66">
        <v>0.18617899999999998</v>
      </c>
      <c r="K132" s="67">
        <v>1.6800640000000002</v>
      </c>
      <c r="L132" s="68">
        <v>1.675224256090587</v>
      </c>
      <c r="M132" s="67"/>
      <c r="N132" s="68"/>
    </row>
    <row r="133" spans="1:14" ht="51" x14ac:dyDescent="0.25">
      <c r="A133" s="18"/>
      <c r="B133" s="20">
        <v>3000565</v>
      </c>
      <c r="C133" s="20" t="s">
        <v>1504</v>
      </c>
      <c r="D133" s="20">
        <v>429</v>
      </c>
      <c r="E133" s="20" t="s">
        <v>751</v>
      </c>
      <c r="F133" s="20">
        <v>462</v>
      </c>
      <c r="G133" s="20" t="s">
        <v>227</v>
      </c>
      <c r="H133" s="20">
        <v>462</v>
      </c>
      <c r="I133" s="20" t="s">
        <v>368</v>
      </c>
      <c r="J133" s="66">
        <v>0.136461</v>
      </c>
      <c r="K133" s="67">
        <v>0.14061500000000002</v>
      </c>
      <c r="L133" s="68">
        <v>0.12574960141500924</v>
      </c>
      <c r="M133" s="67"/>
      <c r="N133" s="68"/>
    </row>
    <row r="134" spans="1:14" ht="51" x14ac:dyDescent="0.25">
      <c r="A134" s="18"/>
      <c r="B134" s="20">
        <v>3000565</v>
      </c>
      <c r="C134" s="20" t="s">
        <v>1504</v>
      </c>
      <c r="D134" s="20">
        <v>429</v>
      </c>
      <c r="E134" s="20" t="s">
        <v>751</v>
      </c>
      <c r="F134" s="20">
        <v>463</v>
      </c>
      <c r="G134" s="20" t="s">
        <v>228</v>
      </c>
      <c r="H134" s="20">
        <v>463</v>
      </c>
      <c r="I134" s="20" t="s">
        <v>369</v>
      </c>
      <c r="J134" s="66">
        <v>0.323272</v>
      </c>
      <c r="K134" s="67">
        <v>0.95786299999999991</v>
      </c>
      <c r="L134" s="68">
        <v>0.93060769828298362</v>
      </c>
      <c r="M134" s="67"/>
      <c r="N134" s="68"/>
    </row>
    <row r="135" spans="1:14" ht="51" x14ac:dyDescent="0.25">
      <c r="A135" s="18"/>
      <c r="B135" s="20">
        <v>3000565</v>
      </c>
      <c r="C135" s="20" t="s">
        <v>1504</v>
      </c>
      <c r="D135" s="20">
        <v>429</v>
      </c>
      <c r="E135" s="20" t="s">
        <v>751</v>
      </c>
      <c r="F135" s="20">
        <v>464</v>
      </c>
      <c r="G135" s="20" t="s">
        <v>229</v>
      </c>
      <c r="H135" s="20">
        <v>464</v>
      </c>
      <c r="I135" s="20" t="s">
        <v>370</v>
      </c>
      <c r="J135" s="66">
        <v>0.18418899999999999</v>
      </c>
      <c r="K135" s="67">
        <v>0.41365400000000013</v>
      </c>
      <c r="L135" s="68">
        <v>0.22308711557161587</v>
      </c>
      <c r="M135" s="67"/>
      <c r="N135" s="68"/>
    </row>
    <row r="136" spans="1:14" ht="39" thickBot="1" x14ac:dyDescent="0.3">
      <c r="A136" s="25"/>
      <c r="B136" s="27">
        <v>3000565</v>
      </c>
      <c r="C136" s="27" t="s">
        <v>1504</v>
      </c>
      <c r="D136" s="27">
        <v>429</v>
      </c>
      <c r="E136" s="27" t="s">
        <v>751</v>
      </c>
      <c r="F136" s="27">
        <v>999</v>
      </c>
      <c r="G136" s="27" t="s">
        <v>340</v>
      </c>
      <c r="H136" s="27">
        <v>999</v>
      </c>
      <c r="I136" s="27" t="s">
        <v>371</v>
      </c>
      <c r="J136" s="69">
        <v>0</v>
      </c>
      <c r="K136" s="70">
        <v>2.1825000000000001E-2</v>
      </c>
      <c r="L136" s="71">
        <v>2.1824500057846308E-2</v>
      </c>
      <c r="M136" s="70"/>
      <c r="N136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9"/>
  <sheetViews>
    <sheetView workbookViewId="0">
      <selection activeCell="L6" sqref="L6:P9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68</v>
      </c>
      <c r="B1" s="47" t="s">
        <v>232</v>
      </c>
      <c r="C1" s="47" t="s">
        <v>41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1562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5003306</v>
      </c>
      <c r="C6" s="20" t="s">
        <v>1563</v>
      </c>
      <c r="D6" s="20">
        <v>3000564</v>
      </c>
      <c r="E6" s="20" t="s">
        <v>1503</v>
      </c>
      <c r="F6" s="20">
        <v>6</v>
      </c>
      <c r="G6" s="20" t="s">
        <v>404</v>
      </c>
      <c r="H6" s="20">
        <v>11</v>
      </c>
      <c r="I6" s="20" t="s">
        <v>109</v>
      </c>
      <c r="J6" s="20">
        <v>11</v>
      </c>
      <c r="K6" s="20" t="s">
        <v>341</v>
      </c>
      <c r="L6" s="66">
        <v>3.5463239999999998</v>
      </c>
      <c r="M6" s="67">
        <v>1.5876849999999996</v>
      </c>
      <c r="N6" s="68">
        <v>1.5175698137900326</v>
      </c>
      <c r="O6" s="67">
        <v>72500</v>
      </c>
      <c r="P6" s="68">
        <v>70267</v>
      </c>
    </row>
    <row r="7" spans="1:16" ht="89.25" x14ac:dyDescent="0.25">
      <c r="A7" s="18"/>
      <c r="B7" s="20">
        <v>5003306</v>
      </c>
      <c r="C7" s="20" t="s">
        <v>1563</v>
      </c>
      <c r="D7" s="20">
        <v>3000564</v>
      </c>
      <c r="E7" s="20" t="s">
        <v>1503</v>
      </c>
      <c r="F7" s="20">
        <v>6</v>
      </c>
      <c r="G7" s="20" t="s">
        <v>404</v>
      </c>
      <c r="H7" s="20">
        <v>11</v>
      </c>
      <c r="I7" s="20" t="s">
        <v>109</v>
      </c>
      <c r="J7" s="20">
        <v>124</v>
      </c>
      <c r="K7" s="20" t="s">
        <v>342</v>
      </c>
      <c r="L7" s="66">
        <v>0.99903600000000004</v>
      </c>
      <c r="M7" s="67">
        <v>0.53888099999999994</v>
      </c>
      <c r="N7" s="68">
        <v>0.52176145548583008</v>
      </c>
      <c r="O7" s="67">
        <v>1326</v>
      </c>
      <c r="P7" s="68">
        <v>1326</v>
      </c>
    </row>
    <row r="8" spans="1:16" ht="76.5" x14ac:dyDescent="0.25">
      <c r="A8" s="18"/>
      <c r="B8" s="20">
        <v>5003306</v>
      </c>
      <c r="C8" s="20" t="s">
        <v>1563</v>
      </c>
      <c r="D8" s="20">
        <v>3000564</v>
      </c>
      <c r="E8" s="20" t="s">
        <v>1503</v>
      </c>
      <c r="F8" s="20">
        <v>6</v>
      </c>
      <c r="G8" s="20" t="s">
        <v>404</v>
      </c>
      <c r="H8" s="20">
        <v>136</v>
      </c>
      <c r="I8" s="20" t="s">
        <v>143</v>
      </c>
      <c r="J8" s="20">
        <v>136</v>
      </c>
      <c r="K8" s="20" t="s">
        <v>485</v>
      </c>
      <c r="L8" s="66">
        <v>2.9000000000000001E-2</v>
      </c>
      <c r="M8" s="67">
        <v>0</v>
      </c>
      <c r="N8" s="68">
        <v>0</v>
      </c>
      <c r="O8" s="67">
        <v>0</v>
      </c>
      <c r="P8" s="68">
        <v>0</v>
      </c>
    </row>
    <row r="9" spans="1:16" ht="63.75" x14ac:dyDescent="0.25">
      <c r="A9" s="18"/>
      <c r="B9" s="20">
        <v>5003306</v>
      </c>
      <c r="C9" s="20" t="s">
        <v>1563</v>
      </c>
      <c r="D9" s="20">
        <v>3000564</v>
      </c>
      <c r="E9" s="20" t="s">
        <v>1503</v>
      </c>
      <c r="F9" s="20">
        <v>6</v>
      </c>
      <c r="G9" s="20" t="s">
        <v>404</v>
      </c>
      <c r="H9" s="20">
        <v>137</v>
      </c>
      <c r="I9" s="20" t="s">
        <v>144</v>
      </c>
      <c r="J9" s="20">
        <v>137</v>
      </c>
      <c r="K9" s="20" t="s">
        <v>345</v>
      </c>
      <c r="L9" s="66">
        <v>0.87209100000000039</v>
      </c>
      <c r="M9" s="67">
        <v>0.71358299999999986</v>
      </c>
      <c r="N9" s="68">
        <v>0.67414321533942712</v>
      </c>
      <c r="O9" s="67">
        <v>59208.505000007688</v>
      </c>
      <c r="P9" s="68">
        <v>23286</v>
      </c>
    </row>
    <row r="10" spans="1:16" ht="51" x14ac:dyDescent="0.25">
      <c r="A10" s="18"/>
      <c r="B10" s="20">
        <v>5003306</v>
      </c>
      <c r="C10" s="20" t="s">
        <v>1563</v>
      </c>
      <c r="D10" s="20">
        <v>3000564</v>
      </c>
      <c r="E10" s="20" t="s">
        <v>1503</v>
      </c>
      <c r="F10" s="20">
        <v>6</v>
      </c>
      <c r="G10" s="20" t="s">
        <v>404</v>
      </c>
      <c r="H10" s="20">
        <v>440</v>
      </c>
      <c r="I10" s="20" t="s">
        <v>205</v>
      </c>
      <c r="J10" s="20">
        <v>440</v>
      </c>
      <c r="K10" s="20" t="s">
        <v>346</v>
      </c>
      <c r="L10" s="66">
        <v>0.13874700000000006</v>
      </c>
      <c r="M10" s="67">
        <v>0.13674700000000004</v>
      </c>
      <c r="N10" s="68">
        <v>0.13668358913855627</v>
      </c>
      <c r="O10" s="67">
        <v>28200</v>
      </c>
      <c r="P10" s="68">
        <v>27332</v>
      </c>
    </row>
    <row r="11" spans="1:16" ht="51" x14ac:dyDescent="0.25">
      <c r="A11" s="18"/>
      <c r="B11" s="20">
        <v>5003306</v>
      </c>
      <c r="C11" s="20" t="s">
        <v>1563</v>
      </c>
      <c r="D11" s="20">
        <v>3000564</v>
      </c>
      <c r="E11" s="20" t="s">
        <v>1503</v>
      </c>
      <c r="F11" s="20">
        <v>6</v>
      </c>
      <c r="G11" s="20" t="s">
        <v>404</v>
      </c>
      <c r="H11" s="20">
        <v>441</v>
      </c>
      <c r="I11" s="20" t="s">
        <v>206</v>
      </c>
      <c r="J11" s="20">
        <v>441</v>
      </c>
      <c r="K11" s="20" t="s">
        <v>347</v>
      </c>
      <c r="L11" s="66">
        <v>0.2489880000000001</v>
      </c>
      <c r="M11" s="67">
        <v>0.206956</v>
      </c>
      <c r="N11" s="68">
        <v>0.20274841937498422</v>
      </c>
      <c r="O11" s="67">
        <v>29347</v>
      </c>
      <c r="P11" s="68">
        <v>27066</v>
      </c>
    </row>
    <row r="12" spans="1:16" ht="51" x14ac:dyDescent="0.25">
      <c r="A12" s="18"/>
      <c r="B12" s="20">
        <v>5003306</v>
      </c>
      <c r="C12" s="20" t="s">
        <v>1563</v>
      </c>
      <c r="D12" s="20">
        <v>3000564</v>
      </c>
      <c r="E12" s="20" t="s">
        <v>1503</v>
      </c>
      <c r="F12" s="20">
        <v>6</v>
      </c>
      <c r="G12" s="20" t="s">
        <v>404</v>
      </c>
      <c r="H12" s="20">
        <v>442</v>
      </c>
      <c r="I12" s="20" t="s">
        <v>207</v>
      </c>
      <c r="J12" s="20">
        <v>442</v>
      </c>
      <c r="K12" s="20" t="s">
        <v>348</v>
      </c>
      <c r="L12" s="66">
        <v>4.6059000000000003E-2</v>
      </c>
      <c r="M12" s="67">
        <v>4.3954E-2</v>
      </c>
      <c r="N12" s="68">
        <v>4.3721789814298972E-2</v>
      </c>
      <c r="O12" s="67">
        <v>5639</v>
      </c>
      <c r="P12" s="68">
        <v>2439</v>
      </c>
    </row>
    <row r="13" spans="1:16" ht="51" x14ac:dyDescent="0.25">
      <c r="A13" s="18"/>
      <c r="B13" s="20">
        <v>5003306</v>
      </c>
      <c r="C13" s="20" t="s">
        <v>1563</v>
      </c>
      <c r="D13" s="20">
        <v>3000564</v>
      </c>
      <c r="E13" s="20" t="s">
        <v>1503</v>
      </c>
      <c r="F13" s="20">
        <v>6</v>
      </c>
      <c r="G13" s="20" t="s">
        <v>404</v>
      </c>
      <c r="H13" s="20">
        <v>443</v>
      </c>
      <c r="I13" s="20" t="s">
        <v>208</v>
      </c>
      <c r="J13" s="20">
        <v>443</v>
      </c>
      <c r="K13" s="20" t="s">
        <v>349</v>
      </c>
      <c r="L13" s="66">
        <v>0.13861500000000002</v>
      </c>
      <c r="M13" s="67">
        <v>0.15601300000000001</v>
      </c>
      <c r="N13" s="68">
        <v>0.15282208897406235</v>
      </c>
      <c r="O13" s="67">
        <v>22518</v>
      </c>
      <c r="P13" s="68">
        <v>22768</v>
      </c>
    </row>
    <row r="14" spans="1:16" ht="51" x14ac:dyDescent="0.25">
      <c r="A14" s="18"/>
      <c r="B14" s="20">
        <v>5003306</v>
      </c>
      <c r="C14" s="20" t="s">
        <v>1563</v>
      </c>
      <c r="D14" s="20">
        <v>3000564</v>
      </c>
      <c r="E14" s="20" t="s">
        <v>1503</v>
      </c>
      <c r="F14" s="20">
        <v>6</v>
      </c>
      <c r="G14" s="20" t="s">
        <v>404</v>
      </c>
      <c r="H14" s="20">
        <v>444</v>
      </c>
      <c r="I14" s="20" t="s">
        <v>209</v>
      </c>
      <c r="J14" s="20">
        <v>444</v>
      </c>
      <c r="K14" s="20" t="s">
        <v>350</v>
      </c>
      <c r="L14" s="66">
        <v>0.39477800000000007</v>
      </c>
      <c r="M14" s="67">
        <v>0.266573</v>
      </c>
      <c r="N14" s="68">
        <v>0.26438378852617461</v>
      </c>
      <c r="O14" s="67">
        <v>16066</v>
      </c>
      <c r="P14" s="68">
        <v>12511</v>
      </c>
    </row>
    <row r="15" spans="1:16" ht="51" x14ac:dyDescent="0.25">
      <c r="A15" s="18"/>
      <c r="B15" s="20">
        <v>5003306</v>
      </c>
      <c r="C15" s="20" t="s">
        <v>1563</v>
      </c>
      <c r="D15" s="20">
        <v>3000564</v>
      </c>
      <c r="E15" s="20" t="s">
        <v>1503</v>
      </c>
      <c r="F15" s="20">
        <v>6</v>
      </c>
      <c r="G15" s="20" t="s">
        <v>404</v>
      </c>
      <c r="H15" s="20">
        <v>445</v>
      </c>
      <c r="I15" s="20" t="s">
        <v>210</v>
      </c>
      <c r="J15" s="20">
        <v>445</v>
      </c>
      <c r="K15" s="20" t="s">
        <v>351</v>
      </c>
      <c r="L15" s="66">
        <v>0.139289</v>
      </c>
      <c r="M15" s="67">
        <v>0.138432</v>
      </c>
      <c r="N15" s="68">
        <v>0.13512257969705388</v>
      </c>
      <c r="O15" s="67">
        <v>103514</v>
      </c>
      <c r="P15" s="68">
        <v>77822</v>
      </c>
    </row>
    <row r="16" spans="1:16" ht="51" x14ac:dyDescent="0.25">
      <c r="A16" s="18"/>
      <c r="B16" s="20">
        <v>5003306</v>
      </c>
      <c r="C16" s="20" t="s">
        <v>1563</v>
      </c>
      <c r="D16" s="20">
        <v>3000564</v>
      </c>
      <c r="E16" s="20" t="s">
        <v>1503</v>
      </c>
      <c r="F16" s="20">
        <v>6</v>
      </c>
      <c r="G16" s="20" t="s">
        <v>404</v>
      </c>
      <c r="H16" s="20">
        <v>446</v>
      </c>
      <c r="I16" s="20" t="s">
        <v>211</v>
      </c>
      <c r="J16" s="20">
        <v>446</v>
      </c>
      <c r="K16" s="20" t="s">
        <v>352</v>
      </c>
      <c r="L16" s="66">
        <v>0.16234699999999996</v>
      </c>
      <c r="M16" s="67">
        <v>0.15403799999999998</v>
      </c>
      <c r="N16" s="68">
        <v>0.1482763191597769</v>
      </c>
      <c r="O16" s="67">
        <v>36970</v>
      </c>
      <c r="P16" s="68">
        <v>23279</v>
      </c>
    </row>
    <row r="17" spans="1:16" ht="51" x14ac:dyDescent="0.25">
      <c r="A17" s="18"/>
      <c r="B17" s="20">
        <v>5003306</v>
      </c>
      <c r="C17" s="20" t="s">
        <v>1563</v>
      </c>
      <c r="D17" s="20">
        <v>3000564</v>
      </c>
      <c r="E17" s="20" t="s">
        <v>1503</v>
      </c>
      <c r="F17" s="20">
        <v>6</v>
      </c>
      <c r="G17" s="20" t="s">
        <v>404</v>
      </c>
      <c r="H17" s="20">
        <v>447</v>
      </c>
      <c r="I17" s="20" t="s">
        <v>212</v>
      </c>
      <c r="J17" s="20">
        <v>447</v>
      </c>
      <c r="K17" s="20" t="s">
        <v>353</v>
      </c>
      <c r="L17" s="66">
        <v>0.17089200000000007</v>
      </c>
      <c r="M17" s="67">
        <v>9.149400000000002E-2</v>
      </c>
      <c r="N17" s="68">
        <v>9.1387070407563442E-2</v>
      </c>
      <c r="O17" s="67">
        <v>17193</v>
      </c>
      <c r="P17" s="68">
        <v>17213</v>
      </c>
    </row>
    <row r="18" spans="1:16" ht="51" x14ac:dyDescent="0.25">
      <c r="A18" s="18"/>
      <c r="B18" s="20">
        <v>5003306</v>
      </c>
      <c r="C18" s="20" t="s">
        <v>1563</v>
      </c>
      <c r="D18" s="20">
        <v>3000564</v>
      </c>
      <c r="E18" s="20" t="s">
        <v>1503</v>
      </c>
      <c r="F18" s="20">
        <v>6</v>
      </c>
      <c r="G18" s="20" t="s">
        <v>404</v>
      </c>
      <c r="H18" s="20">
        <v>448</v>
      </c>
      <c r="I18" s="20" t="s">
        <v>213</v>
      </c>
      <c r="J18" s="20">
        <v>448</v>
      </c>
      <c r="K18" s="20" t="s">
        <v>354</v>
      </c>
      <c r="L18" s="66">
        <v>0.12180800000000003</v>
      </c>
      <c r="M18" s="67">
        <v>0.12079199999999998</v>
      </c>
      <c r="N18" s="68">
        <v>0.1165518301713746</v>
      </c>
      <c r="O18" s="67">
        <v>60006</v>
      </c>
      <c r="P18" s="68">
        <v>60058</v>
      </c>
    </row>
    <row r="19" spans="1:16" ht="51" x14ac:dyDescent="0.25">
      <c r="A19" s="18"/>
      <c r="B19" s="20">
        <v>5003306</v>
      </c>
      <c r="C19" s="20" t="s">
        <v>1563</v>
      </c>
      <c r="D19" s="20">
        <v>3000564</v>
      </c>
      <c r="E19" s="20" t="s">
        <v>1503</v>
      </c>
      <c r="F19" s="20">
        <v>6</v>
      </c>
      <c r="G19" s="20" t="s">
        <v>404</v>
      </c>
      <c r="H19" s="20">
        <v>449</v>
      </c>
      <c r="I19" s="20" t="s">
        <v>214</v>
      </c>
      <c r="J19" s="20">
        <v>449</v>
      </c>
      <c r="K19" s="20" t="s">
        <v>355</v>
      </c>
      <c r="L19" s="66">
        <v>0.19707500000000003</v>
      </c>
      <c r="M19" s="67">
        <v>0.20357500000000003</v>
      </c>
      <c r="N19" s="68">
        <v>0.20235861056426074</v>
      </c>
      <c r="O19" s="67">
        <v>27654</v>
      </c>
      <c r="P19" s="68">
        <v>24504</v>
      </c>
    </row>
    <row r="20" spans="1:16" ht="51" x14ac:dyDescent="0.25">
      <c r="A20" s="18"/>
      <c r="B20" s="20">
        <v>5003306</v>
      </c>
      <c r="C20" s="20" t="s">
        <v>1563</v>
      </c>
      <c r="D20" s="20">
        <v>3000564</v>
      </c>
      <c r="E20" s="20" t="s">
        <v>1503</v>
      </c>
      <c r="F20" s="20">
        <v>6</v>
      </c>
      <c r="G20" s="20" t="s">
        <v>404</v>
      </c>
      <c r="H20" s="20">
        <v>450</v>
      </c>
      <c r="I20" s="20" t="s">
        <v>215</v>
      </c>
      <c r="J20" s="20">
        <v>450</v>
      </c>
      <c r="K20" s="20" t="s">
        <v>356</v>
      </c>
      <c r="L20" s="66">
        <v>0.57469000000000015</v>
      </c>
      <c r="M20" s="67">
        <v>0.56512099999999998</v>
      </c>
      <c r="N20" s="68">
        <v>0.56244964302368317</v>
      </c>
      <c r="O20" s="67">
        <v>89504</v>
      </c>
      <c r="P20" s="68">
        <v>77835.830017089844</v>
      </c>
    </row>
    <row r="21" spans="1:16" ht="51" x14ac:dyDescent="0.25">
      <c r="A21" s="18"/>
      <c r="B21" s="20">
        <v>5003306</v>
      </c>
      <c r="C21" s="20" t="s">
        <v>1563</v>
      </c>
      <c r="D21" s="20">
        <v>3000564</v>
      </c>
      <c r="E21" s="20" t="s">
        <v>1503</v>
      </c>
      <c r="F21" s="20">
        <v>6</v>
      </c>
      <c r="G21" s="20" t="s">
        <v>404</v>
      </c>
      <c r="H21" s="20">
        <v>451</v>
      </c>
      <c r="I21" s="20" t="s">
        <v>216</v>
      </c>
      <c r="J21" s="20">
        <v>451</v>
      </c>
      <c r="K21" s="20" t="s">
        <v>357</v>
      </c>
      <c r="L21" s="66">
        <v>0.36456500000000003</v>
      </c>
      <c r="M21" s="67">
        <v>0.36236499999999999</v>
      </c>
      <c r="N21" s="68">
        <v>0.3587973490357399</v>
      </c>
      <c r="O21" s="67">
        <v>24540</v>
      </c>
      <c r="P21" s="68">
        <v>25923</v>
      </c>
    </row>
    <row r="22" spans="1:16" ht="51" x14ac:dyDescent="0.25">
      <c r="A22" s="18"/>
      <c r="B22" s="20">
        <v>5003306</v>
      </c>
      <c r="C22" s="20" t="s">
        <v>1563</v>
      </c>
      <c r="D22" s="20">
        <v>3000564</v>
      </c>
      <c r="E22" s="20" t="s">
        <v>1503</v>
      </c>
      <c r="F22" s="20">
        <v>6</v>
      </c>
      <c r="G22" s="20" t="s">
        <v>404</v>
      </c>
      <c r="H22" s="20">
        <v>452</v>
      </c>
      <c r="I22" s="20" t="s">
        <v>217</v>
      </c>
      <c r="J22" s="20">
        <v>452</v>
      </c>
      <c r="K22" s="20" t="s">
        <v>358</v>
      </c>
      <c r="L22" s="66">
        <v>5.8188000000000004E-2</v>
      </c>
      <c r="M22" s="67">
        <v>5.8387999999999995E-2</v>
      </c>
      <c r="N22" s="68">
        <v>5.8349000551970676E-2</v>
      </c>
      <c r="O22" s="67">
        <v>20754</v>
      </c>
      <c r="P22" s="68">
        <v>20754</v>
      </c>
    </row>
    <row r="23" spans="1:16" ht="51" x14ac:dyDescent="0.25">
      <c r="A23" s="18"/>
      <c r="B23" s="20">
        <v>5003306</v>
      </c>
      <c r="C23" s="20" t="s">
        <v>1563</v>
      </c>
      <c r="D23" s="20">
        <v>3000564</v>
      </c>
      <c r="E23" s="20" t="s">
        <v>1503</v>
      </c>
      <c r="F23" s="20">
        <v>6</v>
      </c>
      <c r="G23" s="20" t="s">
        <v>404</v>
      </c>
      <c r="H23" s="20">
        <v>453</v>
      </c>
      <c r="I23" s="20" t="s">
        <v>218</v>
      </c>
      <c r="J23" s="20">
        <v>453</v>
      </c>
      <c r="K23" s="20" t="s">
        <v>359</v>
      </c>
      <c r="L23" s="66">
        <v>9.0868000000000018E-2</v>
      </c>
      <c r="M23" s="67">
        <v>9.0868000000000018E-2</v>
      </c>
      <c r="N23" s="68">
        <v>9.0746099296666216E-2</v>
      </c>
      <c r="O23" s="67">
        <v>101444</v>
      </c>
      <c r="P23" s="68">
        <v>104293</v>
      </c>
    </row>
    <row r="24" spans="1:16" ht="51" x14ac:dyDescent="0.25">
      <c r="A24" s="18"/>
      <c r="B24" s="20">
        <v>5003306</v>
      </c>
      <c r="C24" s="20" t="s">
        <v>1563</v>
      </c>
      <c r="D24" s="20">
        <v>3000564</v>
      </c>
      <c r="E24" s="20" t="s">
        <v>1503</v>
      </c>
      <c r="F24" s="20">
        <v>6</v>
      </c>
      <c r="G24" s="20" t="s">
        <v>404</v>
      </c>
      <c r="H24" s="20">
        <v>454</v>
      </c>
      <c r="I24" s="20" t="s">
        <v>219</v>
      </c>
      <c r="J24" s="20">
        <v>454</v>
      </c>
      <c r="K24" s="20" t="s">
        <v>360</v>
      </c>
      <c r="L24" s="66">
        <v>2.6505000000000001E-2</v>
      </c>
      <c r="M24" s="67">
        <v>1.4079999999999999E-2</v>
      </c>
      <c r="N24" s="68">
        <v>1.1169500226969831E-2</v>
      </c>
      <c r="O24" s="67">
        <v>4500</v>
      </c>
      <c r="P24" s="68">
        <v>3420</v>
      </c>
    </row>
    <row r="25" spans="1:16" ht="51" x14ac:dyDescent="0.25">
      <c r="A25" s="18"/>
      <c r="B25" s="20">
        <v>5003306</v>
      </c>
      <c r="C25" s="20" t="s">
        <v>1563</v>
      </c>
      <c r="D25" s="20">
        <v>3000564</v>
      </c>
      <c r="E25" s="20" t="s">
        <v>1503</v>
      </c>
      <c r="F25" s="20">
        <v>6</v>
      </c>
      <c r="G25" s="20" t="s">
        <v>404</v>
      </c>
      <c r="H25" s="20">
        <v>455</v>
      </c>
      <c r="I25" s="20" t="s">
        <v>220</v>
      </c>
      <c r="J25" s="20">
        <v>455</v>
      </c>
      <c r="K25" s="20" t="s">
        <v>361</v>
      </c>
      <c r="L25" s="66">
        <v>8.3855999999999986E-2</v>
      </c>
      <c r="M25" s="67">
        <v>8.5539000000000018E-2</v>
      </c>
      <c r="N25" s="68">
        <v>7.8363229535170831E-2</v>
      </c>
      <c r="O25" s="67">
        <v>14550</v>
      </c>
      <c r="P25" s="68">
        <v>13904</v>
      </c>
    </row>
    <row r="26" spans="1:16" ht="51" x14ac:dyDescent="0.25">
      <c r="A26" s="18"/>
      <c r="B26" s="20">
        <v>5003306</v>
      </c>
      <c r="C26" s="20" t="s">
        <v>1563</v>
      </c>
      <c r="D26" s="20">
        <v>3000564</v>
      </c>
      <c r="E26" s="20" t="s">
        <v>1503</v>
      </c>
      <c r="F26" s="20">
        <v>6</v>
      </c>
      <c r="G26" s="20" t="s">
        <v>404</v>
      </c>
      <c r="H26" s="20">
        <v>456</v>
      </c>
      <c r="I26" s="20" t="s">
        <v>221</v>
      </c>
      <c r="J26" s="20">
        <v>456</v>
      </c>
      <c r="K26" s="20" t="s">
        <v>362</v>
      </c>
      <c r="L26" s="66">
        <v>3.9383000000000008E-2</v>
      </c>
      <c r="M26" s="67">
        <v>2.9729999999999999E-2</v>
      </c>
      <c r="N26" s="68">
        <v>2.971328014973551E-2</v>
      </c>
      <c r="O26" s="67">
        <v>14640</v>
      </c>
      <c r="P26" s="68">
        <v>4740</v>
      </c>
    </row>
    <row r="27" spans="1:16" ht="51" x14ac:dyDescent="0.25">
      <c r="A27" s="18"/>
      <c r="B27" s="20">
        <v>5003306</v>
      </c>
      <c r="C27" s="20" t="s">
        <v>1563</v>
      </c>
      <c r="D27" s="20">
        <v>3000564</v>
      </c>
      <c r="E27" s="20" t="s">
        <v>1503</v>
      </c>
      <c r="F27" s="20">
        <v>6</v>
      </c>
      <c r="G27" s="20" t="s">
        <v>404</v>
      </c>
      <c r="H27" s="20">
        <v>457</v>
      </c>
      <c r="I27" s="20" t="s">
        <v>222</v>
      </c>
      <c r="J27" s="20">
        <v>457</v>
      </c>
      <c r="K27" s="20" t="s">
        <v>363</v>
      </c>
      <c r="L27" s="66">
        <v>9.6260000000000012E-2</v>
      </c>
      <c r="M27" s="67">
        <v>9.4629000000000005E-2</v>
      </c>
      <c r="N27" s="68">
        <v>9.4574610848212615E-2</v>
      </c>
      <c r="O27" s="67">
        <v>27400</v>
      </c>
      <c r="P27" s="68">
        <v>62290</v>
      </c>
    </row>
    <row r="28" spans="1:16" ht="51" x14ac:dyDescent="0.25">
      <c r="A28" s="18"/>
      <c r="B28" s="20">
        <v>5003306</v>
      </c>
      <c r="C28" s="20" t="s">
        <v>1563</v>
      </c>
      <c r="D28" s="20">
        <v>3000564</v>
      </c>
      <c r="E28" s="20" t="s">
        <v>1503</v>
      </c>
      <c r="F28" s="20">
        <v>6</v>
      </c>
      <c r="G28" s="20" t="s">
        <v>404</v>
      </c>
      <c r="H28" s="20">
        <v>458</v>
      </c>
      <c r="I28" s="20" t="s">
        <v>223</v>
      </c>
      <c r="J28" s="20">
        <v>458</v>
      </c>
      <c r="K28" s="20" t="s">
        <v>364</v>
      </c>
      <c r="L28" s="66">
        <v>0.15068200000000009</v>
      </c>
      <c r="M28" s="67">
        <v>0.15068200000000004</v>
      </c>
      <c r="N28" s="68">
        <v>0.14421870107253199</v>
      </c>
      <c r="O28" s="67">
        <v>78357</v>
      </c>
      <c r="P28" s="68">
        <v>71064</v>
      </c>
    </row>
    <row r="29" spans="1:16" ht="51" x14ac:dyDescent="0.25">
      <c r="A29" s="18"/>
      <c r="B29" s="20">
        <v>5003306</v>
      </c>
      <c r="C29" s="20" t="s">
        <v>1563</v>
      </c>
      <c r="D29" s="20">
        <v>3000564</v>
      </c>
      <c r="E29" s="20" t="s">
        <v>1503</v>
      </c>
      <c r="F29" s="20">
        <v>6</v>
      </c>
      <c r="G29" s="20" t="s">
        <v>404</v>
      </c>
      <c r="H29" s="20">
        <v>459</v>
      </c>
      <c r="I29" s="20" t="s">
        <v>224</v>
      </c>
      <c r="J29" s="20">
        <v>459</v>
      </c>
      <c r="K29" s="20" t="s">
        <v>365</v>
      </c>
      <c r="L29" s="66">
        <v>0.13149199999999997</v>
      </c>
      <c r="M29" s="67">
        <v>0.131492</v>
      </c>
      <c r="N29" s="68">
        <v>0.12042876866507868</v>
      </c>
      <c r="O29" s="67">
        <v>12490</v>
      </c>
      <c r="P29" s="68">
        <v>11427.000061035156</v>
      </c>
    </row>
    <row r="30" spans="1:16" ht="51" x14ac:dyDescent="0.25">
      <c r="A30" s="18"/>
      <c r="B30" s="20">
        <v>5003306</v>
      </c>
      <c r="C30" s="20" t="s">
        <v>1563</v>
      </c>
      <c r="D30" s="20">
        <v>3000564</v>
      </c>
      <c r="E30" s="20" t="s">
        <v>1503</v>
      </c>
      <c r="F30" s="20">
        <v>6</v>
      </c>
      <c r="G30" s="20" t="s">
        <v>404</v>
      </c>
      <c r="H30" s="20">
        <v>460</v>
      </c>
      <c r="I30" s="20" t="s">
        <v>225</v>
      </c>
      <c r="J30" s="20">
        <v>460</v>
      </c>
      <c r="K30" s="20" t="s">
        <v>366</v>
      </c>
      <c r="L30" s="66">
        <v>9.9731000000000014E-2</v>
      </c>
      <c r="M30" s="67">
        <v>9.4327000000000008E-2</v>
      </c>
      <c r="N30" s="68">
        <v>9.3805310854804702E-2</v>
      </c>
      <c r="O30" s="67">
        <v>19640</v>
      </c>
      <c r="P30" s="68">
        <v>2000</v>
      </c>
    </row>
    <row r="31" spans="1:16" ht="51" x14ac:dyDescent="0.25">
      <c r="A31" s="18"/>
      <c r="B31" s="20">
        <v>5003306</v>
      </c>
      <c r="C31" s="20" t="s">
        <v>1563</v>
      </c>
      <c r="D31" s="20">
        <v>3000564</v>
      </c>
      <c r="E31" s="20" t="s">
        <v>1503</v>
      </c>
      <c r="F31" s="20">
        <v>6</v>
      </c>
      <c r="G31" s="20" t="s">
        <v>404</v>
      </c>
      <c r="H31" s="20">
        <v>461</v>
      </c>
      <c r="I31" s="20" t="s">
        <v>226</v>
      </c>
      <c r="J31" s="20">
        <v>461</v>
      </c>
      <c r="K31" s="20" t="s">
        <v>367</v>
      </c>
      <c r="L31" s="66">
        <v>0.14271400000000001</v>
      </c>
      <c r="M31" s="67">
        <v>0.14271400000000001</v>
      </c>
      <c r="N31" s="68">
        <v>0.14268685557181016</v>
      </c>
      <c r="O31" s="67">
        <v>2665</v>
      </c>
      <c r="P31" s="68">
        <v>2600</v>
      </c>
    </row>
    <row r="32" spans="1:16" ht="51" x14ac:dyDescent="0.25">
      <c r="A32" s="18"/>
      <c r="B32" s="20">
        <v>5003306</v>
      </c>
      <c r="C32" s="20" t="s">
        <v>1563</v>
      </c>
      <c r="D32" s="20">
        <v>3000564</v>
      </c>
      <c r="E32" s="20" t="s">
        <v>1503</v>
      </c>
      <c r="F32" s="20">
        <v>6</v>
      </c>
      <c r="G32" s="20" t="s">
        <v>404</v>
      </c>
      <c r="H32" s="20">
        <v>462</v>
      </c>
      <c r="I32" s="20" t="s">
        <v>227</v>
      </c>
      <c r="J32" s="20">
        <v>462</v>
      </c>
      <c r="K32" s="20" t="s">
        <v>368</v>
      </c>
      <c r="L32" s="66">
        <v>3.3561000000000007E-2</v>
      </c>
      <c r="M32" s="67">
        <v>1.7243999999999999E-2</v>
      </c>
      <c r="N32" s="68">
        <v>1.649299988639541E-2</v>
      </c>
      <c r="O32" s="67">
        <v>5480</v>
      </c>
      <c r="P32" s="68">
        <v>1440</v>
      </c>
    </row>
    <row r="33" spans="1:16" ht="51" x14ac:dyDescent="0.25">
      <c r="A33" s="18"/>
      <c r="B33" s="20">
        <v>5003306</v>
      </c>
      <c r="C33" s="20" t="s">
        <v>1563</v>
      </c>
      <c r="D33" s="20">
        <v>3000564</v>
      </c>
      <c r="E33" s="20" t="s">
        <v>1503</v>
      </c>
      <c r="F33" s="20">
        <v>6</v>
      </c>
      <c r="G33" s="20" t="s">
        <v>404</v>
      </c>
      <c r="H33" s="20">
        <v>463</v>
      </c>
      <c r="I33" s="20" t="s">
        <v>228</v>
      </c>
      <c r="J33" s="20">
        <v>463</v>
      </c>
      <c r="K33" s="20" t="s">
        <v>369</v>
      </c>
      <c r="L33" s="66">
        <v>0.97976099999999966</v>
      </c>
      <c r="M33" s="67">
        <v>0.99901599999999979</v>
      </c>
      <c r="N33" s="68">
        <v>0.99105393084209936</v>
      </c>
      <c r="O33" s="67">
        <v>31913</v>
      </c>
      <c r="P33" s="68">
        <v>38870</v>
      </c>
    </row>
    <row r="34" spans="1:16" ht="51" x14ac:dyDescent="0.25">
      <c r="A34" s="18"/>
      <c r="B34" s="20">
        <v>5003306</v>
      </c>
      <c r="C34" s="20" t="s">
        <v>1563</v>
      </c>
      <c r="D34" s="20">
        <v>3000564</v>
      </c>
      <c r="E34" s="20" t="s">
        <v>1503</v>
      </c>
      <c r="F34" s="20">
        <v>6</v>
      </c>
      <c r="G34" s="20" t="s">
        <v>404</v>
      </c>
      <c r="H34" s="20">
        <v>464</v>
      </c>
      <c r="I34" s="20" t="s">
        <v>229</v>
      </c>
      <c r="J34" s="20">
        <v>464</v>
      </c>
      <c r="K34" s="20" t="s">
        <v>370</v>
      </c>
      <c r="L34" s="66">
        <v>0.33053800000000011</v>
      </c>
      <c r="M34" s="67">
        <v>0.14854799999999999</v>
      </c>
      <c r="N34" s="68">
        <v>0.14686279178567929</v>
      </c>
      <c r="O34" s="67">
        <v>2324</v>
      </c>
      <c r="P34" s="68">
        <v>970</v>
      </c>
    </row>
    <row r="35" spans="1:16" ht="51" x14ac:dyDescent="0.25">
      <c r="A35" s="18"/>
      <c r="B35" s="20">
        <v>5003384</v>
      </c>
      <c r="C35" s="20" t="s">
        <v>1520</v>
      </c>
      <c r="D35" s="20">
        <v>3000516</v>
      </c>
      <c r="E35" s="20" t="s">
        <v>1496</v>
      </c>
      <c r="F35" s="20">
        <v>505</v>
      </c>
      <c r="G35" s="20" t="s">
        <v>1508</v>
      </c>
      <c r="H35" s="20">
        <v>10</v>
      </c>
      <c r="I35" s="20" t="s">
        <v>108</v>
      </c>
      <c r="J35" s="20">
        <v>26</v>
      </c>
      <c r="K35" s="20" t="s">
        <v>1554</v>
      </c>
      <c r="L35" s="66">
        <v>2.8122180000000001</v>
      </c>
      <c r="M35" s="67">
        <v>11.306672000000002</v>
      </c>
      <c r="N35" s="68">
        <v>10.232876013847999</v>
      </c>
      <c r="O35" s="67">
        <v>129500</v>
      </c>
      <c r="P35" s="68">
        <v>195064</v>
      </c>
    </row>
    <row r="36" spans="1:16" ht="38.25" x14ac:dyDescent="0.25">
      <c r="A36" s="18"/>
      <c r="B36" s="20">
        <v>5004266</v>
      </c>
      <c r="C36" s="20" t="s">
        <v>1528</v>
      </c>
      <c r="D36" s="20">
        <v>3000565</v>
      </c>
      <c r="E36" s="20" t="s">
        <v>1504</v>
      </c>
      <c r="F36" s="20">
        <v>46</v>
      </c>
      <c r="G36" s="20" t="s">
        <v>866</v>
      </c>
      <c r="H36" s="20">
        <v>10</v>
      </c>
      <c r="I36" s="20" t="s">
        <v>108</v>
      </c>
      <c r="J36" s="20">
        <v>10</v>
      </c>
      <c r="K36" s="20" t="s">
        <v>1553</v>
      </c>
      <c r="L36" s="66">
        <v>69.557517999999988</v>
      </c>
      <c r="M36" s="67">
        <v>0.96563599999999994</v>
      </c>
      <c r="N36" s="68">
        <v>0.84565412625670433</v>
      </c>
      <c r="O36" s="67">
        <v>5488</v>
      </c>
      <c r="P36" s="68">
        <v>2940</v>
      </c>
    </row>
    <row r="37" spans="1:16" ht="51" x14ac:dyDescent="0.25">
      <c r="A37" s="18"/>
      <c r="B37" s="20">
        <v>5004266</v>
      </c>
      <c r="C37" s="20" t="s">
        <v>1528</v>
      </c>
      <c r="D37" s="20">
        <v>3000565</v>
      </c>
      <c r="E37" s="20" t="s">
        <v>1504</v>
      </c>
      <c r="F37" s="20">
        <v>46</v>
      </c>
      <c r="G37" s="20" t="s">
        <v>866</v>
      </c>
      <c r="H37" s="20">
        <v>10</v>
      </c>
      <c r="I37" s="20" t="s">
        <v>108</v>
      </c>
      <c r="J37" s="20">
        <v>26</v>
      </c>
      <c r="K37" s="20" t="s">
        <v>1554</v>
      </c>
      <c r="L37" s="66">
        <v>1</v>
      </c>
      <c r="M37" s="67">
        <v>0.68748599999999993</v>
      </c>
      <c r="N37" s="68">
        <v>0.65698416694067419</v>
      </c>
      <c r="O37" s="67">
        <v>3500</v>
      </c>
      <c r="P37" s="68">
        <v>1022</v>
      </c>
    </row>
    <row r="38" spans="1:16" ht="51" x14ac:dyDescent="0.25">
      <c r="A38" s="18"/>
      <c r="B38" s="20">
        <v>5004278</v>
      </c>
      <c r="C38" s="20" t="s">
        <v>1515</v>
      </c>
      <c r="D38" s="20">
        <v>3000450</v>
      </c>
      <c r="E38" s="20" t="s">
        <v>1494</v>
      </c>
      <c r="F38" s="20">
        <v>86</v>
      </c>
      <c r="G38" s="20" t="s">
        <v>469</v>
      </c>
      <c r="H38" s="20">
        <v>10</v>
      </c>
      <c r="I38" s="20" t="s">
        <v>108</v>
      </c>
      <c r="J38" s="20">
        <v>10</v>
      </c>
      <c r="K38" s="20" t="s">
        <v>1553</v>
      </c>
      <c r="L38" s="66">
        <v>0</v>
      </c>
      <c r="M38" s="67">
        <v>5.1777999999999998E-2</v>
      </c>
      <c r="N38" s="68">
        <v>5.1336100790649652E-2</v>
      </c>
      <c r="O38" s="67">
        <v>1000</v>
      </c>
      <c r="P38" s="68">
        <v>856</v>
      </c>
    </row>
    <row r="39" spans="1:16" ht="51" x14ac:dyDescent="0.25">
      <c r="A39" s="18"/>
      <c r="B39" s="20">
        <v>5004278</v>
      </c>
      <c r="C39" s="20" t="s">
        <v>1515</v>
      </c>
      <c r="D39" s="20">
        <v>3000450</v>
      </c>
      <c r="E39" s="20" t="s">
        <v>1494</v>
      </c>
      <c r="F39" s="20">
        <v>86</v>
      </c>
      <c r="G39" s="20" t="s">
        <v>469</v>
      </c>
      <c r="H39" s="20">
        <v>10</v>
      </c>
      <c r="I39" s="20" t="s">
        <v>108</v>
      </c>
      <c r="J39" s="20">
        <v>26</v>
      </c>
      <c r="K39" s="20" t="s">
        <v>1554</v>
      </c>
      <c r="L39" s="66">
        <v>6.7603789999999995</v>
      </c>
      <c r="M39" s="67">
        <v>16.003725000000003</v>
      </c>
      <c r="N39" s="68">
        <v>15.718713481444865</v>
      </c>
      <c r="O39" s="67">
        <v>11904</v>
      </c>
      <c r="P39" s="68">
        <v>11904</v>
      </c>
    </row>
    <row r="40" spans="1:16" ht="51" x14ac:dyDescent="0.25">
      <c r="A40" s="18"/>
      <c r="B40" s="20">
        <v>5004278</v>
      </c>
      <c r="C40" s="20" t="s">
        <v>1515</v>
      </c>
      <c r="D40" s="20">
        <v>3000450</v>
      </c>
      <c r="E40" s="20" t="s">
        <v>1494</v>
      </c>
      <c r="F40" s="20">
        <v>86</v>
      </c>
      <c r="G40" s="20" t="s">
        <v>469</v>
      </c>
      <c r="H40" s="20">
        <v>11</v>
      </c>
      <c r="I40" s="20" t="s">
        <v>109</v>
      </c>
      <c r="J40" s="20">
        <v>11</v>
      </c>
      <c r="K40" s="20" t="s">
        <v>341</v>
      </c>
      <c r="L40" s="66">
        <v>1.087018</v>
      </c>
      <c r="M40" s="67">
        <v>1.275291</v>
      </c>
      <c r="N40" s="68">
        <v>1.2665006536408328</v>
      </c>
      <c r="O40" s="67">
        <v>17640</v>
      </c>
      <c r="P40" s="68">
        <v>16128</v>
      </c>
    </row>
    <row r="41" spans="1:16" ht="114.75" x14ac:dyDescent="0.25">
      <c r="A41" s="18"/>
      <c r="B41" s="20">
        <v>5004278</v>
      </c>
      <c r="C41" s="20" t="s">
        <v>1515</v>
      </c>
      <c r="D41" s="20">
        <v>3000450</v>
      </c>
      <c r="E41" s="20" t="s">
        <v>1494</v>
      </c>
      <c r="F41" s="20">
        <v>86</v>
      </c>
      <c r="G41" s="20" t="s">
        <v>469</v>
      </c>
      <c r="H41" s="20">
        <v>25</v>
      </c>
      <c r="I41" s="20" t="s">
        <v>116</v>
      </c>
      <c r="J41" s="20">
        <v>25</v>
      </c>
      <c r="K41" s="20" t="s">
        <v>1556</v>
      </c>
      <c r="L41" s="66">
        <v>2.2723959999999988</v>
      </c>
      <c r="M41" s="67">
        <v>2.1893229999999995</v>
      </c>
      <c r="N41" s="68">
        <v>2.182589319505496</v>
      </c>
      <c r="O41" s="67">
        <v>53620</v>
      </c>
      <c r="P41" s="68">
        <v>116148</v>
      </c>
    </row>
    <row r="42" spans="1:16" ht="63.75" x14ac:dyDescent="0.25">
      <c r="A42" s="18"/>
      <c r="B42" s="20">
        <v>5004278</v>
      </c>
      <c r="C42" s="20" t="s">
        <v>1515</v>
      </c>
      <c r="D42" s="20">
        <v>3000450</v>
      </c>
      <c r="E42" s="20" t="s">
        <v>1494</v>
      </c>
      <c r="F42" s="20">
        <v>86</v>
      </c>
      <c r="G42" s="20" t="s">
        <v>469</v>
      </c>
      <c r="H42" s="20">
        <v>37</v>
      </c>
      <c r="I42" s="20" t="s">
        <v>122</v>
      </c>
      <c r="J42" s="20">
        <v>37</v>
      </c>
      <c r="K42" s="20" t="s">
        <v>1557</v>
      </c>
      <c r="L42" s="66">
        <v>0.38839200000000007</v>
      </c>
      <c r="M42" s="67">
        <v>0.26723200000000003</v>
      </c>
      <c r="N42" s="68">
        <v>0.23865318356547505</v>
      </c>
      <c r="O42" s="67">
        <v>10950</v>
      </c>
      <c r="P42" s="68">
        <v>13270</v>
      </c>
    </row>
    <row r="43" spans="1:16" ht="63.75" x14ac:dyDescent="0.25">
      <c r="A43" s="18"/>
      <c r="B43" s="20">
        <v>5004278</v>
      </c>
      <c r="C43" s="20" t="s">
        <v>1515</v>
      </c>
      <c r="D43" s="20">
        <v>3000450</v>
      </c>
      <c r="E43" s="20" t="s">
        <v>1494</v>
      </c>
      <c r="F43" s="20">
        <v>86</v>
      </c>
      <c r="G43" s="20" t="s">
        <v>469</v>
      </c>
      <c r="H43" s="20">
        <v>137</v>
      </c>
      <c r="I43" s="20" t="s">
        <v>144</v>
      </c>
      <c r="J43" s="20">
        <v>137</v>
      </c>
      <c r="K43" s="20" t="s">
        <v>345</v>
      </c>
      <c r="L43" s="66">
        <v>0.50948900000000019</v>
      </c>
      <c r="M43" s="67">
        <v>0.58935300000000002</v>
      </c>
      <c r="N43" s="68">
        <v>0.55597061959997518</v>
      </c>
      <c r="O43" s="67">
        <v>29835</v>
      </c>
      <c r="P43" s="68">
        <v>29513</v>
      </c>
    </row>
    <row r="44" spans="1:16" ht="51" x14ac:dyDescent="0.25">
      <c r="A44" s="18"/>
      <c r="B44" s="20">
        <v>5004278</v>
      </c>
      <c r="C44" s="20" t="s">
        <v>1515</v>
      </c>
      <c r="D44" s="20">
        <v>3000450</v>
      </c>
      <c r="E44" s="20" t="s">
        <v>1494</v>
      </c>
      <c r="F44" s="20">
        <v>86</v>
      </c>
      <c r="G44" s="20" t="s">
        <v>469</v>
      </c>
      <c r="H44" s="20">
        <v>440</v>
      </c>
      <c r="I44" s="20" t="s">
        <v>205</v>
      </c>
      <c r="J44" s="20">
        <v>440</v>
      </c>
      <c r="K44" s="20" t="s">
        <v>346</v>
      </c>
      <c r="L44" s="66">
        <v>0.65286699999999998</v>
      </c>
      <c r="M44" s="67">
        <v>0.62324499999999972</v>
      </c>
      <c r="N44" s="68">
        <v>0.62315305202946547</v>
      </c>
      <c r="O44" s="67">
        <v>9557</v>
      </c>
      <c r="P44" s="68">
        <v>9433</v>
      </c>
    </row>
    <row r="45" spans="1:16" ht="51" x14ac:dyDescent="0.25">
      <c r="A45" s="18"/>
      <c r="B45" s="20">
        <v>5004278</v>
      </c>
      <c r="C45" s="20" t="s">
        <v>1515</v>
      </c>
      <c r="D45" s="20">
        <v>3000450</v>
      </c>
      <c r="E45" s="20" t="s">
        <v>1494</v>
      </c>
      <c r="F45" s="20">
        <v>86</v>
      </c>
      <c r="G45" s="20" t="s">
        <v>469</v>
      </c>
      <c r="H45" s="20">
        <v>441</v>
      </c>
      <c r="I45" s="20" t="s">
        <v>206</v>
      </c>
      <c r="J45" s="20">
        <v>441</v>
      </c>
      <c r="K45" s="20" t="s">
        <v>347</v>
      </c>
      <c r="L45" s="66">
        <v>1.9011149999999997</v>
      </c>
      <c r="M45" s="67">
        <v>1.7839769999999995</v>
      </c>
      <c r="N45" s="68">
        <v>1.6863698433462559</v>
      </c>
      <c r="O45" s="67">
        <v>34589</v>
      </c>
      <c r="P45" s="68">
        <v>34091</v>
      </c>
    </row>
    <row r="46" spans="1:16" ht="51" x14ac:dyDescent="0.25">
      <c r="A46" s="18"/>
      <c r="B46" s="20">
        <v>5004278</v>
      </c>
      <c r="C46" s="20" t="s">
        <v>1515</v>
      </c>
      <c r="D46" s="20">
        <v>3000450</v>
      </c>
      <c r="E46" s="20" t="s">
        <v>1494</v>
      </c>
      <c r="F46" s="20">
        <v>86</v>
      </c>
      <c r="G46" s="20" t="s">
        <v>469</v>
      </c>
      <c r="H46" s="20">
        <v>442</v>
      </c>
      <c r="I46" s="20" t="s">
        <v>207</v>
      </c>
      <c r="J46" s="20">
        <v>442</v>
      </c>
      <c r="K46" s="20" t="s">
        <v>348</v>
      </c>
      <c r="L46" s="66">
        <v>0.73272199999999987</v>
      </c>
      <c r="M46" s="67">
        <v>0.73326499999999994</v>
      </c>
      <c r="N46" s="68">
        <v>0.73222769756102934</v>
      </c>
      <c r="O46" s="67">
        <v>10962</v>
      </c>
      <c r="P46" s="68">
        <v>11086</v>
      </c>
    </row>
    <row r="47" spans="1:16" ht="51" x14ac:dyDescent="0.25">
      <c r="A47" s="18"/>
      <c r="B47" s="20">
        <v>5004278</v>
      </c>
      <c r="C47" s="20" t="s">
        <v>1515</v>
      </c>
      <c r="D47" s="20">
        <v>3000450</v>
      </c>
      <c r="E47" s="20" t="s">
        <v>1494</v>
      </c>
      <c r="F47" s="20">
        <v>86</v>
      </c>
      <c r="G47" s="20" t="s">
        <v>469</v>
      </c>
      <c r="H47" s="20">
        <v>443</v>
      </c>
      <c r="I47" s="20" t="s">
        <v>208</v>
      </c>
      <c r="J47" s="20">
        <v>443</v>
      </c>
      <c r="K47" s="20" t="s">
        <v>349</v>
      </c>
      <c r="L47" s="66">
        <v>1.1362110000000001</v>
      </c>
      <c r="M47" s="67">
        <v>1.1217179999999995</v>
      </c>
      <c r="N47" s="68">
        <v>1.0206933386816672</v>
      </c>
      <c r="O47" s="67">
        <v>29963</v>
      </c>
      <c r="P47" s="68">
        <v>27430.242828369141</v>
      </c>
    </row>
    <row r="48" spans="1:16" ht="51" x14ac:dyDescent="0.25">
      <c r="A48" s="18"/>
      <c r="B48" s="20">
        <v>5004278</v>
      </c>
      <c r="C48" s="20" t="s">
        <v>1515</v>
      </c>
      <c r="D48" s="20">
        <v>3000450</v>
      </c>
      <c r="E48" s="20" t="s">
        <v>1494</v>
      </c>
      <c r="F48" s="20">
        <v>86</v>
      </c>
      <c r="G48" s="20" t="s">
        <v>469</v>
      </c>
      <c r="H48" s="20">
        <v>444</v>
      </c>
      <c r="I48" s="20" t="s">
        <v>209</v>
      </c>
      <c r="J48" s="20">
        <v>444</v>
      </c>
      <c r="K48" s="20" t="s">
        <v>350</v>
      </c>
      <c r="L48" s="66">
        <v>1.0919539999999992</v>
      </c>
      <c r="M48" s="67">
        <v>1.0898779999999997</v>
      </c>
      <c r="N48" s="68">
        <v>1.0803696696566476</v>
      </c>
      <c r="O48" s="67">
        <v>18363</v>
      </c>
      <c r="P48" s="68">
        <v>16482</v>
      </c>
    </row>
    <row r="49" spans="1:16" ht="51" x14ac:dyDescent="0.25">
      <c r="A49" s="18"/>
      <c r="B49" s="20">
        <v>5004278</v>
      </c>
      <c r="C49" s="20" t="s">
        <v>1515</v>
      </c>
      <c r="D49" s="20">
        <v>3000450</v>
      </c>
      <c r="E49" s="20" t="s">
        <v>1494</v>
      </c>
      <c r="F49" s="20">
        <v>86</v>
      </c>
      <c r="G49" s="20" t="s">
        <v>469</v>
      </c>
      <c r="H49" s="20">
        <v>445</v>
      </c>
      <c r="I49" s="20" t="s">
        <v>210</v>
      </c>
      <c r="J49" s="20">
        <v>445</v>
      </c>
      <c r="K49" s="20" t="s">
        <v>351</v>
      </c>
      <c r="L49" s="66">
        <v>1.5121769999999994</v>
      </c>
      <c r="M49" s="67">
        <v>1.5183779999999998</v>
      </c>
      <c r="N49" s="68">
        <v>1.5134617609146517</v>
      </c>
      <c r="O49" s="67">
        <v>26026</v>
      </c>
      <c r="P49" s="68">
        <v>26505</v>
      </c>
    </row>
    <row r="50" spans="1:16" ht="51" x14ac:dyDescent="0.25">
      <c r="A50" s="18"/>
      <c r="B50" s="20">
        <v>5004278</v>
      </c>
      <c r="C50" s="20" t="s">
        <v>1515</v>
      </c>
      <c r="D50" s="20">
        <v>3000450</v>
      </c>
      <c r="E50" s="20" t="s">
        <v>1494</v>
      </c>
      <c r="F50" s="20">
        <v>86</v>
      </c>
      <c r="G50" s="20" t="s">
        <v>469</v>
      </c>
      <c r="H50" s="20">
        <v>446</v>
      </c>
      <c r="I50" s="20" t="s">
        <v>211</v>
      </c>
      <c r="J50" s="20">
        <v>446</v>
      </c>
      <c r="K50" s="20" t="s">
        <v>352</v>
      </c>
      <c r="L50" s="66">
        <v>1.1820469999999998</v>
      </c>
      <c r="M50" s="67">
        <v>3.1696209999999994</v>
      </c>
      <c r="N50" s="68">
        <v>1.7540458262010361</v>
      </c>
      <c r="O50" s="67">
        <v>42858</v>
      </c>
      <c r="P50" s="68">
        <v>36191</v>
      </c>
    </row>
    <row r="51" spans="1:16" ht="51" x14ac:dyDescent="0.25">
      <c r="A51" s="18"/>
      <c r="B51" s="20">
        <v>5004278</v>
      </c>
      <c r="C51" s="20" t="s">
        <v>1515</v>
      </c>
      <c r="D51" s="20">
        <v>3000450</v>
      </c>
      <c r="E51" s="20" t="s">
        <v>1494</v>
      </c>
      <c r="F51" s="20">
        <v>86</v>
      </c>
      <c r="G51" s="20" t="s">
        <v>469</v>
      </c>
      <c r="H51" s="20">
        <v>447</v>
      </c>
      <c r="I51" s="20" t="s">
        <v>212</v>
      </c>
      <c r="J51" s="20">
        <v>447</v>
      </c>
      <c r="K51" s="20" t="s">
        <v>353</v>
      </c>
      <c r="L51" s="66">
        <v>1.3106359999999999</v>
      </c>
      <c r="M51" s="67">
        <v>1.3123829999999996</v>
      </c>
      <c r="N51" s="68">
        <v>1.2827668550417002</v>
      </c>
      <c r="O51" s="67">
        <v>32582</v>
      </c>
      <c r="P51" s="68">
        <v>29659</v>
      </c>
    </row>
    <row r="52" spans="1:16" ht="51" x14ac:dyDescent="0.25">
      <c r="A52" s="18"/>
      <c r="B52" s="20">
        <v>5004278</v>
      </c>
      <c r="C52" s="20" t="s">
        <v>1515</v>
      </c>
      <c r="D52" s="20">
        <v>3000450</v>
      </c>
      <c r="E52" s="20" t="s">
        <v>1494</v>
      </c>
      <c r="F52" s="20">
        <v>86</v>
      </c>
      <c r="G52" s="20" t="s">
        <v>469</v>
      </c>
      <c r="H52" s="20">
        <v>448</v>
      </c>
      <c r="I52" s="20" t="s">
        <v>213</v>
      </c>
      <c r="J52" s="20">
        <v>448</v>
      </c>
      <c r="K52" s="20" t="s">
        <v>354</v>
      </c>
      <c r="L52" s="66">
        <v>1.0480479999999996</v>
      </c>
      <c r="M52" s="67">
        <v>1.0480480000000001</v>
      </c>
      <c r="N52" s="68">
        <v>1.0034810925790225</v>
      </c>
      <c r="O52" s="67">
        <v>20541</v>
      </c>
      <c r="P52" s="68">
        <v>21402</v>
      </c>
    </row>
    <row r="53" spans="1:16" ht="51" x14ac:dyDescent="0.25">
      <c r="A53" s="18"/>
      <c r="B53" s="20">
        <v>5004278</v>
      </c>
      <c r="C53" s="20" t="s">
        <v>1515</v>
      </c>
      <c r="D53" s="20">
        <v>3000450</v>
      </c>
      <c r="E53" s="20" t="s">
        <v>1494</v>
      </c>
      <c r="F53" s="20">
        <v>86</v>
      </c>
      <c r="G53" s="20" t="s">
        <v>469</v>
      </c>
      <c r="H53" s="20">
        <v>449</v>
      </c>
      <c r="I53" s="20" t="s">
        <v>214</v>
      </c>
      <c r="J53" s="20">
        <v>449</v>
      </c>
      <c r="K53" s="20" t="s">
        <v>355</v>
      </c>
      <c r="L53" s="66">
        <v>0.59094200000000008</v>
      </c>
      <c r="M53" s="67">
        <v>0.59796400000000005</v>
      </c>
      <c r="N53" s="68">
        <v>0.5962545188885997</v>
      </c>
      <c r="O53" s="67">
        <v>17704</v>
      </c>
      <c r="P53" s="68">
        <v>17563</v>
      </c>
    </row>
    <row r="54" spans="1:16" ht="51" x14ac:dyDescent="0.25">
      <c r="A54" s="18"/>
      <c r="B54" s="20">
        <v>5004278</v>
      </c>
      <c r="C54" s="20" t="s">
        <v>1515</v>
      </c>
      <c r="D54" s="20">
        <v>3000450</v>
      </c>
      <c r="E54" s="20" t="s">
        <v>1494</v>
      </c>
      <c r="F54" s="20">
        <v>86</v>
      </c>
      <c r="G54" s="20" t="s">
        <v>469</v>
      </c>
      <c r="H54" s="20">
        <v>450</v>
      </c>
      <c r="I54" s="20" t="s">
        <v>215</v>
      </c>
      <c r="J54" s="20">
        <v>450</v>
      </c>
      <c r="K54" s="20" t="s">
        <v>356</v>
      </c>
      <c r="L54" s="66">
        <v>1.0282689999999999</v>
      </c>
      <c r="M54" s="67">
        <v>0.97131800000000001</v>
      </c>
      <c r="N54" s="68">
        <v>0.9479293751574005</v>
      </c>
      <c r="O54" s="67">
        <v>35815</v>
      </c>
      <c r="P54" s="68">
        <v>34358</v>
      </c>
    </row>
    <row r="55" spans="1:16" ht="51" x14ac:dyDescent="0.25">
      <c r="A55" s="18"/>
      <c r="B55" s="20">
        <v>5004278</v>
      </c>
      <c r="C55" s="20" t="s">
        <v>1515</v>
      </c>
      <c r="D55" s="20">
        <v>3000450</v>
      </c>
      <c r="E55" s="20" t="s">
        <v>1494</v>
      </c>
      <c r="F55" s="20">
        <v>86</v>
      </c>
      <c r="G55" s="20" t="s">
        <v>469</v>
      </c>
      <c r="H55" s="20">
        <v>451</v>
      </c>
      <c r="I55" s="20" t="s">
        <v>216</v>
      </c>
      <c r="J55" s="20">
        <v>451</v>
      </c>
      <c r="K55" s="20" t="s">
        <v>357</v>
      </c>
      <c r="L55" s="66">
        <v>1.0172199999999998</v>
      </c>
      <c r="M55" s="67">
        <v>1.0142199999999999</v>
      </c>
      <c r="N55" s="68">
        <v>1.0003002994581038</v>
      </c>
      <c r="O55" s="67">
        <v>31165</v>
      </c>
      <c r="P55" s="68">
        <v>30693</v>
      </c>
    </row>
    <row r="56" spans="1:16" ht="51" x14ac:dyDescent="0.25">
      <c r="A56" s="18"/>
      <c r="B56" s="20">
        <v>5004278</v>
      </c>
      <c r="C56" s="20" t="s">
        <v>1515</v>
      </c>
      <c r="D56" s="20">
        <v>3000450</v>
      </c>
      <c r="E56" s="20" t="s">
        <v>1494</v>
      </c>
      <c r="F56" s="20">
        <v>86</v>
      </c>
      <c r="G56" s="20" t="s">
        <v>469</v>
      </c>
      <c r="H56" s="20">
        <v>452</v>
      </c>
      <c r="I56" s="20" t="s">
        <v>217</v>
      </c>
      <c r="J56" s="20">
        <v>452</v>
      </c>
      <c r="K56" s="20" t="s">
        <v>358</v>
      </c>
      <c r="L56" s="66">
        <v>0.69384500000000005</v>
      </c>
      <c r="M56" s="67">
        <v>0.68798499999999996</v>
      </c>
      <c r="N56" s="68">
        <v>0.6784580658422783</v>
      </c>
      <c r="O56" s="67">
        <v>31465</v>
      </c>
      <c r="P56" s="68">
        <v>31363</v>
      </c>
    </row>
    <row r="57" spans="1:16" ht="51" x14ac:dyDescent="0.25">
      <c r="A57" s="18"/>
      <c r="B57" s="20">
        <v>5004278</v>
      </c>
      <c r="C57" s="20" t="s">
        <v>1515</v>
      </c>
      <c r="D57" s="20">
        <v>3000450</v>
      </c>
      <c r="E57" s="20" t="s">
        <v>1494</v>
      </c>
      <c r="F57" s="20">
        <v>86</v>
      </c>
      <c r="G57" s="20" t="s">
        <v>469</v>
      </c>
      <c r="H57" s="20">
        <v>453</v>
      </c>
      <c r="I57" s="20" t="s">
        <v>218</v>
      </c>
      <c r="J57" s="20">
        <v>453</v>
      </c>
      <c r="K57" s="20" t="s">
        <v>359</v>
      </c>
      <c r="L57" s="66">
        <v>1.7320459999999998</v>
      </c>
      <c r="M57" s="67">
        <v>1.7099440000000001</v>
      </c>
      <c r="N57" s="68">
        <v>1.6562154641360394</v>
      </c>
      <c r="O57" s="67">
        <v>37653</v>
      </c>
      <c r="P57" s="68">
        <v>38163</v>
      </c>
    </row>
    <row r="58" spans="1:16" ht="51" x14ac:dyDescent="0.25">
      <c r="A58" s="18"/>
      <c r="B58" s="20">
        <v>5004278</v>
      </c>
      <c r="C58" s="20" t="s">
        <v>1515</v>
      </c>
      <c r="D58" s="20">
        <v>3000450</v>
      </c>
      <c r="E58" s="20" t="s">
        <v>1494</v>
      </c>
      <c r="F58" s="20">
        <v>86</v>
      </c>
      <c r="G58" s="20" t="s">
        <v>469</v>
      </c>
      <c r="H58" s="20">
        <v>454</v>
      </c>
      <c r="I58" s="20" t="s">
        <v>219</v>
      </c>
      <c r="J58" s="20">
        <v>454</v>
      </c>
      <c r="K58" s="20" t="s">
        <v>360</v>
      </c>
      <c r="L58" s="66">
        <v>0.50213700000000006</v>
      </c>
      <c r="M58" s="67">
        <v>0.5045949999999999</v>
      </c>
      <c r="N58" s="68">
        <v>0.50360000962973572</v>
      </c>
      <c r="O58" s="67">
        <v>8120</v>
      </c>
      <c r="P58" s="68">
        <v>8360</v>
      </c>
    </row>
    <row r="59" spans="1:16" ht="51" x14ac:dyDescent="0.25">
      <c r="A59" s="18"/>
      <c r="B59" s="20">
        <v>5004278</v>
      </c>
      <c r="C59" s="20" t="s">
        <v>1515</v>
      </c>
      <c r="D59" s="20">
        <v>3000450</v>
      </c>
      <c r="E59" s="20" t="s">
        <v>1494</v>
      </c>
      <c r="F59" s="20">
        <v>86</v>
      </c>
      <c r="G59" s="20" t="s">
        <v>469</v>
      </c>
      <c r="H59" s="20">
        <v>455</v>
      </c>
      <c r="I59" s="20" t="s">
        <v>220</v>
      </c>
      <c r="J59" s="20">
        <v>455</v>
      </c>
      <c r="K59" s="20" t="s">
        <v>361</v>
      </c>
      <c r="L59" s="66">
        <v>0.32914199999999999</v>
      </c>
      <c r="M59" s="67">
        <v>0.327347</v>
      </c>
      <c r="N59" s="68">
        <v>0.32633239006099757</v>
      </c>
      <c r="O59" s="67">
        <v>10336</v>
      </c>
      <c r="P59" s="68">
        <v>10396</v>
      </c>
    </row>
    <row r="60" spans="1:16" ht="51" x14ac:dyDescent="0.25">
      <c r="A60" s="18"/>
      <c r="B60" s="20">
        <v>5004278</v>
      </c>
      <c r="C60" s="20" t="s">
        <v>1515</v>
      </c>
      <c r="D60" s="20">
        <v>3000450</v>
      </c>
      <c r="E60" s="20" t="s">
        <v>1494</v>
      </c>
      <c r="F60" s="20">
        <v>86</v>
      </c>
      <c r="G60" s="20" t="s">
        <v>469</v>
      </c>
      <c r="H60" s="20">
        <v>456</v>
      </c>
      <c r="I60" s="20" t="s">
        <v>221</v>
      </c>
      <c r="J60" s="20">
        <v>456</v>
      </c>
      <c r="K60" s="20" t="s">
        <v>362</v>
      </c>
      <c r="L60" s="66">
        <v>0.44447099999999995</v>
      </c>
      <c r="M60" s="67">
        <v>0.47194900000000001</v>
      </c>
      <c r="N60" s="68">
        <v>0.44238262052385835</v>
      </c>
      <c r="O60" s="67">
        <v>7090</v>
      </c>
      <c r="P60" s="68">
        <v>6530</v>
      </c>
    </row>
    <row r="61" spans="1:16" ht="51" x14ac:dyDescent="0.25">
      <c r="A61" s="18"/>
      <c r="B61" s="20">
        <v>5004278</v>
      </c>
      <c r="C61" s="20" t="s">
        <v>1515</v>
      </c>
      <c r="D61" s="20">
        <v>3000450</v>
      </c>
      <c r="E61" s="20" t="s">
        <v>1494</v>
      </c>
      <c r="F61" s="20">
        <v>86</v>
      </c>
      <c r="G61" s="20" t="s">
        <v>469</v>
      </c>
      <c r="H61" s="20">
        <v>457</v>
      </c>
      <c r="I61" s="20" t="s">
        <v>222</v>
      </c>
      <c r="J61" s="20">
        <v>457</v>
      </c>
      <c r="K61" s="20" t="s">
        <v>363</v>
      </c>
      <c r="L61" s="66">
        <v>1.163133</v>
      </c>
      <c r="M61" s="67">
        <v>1.1613740000000001</v>
      </c>
      <c r="N61" s="68">
        <v>1.1597834571439307</v>
      </c>
      <c r="O61" s="67">
        <v>26151</v>
      </c>
      <c r="P61" s="68">
        <v>25936</v>
      </c>
    </row>
    <row r="62" spans="1:16" ht="51" x14ac:dyDescent="0.25">
      <c r="A62" s="18"/>
      <c r="B62" s="20">
        <v>5004278</v>
      </c>
      <c r="C62" s="20" t="s">
        <v>1515</v>
      </c>
      <c r="D62" s="20">
        <v>3000450</v>
      </c>
      <c r="E62" s="20" t="s">
        <v>1494</v>
      </c>
      <c r="F62" s="20">
        <v>86</v>
      </c>
      <c r="G62" s="20" t="s">
        <v>469</v>
      </c>
      <c r="H62" s="20">
        <v>458</v>
      </c>
      <c r="I62" s="20" t="s">
        <v>223</v>
      </c>
      <c r="J62" s="20">
        <v>458</v>
      </c>
      <c r="K62" s="20" t="s">
        <v>364</v>
      </c>
      <c r="L62" s="66">
        <v>2.7163829999999982</v>
      </c>
      <c r="M62" s="67">
        <v>2.7216629999999986</v>
      </c>
      <c r="N62" s="68">
        <v>2.6999099115128047</v>
      </c>
      <c r="O62" s="67">
        <v>89660</v>
      </c>
      <c r="P62" s="68">
        <v>89102</v>
      </c>
    </row>
    <row r="63" spans="1:16" ht="51" x14ac:dyDescent="0.25">
      <c r="A63" s="18"/>
      <c r="B63" s="20">
        <v>5004278</v>
      </c>
      <c r="C63" s="20" t="s">
        <v>1515</v>
      </c>
      <c r="D63" s="20">
        <v>3000450</v>
      </c>
      <c r="E63" s="20" t="s">
        <v>1494</v>
      </c>
      <c r="F63" s="20">
        <v>86</v>
      </c>
      <c r="G63" s="20" t="s">
        <v>469</v>
      </c>
      <c r="H63" s="20">
        <v>459</v>
      </c>
      <c r="I63" s="20" t="s">
        <v>224</v>
      </c>
      <c r="J63" s="20">
        <v>459</v>
      </c>
      <c r="K63" s="20" t="s">
        <v>365</v>
      </c>
      <c r="L63" s="66">
        <v>1.4455459999999998</v>
      </c>
      <c r="M63" s="67">
        <v>1.4386559999999995</v>
      </c>
      <c r="N63" s="68">
        <v>1.4184296308512785</v>
      </c>
      <c r="O63" s="67">
        <v>29290</v>
      </c>
      <c r="P63" s="68">
        <v>29047.109994888306</v>
      </c>
    </row>
    <row r="64" spans="1:16" ht="51" x14ac:dyDescent="0.25">
      <c r="A64" s="18"/>
      <c r="B64" s="20">
        <v>5004278</v>
      </c>
      <c r="C64" s="20" t="s">
        <v>1515</v>
      </c>
      <c r="D64" s="20">
        <v>3000450</v>
      </c>
      <c r="E64" s="20" t="s">
        <v>1494</v>
      </c>
      <c r="F64" s="20">
        <v>86</v>
      </c>
      <c r="G64" s="20" t="s">
        <v>469</v>
      </c>
      <c r="H64" s="20">
        <v>460</v>
      </c>
      <c r="I64" s="20" t="s">
        <v>225</v>
      </c>
      <c r="J64" s="20">
        <v>460</v>
      </c>
      <c r="K64" s="20" t="s">
        <v>366</v>
      </c>
      <c r="L64" s="66">
        <v>0.33937600000000007</v>
      </c>
      <c r="M64" s="67">
        <v>0.34009600000000006</v>
      </c>
      <c r="N64" s="68">
        <v>0.33925457712030038</v>
      </c>
      <c r="O64" s="67">
        <v>7680</v>
      </c>
      <c r="P64" s="68">
        <v>7600</v>
      </c>
    </row>
    <row r="65" spans="1:16" ht="51" x14ac:dyDescent="0.25">
      <c r="A65" s="18"/>
      <c r="B65" s="20">
        <v>5004278</v>
      </c>
      <c r="C65" s="20" t="s">
        <v>1515</v>
      </c>
      <c r="D65" s="20">
        <v>3000450</v>
      </c>
      <c r="E65" s="20" t="s">
        <v>1494</v>
      </c>
      <c r="F65" s="20">
        <v>86</v>
      </c>
      <c r="G65" s="20" t="s">
        <v>469</v>
      </c>
      <c r="H65" s="20">
        <v>461</v>
      </c>
      <c r="I65" s="20" t="s">
        <v>226</v>
      </c>
      <c r="J65" s="20">
        <v>461</v>
      </c>
      <c r="K65" s="20" t="s">
        <v>367</v>
      </c>
      <c r="L65" s="66">
        <v>0.32850700000000005</v>
      </c>
      <c r="M65" s="67">
        <v>0.31134800000000001</v>
      </c>
      <c r="N65" s="68">
        <v>0.30856156192021444</v>
      </c>
      <c r="O65" s="67">
        <v>5130</v>
      </c>
      <c r="P65" s="68">
        <v>5535</v>
      </c>
    </row>
    <row r="66" spans="1:16" ht="51" x14ac:dyDescent="0.25">
      <c r="A66" s="18"/>
      <c r="B66" s="20">
        <v>5004278</v>
      </c>
      <c r="C66" s="20" t="s">
        <v>1515</v>
      </c>
      <c r="D66" s="20">
        <v>3000450</v>
      </c>
      <c r="E66" s="20" t="s">
        <v>1494</v>
      </c>
      <c r="F66" s="20">
        <v>86</v>
      </c>
      <c r="G66" s="20" t="s">
        <v>469</v>
      </c>
      <c r="H66" s="20">
        <v>462</v>
      </c>
      <c r="I66" s="20" t="s">
        <v>227</v>
      </c>
      <c r="J66" s="20">
        <v>462</v>
      </c>
      <c r="K66" s="20" t="s">
        <v>368</v>
      </c>
      <c r="L66" s="66">
        <v>1.1440889999999997</v>
      </c>
      <c r="M66" s="67">
        <v>1.0995569999999999</v>
      </c>
      <c r="N66" s="68">
        <v>1.0981990488362499</v>
      </c>
      <c r="O66" s="67">
        <v>31317</v>
      </c>
      <c r="P66" s="68">
        <v>28802951</v>
      </c>
    </row>
    <row r="67" spans="1:16" ht="51" x14ac:dyDescent="0.25">
      <c r="A67" s="18"/>
      <c r="B67" s="20">
        <v>5004278</v>
      </c>
      <c r="C67" s="20" t="s">
        <v>1515</v>
      </c>
      <c r="D67" s="20">
        <v>3000450</v>
      </c>
      <c r="E67" s="20" t="s">
        <v>1494</v>
      </c>
      <c r="F67" s="20">
        <v>86</v>
      </c>
      <c r="G67" s="20" t="s">
        <v>469</v>
      </c>
      <c r="H67" s="20">
        <v>463</v>
      </c>
      <c r="I67" s="20" t="s">
        <v>228</v>
      </c>
      <c r="J67" s="20">
        <v>463</v>
      </c>
      <c r="K67" s="20" t="s">
        <v>369</v>
      </c>
      <c r="L67" s="66">
        <v>0.85443900000000006</v>
      </c>
      <c r="M67" s="67">
        <v>0.85327399999999987</v>
      </c>
      <c r="N67" s="68">
        <v>0.84988735544902738</v>
      </c>
      <c r="O67" s="67">
        <v>26562</v>
      </c>
      <c r="P67" s="68">
        <v>25287</v>
      </c>
    </row>
    <row r="68" spans="1:16" ht="51" x14ac:dyDescent="0.25">
      <c r="A68" s="18"/>
      <c r="B68" s="20">
        <v>5004278</v>
      </c>
      <c r="C68" s="20" t="s">
        <v>1515</v>
      </c>
      <c r="D68" s="20">
        <v>3000450</v>
      </c>
      <c r="E68" s="20" t="s">
        <v>1494</v>
      </c>
      <c r="F68" s="20">
        <v>86</v>
      </c>
      <c r="G68" s="20" t="s">
        <v>469</v>
      </c>
      <c r="H68" s="20">
        <v>464</v>
      </c>
      <c r="I68" s="20" t="s">
        <v>229</v>
      </c>
      <c r="J68" s="20">
        <v>464</v>
      </c>
      <c r="K68" s="20" t="s">
        <v>370</v>
      </c>
      <c r="L68" s="66">
        <v>0.33059899999999998</v>
      </c>
      <c r="M68" s="67">
        <v>0.33388200000000007</v>
      </c>
      <c r="N68" s="68">
        <v>0.33162936181543046</v>
      </c>
      <c r="O68" s="67">
        <v>9790</v>
      </c>
      <c r="P68" s="68">
        <v>5619</v>
      </c>
    </row>
    <row r="69" spans="1:16" ht="38.25" x14ac:dyDescent="0.25">
      <c r="A69" s="18"/>
      <c r="B69" s="20">
        <v>5004474</v>
      </c>
      <c r="C69" s="20" t="s">
        <v>1530</v>
      </c>
      <c r="D69" s="20">
        <v>3000565</v>
      </c>
      <c r="E69" s="20" t="s">
        <v>1504</v>
      </c>
      <c r="F69" s="20">
        <v>536</v>
      </c>
      <c r="G69" s="20" t="s">
        <v>1544</v>
      </c>
      <c r="H69" s="20">
        <v>10</v>
      </c>
      <c r="I69" s="20" t="s">
        <v>108</v>
      </c>
      <c r="J69" s="20">
        <v>10</v>
      </c>
      <c r="K69" s="20" t="s">
        <v>1553</v>
      </c>
      <c r="L69" s="66">
        <v>2.3382589999999999</v>
      </c>
      <c r="M69" s="67">
        <v>2.4008159999999998</v>
      </c>
      <c r="N69" s="68">
        <v>2.2887754957191646</v>
      </c>
      <c r="O69" s="67">
        <v>976</v>
      </c>
      <c r="P69" s="68">
        <v>972</v>
      </c>
    </row>
    <row r="70" spans="1:16" ht="51" x14ac:dyDescent="0.25">
      <c r="A70" s="18"/>
      <c r="B70" s="20">
        <v>5004474</v>
      </c>
      <c r="C70" s="20" t="s">
        <v>1530</v>
      </c>
      <c r="D70" s="20">
        <v>3000565</v>
      </c>
      <c r="E70" s="20" t="s">
        <v>1504</v>
      </c>
      <c r="F70" s="20">
        <v>536</v>
      </c>
      <c r="G70" s="20" t="s">
        <v>1544</v>
      </c>
      <c r="H70" s="20">
        <v>10</v>
      </c>
      <c r="I70" s="20" t="s">
        <v>108</v>
      </c>
      <c r="J70" s="20">
        <v>26</v>
      </c>
      <c r="K70" s="20" t="s">
        <v>1554</v>
      </c>
      <c r="L70" s="66">
        <v>1</v>
      </c>
      <c r="M70" s="67">
        <v>0.45852699999999996</v>
      </c>
      <c r="N70" s="68">
        <v>0.45852572470903397</v>
      </c>
      <c r="O70" s="67">
        <v>2500</v>
      </c>
      <c r="P70" s="68">
        <v>2705</v>
      </c>
    </row>
    <row r="71" spans="1:16" ht="51" x14ac:dyDescent="0.25">
      <c r="A71" s="18"/>
      <c r="B71" s="20">
        <v>5004474</v>
      </c>
      <c r="C71" s="20" t="s">
        <v>1530</v>
      </c>
      <c r="D71" s="20">
        <v>3000565</v>
      </c>
      <c r="E71" s="20" t="s">
        <v>1504</v>
      </c>
      <c r="F71" s="20">
        <v>536</v>
      </c>
      <c r="G71" s="20" t="s">
        <v>1544</v>
      </c>
      <c r="H71" s="20">
        <v>440</v>
      </c>
      <c r="I71" s="20" t="s">
        <v>205</v>
      </c>
      <c r="J71" s="20">
        <v>440</v>
      </c>
      <c r="K71" s="20" t="s">
        <v>346</v>
      </c>
      <c r="L71" s="66">
        <v>1E-3</v>
      </c>
      <c r="M71" s="67">
        <v>1E-3</v>
      </c>
      <c r="N71" s="68">
        <v>1.0000000474974513E-3</v>
      </c>
      <c r="O71" s="67">
        <v>2</v>
      </c>
      <c r="P71" s="68">
        <v>2</v>
      </c>
    </row>
    <row r="72" spans="1:16" ht="51" x14ac:dyDescent="0.25">
      <c r="A72" s="18"/>
      <c r="B72" s="20">
        <v>5004474</v>
      </c>
      <c r="C72" s="20" t="s">
        <v>1530</v>
      </c>
      <c r="D72" s="20">
        <v>3000565</v>
      </c>
      <c r="E72" s="20" t="s">
        <v>1504</v>
      </c>
      <c r="F72" s="20">
        <v>536</v>
      </c>
      <c r="G72" s="20" t="s">
        <v>1544</v>
      </c>
      <c r="H72" s="20">
        <v>441</v>
      </c>
      <c r="I72" s="20" t="s">
        <v>206</v>
      </c>
      <c r="J72" s="20">
        <v>441</v>
      </c>
      <c r="K72" s="20" t="s">
        <v>347</v>
      </c>
      <c r="L72" s="66">
        <v>1E-3</v>
      </c>
      <c r="M72" s="67">
        <v>1E-3</v>
      </c>
      <c r="N72" s="68">
        <v>0</v>
      </c>
      <c r="O72" s="67">
        <v>1</v>
      </c>
      <c r="P72" s="68">
        <v>1</v>
      </c>
    </row>
    <row r="73" spans="1:16" ht="51" x14ac:dyDescent="0.25">
      <c r="A73" s="18"/>
      <c r="B73" s="20">
        <v>5004474</v>
      </c>
      <c r="C73" s="20" t="s">
        <v>1530</v>
      </c>
      <c r="D73" s="20">
        <v>3000565</v>
      </c>
      <c r="E73" s="20" t="s">
        <v>1504</v>
      </c>
      <c r="F73" s="20">
        <v>536</v>
      </c>
      <c r="G73" s="20" t="s">
        <v>1544</v>
      </c>
      <c r="H73" s="20">
        <v>442</v>
      </c>
      <c r="I73" s="20" t="s">
        <v>207</v>
      </c>
      <c r="J73" s="20">
        <v>442</v>
      </c>
      <c r="K73" s="20" t="s">
        <v>348</v>
      </c>
      <c r="L73" s="66">
        <v>3.0000000000000001E-3</v>
      </c>
      <c r="M73" s="67">
        <v>3.0000000000000001E-3</v>
      </c>
      <c r="N73" s="68">
        <v>2.9999001417309046E-3</v>
      </c>
      <c r="O73" s="67">
        <v>23</v>
      </c>
      <c r="P73" s="68">
        <v>23</v>
      </c>
    </row>
    <row r="74" spans="1:16" ht="51" x14ac:dyDescent="0.25">
      <c r="A74" s="18"/>
      <c r="B74" s="20">
        <v>5004474</v>
      </c>
      <c r="C74" s="20" t="s">
        <v>1530</v>
      </c>
      <c r="D74" s="20">
        <v>3000565</v>
      </c>
      <c r="E74" s="20" t="s">
        <v>1504</v>
      </c>
      <c r="F74" s="20">
        <v>536</v>
      </c>
      <c r="G74" s="20" t="s">
        <v>1544</v>
      </c>
      <c r="H74" s="20">
        <v>443</v>
      </c>
      <c r="I74" s="20" t="s">
        <v>208</v>
      </c>
      <c r="J74" s="20">
        <v>443</v>
      </c>
      <c r="K74" s="20" t="s">
        <v>349</v>
      </c>
      <c r="L74" s="66">
        <v>1E-3</v>
      </c>
      <c r="M74" s="67">
        <v>0</v>
      </c>
      <c r="N74" s="68">
        <v>0</v>
      </c>
      <c r="O74" s="67">
        <v>0</v>
      </c>
      <c r="P74" s="68">
        <v>0</v>
      </c>
    </row>
    <row r="75" spans="1:16" ht="51" x14ac:dyDescent="0.25">
      <c r="A75" s="18"/>
      <c r="B75" s="20">
        <v>5004474</v>
      </c>
      <c r="C75" s="20" t="s">
        <v>1530</v>
      </c>
      <c r="D75" s="20">
        <v>3000565</v>
      </c>
      <c r="E75" s="20" t="s">
        <v>1504</v>
      </c>
      <c r="F75" s="20">
        <v>536</v>
      </c>
      <c r="G75" s="20" t="s">
        <v>1544</v>
      </c>
      <c r="H75" s="20">
        <v>444</v>
      </c>
      <c r="I75" s="20" t="s">
        <v>209</v>
      </c>
      <c r="J75" s="20">
        <v>444</v>
      </c>
      <c r="K75" s="20" t="s">
        <v>350</v>
      </c>
      <c r="L75" s="66">
        <v>1E-3</v>
      </c>
      <c r="M75" s="67">
        <v>1E-3</v>
      </c>
      <c r="N75" s="68">
        <v>9.9800003226846457E-4</v>
      </c>
      <c r="O75" s="67">
        <v>2</v>
      </c>
      <c r="P75" s="68">
        <v>2</v>
      </c>
    </row>
    <row r="76" spans="1:16" ht="51" x14ac:dyDescent="0.25">
      <c r="A76" s="18"/>
      <c r="B76" s="20">
        <v>5004474</v>
      </c>
      <c r="C76" s="20" t="s">
        <v>1530</v>
      </c>
      <c r="D76" s="20">
        <v>3000565</v>
      </c>
      <c r="E76" s="20" t="s">
        <v>1504</v>
      </c>
      <c r="F76" s="20">
        <v>536</v>
      </c>
      <c r="G76" s="20" t="s">
        <v>1544</v>
      </c>
      <c r="H76" s="20">
        <v>445</v>
      </c>
      <c r="I76" s="20" t="s">
        <v>210</v>
      </c>
      <c r="J76" s="20">
        <v>445</v>
      </c>
      <c r="K76" s="20" t="s">
        <v>351</v>
      </c>
      <c r="L76" s="66">
        <v>5.8699999999999996E-4</v>
      </c>
      <c r="M76" s="67">
        <v>5.8700000000000007E-4</v>
      </c>
      <c r="N76" s="68">
        <v>5.8679999347077683E-4</v>
      </c>
      <c r="O76" s="67">
        <v>4</v>
      </c>
      <c r="P76" s="68">
        <v>4</v>
      </c>
    </row>
    <row r="77" spans="1:16" ht="51" x14ac:dyDescent="0.25">
      <c r="A77" s="18"/>
      <c r="B77" s="20">
        <v>5004474</v>
      </c>
      <c r="C77" s="20" t="s">
        <v>1530</v>
      </c>
      <c r="D77" s="20">
        <v>3000565</v>
      </c>
      <c r="E77" s="20" t="s">
        <v>1504</v>
      </c>
      <c r="F77" s="20">
        <v>536</v>
      </c>
      <c r="G77" s="20" t="s">
        <v>1544</v>
      </c>
      <c r="H77" s="20">
        <v>446</v>
      </c>
      <c r="I77" s="20" t="s">
        <v>211</v>
      </c>
      <c r="J77" s="20">
        <v>446</v>
      </c>
      <c r="K77" s="20" t="s">
        <v>352</v>
      </c>
      <c r="L77" s="66">
        <v>1E-3</v>
      </c>
      <c r="M77" s="67">
        <v>1.0999999999999999E-2</v>
      </c>
      <c r="N77" s="68">
        <v>7.2400001809000969E-3</v>
      </c>
      <c r="O77" s="67">
        <v>2</v>
      </c>
      <c r="P77" s="68">
        <v>2</v>
      </c>
    </row>
    <row r="78" spans="1:16" ht="51" x14ac:dyDescent="0.25">
      <c r="A78" s="18"/>
      <c r="B78" s="20">
        <v>5004474</v>
      </c>
      <c r="C78" s="20" t="s">
        <v>1530</v>
      </c>
      <c r="D78" s="20">
        <v>3000565</v>
      </c>
      <c r="E78" s="20" t="s">
        <v>1504</v>
      </c>
      <c r="F78" s="20">
        <v>536</v>
      </c>
      <c r="G78" s="20" t="s">
        <v>1544</v>
      </c>
      <c r="H78" s="20">
        <v>447</v>
      </c>
      <c r="I78" s="20" t="s">
        <v>212</v>
      </c>
      <c r="J78" s="20">
        <v>447</v>
      </c>
      <c r="K78" s="20" t="s">
        <v>353</v>
      </c>
      <c r="L78" s="66">
        <v>1.0989999999999999E-3</v>
      </c>
      <c r="M78" s="67">
        <v>1.0990000000000002E-3</v>
      </c>
      <c r="N78" s="68">
        <v>1.0689999908208847E-3</v>
      </c>
      <c r="O78" s="67">
        <v>3</v>
      </c>
      <c r="P78" s="68">
        <v>2.940000057220459</v>
      </c>
    </row>
    <row r="79" spans="1:16" ht="51" x14ac:dyDescent="0.25">
      <c r="A79" s="18"/>
      <c r="B79" s="20">
        <v>5004474</v>
      </c>
      <c r="C79" s="20" t="s">
        <v>1530</v>
      </c>
      <c r="D79" s="20">
        <v>3000565</v>
      </c>
      <c r="E79" s="20" t="s">
        <v>1504</v>
      </c>
      <c r="F79" s="20">
        <v>536</v>
      </c>
      <c r="G79" s="20" t="s">
        <v>1544</v>
      </c>
      <c r="H79" s="20">
        <v>448</v>
      </c>
      <c r="I79" s="20" t="s">
        <v>213</v>
      </c>
      <c r="J79" s="20">
        <v>448</v>
      </c>
      <c r="K79" s="20" t="s">
        <v>354</v>
      </c>
      <c r="L79" s="66">
        <v>7.6499999999999995E-4</v>
      </c>
      <c r="M79" s="67">
        <v>7.6499999999999995E-4</v>
      </c>
      <c r="N79" s="68">
        <v>0</v>
      </c>
      <c r="O79" s="67">
        <v>46</v>
      </c>
      <c r="P79" s="68">
        <v>46</v>
      </c>
    </row>
    <row r="80" spans="1:16" ht="51" x14ac:dyDescent="0.25">
      <c r="A80" s="18"/>
      <c r="B80" s="20">
        <v>5004474</v>
      </c>
      <c r="C80" s="20" t="s">
        <v>1530</v>
      </c>
      <c r="D80" s="20">
        <v>3000565</v>
      </c>
      <c r="E80" s="20" t="s">
        <v>1504</v>
      </c>
      <c r="F80" s="20">
        <v>536</v>
      </c>
      <c r="G80" s="20" t="s">
        <v>1544</v>
      </c>
      <c r="H80" s="20">
        <v>449</v>
      </c>
      <c r="I80" s="20" t="s">
        <v>214</v>
      </c>
      <c r="J80" s="20">
        <v>449</v>
      </c>
      <c r="K80" s="20" t="s">
        <v>355</v>
      </c>
      <c r="L80" s="66">
        <v>1E-3</v>
      </c>
      <c r="M80" s="67">
        <v>1E-3</v>
      </c>
      <c r="N80" s="68">
        <v>1.0000000220315997E-3</v>
      </c>
      <c r="O80" s="67">
        <v>224</v>
      </c>
      <c r="P80" s="68">
        <v>224</v>
      </c>
    </row>
    <row r="81" spans="1:16" ht="51" x14ac:dyDescent="0.25">
      <c r="A81" s="18"/>
      <c r="B81" s="20">
        <v>5004474</v>
      </c>
      <c r="C81" s="20" t="s">
        <v>1530</v>
      </c>
      <c r="D81" s="20">
        <v>3000565</v>
      </c>
      <c r="E81" s="20" t="s">
        <v>1504</v>
      </c>
      <c r="F81" s="20">
        <v>536</v>
      </c>
      <c r="G81" s="20" t="s">
        <v>1544</v>
      </c>
      <c r="H81" s="20">
        <v>450</v>
      </c>
      <c r="I81" s="20" t="s">
        <v>215</v>
      </c>
      <c r="J81" s="20">
        <v>450</v>
      </c>
      <c r="K81" s="20" t="s">
        <v>356</v>
      </c>
      <c r="L81" s="66">
        <v>1.1000000000000001E-3</v>
      </c>
      <c r="M81" s="67">
        <v>0</v>
      </c>
      <c r="N81" s="68">
        <v>0</v>
      </c>
      <c r="O81" s="67">
        <v>41</v>
      </c>
      <c r="P81" s="68">
        <v>41</v>
      </c>
    </row>
    <row r="82" spans="1:16" ht="51" x14ac:dyDescent="0.25">
      <c r="A82" s="18"/>
      <c r="B82" s="20">
        <v>5004474</v>
      </c>
      <c r="C82" s="20" t="s">
        <v>1530</v>
      </c>
      <c r="D82" s="20">
        <v>3000565</v>
      </c>
      <c r="E82" s="20" t="s">
        <v>1504</v>
      </c>
      <c r="F82" s="20">
        <v>536</v>
      </c>
      <c r="G82" s="20" t="s">
        <v>1544</v>
      </c>
      <c r="H82" s="20">
        <v>451</v>
      </c>
      <c r="I82" s="20" t="s">
        <v>216</v>
      </c>
      <c r="J82" s="20">
        <v>451</v>
      </c>
      <c r="K82" s="20" t="s">
        <v>357</v>
      </c>
      <c r="L82" s="66">
        <v>1.2210000000000001E-3</v>
      </c>
      <c r="M82" s="67">
        <v>1.2210000000000001E-3</v>
      </c>
      <c r="N82" s="68">
        <v>1.1905600549653172E-3</v>
      </c>
      <c r="O82" s="67">
        <v>2</v>
      </c>
      <c r="P82" s="68">
        <v>0</v>
      </c>
    </row>
    <row r="83" spans="1:16" ht="51" x14ac:dyDescent="0.25">
      <c r="A83" s="18"/>
      <c r="B83" s="20">
        <v>5004474</v>
      </c>
      <c r="C83" s="20" t="s">
        <v>1530</v>
      </c>
      <c r="D83" s="20">
        <v>3000565</v>
      </c>
      <c r="E83" s="20" t="s">
        <v>1504</v>
      </c>
      <c r="F83" s="20">
        <v>536</v>
      </c>
      <c r="G83" s="20" t="s">
        <v>1544</v>
      </c>
      <c r="H83" s="20">
        <v>452</v>
      </c>
      <c r="I83" s="20" t="s">
        <v>217</v>
      </c>
      <c r="J83" s="20">
        <v>452</v>
      </c>
      <c r="K83" s="20" t="s">
        <v>358</v>
      </c>
      <c r="L83" s="66">
        <v>1E-3</v>
      </c>
      <c r="M83" s="67">
        <v>1E-3</v>
      </c>
      <c r="N83" s="68">
        <v>1.0000000474974513E-3</v>
      </c>
      <c r="O83" s="67">
        <v>35</v>
      </c>
      <c r="P83" s="68">
        <v>35</v>
      </c>
    </row>
    <row r="84" spans="1:16" ht="51" x14ac:dyDescent="0.25">
      <c r="A84" s="18"/>
      <c r="B84" s="20">
        <v>5004474</v>
      </c>
      <c r="C84" s="20" t="s">
        <v>1530</v>
      </c>
      <c r="D84" s="20">
        <v>3000565</v>
      </c>
      <c r="E84" s="20" t="s">
        <v>1504</v>
      </c>
      <c r="F84" s="20">
        <v>536</v>
      </c>
      <c r="G84" s="20" t="s">
        <v>1544</v>
      </c>
      <c r="H84" s="20">
        <v>454</v>
      </c>
      <c r="I84" s="20" t="s">
        <v>219</v>
      </c>
      <c r="J84" s="20">
        <v>454</v>
      </c>
      <c r="K84" s="20" t="s">
        <v>360</v>
      </c>
      <c r="L84" s="66">
        <v>1E-3</v>
      </c>
      <c r="M84" s="67">
        <v>1E-3</v>
      </c>
      <c r="N84" s="68">
        <v>9.9960004445165396E-4</v>
      </c>
      <c r="O84" s="67">
        <v>2</v>
      </c>
      <c r="P84" s="68">
        <v>2</v>
      </c>
    </row>
    <row r="85" spans="1:16" ht="51" x14ac:dyDescent="0.25">
      <c r="A85" s="18"/>
      <c r="B85" s="20">
        <v>5004474</v>
      </c>
      <c r="C85" s="20" t="s">
        <v>1530</v>
      </c>
      <c r="D85" s="20">
        <v>3000565</v>
      </c>
      <c r="E85" s="20" t="s">
        <v>1504</v>
      </c>
      <c r="F85" s="20">
        <v>536</v>
      </c>
      <c r="G85" s="20" t="s">
        <v>1544</v>
      </c>
      <c r="H85" s="20">
        <v>455</v>
      </c>
      <c r="I85" s="20" t="s">
        <v>220</v>
      </c>
      <c r="J85" s="20">
        <v>455</v>
      </c>
      <c r="K85" s="20" t="s">
        <v>361</v>
      </c>
      <c r="L85" s="66">
        <v>1E-3</v>
      </c>
      <c r="M85" s="67">
        <v>1E-3</v>
      </c>
      <c r="N85" s="68">
        <v>4.1999999666586518E-4</v>
      </c>
      <c r="O85" s="67">
        <v>36</v>
      </c>
      <c r="P85" s="68">
        <v>36</v>
      </c>
    </row>
    <row r="86" spans="1:16" ht="51" x14ac:dyDescent="0.25">
      <c r="A86" s="18"/>
      <c r="B86" s="20">
        <v>5004474</v>
      </c>
      <c r="C86" s="20" t="s">
        <v>1530</v>
      </c>
      <c r="D86" s="20">
        <v>3000565</v>
      </c>
      <c r="E86" s="20" t="s">
        <v>1504</v>
      </c>
      <c r="F86" s="20">
        <v>536</v>
      </c>
      <c r="G86" s="20" t="s">
        <v>1544</v>
      </c>
      <c r="H86" s="20">
        <v>456</v>
      </c>
      <c r="I86" s="20" t="s">
        <v>221</v>
      </c>
      <c r="J86" s="20">
        <v>456</v>
      </c>
      <c r="K86" s="20" t="s">
        <v>362</v>
      </c>
      <c r="L86" s="66">
        <v>1.0999999999999999E-2</v>
      </c>
      <c r="M86" s="67">
        <v>0</v>
      </c>
      <c r="N86" s="68">
        <v>0</v>
      </c>
      <c r="O86" s="67">
        <v>52</v>
      </c>
      <c r="P86" s="68">
        <v>52</v>
      </c>
    </row>
    <row r="87" spans="1:16" ht="51" x14ac:dyDescent="0.25">
      <c r="A87" s="18"/>
      <c r="B87" s="20">
        <v>5004474</v>
      </c>
      <c r="C87" s="20" t="s">
        <v>1530</v>
      </c>
      <c r="D87" s="20">
        <v>3000565</v>
      </c>
      <c r="E87" s="20" t="s">
        <v>1504</v>
      </c>
      <c r="F87" s="20">
        <v>536</v>
      </c>
      <c r="G87" s="20" t="s">
        <v>1544</v>
      </c>
      <c r="H87" s="20">
        <v>457</v>
      </c>
      <c r="I87" s="20" t="s">
        <v>222</v>
      </c>
      <c r="J87" s="20">
        <v>457</v>
      </c>
      <c r="K87" s="20" t="s">
        <v>363</v>
      </c>
      <c r="L87" s="66">
        <v>1.774E-3</v>
      </c>
      <c r="M87" s="67">
        <v>1.774E-3</v>
      </c>
      <c r="N87" s="68">
        <v>1.7739999966579489E-3</v>
      </c>
      <c r="O87" s="67">
        <v>6</v>
      </c>
      <c r="P87" s="68">
        <v>6</v>
      </c>
    </row>
    <row r="88" spans="1:16" ht="51" x14ac:dyDescent="0.25">
      <c r="A88" s="18"/>
      <c r="B88" s="20">
        <v>5004474</v>
      </c>
      <c r="C88" s="20" t="s">
        <v>1530</v>
      </c>
      <c r="D88" s="20">
        <v>3000565</v>
      </c>
      <c r="E88" s="20" t="s">
        <v>1504</v>
      </c>
      <c r="F88" s="20">
        <v>536</v>
      </c>
      <c r="G88" s="20" t="s">
        <v>1544</v>
      </c>
      <c r="H88" s="20">
        <v>459</v>
      </c>
      <c r="I88" s="20" t="s">
        <v>224</v>
      </c>
      <c r="J88" s="20">
        <v>459</v>
      </c>
      <c r="K88" s="20" t="s">
        <v>365</v>
      </c>
      <c r="L88" s="66">
        <v>1E-3</v>
      </c>
      <c r="M88" s="67">
        <v>2.2430000000000002E-3</v>
      </c>
      <c r="N88" s="68">
        <v>2.2430000826716423E-3</v>
      </c>
      <c r="O88" s="67">
        <v>2</v>
      </c>
      <c r="P88" s="68">
        <v>2</v>
      </c>
    </row>
    <row r="89" spans="1:16" ht="51" x14ac:dyDescent="0.25">
      <c r="A89" s="18"/>
      <c r="B89" s="20">
        <v>5004474</v>
      </c>
      <c r="C89" s="20" t="s">
        <v>1530</v>
      </c>
      <c r="D89" s="20">
        <v>3000565</v>
      </c>
      <c r="E89" s="20" t="s">
        <v>1504</v>
      </c>
      <c r="F89" s="20">
        <v>536</v>
      </c>
      <c r="G89" s="20" t="s">
        <v>1544</v>
      </c>
      <c r="H89" s="20">
        <v>460</v>
      </c>
      <c r="I89" s="20" t="s">
        <v>225</v>
      </c>
      <c r="J89" s="20">
        <v>460</v>
      </c>
      <c r="K89" s="20" t="s">
        <v>366</v>
      </c>
      <c r="L89" s="66">
        <v>1.32E-3</v>
      </c>
      <c r="M89" s="67">
        <v>0</v>
      </c>
      <c r="N89" s="68">
        <v>0</v>
      </c>
      <c r="O89" s="67">
        <v>1</v>
      </c>
      <c r="P89" s="68">
        <v>1</v>
      </c>
    </row>
    <row r="90" spans="1:16" ht="51" x14ac:dyDescent="0.25">
      <c r="A90" s="18"/>
      <c r="B90" s="20">
        <v>5004474</v>
      </c>
      <c r="C90" s="20" t="s">
        <v>1530</v>
      </c>
      <c r="D90" s="20">
        <v>3000565</v>
      </c>
      <c r="E90" s="20" t="s">
        <v>1504</v>
      </c>
      <c r="F90" s="20">
        <v>536</v>
      </c>
      <c r="G90" s="20" t="s">
        <v>1544</v>
      </c>
      <c r="H90" s="20">
        <v>461</v>
      </c>
      <c r="I90" s="20" t="s">
        <v>226</v>
      </c>
      <c r="J90" s="20">
        <v>461</v>
      </c>
      <c r="K90" s="20" t="s">
        <v>367</v>
      </c>
      <c r="L90" s="66">
        <v>1.0055E-2</v>
      </c>
      <c r="M90" s="67">
        <v>1.0055000000000001E-2</v>
      </c>
      <c r="N90" s="68">
        <v>9.660000039730221E-3</v>
      </c>
      <c r="O90" s="67">
        <v>44</v>
      </c>
      <c r="P90" s="68">
        <v>44</v>
      </c>
    </row>
    <row r="91" spans="1:16" ht="51" x14ac:dyDescent="0.25">
      <c r="A91" s="18"/>
      <c r="B91" s="20">
        <v>5004474</v>
      </c>
      <c r="C91" s="20" t="s">
        <v>1530</v>
      </c>
      <c r="D91" s="20">
        <v>3000565</v>
      </c>
      <c r="E91" s="20" t="s">
        <v>1504</v>
      </c>
      <c r="F91" s="20">
        <v>536</v>
      </c>
      <c r="G91" s="20" t="s">
        <v>1544</v>
      </c>
      <c r="H91" s="20">
        <v>462</v>
      </c>
      <c r="I91" s="20" t="s">
        <v>227</v>
      </c>
      <c r="J91" s="20">
        <v>462</v>
      </c>
      <c r="K91" s="20" t="s">
        <v>368</v>
      </c>
      <c r="L91" s="66">
        <v>1.062E-3</v>
      </c>
      <c r="M91" s="67">
        <v>1.062E-3</v>
      </c>
      <c r="N91" s="68">
        <v>1.0620000393828377E-3</v>
      </c>
      <c r="O91" s="67">
        <v>328</v>
      </c>
      <c r="P91" s="68">
        <v>328000</v>
      </c>
    </row>
    <row r="92" spans="1:16" ht="51" x14ac:dyDescent="0.25">
      <c r="A92" s="18"/>
      <c r="B92" s="20">
        <v>5004474</v>
      </c>
      <c r="C92" s="20" t="s">
        <v>1530</v>
      </c>
      <c r="D92" s="20">
        <v>3000565</v>
      </c>
      <c r="E92" s="20" t="s">
        <v>1504</v>
      </c>
      <c r="F92" s="20">
        <v>536</v>
      </c>
      <c r="G92" s="20" t="s">
        <v>1544</v>
      </c>
      <c r="H92" s="20">
        <v>464</v>
      </c>
      <c r="I92" s="20" t="s">
        <v>229</v>
      </c>
      <c r="J92" s="20">
        <v>464</v>
      </c>
      <c r="K92" s="20" t="s">
        <v>370</v>
      </c>
      <c r="L92" s="66">
        <v>1E-3</v>
      </c>
      <c r="M92" s="67">
        <v>2E-3</v>
      </c>
      <c r="N92" s="68">
        <v>2.0000000949949026E-3</v>
      </c>
      <c r="O92" s="67">
        <v>2</v>
      </c>
      <c r="P92" s="68">
        <v>0</v>
      </c>
    </row>
    <row r="93" spans="1:16" ht="51" x14ac:dyDescent="0.25">
      <c r="A93" s="18"/>
      <c r="B93" s="20">
        <v>5005827</v>
      </c>
      <c r="C93" s="20" t="s">
        <v>317</v>
      </c>
      <c r="D93" s="20">
        <v>3000450</v>
      </c>
      <c r="E93" s="20" t="s">
        <v>1494</v>
      </c>
      <c r="F93" s="20">
        <v>1</v>
      </c>
      <c r="G93" s="20" t="s">
        <v>649</v>
      </c>
      <c r="H93" s="20">
        <v>10</v>
      </c>
      <c r="I93" s="20" t="s">
        <v>108</v>
      </c>
      <c r="J93" s="20">
        <v>26</v>
      </c>
      <c r="K93" s="20" t="s">
        <v>1554</v>
      </c>
      <c r="L93" s="66">
        <v>0</v>
      </c>
      <c r="M93" s="67">
        <v>0.57779999999999998</v>
      </c>
      <c r="N93" s="68">
        <v>0.53715002536773682</v>
      </c>
      <c r="O93" s="67">
        <v>1</v>
      </c>
      <c r="P93" s="68">
        <v>4182</v>
      </c>
    </row>
    <row r="94" spans="1:16" ht="89.25" x14ac:dyDescent="0.25">
      <c r="A94" s="18"/>
      <c r="B94" s="20">
        <v>5005827</v>
      </c>
      <c r="C94" s="20" t="s">
        <v>317</v>
      </c>
      <c r="D94" s="20">
        <v>3000564</v>
      </c>
      <c r="E94" s="20" t="s">
        <v>1503</v>
      </c>
      <c r="F94" s="20">
        <v>16</v>
      </c>
      <c r="G94" s="20" t="s">
        <v>304</v>
      </c>
      <c r="H94" s="20">
        <v>11</v>
      </c>
      <c r="I94" s="20" t="s">
        <v>109</v>
      </c>
      <c r="J94" s="20">
        <v>124</v>
      </c>
      <c r="K94" s="20" t="s">
        <v>342</v>
      </c>
      <c r="L94" s="66">
        <v>0</v>
      </c>
      <c r="M94" s="67">
        <v>7.3030819999999999</v>
      </c>
      <c r="N94" s="68">
        <v>2.6237573047401384</v>
      </c>
      <c r="O94" s="67">
        <v>4</v>
      </c>
      <c r="P94" s="68">
        <v>3</v>
      </c>
    </row>
    <row r="95" spans="1:16" ht="51" x14ac:dyDescent="0.25">
      <c r="A95" s="18"/>
      <c r="B95" s="20">
        <v>5005827</v>
      </c>
      <c r="C95" s="20" t="s">
        <v>317</v>
      </c>
      <c r="D95" s="20">
        <v>3000564</v>
      </c>
      <c r="E95" s="20" t="s">
        <v>1503</v>
      </c>
      <c r="F95" s="20">
        <v>16</v>
      </c>
      <c r="G95" s="20" t="s">
        <v>304</v>
      </c>
      <c r="H95" s="20">
        <v>131</v>
      </c>
      <c r="I95" s="20" t="s">
        <v>141</v>
      </c>
      <c r="J95" s="20">
        <v>131</v>
      </c>
      <c r="K95" s="20" t="s">
        <v>343</v>
      </c>
      <c r="L95" s="66">
        <v>0</v>
      </c>
      <c r="M95" s="67">
        <v>0.62788200000000005</v>
      </c>
      <c r="N95" s="68">
        <v>0.40040497423615307</v>
      </c>
      <c r="O95" s="67">
        <v>9850</v>
      </c>
      <c r="P95" s="68">
        <v>744</v>
      </c>
    </row>
    <row r="96" spans="1:16" ht="89.25" x14ac:dyDescent="0.25">
      <c r="A96" s="18"/>
      <c r="B96" s="20">
        <v>5005827</v>
      </c>
      <c r="C96" s="20" t="s">
        <v>317</v>
      </c>
      <c r="D96" s="20">
        <v>3000564</v>
      </c>
      <c r="E96" s="20" t="s">
        <v>1503</v>
      </c>
      <c r="F96" s="20">
        <v>505</v>
      </c>
      <c r="G96" s="20" t="s">
        <v>1508</v>
      </c>
      <c r="H96" s="20">
        <v>11</v>
      </c>
      <c r="I96" s="20" t="s">
        <v>109</v>
      </c>
      <c r="J96" s="20">
        <v>124</v>
      </c>
      <c r="K96" s="20" t="s">
        <v>342</v>
      </c>
      <c r="L96" s="66">
        <v>0</v>
      </c>
      <c r="M96" s="67">
        <v>13.641558</v>
      </c>
      <c r="N96" s="68">
        <v>8.0088084368035197</v>
      </c>
      <c r="O96" s="67">
        <v>5</v>
      </c>
      <c r="P96" s="68">
        <v>3.75</v>
      </c>
    </row>
    <row r="97" spans="1:16" ht="51" x14ac:dyDescent="0.25">
      <c r="A97" s="18"/>
      <c r="B97" s="20">
        <v>5005827</v>
      </c>
      <c r="C97" s="20" t="s">
        <v>317</v>
      </c>
      <c r="D97" s="20">
        <v>3000564</v>
      </c>
      <c r="E97" s="20" t="s">
        <v>1503</v>
      </c>
      <c r="F97" s="20">
        <v>505</v>
      </c>
      <c r="G97" s="20" t="s">
        <v>1508</v>
      </c>
      <c r="H97" s="20">
        <v>131</v>
      </c>
      <c r="I97" s="20" t="s">
        <v>141</v>
      </c>
      <c r="J97" s="20">
        <v>131</v>
      </c>
      <c r="K97" s="20" t="s">
        <v>343</v>
      </c>
      <c r="L97" s="66">
        <v>0</v>
      </c>
      <c r="M97" s="67">
        <v>1.5564629999999999</v>
      </c>
      <c r="N97" s="68">
        <v>0.59248551563359797</v>
      </c>
      <c r="O97" s="67">
        <v>1444</v>
      </c>
      <c r="P97" s="68">
        <v>0</v>
      </c>
    </row>
    <row r="98" spans="1:16" ht="51" x14ac:dyDescent="0.25">
      <c r="A98" s="18"/>
      <c r="B98" s="20">
        <v>5005827</v>
      </c>
      <c r="C98" s="20" t="s">
        <v>317</v>
      </c>
      <c r="D98" s="20">
        <v>3000564</v>
      </c>
      <c r="E98" s="20" t="s">
        <v>1503</v>
      </c>
      <c r="F98" s="20">
        <v>583</v>
      </c>
      <c r="G98" s="20" t="s">
        <v>1507</v>
      </c>
      <c r="H98" s="20">
        <v>11</v>
      </c>
      <c r="I98" s="20" t="s">
        <v>109</v>
      </c>
      <c r="J98" s="20">
        <v>11</v>
      </c>
      <c r="K98" s="20" t="s">
        <v>341</v>
      </c>
      <c r="L98" s="66">
        <v>0</v>
      </c>
      <c r="M98" s="67">
        <v>21.113150999999995</v>
      </c>
      <c r="N98" s="68">
        <v>11.682942499406636</v>
      </c>
      <c r="O98" s="67">
        <v>143</v>
      </c>
      <c r="P98" s="68">
        <v>143</v>
      </c>
    </row>
    <row r="99" spans="1:16" ht="51.75" thickBot="1" x14ac:dyDescent="0.3">
      <c r="A99" s="25"/>
      <c r="B99" s="27">
        <v>5005827</v>
      </c>
      <c r="C99" s="27" t="s">
        <v>317</v>
      </c>
      <c r="D99" s="27">
        <v>3000564</v>
      </c>
      <c r="E99" s="27" t="s">
        <v>1503</v>
      </c>
      <c r="F99" s="27">
        <v>614</v>
      </c>
      <c r="G99" s="27" t="s">
        <v>1541</v>
      </c>
      <c r="H99" s="27">
        <v>11</v>
      </c>
      <c r="I99" s="27" t="s">
        <v>109</v>
      </c>
      <c r="J99" s="27">
        <v>11</v>
      </c>
      <c r="K99" s="27" t="s">
        <v>341</v>
      </c>
      <c r="L99" s="69">
        <v>0</v>
      </c>
      <c r="M99" s="70">
        <v>42.311396999999999</v>
      </c>
      <c r="N99" s="71">
        <v>39.588052049279213</v>
      </c>
      <c r="O99" s="70">
        <v>1240</v>
      </c>
      <c r="P99" s="71">
        <v>1220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72</v>
      </c>
      <c r="B1" s="48" t="s">
        <v>232</v>
      </c>
      <c r="C1" s="47" t="s">
        <v>42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1566</v>
      </c>
      <c r="L2" s="1" t="s">
        <v>1580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131.39445799999999</v>
      </c>
      <c r="E6" s="15">
        <f ca="1">SUM(E7:OFFSET(E7,50,0))</f>
        <v>275.76002999999997</v>
      </c>
      <c r="F6" s="15">
        <f ca="1">SUM(F7:OFFSET(F7,50,0))</f>
        <v>260.7135245485872</v>
      </c>
      <c r="G6" s="15">
        <f ca="1">SUM(G7:OFFSET(G7,50,0))</f>
        <v>96.579338259927496</v>
      </c>
      <c r="H6" s="15">
        <f ca="1">SUM(H7:OFFSET(H7,50,0))</f>
        <v>164.13418628865969</v>
      </c>
      <c r="I6" s="16">
        <f ca="1">IFERROR(G6/E6,0)</f>
        <v>0.35022964807455059</v>
      </c>
      <c r="J6" s="17">
        <f ca="1">IFERROR(SUM(G6,H6)/E6,0)</f>
        <v>0.94543623507941754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0</v>
      </c>
      <c r="E7" s="22">
        <v>0.62910299999999997</v>
      </c>
      <c r="F7" s="22">
        <f t="shared" ref="F7:F21" si="0">SUM(G7,H7)</f>
        <v>0.62910034717060626</v>
      </c>
      <c r="G7" s="22">
        <v>4.1724669048562646E-2</v>
      </c>
      <c r="H7" s="22">
        <v>0.58737567812204361</v>
      </c>
      <c r="I7" s="23">
        <f t="shared" ref="I7:I21" si="1">IFERROR(G7/E7,0)</f>
        <v>6.6324066247597999E-2</v>
      </c>
      <c r="J7" s="24">
        <f t="shared" ref="J7:J21" si="2">IFERROR(SUM(G7,H7)/E7,0)</f>
        <v>0.99999578315570947</v>
      </c>
      <c r="K7" s="5"/>
      <c r="L7" t="s">
        <v>252</v>
      </c>
      <c r="M7" s="6">
        <v>1.6199999954551458E-3</v>
      </c>
      <c r="N7" s="72">
        <v>0.99999999719453447</v>
      </c>
    </row>
    <row r="8" spans="1:14" x14ac:dyDescent="0.25">
      <c r="A8" s="18"/>
      <c r="B8" s="51">
        <v>3</v>
      </c>
      <c r="C8" s="20" t="s">
        <v>246</v>
      </c>
      <c r="D8" s="21">
        <v>0</v>
      </c>
      <c r="E8" s="22">
        <v>1.6167000000000001E-2</v>
      </c>
      <c r="F8" s="22">
        <f t="shared" si="0"/>
        <v>0</v>
      </c>
      <c r="G8" s="22">
        <v>0</v>
      </c>
      <c r="H8" s="22">
        <v>0</v>
      </c>
      <c r="I8" s="23">
        <f t="shared" si="1"/>
        <v>0</v>
      </c>
      <c r="J8" s="24">
        <f t="shared" si="2"/>
        <v>0</v>
      </c>
      <c r="K8" s="5"/>
      <c r="L8" t="s">
        <v>245</v>
      </c>
      <c r="M8" s="6">
        <v>0.62910034717060626</v>
      </c>
      <c r="N8" s="72">
        <v>0.99999578315570947</v>
      </c>
    </row>
    <row r="9" spans="1:14" x14ac:dyDescent="0.25">
      <c r="A9" s="18"/>
      <c r="B9" s="51">
        <v>5</v>
      </c>
      <c r="C9" s="20" t="s">
        <v>248</v>
      </c>
      <c r="D9" s="21">
        <v>11.413265000000001</v>
      </c>
      <c r="E9" s="22">
        <v>33.537557999999997</v>
      </c>
      <c r="F9" s="22">
        <f t="shared" si="0"/>
        <v>33.070015665656683</v>
      </c>
      <c r="G9" s="22">
        <v>10.5343956109391</v>
      </c>
      <c r="H9" s="22">
        <v>22.535620054717583</v>
      </c>
      <c r="I9" s="23">
        <f t="shared" si="1"/>
        <v>0.31410741387131114</v>
      </c>
      <c r="J9" s="24">
        <f t="shared" si="2"/>
        <v>0.98605914198215283</v>
      </c>
      <c r="K9" s="5"/>
      <c r="L9" t="s">
        <v>265</v>
      </c>
      <c r="M9" s="6">
        <v>37.244293254877221</v>
      </c>
      <c r="N9" s="72">
        <v>0.99121558617222105</v>
      </c>
    </row>
    <row r="10" spans="1:14" x14ac:dyDescent="0.25">
      <c r="A10" s="18"/>
      <c r="B10" s="51">
        <v>6</v>
      </c>
      <c r="C10" s="20" t="s">
        <v>249</v>
      </c>
      <c r="D10" s="21">
        <v>0</v>
      </c>
      <c r="E10" s="22">
        <v>0.46495500000000001</v>
      </c>
      <c r="F10" s="22">
        <f t="shared" si="0"/>
        <v>0.40893672115635127</v>
      </c>
      <c r="G10" s="22">
        <v>0</v>
      </c>
      <c r="H10" s="22">
        <v>0.40893672115635127</v>
      </c>
      <c r="I10" s="23">
        <f t="shared" si="1"/>
        <v>0</v>
      </c>
      <c r="J10" s="24">
        <f t="shared" si="2"/>
        <v>0.87951892367293882</v>
      </c>
      <c r="K10" s="5"/>
      <c r="L10" t="s">
        <v>248</v>
      </c>
      <c r="M10" s="6">
        <v>33.070015665656683</v>
      </c>
      <c r="N10" s="72">
        <v>0.98605914198215283</v>
      </c>
    </row>
    <row r="11" spans="1:14" x14ac:dyDescent="0.25">
      <c r="A11" s="18"/>
      <c r="B11" s="51">
        <v>8</v>
      </c>
      <c r="C11" s="20" t="s">
        <v>251</v>
      </c>
      <c r="D11" s="21">
        <v>2.7608980000000001</v>
      </c>
      <c r="E11" s="22">
        <v>0.56190499999999999</v>
      </c>
      <c r="F11" s="22">
        <f t="shared" si="0"/>
        <v>0.44083601859892951</v>
      </c>
      <c r="G11" s="22">
        <v>0.1808808958157897</v>
      </c>
      <c r="H11" s="22">
        <v>0.25995512278313981</v>
      </c>
      <c r="I11" s="23">
        <f t="shared" si="1"/>
        <v>0.32190654259312462</v>
      </c>
      <c r="J11" s="24">
        <f t="shared" si="2"/>
        <v>0.78453834473608441</v>
      </c>
      <c r="K11" s="5"/>
      <c r="L11" t="s">
        <v>258</v>
      </c>
      <c r="M11" s="6">
        <v>7.474443093778973</v>
      </c>
      <c r="N11" s="72">
        <v>0.98512529141175253</v>
      </c>
    </row>
    <row r="12" spans="1:14" x14ac:dyDescent="0.25">
      <c r="A12" s="18"/>
      <c r="B12" s="51">
        <v>9</v>
      </c>
      <c r="C12" s="20" t="s">
        <v>252</v>
      </c>
      <c r="D12" s="21">
        <v>0</v>
      </c>
      <c r="E12" s="22">
        <v>1.6199999999999999E-3</v>
      </c>
      <c r="F12" s="22">
        <f t="shared" si="0"/>
        <v>1.6199999954551458E-3</v>
      </c>
      <c r="G12" s="22">
        <v>1.6199999954551458E-3</v>
      </c>
      <c r="H12" s="22">
        <v>0</v>
      </c>
      <c r="I12" s="23">
        <f t="shared" si="1"/>
        <v>0.99999999719453447</v>
      </c>
      <c r="J12" s="24">
        <f t="shared" si="2"/>
        <v>0.99999999719453447</v>
      </c>
      <c r="K12" s="5"/>
      <c r="L12" t="s">
        <v>259</v>
      </c>
      <c r="M12" s="6">
        <v>5.029728211928159</v>
      </c>
      <c r="N12" s="72">
        <v>0.97500540583995021</v>
      </c>
    </row>
    <row r="13" spans="1:14" x14ac:dyDescent="0.25">
      <c r="A13" s="18"/>
      <c r="B13" s="51">
        <v>10</v>
      </c>
      <c r="C13" s="20" t="s">
        <v>253</v>
      </c>
      <c r="D13" s="21">
        <v>30.968235999999997</v>
      </c>
      <c r="E13" s="22">
        <v>74.346170000000001</v>
      </c>
      <c r="F13" s="22">
        <f t="shared" si="0"/>
        <v>72.165088571697069</v>
      </c>
      <c r="G13" s="22">
        <v>29.461329982107191</v>
      </c>
      <c r="H13" s="22">
        <v>42.703758589589874</v>
      </c>
      <c r="I13" s="23">
        <f t="shared" si="1"/>
        <v>0.3962723295915202</v>
      </c>
      <c r="J13" s="24">
        <f t="shared" si="2"/>
        <v>0.97066316357247551</v>
      </c>
      <c r="K13" s="5"/>
      <c r="L13" t="s">
        <v>264</v>
      </c>
      <c r="M13" s="6">
        <v>27.586340173278586</v>
      </c>
      <c r="N13" s="72">
        <v>0.97489994634966159</v>
      </c>
    </row>
    <row r="14" spans="1:14" x14ac:dyDescent="0.25">
      <c r="A14" s="18"/>
      <c r="B14" s="51">
        <v>12</v>
      </c>
      <c r="C14" s="20" t="s">
        <v>255</v>
      </c>
      <c r="D14" s="21">
        <v>3.299809999999999</v>
      </c>
      <c r="E14" s="22">
        <v>24.274557999999988</v>
      </c>
      <c r="F14" s="22">
        <f t="shared" si="0"/>
        <v>17.86258702298008</v>
      </c>
      <c r="G14" s="22">
        <v>6.0520474808308791</v>
      </c>
      <c r="H14" s="22">
        <v>11.810539542149201</v>
      </c>
      <c r="I14" s="23">
        <f t="shared" si="1"/>
        <v>0.24931648522007618</v>
      </c>
      <c r="J14" s="24">
        <f t="shared" si="2"/>
        <v>0.73585632426263281</v>
      </c>
      <c r="K14" s="5"/>
      <c r="L14" t="s">
        <v>253</v>
      </c>
      <c r="M14" s="6">
        <v>72.165088571697069</v>
      </c>
      <c r="N14" s="72">
        <v>0.97066316357247551</v>
      </c>
    </row>
    <row r="15" spans="1:14" x14ac:dyDescent="0.25">
      <c r="A15" s="18"/>
      <c r="B15" s="51">
        <v>13</v>
      </c>
      <c r="C15" s="20" t="s">
        <v>256</v>
      </c>
      <c r="D15" s="21">
        <v>0</v>
      </c>
      <c r="E15" s="22">
        <v>0.5980359999999999</v>
      </c>
      <c r="F15" s="22">
        <f t="shared" si="0"/>
        <v>0.4620486693456769</v>
      </c>
      <c r="G15" s="22">
        <v>7.7347089536488056E-2</v>
      </c>
      <c r="H15" s="22">
        <v>0.38470157980918884</v>
      </c>
      <c r="I15" s="23">
        <f t="shared" si="1"/>
        <v>0.12933517302718911</v>
      </c>
      <c r="J15" s="24">
        <f t="shared" si="2"/>
        <v>0.77261012605541635</v>
      </c>
      <c r="K15" s="5"/>
      <c r="L15" t="s">
        <v>262</v>
      </c>
      <c r="M15" s="6">
        <v>24.49626215885959</v>
      </c>
      <c r="N15" s="72">
        <v>0.94563367737234294</v>
      </c>
    </row>
    <row r="16" spans="1:14" x14ac:dyDescent="0.25">
      <c r="A16" s="18"/>
      <c r="B16" s="51">
        <v>15</v>
      </c>
      <c r="C16" s="20" t="s">
        <v>258</v>
      </c>
      <c r="D16" s="21">
        <v>67.149766</v>
      </c>
      <c r="E16" s="22">
        <v>7.5873020000000002</v>
      </c>
      <c r="F16" s="22">
        <f t="shared" si="0"/>
        <v>7.474443093778973</v>
      </c>
      <c r="G16" s="22">
        <v>3.9666561396661564</v>
      </c>
      <c r="H16" s="22">
        <v>3.5077869541128166</v>
      </c>
      <c r="I16" s="23">
        <f t="shared" si="1"/>
        <v>0.52280193139355158</v>
      </c>
      <c r="J16" s="24">
        <f t="shared" si="2"/>
        <v>0.98512529141175253</v>
      </c>
      <c r="K16" s="5"/>
      <c r="L16" t="s">
        <v>268</v>
      </c>
      <c r="M16" s="6">
        <v>33.842224639263804</v>
      </c>
      <c r="N16" s="72">
        <v>0.91941477878032929</v>
      </c>
    </row>
    <row r="17" spans="1:14" x14ac:dyDescent="0.25">
      <c r="A17" s="18"/>
      <c r="B17" s="51">
        <v>16</v>
      </c>
      <c r="C17" s="20" t="s">
        <v>259</v>
      </c>
      <c r="D17" s="21">
        <v>0</v>
      </c>
      <c r="E17" s="22">
        <v>5.1586670000000003</v>
      </c>
      <c r="F17" s="22">
        <f t="shared" si="0"/>
        <v>5.029728211928159</v>
      </c>
      <c r="G17" s="22">
        <v>4.3379759415984154E-2</v>
      </c>
      <c r="H17" s="22">
        <v>4.9863484525121748</v>
      </c>
      <c r="I17" s="23">
        <f t="shared" si="1"/>
        <v>8.4091024708484088E-3</v>
      </c>
      <c r="J17" s="24">
        <f t="shared" si="2"/>
        <v>0.97500540583995021</v>
      </c>
      <c r="K17" s="5"/>
      <c r="L17" t="s">
        <v>249</v>
      </c>
      <c r="M17" s="6">
        <v>0.40893672115635127</v>
      </c>
      <c r="N17" s="72">
        <v>0.87951892367293882</v>
      </c>
    </row>
    <row r="18" spans="1:14" x14ac:dyDescent="0.25">
      <c r="A18" s="18"/>
      <c r="B18" s="51">
        <v>19</v>
      </c>
      <c r="C18" s="20" t="s">
        <v>262</v>
      </c>
      <c r="D18" s="21">
        <v>2.6</v>
      </c>
      <c r="E18" s="22">
        <v>25.904599999999995</v>
      </c>
      <c r="F18" s="22">
        <f t="shared" si="0"/>
        <v>24.49626215885959</v>
      </c>
      <c r="G18" s="22">
        <v>6.3023906310118036</v>
      </c>
      <c r="H18" s="22">
        <v>18.193871527847786</v>
      </c>
      <c r="I18" s="23">
        <f t="shared" si="1"/>
        <v>0.24329233537718417</v>
      </c>
      <c r="J18" s="24">
        <f t="shared" si="2"/>
        <v>0.94563367737234294</v>
      </c>
      <c r="K18" s="5"/>
      <c r="L18" t="s">
        <v>251</v>
      </c>
      <c r="M18" s="6">
        <v>0.44083601859892951</v>
      </c>
      <c r="N18" s="72">
        <v>0.78453834473608441</v>
      </c>
    </row>
    <row r="19" spans="1:14" x14ac:dyDescent="0.25">
      <c r="A19" s="18"/>
      <c r="B19" s="51">
        <v>21</v>
      </c>
      <c r="C19" s="20" t="s">
        <v>264</v>
      </c>
      <c r="D19" s="21">
        <v>0.89999999999999991</v>
      </c>
      <c r="E19" s="22">
        <v>28.296586000000001</v>
      </c>
      <c r="F19" s="22">
        <f t="shared" si="0"/>
        <v>27.586340173278586</v>
      </c>
      <c r="G19" s="22">
        <v>8.4253321532160044</v>
      </c>
      <c r="H19" s="22">
        <v>19.161008020062582</v>
      </c>
      <c r="I19" s="23">
        <f t="shared" si="1"/>
        <v>0.29775083655731488</v>
      </c>
      <c r="J19" s="24">
        <f t="shared" si="2"/>
        <v>0.97489994634966159</v>
      </c>
      <c r="K19" s="5"/>
      <c r="L19" t="s">
        <v>256</v>
      </c>
      <c r="M19" s="6">
        <v>0.4620486693456769</v>
      </c>
      <c r="N19" s="72">
        <v>0.77261012605541635</v>
      </c>
    </row>
    <row r="20" spans="1:14" x14ac:dyDescent="0.25">
      <c r="A20" s="18"/>
      <c r="B20" s="51">
        <v>22</v>
      </c>
      <c r="C20" s="20" t="s">
        <v>265</v>
      </c>
      <c r="D20" s="21">
        <v>7.663533000000001</v>
      </c>
      <c r="E20" s="22">
        <v>37.574361999999994</v>
      </c>
      <c r="F20" s="22">
        <f t="shared" si="0"/>
        <v>37.244293254877221</v>
      </c>
      <c r="G20" s="22">
        <v>16.244098907437774</v>
      </c>
      <c r="H20" s="22">
        <v>21.000194347439447</v>
      </c>
      <c r="I20" s="23">
        <f t="shared" si="1"/>
        <v>0.4323186886696247</v>
      </c>
      <c r="J20" s="24">
        <f t="shared" si="2"/>
        <v>0.99121558617222105</v>
      </c>
      <c r="K20" s="5"/>
      <c r="L20" t="s">
        <v>255</v>
      </c>
      <c r="M20" s="6">
        <v>17.86258702298008</v>
      </c>
      <c r="N20" s="72">
        <v>0.73585632426263281</v>
      </c>
    </row>
    <row r="21" spans="1:14" ht="15.75" thickBot="1" x14ac:dyDescent="0.3">
      <c r="A21" s="25"/>
      <c r="B21" s="52">
        <v>25</v>
      </c>
      <c r="C21" s="27" t="s">
        <v>268</v>
      </c>
      <c r="D21" s="28">
        <v>4.6389499999999995</v>
      </c>
      <c r="E21" s="29">
        <v>36.808441000000002</v>
      </c>
      <c r="F21" s="29">
        <f t="shared" si="0"/>
        <v>33.842224639263804</v>
      </c>
      <c r="G21" s="29">
        <v>15.248134940906311</v>
      </c>
      <c r="H21" s="29">
        <v>18.594089698357493</v>
      </c>
      <c r="I21" s="30">
        <f t="shared" si="1"/>
        <v>0.41425647288094353</v>
      </c>
      <c r="J21" s="31">
        <f t="shared" si="2"/>
        <v>0.91941477878032929</v>
      </c>
      <c r="K21" s="5"/>
      <c r="L21" t="s">
        <v>246</v>
      </c>
      <c r="M21" s="6">
        <v>0</v>
      </c>
      <c r="N21" s="72">
        <v>0</v>
      </c>
    </row>
    <row r="22" spans="1:14" x14ac:dyDescent="0.25">
      <c r="M22" s="6"/>
      <c r="N22" s="72"/>
    </row>
    <row r="23" spans="1:14" x14ac:dyDescent="0.25">
      <c r="M23" s="6"/>
      <c r="N23" s="72"/>
    </row>
    <row r="24" spans="1:14" x14ac:dyDescent="0.25">
      <c r="M24" s="6"/>
      <c r="N24" s="72"/>
    </row>
    <row r="25" spans="1:14" x14ac:dyDescent="0.25">
      <c r="M25" s="6"/>
      <c r="N25" s="72"/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A16" sqref="A16:J1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72</v>
      </c>
      <c r="B1" s="53" t="s">
        <v>232</v>
      </c>
      <c r="C1" s="47" t="s">
        <v>42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1567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131.39445799999999</v>
      </c>
      <c r="E6" s="15">
        <v>275.76002999999997</v>
      </c>
      <c r="F6" s="15">
        <v>260.7135245485872</v>
      </c>
      <c r="G6" s="15">
        <v>96.579338259927496</v>
      </c>
      <c r="H6" s="15">
        <v>164.13418628865969</v>
      </c>
      <c r="I6" s="16">
        <v>0.35022964807455059</v>
      </c>
      <c r="J6" s="17">
        <v>0.94543623507941754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105.444727</v>
      </c>
      <c r="E7" s="36">
        <f ca="1">SUM(E8:OFFSET(E6,MATCH("GOBIERNOS REGIONALES",$A$8:$A$50,0),0))</f>
        <v>157.67751000000004</v>
      </c>
      <c r="F7" s="36">
        <f ca="1">SUM(F8:OFFSET(F6,MATCH("GOBIERNOS REGIONALES",$A$8:$A$50,0),0))</f>
        <v>155.91160477273371</v>
      </c>
      <c r="G7" s="36">
        <f ca="1">SUM(G8:OFFSET(G6,MATCH("GOBIERNOS REGIONALES",$A$8:$A$50,0),0))</f>
        <v>65.209323173199763</v>
      </c>
      <c r="H7" s="36">
        <f ca="1">SUM(H8:OFFSET(H6,MATCH("GOBIERNOS REGIONALES",$A$8:$A$50,0),0))</f>
        <v>90.702281599533933</v>
      </c>
      <c r="I7" s="37">
        <f ca="1">IFERROR(G7/E7,0)</f>
        <v>0.41356134538907768</v>
      </c>
      <c r="J7" s="38">
        <f ca="1">IFERROR(SUM(G7,H7)/E7,0)</f>
        <v>0.98880052565983356</v>
      </c>
      <c r="K7" s="5"/>
    </row>
    <row r="8" spans="1:11" ht="25.5" x14ac:dyDescent="0.25">
      <c r="A8" s="18"/>
      <c r="B8" s="19">
        <v>12</v>
      </c>
      <c r="C8" s="20" t="s">
        <v>111</v>
      </c>
      <c r="D8" s="21">
        <v>105.444727</v>
      </c>
      <c r="E8" s="22">
        <v>157.67751000000004</v>
      </c>
      <c r="F8" s="22">
        <f t="shared" ref="F8:F17" si="0">SUM(G8,H8)</f>
        <v>155.91160477273371</v>
      </c>
      <c r="G8" s="22">
        <v>65.209323173199763</v>
      </c>
      <c r="H8" s="22">
        <v>90.702281599533933</v>
      </c>
      <c r="I8" s="23">
        <f t="shared" ref="I8:I17" si="1">IFERROR(G8/E8,0)</f>
        <v>0.41356134538907768</v>
      </c>
      <c r="J8" s="24">
        <f t="shared" ref="J8:J17" si="2">IFERROR(SUM(G8,H8)/E8,0)</f>
        <v>0.98880052565983356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22.782482999999999</v>
      </c>
      <c r="E9" s="36">
        <f ca="1">SUM(E10:OFFSET(E8,(MATCH("GOBIERNOS LOCALES",$A$8:$A$50,0)-MATCH("GOBIERNOS REGIONALES",$A$8:$A$50,0)),0))</f>
        <v>31.455390999999999</v>
      </c>
      <c r="F9" s="36">
        <f ca="1">SUM(F10:OFFSET(F8,(MATCH("GOBIERNOS LOCALES",$A$8:$A$50,0)-MATCH("GOBIERNOS REGIONALES",$A$8:$A$50,0)),0))</f>
        <v>30.365083934243785</v>
      </c>
      <c r="G9" s="36">
        <f ca="1">SUM(G10:OFFSET(G8,(MATCH("GOBIERNOS LOCALES",$A$8:$A$50,0)-MATCH("GOBIERNOS REGIONALES",$A$8:$A$50,0)),0))</f>
        <v>11.862809996269789</v>
      </c>
      <c r="H9" s="36">
        <f ca="1">SUM(H10:OFFSET(H8,(MATCH("GOBIERNOS LOCALES",$A$8:$A$50,0)-MATCH("GOBIERNOS REGIONALES",$A$8:$A$50,0)),0))</f>
        <v>18.502273937973996</v>
      </c>
      <c r="I9" s="37">
        <f t="shared" ca="1" si="1"/>
        <v>0.377131220408921</v>
      </c>
      <c r="J9" s="38">
        <f t="shared" ca="1" si="2"/>
        <v>0.9653379903700382</v>
      </c>
      <c r="K9" s="5"/>
    </row>
    <row r="10" spans="1:11" x14ac:dyDescent="0.25">
      <c r="A10" s="18"/>
      <c r="B10" s="19">
        <v>444</v>
      </c>
      <c r="C10" s="20" t="s">
        <v>209</v>
      </c>
      <c r="D10" s="21">
        <v>0.9</v>
      </c>
      <c r="E10" s="22">
        <v>3.473433</v>
      </c>
      <c r="F10" s="22">
        <f t="shared" si="0"/>
        <v>3.4696310308245302</v>
      </c>
      <c r="G10" s="22">
        <v>1.4892022121894115</v>
      </c>
      <c r="H10" s="22">
        <v>1.9804288186351187</v>
      </c>
      <c r="I10" s="23">
        <f t="shared" si="1"/>
        <v>0.42874073350181552</v>
      </c>
      <c r="J10" s="24">
        <f t="shared" si="2"/>
        <v>0.99890541456378468</v>
      </c>
      <c r="K10" s="5"/>
    </row>
    <row r="11" spans="1:11" x14ac:dyDescent="0.25">
      <c r="A11" s="18"/>
      <c r="B11" s="19">
        <v>448</v>
      </c>
      <c r="C11" s="20" t="s">
        <v>213</v>
      </c>
      <c r="D11" s="21">
        <v>5.8999999999999995</v>
      </c>
      <c r="E11" s="22">
        <v>5.9425270000000019</v>
      </c>
      <c r="F11" s="22">
        <f t="shared" si="0"/>
        <v>5.7231306894136651</v>
      </c>
      <c r="G11" s="22">
        <v>2.8329436999774771</v>
      </c>
      <c r="H11" s="22">
        <v>2.890186989436188</v>
      </c>
      <c r="I11" s="23">
        <f t="shared" si="1"/>
        <v>0.47672374058670264</v>
      </c>
      <c r="J11" s="24">
        <f t="shared" si="2"/>
        <v>0.96308030058822847</v>
      </c>
      <c r="K11" s="5"/>
    </row>
    <row r="12" spans="1:11" x14ac:dyDescent="0.25">
      <c r="A12" s="18"/>
      <c r="B12" s="19">
        <v>450</v>
      </c>
      <c r="C12" s="20" t="s">
        <v>215</v>
      </c>
      <c r="D12" s="21">
        <v>0.89999999999999991</v>
      </c>
      <c r="E12" s="22">
        <v>2.0898559999999997</v>
      </c>
      <c r="F12" s="22">
        <f t="shared" si="0"/>
        <v>1.6696065129501676</v>
      </c>
      <c r="G12" s="22">
        <v>0.23985674572031712</v>
      </c>
      <c r="H12" s="22">
        <v>1.4297497672298505</v>
      </c>
      <c r="I12" s="23">
        <f t="shared" si="1"/>
        <v>0.11477190089667286</v>
      </c>
      <c r="J12" s="24">
        <f t="shared" si="2"/>
        <v>0.79890983539065263</v>
      </c>
      <c r="K12" s="5"/>
    </row>
    <row r="13" spans="1:11" x14ac:dyDescent="0.25">
      <c r="A13" s="18"/>
      <c r="B13" s="19">
        <v>456</v>
      </c>
      <c r="C13" s="20" t="s">
        <v>221</v>
      </c>
      <c r="D13" s="21">
        <v>2</v>
      </c>
      <c r="E13" s="22">
        <v>2.8</v>
      </c>
      <c r="F13" s="22">
        <f t="shared" si="0"/>
        <v>2.6096326933329692</v>
      </c>
      <c r="G13" s="22">
        <v>0.13318922802864108</v>
      </c>
      <c r="H13" s="22">
        <v>2.4764434653043281</v>
      </c>
      <c r="I13" s="23">
        <f t="shared" si="1"/>
        <v>4.756758143880039E-2</v>
      </c>
      <c r="J13" s="24">
        <f t="shared" si="2"/>
        <v>0.93201167619034619</v>
      </c>
      <c r="K13" s="5"/>
    </row>
    <row r="14" spans="1:11" x14ac:dyDescent="0.25">
      <c r="A14" s="18"/>
      <c r="B14" s="19">
        <v>458</v>
      </c>
      <c r="C14" s="20" t="s">
        <v>223</v>
      </c>
      <c r="D14" s="21">
        <v>0.89999999999999991</v>
      </c>
      <c r="E14" s="22">
        <v>1.9</v>
      </c>
      <c r="F14" s="22">
        <f t="shared" si="0"/>
        <v>1.7405090348183876</v>
      </c>
      <c r="G14" s="22">
        <v>0.38802573084831238</v>
      </c>
      <c r="H14" s="22">
        <v>1.3524833039700752</v>
      </c>
      <c r="I14" s="23">
        <f t="shared" si="1"/>
        <v>0.20422406886753283</v>
      </c>
      <c r="J14" s="24">
        <f t="shared" si="2"/>
        <v>0.91605738674651982</v>
      </c>
      <c r="K14" s="5"/>
    </row>
    <row r="15" spans="1:11" x14ac:dyDescent="0.25">
      <c r="A15" s="18"/>
      <c r="B15" s="19">
        <v>459</v>
      </c>
      <c r="C15" s="20" t="s">
        <v>224</v>
      </c>
      <c r="D15" s="21">
        <v>7.5435330000000009</v>
      </c>
      <c r="E15" s="22">
        <v>10.519436000000001</v>
      </c>
      <c r="F15" s="22">
        <f t="shared" si="0"/>
        <v>10.427695476726512</v>
      </c>
      <c r="G15" s="22">
        <v>4.7274548753048293</v>
      </c>
      <c r="H15" s="22">
        <v>5.7002406014216831</v>
      </c>
      <c r="I15" s="23">
        <f t="shared" si="1"/>
        <v>0.44940193326950506</v>
      </c>
      <c r="J15" s="24">
        <f t="shared" si="2"/>
        <v>0.99127895038541147</v>
      </c>
      <c r="K15" s="5"/>
    </row>
    <row r="16" spans="1:11" x14ac:dyDescent="0.25">
      <c r="A16" s="18"/>
      <c r="B16" s="19">
        <v>462</v>
      </c>
      <c r="C16" s="20" t="s">
        <v>227</v>
      </c>
      <c r="D16" s="21">
        <v>4.6389499999999995</v>
      </c>
      <c r="E16" s="22">
        <v>4.7301390000000003</v>
      </c>
      <c r="F16" s="22">
        <f t="shared" si="0"/>
        <v>4.7248784961775527</v>
      </c>
      <c r="G16" s="22">
        <v>2.0521375042008003</v>
      </c>
      <c r="H16" s="22">
        <v>2.6727409919767524</v>
      </c>
      <c r="I16" s="23">
        <f t="shared" si="1"/>
        <v>0.43384295983707882</v>
      </c>
      <c r="J16" s="24">
        <f t="shared" si="2"/>
        <v>0.99888787542555357</v>
      </c>
      <c r="K16" s="5"/>
    </row>
    <row r="17" spans="1:11" ht="15.75" thickBot="1" x14ac:dyDescent="0.3">
      <c r="A17" s="39" t="s">
        <v>231</v>
      </c>
      <c r="B17" s="40"/>
      <c r="C17" s="41"/>
      <c r="D17" s="42">
        <v>3.1672480000000003</v>
      </c>
      <c r="E17" s="43">
        <v>86.627128999999982</v>
      </c>
      <c r="F17" s="43">
        <f t="shared" si="0"/>
        <v>74.436835841609707</v>
      </c>
      <c r="G17" s="43">
        <v>19.507205090457944</v>
      </c>
      <c r="H17" s="43">
        <v>54.929630751151763</v>
      </c>
      <c r="I17" s="44">
        <f t="shared" si="1"/>
        <v>0.22518586631744367</v>
      </c>
      <c r="J17" s="45">
        <f t="shared" si="2"/>
        <v>0.85927857359338</v>
      </c>
      <c r="K17" s="5"/>
    </row>
    <row r="18" spans="1:11" x14ac:dyDescent="0.25">
      <c r="D18" s="6"/>
      <c r="E18" s="6"/>
      <c r="F18" s="6"/>
      <c r="G18" s="6"/>
      <c r="H18" s="6"/>
      <c r="I18" s="5"/>
      <c r="J18" s="5"/>
      <c r="K18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workbookViewId="0">
      <selection activeCell="F14" sqref="F14:K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72</v>
      </c>
      <c r="B1" s="47" t="s">
        <v>232</v>
      </c>
      <c r="C1" s="47" t="s">
        <v>42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1568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131.39445799999999</v>
      </c>
      <c r="G6" s="15">
        <v>275.76002999999997</v>
      </c>
      <c r="H6" s="15">
        <v>260.7135245485872</v>
      </c>
      <c r="I6" s="15">
        <v>96.579338259927496</v>
      </c>
      <c r="J6" s="15">
        <v>164.13418628865969</v>
      </c>
      <c r="K6" s="16">
        <v>0.35022964807455059</v>
      </c>
      <c r="L6" s="17">
        <v>0.94543623507941754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127.17002699999999</v>
      </c>
      <c r="G7" s="36">
        <f ca="1">SUM(G8:OFFSET(G6,MATCH("PROYECTOS",$A$8:$A$50,0),0))</f>
        <v>208.09369800000002</v>
      </c>
      <c r="H7" s="36">
        <f ca="1">SUM(H8:OFFSET(H6,MATCH("PROYECTOS",$A$8:$A$50,0),0))</f>
        <v>201.4270231651457</v>
      </c>
      <c r="I7" s="36">
        <f ca="1">SUM(I8:OFFSET(I6,MATCH("PROYECTOS",$A$8:$A$50,0),0))</f>
        <v>79.148710871022544</v>
      </c>
      <c r="J7" s="36">
        <f ca="1">SUM(J8:OFFSET(J6,MATCH("PROYECTOS",$A$8:$A$50,0),0))</f>
        <v>122.27831229412315</v>
      </c>
      <c r="K7" s="37">
        <f ca="1">IFERROR(I7/G7,0)</f>
        <v>0.38035131112438847</v>
      </c>
      <c r="L7" s="38">
        <f ca="1">IFERROR(SUM(I7,J7)/G7,0)</f>
        <v>0.9679631103732208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79.216491000000005</v>
      </c>
      <c r="G8" s="22">
        <v>124.02046799999999</v>
      </c>
      <c r="H8" s="22">
        <f t="shared" ref="H8:H9" si="0">SUM(I8,J8)</f>
        <v>123.71967396291078</v>
      </c>
      <c r="I8" s="22">
        <v>55.448731178626986</v>
      </c>
      <c r="J8" s="22">
        <v>68.27094278428379</v>
      </c>
      <c r="K8" s="23">
        <f t="shared" ref="K8:K10" si="1">IFERROR(I8/G8,0)</f>
        <v>0.44709338767071083</v>
      </c>
      <c r="L8" s="24">
        <f t="shared" ref="L8:L10" si="2">IFERROR(SUM(I8,J8)/G8,0)</f>
        <v>0.9975746419769258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3000568</v>
      </c>
      <c r="C9" s="20" t="s">
        <v>1569</v>
      </c>
      <c r="D9" s="60">
        <v>56</v>
      </c>
      <c r="E9" s="20" t="s">
        <v>300</v>
      </c>
      <c r="F9" s="21">
        <v>47.953535999999986</v>
      </c>
      <c r="G9" s="22">
        <v>84.073230000000024</v>
      </c>
      <c r="H9" s="22">
        <f t="shared" si="0"/>
        <v>77.707349202234923</v>
      </c>
      <c r="I9" s="22">
        <v>23.699979692395562</v>
      </c>
      <c r="J9" s="22">
        <v>54.007369509839364</v>
      </c>
      <c r="K9" s="23">
        <f t="shared" si="1"/>
        <v>0.28189686172870432</v>
      </c>
      <c r="L9" s="24">
        <f t="shared" si="2"/>
        <v>0.92428171490776434</v>
      </c>
      <c r="M9" s="61">
        <v>24500</v>
      </c>
      <c r="N9" s="22">
        <v>24500</v>
      </c>
      <c r="O9" s="24">
        <f>IFERROR(N9/M9,".")</f>
        <v>1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4.2244309999999956</v>
      </c>
      <c r="G10" s="43">
        <f t="shared" ref="G10:J10" ca="1" si="3">OFFSET(G10,-MATCH("PROYECTOS",$A$8:$A$50,0)-1,0)-(OFFSET(G10,-MATCH("PROYECTOS",$A$8:$A$50,0),0))</f>
        <v>67.666331999999954</v>
      </c>
      <c r="H10" s="43">
        <f t="shared" ca="1" si="3"/>
        <v>59.286501383441504</v>
      </c>
      <c r="I10" s="43">
        <f t="shared" ca="1" si="3"/>
        <v>17.430627388904952</v>
      </c>
      <c r="J10" s="43">
        <f t="shared" ca="1" si="3"/>
        <v>41.855873994536537</v>
      </c>
      <c r="K10" s="44">
        <f t="shared" ca="1" si="1"/>
        <v>0.2575967526790866</v>
      </c>
      <c r="L10" s="45">
        <f t="shared" ca="1" si="2"/>
        <v>0.87615952617974813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1581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  <c r="G14" s="7"/>
      <c r="H14" s="7"/>
      <c r="I14" s="7"/>
      <c r="J14" s="7"/>
      <c r="K14" s="7"/>
    </row>
    <row r="15" spans="1:15" ht="15.75" thickBot="1" x14ac:dyDescent="0.3">
      <c r="A15" s="101"/>
      <c r="B15" s="102"/>
      <c r="C15" s="102"/>
      <c r="D15" s="102"/>
      <c r="E15" s="102"/>
      <c r="F15" s="104"/>
      <c r="G15" s="8"/>
      <c r="H15" s="8"/>
      <c r="I15" s="8"/>
      <c r="J15" s="8"/>
      <c r="K15" s="8"/>
    </row>
  </sheetData>
  <mergeCells count="16"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72</v>
      </c>
      <c r="B1" s="47" t="s">
        <v>232</v>
      </c>
      <c r="C1" s="47" t="s">
        <v>42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1570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131.39445799999999</v>
      </c>
      <c r="I6" s="15">
        <v>275.76002999999997</v>
      </c>
      <c r="J6" s="15">
        <v>260.7135245485872</v>
      </c>
      <c r="K6" s="15">
        <v>96.579338259927496</v>
      </c>
      <c r="L6" s="15">
        <v>164.13418628865969</v>
      </c>
      <c r="M6" s="16">
        <v>0.35022964807455059</v>
      </c>
      <c r="N6" s="17">
        <v>0.94543623507941754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127.170027</v>
      </c>
      <c r="I7" s="35">
        <f ca="1">SUM(I8:OFFSET(I6,MATCH("PROYECTOS",$A$8:$A$18,0),0))</f>
        <v>208.09369800000002</v>
      </c>
      <c r="J7" s="35">
        <f ca="1">SUM(J8:OFFSET(J6,MATCH("PROYECTOS",$A$8:$A$18,0),0))</f>
        <v>201.4270231651457</v>
      </c>
      <c r="K7" s="35">
        <f ca="1">SUM(K8:OFFSET(K6,MATCH("PROYECTOS",$A$8:$A$18,0),0))</f>
        <v>79.148710871022544</v>
      </c>
      <c r="L7" s="35">
        <f ca="1">SUM(L8:OFFSET(L6,MATCH("PROYECTOS",$A$8:$A$18,0),0))</f>
        <v>122.27831229412315</v>
      </c>
      <c r="M7" s="37">
        <f ca="1">IFERROR(K7/I7,0)</f>
        <v>0.38035131112438847</v>
      </c>
      <c r="N7" s="38">
        <f ca="1">IFERROR(SUM(K7,L7)/I7,0)</f>
        <v>0.9679631103732208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12.743837999999997</v>
      </c>
      <c r="I8" s="22">
        <v>7.3428850000000008</v>
      </c>
      <c r="J8" s="22">
        <f t="shared" ref="J8:J17" si="0">SUM(K8,L8)</f>
        <v>7.048092590292101</v>
      </c>
      <c r="K8" s="22">
        <v>3.001219982490511</v>
      </c>
      <c r="L8" s="22">
        <v>4.04687260780159</v>
      </c>
      <c r="M8" s="23">
        <f t="shared" ref="M8:M18" si="1">IFERROR(K8/I8,0)</f>
        <v>0.40872490614935558</v>
      </c>
      <c r="N8" s="24">
        <f t="shared" ref="N8:N18" si="2">IFERROR(SUM(K8,L8)/I8,0)</f>
        <v>0.9598533260826092</v>
      </c>
      <c r="O8" s="61">
        <v>35</v>
      </c>
      <c r="P8" s="22">
        <v>35</v>
      </c>
      <c r="Q8" s="24">
        <f>IFERROR(P8/O8,".")</f>
        <v>1</v>
      </c>
    </row>
    <row r="9" spans="1:17" ht="25.5" x14ac:dyDescent="0.25">
      <c r="A9" s="18"/>
      <c r="B9" s="65">
        <v>5001253</v>
      </c>
      <c r="C9" s="20" t="s">
        <v>1001</v>
      </c>
      <c r="D9" s="20">
        <v>3000001</v>
      </c>
      <c r="E9" s="20" t="s">
        <v>275</v>
      </c>
      <c r="F9" s="60">
        <v>177</v>
      </c>
      <c r="G9" s="20" t="s">
        <v>1013</v>
      </c>
      <c r="H9" s="21">
        <v>55.973137999999999</v>
      </c>
      <c r="I9" s="22">
        <v>72.911998000000011</v>
      </c>
      <c r="J9" s="22">
        <f t="shared" si="0"/>
        <v>72.911995604634285</v>
      </c>
      <c r="K9" s="22">
        <v>43.16222620010376</v>
      </c>
      <c r="L9" s="22">
        <v>29.749769404530525</v>
      </c>
      <c r="M9" s="23">
        <f t="shared" si="1"/>
        <v>0.59197700493825112</v>
      </c>
      <c r="N9" s="24">
        <f t="shared" si="2"/>
        <v>0.99999996714716655</v>
      </c>
      <c r="O9" s="61">
        <v>57</v>
      </c>
      <c r="P9" s="22">
        <v>57</v>
      </c>
      <c r="Q9" s="24">
        <f t="shared" ref="Q9:Q17" si="3">IFERROR(P9/O9,".")</f>
        <v>1</v>
      </c>
    </row>
    <row r="10" spans="1:17" ht="25.5" x14ac:dyDescent="0.25">
      <c r="A10" s="18"/>
      <c r="B10" s="65">
        <v>5001254</v>
      </c>
      <c r="C10" s="20" t="s">
        <v>1002</v>
      </c>
      <c r="D10" s="20">
        <v>3000001</v>
      </c>
      <c r="E10" s="20" t="s">
        <v>275</v>
      </c>
      <c r="F10" s="60">
        <v>177</v>
      </c>
      <c r="G10" s="20" t="s">
        <v>1013</v>
      </c>
      <c r="H10" s="21">
        <v>10.499515000000001</v>
      </c>
      <c r="I10" s="22">
        <v>37.541958000000001</v>
      </c>
      <c r="J10" s="22">
        <f t="shared" si="0"/>
        <v>37.535959392786026</v>
      </c>
      <c r="K10" s="22">
        <v>9.2852849960327148</v>
      </c>
      <c r="L10" s="22">
        <v>28.250674396753311</v>
      </c>
      <c r="M10" s="23">
        <f t="shared" si="1"/>
        <v>0.2473308663344814</v>
      </c>
      <c r="N10" s="24">
        <f t="shared" si="2"/>
        <v>0.99984021592017192</v>
      </c>
      <c r="O10" s="61">
        <v>67</v>
      </c>
      <c r="P10" s="22">
        <v>67</v>
      </c>
      <c r="Q10" s="24">
        <f t="shared" si="3"/>
        <v>1</v>
      </c>
    </row>
    <row r="11" spans="1:17" x14ac:dyDescent="0.25">
      <c r="A11" s="18"/>
      <c r="B11" s="65">
        <v>5005827</v>
      </c>
      <c r="C11" s="20" t="s">
        <v>317</v>
      </c>
      <c r="D11" s="20">
        <v>3000001</v>
      </c>
      <c r="E11" s="20" t="s">
        <v>275</v>
      </c>
      <c r="F11" s="60">
        <v>67</v>
      </c>
      <c r="G11" s="20" t="s">
        <v>1111</v>
      </c>
      <c r="H11" s="21">
        <v>0</v>
      </c>
      <c r="I11" s="22">
        <v>6.2236270000000005</v>
      </c>
      <c r="J11" s="22">
        <f t="shared" si="0"/>
        <v>6.2236263751983643</v>
      </c>
      <c r="K11" s="22">
        <v>0</v>
      </c>
      <c r="L11" s="22">
        <v>6.2236263751983643</v>
      </c>
      <c r="M11" s="23">
        <f t="shared" si="1"/>
        <v>0</v>
      </c>
      <c r="N11" s="24">
        <f t="shared" si="2"/>
        <v>0.99999989960811664</v>
      </c>
      <c r="O11" s="61">
        <v>4</v>
      </c>
      <c r="P11" s="22">
        <v>4</v>
      </c>
      <c r="Q11" s="24">
        <f t="shared" si="3"/>
        <v>1</v>
      </c>
    </row>
    <row r="12" spans="1:17" ht="25.5" x14ac:dyDescent="0.25">
      <c r="A12" s="18"/>
      <c r="B12" s="65">
        <v>5004289</v>
      </c>
      <c r="C12" s="20" t="s">
        <v>1571</v>
      </c>
      <c r="D12" s="20">
        <v>3000568</v>
      </c>
      <c r="E12" s="20" t="s">
        <v>1569</v>
      </c>
      <c r="F12" s="60">
        <v>110</v>
      </c>
      <c r="G12" s="20" t="s">
        <v>1052</v>
      </c>
      <c r="H12" s="21">
        <v>13.738949999999999</v>
      </c>
      <c r="I12" s="22">
        <v>20.649203000000004</v>
      </c>
      <c r="J12" s="22">
        <f t="shared" si="0"/>
        <v>19.713061400950437</v>
      </c>
      <c r="K12" s="22">
        <v>8.5067283705029695</v>
      </c>
      <c r="L12" s="22">
        <v>11.206333030447468</v>
      </c>
      <c r="M12" s="23">
        <f t="shared" si="1"/>
        <v>0.4119640051242156</v>
      </c>
      <c r="N12" s="24">
        <f t="shared" si="2"/>
        <v>0.95466451663778173</v>
      </c>
      <c r="O12" s="61">
        <v>27594</v>
      </c>
      <c r="P12" s="22">
        <v>26329.320000000003</v>
      </c>
      <c r="Q12" s="24">
        <f t="shared" si="3"/>
        <v>0.95416829745596876</v>
      </c>
    </row>
    <row r="13" spans="1:17" ht="25.5" x14ac:dyDescent="0.25">
      <c r="A13" s="18"/>
      <c r="B13" s="65">
        <v>5004290</v>
      </c>
      <c r="C13" s="20" t="s">
        <v>1572</v>
      </c>
      <c r="D13" s="20">
        <v>3000568</v>
      </c>
      <c r="E13" s="20" t="s">
        <v>1569</v>
      </c>
      <c r="F13" s="60">
        <v>67</v>
      </c>
      <c r="G13" s="20" t="s">
        <v>1111</v>
      </c>
      <c r="H13" s="21">
        <v>0</v>
      </c>
      <c r="I13" s="22">
        <v>9.6760169999999981</v>
      </c>
      <c r="J13" s="22">
        <f t="shared" si="0"/>
        <v>8.8132964667764782</v>
      </c>
      <c r="K13" s="22">
        <v>1.1526408257503817</v>
      </c>
      <c r="L13" s="22">
        <v>7.6606556410260964</v>
      </c>
      <c r="M13" s="23">
        <f t="shared" si="1"/>
        <v>0.11912348084448197</v>
      </c>
      <c r="N13" s="24">
        <f t="shared" si="2"/>
        <v>0.91083929128860353</v>
      </c>
      <c r="O13" s="61">
        <v>49344.738000000005</v>
      </c>
      <c r="P13" s="22">
        <v>0</v>
      </c>
      <c r="Q13" s="24">
        <f t="shared" si="3"/>
        <v>0</v>
      </c>
    </row>
    <row r="14" spans="1:17" ht="38.25" x14ac:dyDescent="0.25">
      <c r="A14" s="18"/>
      <c r="B14" s="65">
        <v>5004291</v>
      </c>
      <c r="C14" s="20" t="s">
        <v>1573</v>
      </c>
      <c r="D14" s="20">
        <v>3000568</v>
      </c>
      <c r="E14" s="20" t="s">
        <v>1569</v>
      </c>
      <c r="F14" s="60">
        <v>86</v>
      </c>
      <c r="G14" s="20" t="s">
        <v>469</v>
      </c>
      <c r="H14" s="21">
        <v>1.3726</v>
      </c>
      <c r="I14" s="22">
        <v>11.790435</v>
      </c>
      <c r="J14" s="22">
        <f t="shared" si="0"/>
        <v>9.6915575435191386</v>
      </c>
      <c r="K14" s="22">
        <v>2.8501935230051458</v>
      </c>
      <c r="L14" s="22">
        <v>6.8413640205139927</v>
      </c>
      <c r="M14" s="23">
        <f t="shared" si="1"/>
        <v>0.24173777498498958</v>
      </c>
      <c r="N14" s="24">
        <f t="shared" si="2"/>
        <v>0.82198473114173809</v>
      </c>
      <c r="O14" s="61">
        <v>15283.370999999999</v>
      </c>
      <c r="P14" s="22">
        <v>2383</v>
      </c>
      <c r="Q14" s="24">
        <f t="shared" si="3"/>
        <v>0.15592109882041078</v>
      </c>
    </row>
    <row r="15" spans="1:17" ht="25.5" x14ac:dyDescent="0.25">
      <c r="A15" s="18"/>
      <c r="B15" s="65">
        <v>5004292</v>
      </c>
      <c r="C15" s="20" t="s">
        <v>1574</v>
      </c>
      <c r="D15" s="20">
        <v>3000568</v>
      </c>
      <c r="E15" s="20" t="s">
        <v>1569</v>
      </c>
      <c r="F15" s="60">
        <v>56</v>
      </c>
      <c r="G15" s="20" t="s">
        <v>300</v>
      </c>
      <c r="H15" s="21">
        <v>25.068235999999999</v>
      </c>
      <c r="I15" s="22">
        <v>31.250941000000001</v>
      </c>
      <c r="J15" s="22">
        <f t="shared" si="0"/>
        <v>30.123989771535669</v>
      </c>
      <c r="K15" s="22">
        <v>8.7287508742393705</v>
      </c>
      <c r="L15" s="22">
        <v>21.395238897296299</v>
      </c>
      <c r="M15" s="23">
        <f t="shared" si="1"/>
        <v>0.27931161734423837</v>
      </c>
      <c r="N15" s="24">
        <f t="shared" si="2"/>
        <v>0.96393864656861594</v>
      </c>
      <c r="O15" s="61">
        <v>8545</v>
      </c>
      <c r="P15" s="22">
        <v>8545</v>
      </c>
      <c r="Q15" s="24">
        <f t="shared" si="3"/>
        <v>1</v>
      </c>
    </row>
    <row r="16" spans="1:17" ht="25.5" x14ac:dyDescent="0.25">
      <c r="A16" s="18"/>
      <c r="B16" s="65">
        <v>5004293</v>
      </c>
      <c r="C16" s="20" t="s">
        <v>1575</v>
      </c>
      <c r="D16" s="20">
        <v>3000568</v>
      </c>
      <c r="E16" s="20" t="s">
        <v>1569</v>
      </c>
      <c r="F16" s="60">
        <v>194</v>
      </c>
      <c r="G16" s="20" t="s">
        <v>773</v>
      </c>
      <c r="H16" s="21">
        <v>0.57375000000000009</v>
      </c>
      <c r="I16" s="22">
        <v>2.2898930000000002</v>
      </c>
      <c r="J16" s="22">
        <f t="shared" si="0"/>
        <v>1.2953281905920448</v>
      </c>
      <c r="K16" s="22">
        <v>0.33281784737482667</v>
      </c>
      <c r="L16" s="22">
        <v>0.96251034321721818</v>
      </c>
      <c r="M16" s="23">
        <f t="shared" si="1"/>
        <v>0.14534209562404299</v>
      </c>
      <c r="N16" s="24">
        <f t="shared" si="2"/>
        <v>0.56567192903425823</v>
      </c>
      <c r="O16" s="61">
        <v>66</v>
      </c>
      <c r="P16" s="22">
        <v>50</v>
      </c>
      <c r="Q16" s="24">
        <f t="shared" si="3"/>
        <v>0.75757575757575757</v>
      </c>
    </row>
    <row r="17" spans="1:17" ht="38.25" x14ac:dyDescent="0.25">
      <c r="A17" s="18"/>
      <c r="B17" s="65">
        <v>5004294</v>
      </c>
      <c r="C17" s="20" t="s">
        <v>1576</v>
      </c>
      <c r="D17" s="20">
        <v>3000568</v>
      </c>
      <c r="E17" s="20" t="s">
        <v>1569</v>
      </c>
      <c r="F17" s="60">
        <v>86</v>
      </c>
      <c r="G17" s="20" t="s">
        <v>469</v>
      </c>
      <c r="H17" s="21">
        <v>7.2000000000000011</v>
      </c>
      <c r="I17" s="22">
        <v>8.416741</v>
      </c>
      <c r="J17" s="22">
        <f t="shared" si="0"/>
        <v>8.0701158288611623</v>
      </c>
      <c r="K17" s="22">
        <v>2.1288482515228679</v>
      </c>
      <c r="L17" s="22">
        <v>5.9412675773382944</v>
      </c>
      <c r="M17" s="23">
        <f t="shared" si="1"/>
        <v>0.25293023172779916</v>
      </c>
      <c r="N17" s="24">
        <f t="shared" si="2"/>
        <v>0.95881717506350284</v>
      </c>
      <c r="O17" s="61">
        <v>125756</v>
      </c>
      <c r="P17" s="22">
        <v>121331</v>
      </c>
      <c r="Q17" s="24">
        <f t="shared" si="3"/>
        <v>0.96481281211234449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4.2244309999999814</v>
      </c>
      <c r="I18" s="42">
        <f t="shared" ref="I18:L18" ca="1" si="4">OFFSET(I18,-MATCH("PROYECTOS",$A$8:$A$18,0)-1,0)-(OFFSET(I18,-MATCH("PROYECTOS",$A$8:$A$18,0),0))</f>
        <v>67.666331999999954</v>
      </c>
      <c r="J18" s="42">
        <f t="shared" ca="1" si="4"/>
        <v>59.286501383441504</v>
      </c>
      <c r="K18" s="42">
        <f t="shared" ca="1" si="4"/>
        <v>17.430627388904952</v>
      </c>
      <c r="L18" s="42">
        <f t="shared" ca="1" si="4"/>
        <v>41.855873994536537</v>
      </c>
      <c r="M18" s="44">
        <f t="shared" ca="1" si="1"/>
        <v>0.2575967526790866</v>
      </c>
      <c r="N18" s="45">
        <f t="shared" ca="1" si="2"/>
        <v>0.87615952617974813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activeCell="L6" sqref="L6:P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72</v>
      </c>
      <c r="B1" s="47" t="s">
        <v>232</v>
      </c>
      <c r="C1" s="47" t="s">
        <v>42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1577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76.5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12</v>
      </c>
      <c r="G6" s="20" t="s">
        <v>111</v>
      </c>
      <c r="H6" s="20">
        <v>1</v>
      </c>
      <c r="I6" s="20" t="s">
        <v>1015</v>
      </c>
      <c r="J6" s="20">
        <v>2</v>
      </c>
      <c r="K6" s="20" t="s">
        <v>331</v>
      </c>
      <c r="L6" s="66">
        <v>0</v>
      </c>
      <c r="M6" s="67">
        <v>6.7368340000000009</v>
      </c>
      <c r="N6" s="68">
        <v>6.7368339449167252</v>
      </c>
      <c r="O6" s="67"/>
      <c r="P6" s="68"/>
    </row>
    <row r="7" spans="1:16" ht="76.5" x14ac:dyDescent="0.25">
      <c r="A7" s="18"/>
      <c r="B7" s="20">
        <v>3000001</v>
      </c>
      <c r="C7" s="20" t="s">
        <v>275</v>
      </c>
      <c r="D7" s="20"/>
      <c r="E7" s="20" t="s">
        <v>339</v>
      </c>
      <c r="F7" s="20">
        <v>12</v>
      </c>
      <c r="G7" s="20" t="s">
        <v>111</v>
      </c>
      <c r="H7" s="20">
        <v>1</v>
      </c>
      <c r="I7" s="20" t="s">
        <v>1015</v>
      </c>
      <c r="J7" s="20">
        <v>3</v>
      </c>
      <c r="K7" s="20" t="s">
        <v>657</v>
      </c>
      <c r="L7" s="66">
        <v>66.472652999999994</v>
      </c>
      <c r="M7" s="67">
        <v>109.00890999999999</v>
      </c>
      <c r="N7" s="68">
        <v>109.00290787220001</v>
      </c>
      <c r="O7" s="67"/>
      <c r="P7" s="68"/>
    </row>
    <row r="8" spans="1:16" ht="77.25" thickBot="1" x14ac:dyDescent="0.3">
      <c r="A8" s="25"/>
      <c r="B8" s="27">
        <v>3000001</v>
      </c>
      <c r="C8" s="27" t="s">
        <v>275</v>
      </c>
      <c r="D8" s="27"/>
      <c r="E8" s="27" t="s">
        <v>339</v>
      </c>
      <c r="F8" s="27">
        <v>12</v>
      </c>
      <c r="G8" s="27" t="s">
        <v>111</v>
      </c>
      <c r="H8" s="27">
        <v>4</v>
      </c>
      <c r="I8" s="27" t="s">
        <v>1578</v>
      </c>
      <c r="J8" s="27">
        <v>2</v>
      </c>
      <c r="K8" s="27" t="s">
        <v>331</v>
      </c>
      <c r="L8" s="69">
        <v>1.36721</v>
      </c>
      <c r="M8" s="70">
        <v>0.93183899999999997</v>
      </c>
      <c r="N8" s="71">
        <v>0.9318389892578125</v>
      </c>
      <c r="O8" s="70"/>
      <c r="P8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workbookViewId="0">
      <selection activeCell="N6" sqref="N6:R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72</v>
      </c>
      <c r="B1" s="47" t="s">
        <v>232</v>
      </c>
      <c r="C1" s="47" t="s">
        <v>42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1579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76.5" x14ac:dyDescent="0.25">
      <c r="A6" s="18"/>
      <c r="B6" s="20">
        <v>5000276</v>
      </c>
      <c r="C6" s="20" t="s">
        <v>630</v>
      </c>
      <c r="D6" s="20">
        <v>3000001</v>
      </c>
      <c r="E6" s="20" t="s">
        <v>275</v>
      </c>
      <c r="F6" s="20">
        <v>1</v>
      </c>
      <c r="G6" s="20" t="s">
        <v>649</v>
      </c>
      <c r="H6" s="20">
        <v>12</v>
      </c>
      <c r="I6" s="20" t="s">
        <v>111</v>
      </c>
      <c r="J6" s="20">
        <v>4</v>
      </c>
      <c r="K6" s="20" t="s">
        <v>1578</v>
      </c>
      <c r="L6" s="20">
        <v>2</v>
      </c>
      <c r="M6" s="20" t="s">
        <v>331</v>
      </c>
      <c r="N6" s="66">
        <v>1.36721</v>
      </c>
      <c r="O6" s="67">
        <v>0</v>
      </c>
      <c r="P6" s="68">
        <v>0</v>
      </c>
      <c r="Q6" s="67">
        <v>12</v>
      </c>
      <c r="R6" s="68">
        <v>12</v>
      </c>
    </row>
    <row r="7" spans="1:18" ht="76.5" x14ac:dyDescent="0.25">
      <c r="A7" s="18"/>
      <c r="B7" s="20">
        <v>5001253</v>
      </c>
      <c r="C7" s="20" t="s">
        <v>1001</v>
      </c>
      <c r="D7" s="20">
        <v>3000001</v>
      </c>
      <c r="E7" s="20" t="s">
        <v>275</v>
      </c>
      <c r="F7" s="20">
        <v>177</v>
      </c>
      <c r="G7" s="20" t="s">
        <v>1013</v>
      </c>
      <c r="H7" s="20">
        <v>12</v>
      </c>
      <c r="I7" s="20" t="s">
        <v>111</v>
      </c>
      <c r="J7" s="20">
        <v>1</v>
      </c>
      <c r="K7" s="20" t="s">
        <v>1015</v>
      </c>
      <c r="L7" s="20">
        <v>2</v>
      </c>
      <c r="M7" s="20" t="s">
        <v>331</v>
      </c>
      <c r="N7" s="66">
        <v>0</v>
      </c>
      <c r="O7" s="67">
        <v>0.73213600000000001</v>
      </c>
      <c r="P7" s="68">
        <v>0.73213599622249603</v>
      </c>
      <c r="Q7" s="67">
        <v>16</v>
      </c>
      <c r="R7" s="68">
        <v>16</v>
      </c>
    </row>
    <row r="8" spans="1:18" ht="76.5" x14ac:dyDescent="0.25">
      <c r="A8" s="18"/>
      <c r="B8" s="20">
        <v>5001253</v>
      </c>
      <c r="C8" s="20" t="s">
        <v>1001</v>
      </c>
      <c r="D8" s="20">
        <v>3000001</v>
      </c>
      <c r="E8" s="20" t="s">
        <v>275</v>
      </c>
      <c r="F8" s="20">
        <v>177</v>
      </c>
      <c r="G8" s="20" t="s">
        <v>1013</v>
      </c>
      <c r="H8" s="20">
        <v>12</v>
      </c>
      <c r="I8" s="20" t="s">
        <v>111</v>
      </c>
      <c r="J8" s="20">
        <v>1</v>
      </c>
      <c r="K8" s="20" t="s">
        <v>1015</v>
      </c>
      <c r="L8" s="20">
        <v>3</v>
      </c>
      <c r="M8" s="20" t="s">
        <v>657</v>
      </c>
      <c r="N8" s="66">
        <v>55.973137999999999</v>
      </c>
      <c r="O8" s="67">
        <v>72.179862</v>
      </c>
      <c r="P8" s="68">
        <v>72.17985987663269</v>
      </c>
      <c r="Q8" s="67">
        <v>57</v>
      </c>
      <c r="R8" s="68">
        <v>57</v>
      </c>
    </row>
    <row r="9" spans="1:18" ht="76.5" x14ac:dyDescent="0.25">
      <c r="A9" s="18"/>
      <c r="B9" s="20">
        <v>5001254</v>
      </c>
      <c r="C9" s="20" t="s">
        <v>1002</v>
      </c>
      <c r="D9" s="20">
        <v>3000001</v>
      </c>
      <c r="E9" s="20" t="s">
        <v>275</v>
      </c>
      <c r="F9" s="20">
        <v>177</v>
      </c>
      <c r="G9" s="20" t="s">
        <v>1013</v>
      </c>
      <c r="H9" s="20">
        <v>12</v>
      </c>
      <c r="I9" s="20" t="s">
        <v>111</v>
      </c>
      <c r="J9" s="20">
        <v>1</v>
      </c>
      <c r="K9" s="20" t="s">
        <v>1015</v>
      </c>
      <c r="L9" s="20">
        <v>2</v>
      </c>
      <c r="M9" s="20" t="s">
        <v>331</v>
      </c>
      <c r="N9" s="66">
        <v>0</v>
      </c>
      <c r="O9" s="67">
        <v>6.0046979999999994</v>
      </c>
      <c r="P9" s="68">
        <v>6.0046979486942291</v>
      </c>
      <c r="Q9" s="67">
        <v>29</v>
      </c>
      <c r="R9" s="68">
        <v>29</v>
      </c>
    </row>
    <row r="10" spans="1:18" ht="76.5" x14ac:dyDescent="0.25">
      <c r="A10" s="18"/>
      <c r="B10" s="20">
        <v>5001254</v>
      </c>
      <c r="C10" s="20" t="s">
        <v>1002</v>
      </c>
      <c r="D10" s="20">
        <v>3000001</v>
      </c>
      <c r="E10" s="20" t="s">
        <v>275</v>
      </c>
      <c r="F10" s="20">
        <v>177</v>
      </c>
      <c r="G10" s="20" t="s">
        <v>1013</v>
      </c>
      <c r="H10" s="20">
        <v>12</v>
      </c>
      <c r="I10" s="20" t="s">
        <v>111</v>
      </c>
      <c r="J10" s="20">
        <v>1</v>
      </c>
      <c r="K10" s="20" t="s">
        <v>1015</v>
      </c>
      <c r="L10" s="20">
        <v>3</v>
      </c>
      <c r="M10" s="20" t="s">
        <v>657</v>
      </c>
      <c r="N10" s="66">
        <v>10.499515000000001</v>
      </c>
      <c r="O10" s="67">
        <v>30.605421</v>
      </c>
      <c r="P10" s="68">
        <v>30.599421620368958</v>
      </c>
      <c r="Q10" s="67">
        <v>66</v>
      </c>
      <c r="R10" s="68">
        <v>66</v>
      </c>
    </row>
    <row r="11" spans="1:18" ht="76.5" x14ac:dyDescent="0.25">
      <c r="A11" s="18"/>
      <c r="B11" s="20">
        <v>5001254</v>
      </c>
      <c r="C11" s="20" t="s">
        <v>1002</v>
      </c>
      <c r="D11" s="20">
        <v>3000001</v>
      </c>
      <c r="E11" s="20" t="s">
        <v>275</v>
      </c>
      <c r="F11" s="20">
        <v>177</v>
      </c>
      <c r="G11" s="20" t="s">
        <v>1013</v>
      </c>
      <c r="H11" s="20">
        <v>12</v>
      </c>
      <c r="I11" s="20" t="s">
        <v>111</v>
      </c>
      <c r="J11" s="20">
        <v>4</v>
      </c>
      <c r="K11" s="20" t="s">
        <v>1578</v>
      </c>
      <c r="L11" s="20">
        <v>2</v>
      </c>
      <c r="M11" s="20" t="s">
        <v>331</v>
      </c>
      <c r="N11" s="66">
        <v>0</v>
      </c>
      <c r="O11" s="67">
        <v>0.93183899999999997</v>
      </c>
      <c r="P11" s="68">
        <v>0.9318389892578125</v>
      </c>
      <c r="Q11" s="67">
        <v>1</v>
      </c>
      <c r="R11" s="68">
        <v>1</v>
      </c>
    </row>
    <row r="12" spans="1:18" ht="77.25" thickBot="1" x14ac:dyDescent="0.3">
      <c r="A12" s="25"/>
      <c r="B12" s="27">
        <v>5005827</v>
      </c>
      <c r="C12" s="27" t="s">
        <v>317</v>
      </c>
      <c r="D12" s="27">
        <v>3000001</v>
      </c>
      <c r="E12" s="27" t="s">
        <v>275</v>
      </c>
      <c r="F12" s="27">
        <v>67</v>
      </c>
      <c r="G12" s="27" t="s">
        <v>1111</v>
      </c>
      <c r="H12" s="27">
        <v>12</v>
      </c>
      <c r="I12" s="27" t="s">
        <v>111</v>
      </c>
      <c r="J12" s="27">
        <v>1</v>
      </c>
      <c r="K12" s="27" t="s">
        <v>1015</v>
      </c>
      <c r="L12" s="27">
        <v>3</v>
      </c>
      <c r="M12" s="27" t="s">
        <v>657</v>
      </c>
      <c r="N12" s="69">
        <v>0</v>
      </c>
      <c r="O12" s="70">
        <v>6.2236269999999996</v>
      </c>
      <c r="P12" s="71">
        <v>6.2236263751983643</v>
      </c>
      <c r="Q12" s="70">
        <v>4</v>
      </c>
      <c r="R12" s="71">
        <v>4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73</v>
      </c>
      <c r="B1" s="48" t="s">
        <v>232</v>
      </c>
      <c r="C1" s="47" t="s">
        <v>43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1582</v>
      </c>
      <c r="L2" s="1" t="s">
        <v>1593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63.919644000000005</v>
      </c>
      <c r="E6" s="15">
        <f ca="1">SUM(E7:OFFSET(E7,50,0))</f>
        <v>568.68964099999994</v>
      </c>
      <c r="F6" s="15">
        <f ca="1">SUM(F7:OFFSET(F7,50,0))</f>
        <v>360.92404592355263</v>
      </c>
      <c r="G6" s="15">
        <f ca="1">SUM(G7:OFFSET(G7,50,0))</f>
        <v>52.742096317299946</v>
      </c>
      <c r="H6" s="15">
        <f ca="1">SUM(H7:OFFSET(H7,50,0))</f>
        <v>308.18194960625272</v>
      </c>
      <c r="I6" s="16">
        <f ca="1">IFERROR(G6/E6,0)</f>
        <v>9.2743198600482246E-2</v>
      </c>
      <c r="J6" s="17">
        <f ca="1">IFERROR(SUM(G6,H6)/E6,0)</f>
        <v>0.63465908274484062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0.90495800000000004</v>
      </c>
      <c r="E7" s="22">
        <v>16.307796</v>
      </c>
      <c r="F7" s="22">
        <f t="shared" ref="F7:F31" si="0">SUM(G7,H7)</f>
        <v>8.9061041204950016</v>
      </c>
      <c r="G7" s="22">
        <v>0.90478526917650015</v>
      </c>
      <c r="H7" s="22">
        <v>8.0013188513185014</v>
      </c>
      <c r="I7" s="23">
        <f t="shared" ref="I7:I31" si="1">IFERROR(G7/E7,0)</f>
        <v>5.5481762782444675E-2</v>
      </c>
      <c r="J7" s="24">
        <f t="shared" ref="J7:J31" si="2">IFERROR(SUM(G7,H7)/E7,0)</f>
        <v>0.54612555372258775</v>
      </c>
      <c r="K7" s="5"/>
      <c r="L7" t="s">
        <v>262</v>
      </c>
      <c r="M7" s="6">
        <v>5.1057713594054803</v>
      </c>
      <c r="N7" s="72">
        <v>0.89597649920119748</v>
      </c>
    </row>
    <row r="8" spans="1:14" x14ac:dyDescent="0.25">
      <c r="A8" s="18"/>
      <c r="B8" s="51">
        <v>2</v>
      </c>
      <c r="C8" s="20" t="s">
        <v>245</v>
      </c>
      <c r="D8" s="21">
        <v>2.71048</v>
      </c>
      <c r="E8" s="22">
        <v>52.158349999999984</v>
      </c>
      <c r="F8" s="22">
        <f t="shared" si="0"/>
        <v>29.008855054796179</v>
      </c>
      <c r="G8" s="22">
        <v>3.0747096740378765</v>
      </c>
      <c r="H8" s="22">
        <v>25.934145380758302</v>
      </c>
      <c r="I8" s="23">
        <f t="shared" si="1"/>
        <v>5.8949519569500904E-2</v>
      </c>
      <c r="J8" s="24">
        <f t="shared" si="2"/>
        <v>0.55616895578169534</v>
      </c>
      <c r="K8" s="5"/>
      <c r="L8" t="s">
        <v>252</v>
      </c>
      <c r="M8" s="6">
        <v>14.85261414190245</v>
      </c>
      <c r="N8" s="72">
        <v>0.79817417103524879</v>
      </c>
    </row>
    <row r="9" spans="1:14" x14ac:dyDescent="0.25">
      <c r="A9" s="18"/>
      <c r="B9" s="51">
        <v>3</v>
      </c>
      <c r="C9" s="20" t="s">
        <v>246</v>
      </c>
      <c r="D9" s="21">
        <v>0.72125299999999992</v>
      </c>
      <c r="E9" s="22">
        <v>23.798320999999994</v>
      </c>
      <c r="F9" s="22">
        <f t="shared" si="0"/>
        <v>13.759416874898307</v>
      </c>
      <c r="G9" s="22">
        <v>1.7908632116377703</v>
      </c>
      <c r="H9" s="22">
        <v>11.968553663260536</v>
      </c>
      <c r="I9" s="23">
        <f t="shared" si="1"/>
        <v>7.5251662150358029E-2</v>
      </c>
      <c r="J9" s="24">
        <f t="shared" si="2"/>
        <v>0.57816754698360062</v>
      </c>
      <c r="K9" s="5"/>
      <c r="L9" t="s">
        <v>263</v>
      </c>
      <c r="M9" s="6">
        <v>8.0308477377316194</v>
      </c>
      <c r="N9" s="72">
        <v>0.76293211435398056</v>
      </c>
    </row>
    <row r="10" spans="1:14" x14ac:dyDescent="0.25">
      <c r="A10" s="18"/>
      <c r="B10" s="51">
        <v>4</v>
      </c>
      <c r="C10" s="20" t="s">
        <v>247</v>
      </c>
      <c r="D10" s="21">
        <v>3.9894889999999998</v>
      </c>
      <c r="E10" s="22">
        <v>15.657498999999998</v>
      </c>
      <c r="F10" s="22">
        <f t="shared" si="0"/>
        <v>9.6687802343803924</v>
      </c>
      <c r="G10" s="22">
        <v>1.6892471749451943</v>
      </c>
      <c r="H10" s="22">
        <v>7.9795330594351981</v>
      </c>
      <c r="I10" s="23">
        <f t="shared" si="1"/>
        <v>0.10788742026713172</v>
      </c>
      <c r="J10" s="24">
        <f t="shared" si="2"/>
        <v>0.61751753804233955</v>
      </c>
      <c r="K10" s="5"/>
      <c r="L10" t="s">
        <v>266</v>
      </c>
      <c r="M10" s="6">
        <v>4.4647035102257746</v>
      </c>
      <c r="N10" s="72">
        <v>0.75889573426818968</v>
      </c>
    </row>
    <row r="11" spans="1:14" x14ac:dyDescent="0.25">
      <c r="A11" s="18"/>
      <c r="B11" s="51">
        <v>5</v>
      </c>
      <c r="C11" s="20" t="s">
        <v>248</v>
      </c>
      <c r="D11" s="21">
        <v>1.3748839999999998</v>
      </c>
      <c r="E11" s="22">
        <v>17.881624999999993</v>
      </c>
      <c r="F11" s="22">
        <f t="shared" si="0"/>
        <v>12.433451846786035</v>
      </c>
      <c r="G11" s="22">
        <v>2.0203976522789162</v>
      </c>
      <c r="H11" s="22">
        <v>10.413054194507119</v>
      </c>
      <c r="I11" s="23">
        <f t="shared" si="1"/>
        <v>0.11298736285314769</v>
      </c>
      <c r="J11" s="24">
        <f t="shared" si="2"/>
        <v>0.69532001967304646</v>
      </c>
      <c r="K11" s="5"/>
      <c r="L11" t="s">
        <v>251</v>
      </c>
      <c r="M11" s="6">
        <v>36.027096726269519</v>
      </c>
      <c r="N11" s="72">
        <v>0.7255472236241729</v>
      </c>
    </row>
    <row r="12" spans="1:14" x14ac:dyDescent="0.25">
      <c r="A12" s="18"/>
      <c r="B12" s="51">
        <v>6</v>
      </c>
      <c r="C12" s="20" t="s">
        <v>249</v>
      </c>
      <c r="D12" s="21">
        <v>0.93682600000000005</v>
      </c>
      <c r="E12" s="22">
        <v>16.681518999999994</v>
      </c>
      <c r="F12" s="22">
        <f t="shared" si="0"/>
        <v>10.631860243022384</v>
      </c>
      <c r="G12" s="22">
        <v>1.2780473704446922</v>
      </c>
      <c r="H12" s="22">
        <v>9.3538128725776915</v>
      </c>
      <c r="I12" s="23">
        <f t="shared" si="1"/>
        <v>7.6614567920624765E-2</v>
      </c>
      <c r="J12" s="24">
        <f t="shared" si="2"/>
        <v>0.63734365215915811</v>
      </c>
      <c r="K12" s="5"/>
      <c r="L12" t="s">
        <v>261</v>
      </c>
      <c r="M12" s="6">
        <v>4.5649982897193695</v>
      </c>
      <c r="N12" s="72">
        <v>0.69790408389763758</v>
      </c>
    </row>
    <row r="13" spans="1:14" x14ac:dyDescent="0.25">
      <c r="A13" s="18"/>
      <c r="B13" s="51">
        <v>7</v>
      </c>
      <c r="C13" s="20" t="s">
        <v>250</v>
      </c>
      <c r="D13" s="21">
        <v>6.81182</v>
      </c>
      <c r="E13" s="22">
        <v>2.5429340000000002</v>
      </c>
      <c r="F13" s="22">
        <f t="shared" si="0"/>
        <v>1.4382636543450644</v>
      </c>
      <c r="G13" s="22">
        <v>0.12007018392614555</v>
      </c>
      <c r="H13" s="22">
        <v>1.3181934704189189</v>
      </c>
      <c r="I13" s="23">
        <f t="shared" si="1"/>
        <v>4.7217184530210198E-2</v>
      </c>
      <c r="J13" s="24">
        <f t="shared" si="2"/>
        <v>0.56559220740493632</v>
      </c>
      <c r="K13" s="5"/>
      <c r="L13" t="s">
        <v>248</v>
      </c>
      <c r="M13" s="6">
        <v>12.433451846786035</v>
      </c>
      <c r="N13" s="72">
        <v>0.69532001967304646</v>
      </c>
    </row>
    <row r="14" spans="1:14" x14ac:dyDescent="0.25">
      <c r="A14" s="18"/>
      <c r="B14" s="51">
        <v>8</v>
      </c>
      <c r="C14" s="20" t="s">
        <v>251</v>
      </c>
      <c r="D14" s="21">
        <v>1.023444</v>
      </c>
      <c r="E14" s="22">
        <v>49.655068000000007</v>
      </c>
      <c r="F14" s="22">
        <f t="shared" si="0"/>
        <v>36.027096726269519</v>
      </c>
      <c r="G14" s="22">
        <v>4.3393027990132396</v>
      </c>
      <c r="H14" s="22">
        <v>31.68779392725628</v>
      </c>
      <c r="I14" s="23">
        <f t="shared" si="1"/>
        <v>8.7388920684052615E-2</v>
      </c>
      <c r="J14" s="24">
        <f t="shared" si="2"/>
        <v>0.7255472236241729</v>
      </c>
      <c r="K14" s="5"/>
      <c r="L14" t="s">
        <v>255</v>
      </c>
      <c r="M14" s="6">
        <v>18.824599264928111</v>
      </c>
      <c r="N14" s="72">
        <v>0.69216081008063901</v>
      </c>
    </row>
    <row r="15" spans="1:14" x14ac:dyDescent="0.25">
      <c r="A15" s="18"/>
      <c r="B15" s="51">
        <v>9</v>
      </c>
      <c r="C15" s="20" t="s">
        <v>252</v>
      </c>
      <c r="D15" s="21">
        <v>0.58223000000000003</v>
      </c>
      <c r="E15" s="22">
        <v>18.608237000000006</v>
      </c>
      <c r="F15" s="22">
        <f t="shared" si="0"/>
        <v>14.85261414190245</v>
      </c>
      <c r="G15" s="22">
        <v>2.4903690923492832</v>
      </c>
      <c r="H15" s="22">
        <v>12.362245049553167</v>
      </c>
      <c r="I15" s="23">
        <f t="shared" si="1"/>
        <v>0.13383154418923632</v>
      </c>
      <c r="J15" s="24">
        <f t="shared" si="2"/>
        <v>0.79817417103524879</v>
      </c>
      <c r="K15" s="5"/>
      <c r="L15" t="s">
        <v>256</v>
      </c>
      <c r="M15" s="6">
        <v>11.195200696616682</v>
      </c>
      <c r="N15" s="72">
        <v>0.68540082596920848</v>
      </c>
    </row>
    <row r="16" spans="1:14" x14ac:dyDescent="0.25">
      <c r="A16" s="18"/>
      <c r="B16" s="51">
        <v>10</v>
      </c>
      <c r="C16" s="20" t="s">
        <v>253</v>
      </c>
      <c r="D16" s="21">
        <v>1.151214</v>
      </c>
      <c r="E16" s="22">
        <v>41.753510999999982</v>
      </c>
      <c r="F16" s="22">
        <f t="shared" si="0"/>
        <v>24.844516379707784</v>
      </c>
      <c r="G16" s="22">
        <v>2.4767252670935704</v>
      </c>
      <c r="H16" s="22">
        <v>22.367791112614213</v>
      </c>
      <c r="I16" s="23">
        <f t="shared" si="1"/>
        <v>5.9317772512437854E-2</v>
      </c>
      <c r="J16" s="24">
        <f t="shared" si="2"/>
        <v>0.59502819726244804</v>
      </c>
      <c r="K16" s="5"/>
      <c r="L16" t="s">
        <v>258</v>
      </c>
      <c r="M16" s="6">
        <v>58.164251095324623</v>
      </c>
      <c r="N16" s="72">
        <v>0.67779770645084492</v>
      </c>
    </row>
    <row r="17" spans="1:14" x14ac:dyDescent="0.25">
      <c r="A17" s="18"/>
      <c r="B17" s="51">
        <v>11</v>
      </c>
      <c r="C17" s="20" t="s">
        <v>254</v>
      </c>
      <c r="D17" s="21">
        <v>1.8172009999999998</v>
      </c>
      <c r="E17" s="22">
        <v>19.645998000000002</v>
      </c>
      <c r="F17" s="22">
        <f t="shared" si="0"/>
        <v>10.951626885630503</v>
      </c>
      <c r="G17" s="22">
        <v>1.5919391214265488</v>
      </c>
      <c r="H17" s="22">
        <v>9.3596877642039544</v>
      </c>
      <c r="I17" s="23">
        <f t="shared" si="1"/>
        <v>8.1031216710219997E-2</v>
      </c>
      <c r="J17" s="24">
        <f t="shared" si="2"/>
        <v>0.55744823376397079</v>
      </c>
      <c r="K17" s="5"/>
      <c r="L17" t="s">
        <v>265</v>
      </c>
      <c r="M17" s="6">
        <v>8.1822132369343308</v>
      </c>
      <c r="N17" s="72">
        <v>0.67387034427884285</v>
      </c>
    </row>
    <row r="18" spans="1:14" x14ac:dyDescent="0.25">
      <c r="A18" s="18"/>
      <c r="B18" s="51">
        <v>12</v>
      </c>
      <c r="C18" s="20" t="s">
        <v>255</v>
      </c>
      <c r="D18" s="21">
        <v>1.617864</v>
      </c>
      <c r="E18" s="22">
        <v>27.196858000000002</v>
      </c>
      <c r="F18" s="22">
        <f t="shared" si="0"/>
        <v>18.824599264928111</v>
      </c>
      <c r="G18" s="22">
        <v>2.3726104235647654</v>
      </c>
      <c r="H18" s="22">
        <v>16.451988841363345</v>
      </c>
      <c r="I18" s="23">
        <f t="shared" si="1"/>
        <v>8.7238401714079067E-2</v>
      </c>
      <c r="J18" s="24">
        <f t="shared" si="2"/>
        <v>0.69216081008063901</v>
      </c>
      <c r="K18" s="5"/>
      <c r="L18" t="s">
        <v>257</v>
      </c>
      <c r="M18" s="6">
        <v>10.686482303154662</v>
      </c>
      <c r="N18" s="72">
        <v>0.66577317180774465</v>
      </c>
    </row>
    <row r="19" spans="1:14" x14ac:dyDescent="0.25">
      <c r="A19" s="18"/>
      <c r="B19" s="51">
        <v>13</v>
      </c>
      <c r="C19" s="20" t="s">
        <v>256</v>
      </c>
      <c r="D19" s="21">
        <v>3.4917020000000005</v>
      </c>
      <c r="E19" s="22">
        <v>16.333800999999998</v>
      </c>
      <c r="F19" s="22">
        <f t="shared" si="0"/>
        <v>11.195200696616682</v>
      </c>
      <c r="G19" s="22">
        <v>3.343174400361022</v>
      </c>
      <c r="H19" s="22">
        <v>7.8520262962556604</v>
      </c>
      <c r="I19" s="23">
        <f t="shared" si="1"/>
        <v>0.20467828647851302</v>
      </c>
      <c r="J19" s="24">
        <f t="shared" si="2"/>
        <v>0.68540082596920848</v>
      </c>
      <c r="K19" s="5"/>
      <c r="L19" t="s">
        <v>249</v>
      </c>
      <c r="M19" s="6">
        <v>10.631860243022384</v>
      </c>
      <c r="N19" s="72">
        <v>0.63734365215915811</v>
      </c>
    </row>
    <row r="20" spans="1:14" x14ac:dyDescent="0.25">
      <c r="A20" s="18"/>
      <c r="B20" s="51">
        <v>14</v>
      </c>
      <c r="C20" s="20" t="s">
        <v>257</v>
      </c>
      <c r="D20" s="21">
        <v>2.3615039999999996</v>
      </c>
      <c r="E20" s="22">
        <v>16.05123600000001</v>
      </c>
      <c r="F20" s="22">
        <f t="shared" si="0"/>
        <v>10.686482303154662</v>
      </c>
      <c r="G20" s="22">
        <v>2.9221781344822375</v>
      </c>
      <c r="H20" s="22">
        <v>7.7643041686724246</v>
      </c>
      <c r="I20" s="23">
        <f t="shared" si="1"/>
        <v>0.18205315369372399</v>
      </c>
      <c r="J20" s="24">
        <f t="shared" si="2"/>
        <v>0.66577317180774465</v>
      </c>
      <c r="K20" s="5"/>
      <c r="L20" t="s">
        <v>247</v>
      </c>
      <c r="M20" s="6">
        <v>9.6687802343803924</v>
      </c>
      <c r="N20" s="72">
        <v>0.61751753804233955</v>
      </c>
    </row>
    <row r="21" spans="1:14" x14ac:dyDescent="0.25">
      <c r="A21" s="18"/>
      <c r="B21" s="51">
        <v>15</v>
      </c>
      <c r="C21" s="20" t="s">
        <v>258</v>
      </c>
      <c r="D21" s="21">
        <v>21.318569</v>
      </c>
      <c r="E21" s="22">
        <v>85.813584999999989</v>
      </c>
      <c r="F21" s="22">
        <f t="shared" si="0"/>
        <v>58.164251095324623</v>
      </c>
      <c r="G21" s="22">
        <v>11.304955060423305</v>
      </c>
      <c r="H21" s="22">
        <v>46.85929603490132</v>
      </c>
      <c r="I21" s="23">
        <f t="shared" si="1"/>
        <v>0.13173852438892172</v>
      </c>
      <c r="J21" s="24">
        <f t="shared" si="2"/>
        <v>0.67779770645084492</v>
      </c>
      <c r="K21" s="5"/>
      <c r="L21" t="s">
        <v>268</v>
      </c>
      <c r="M21" s="6">
        <v>3.4451609452444245</v>
      </c>
      <c r="N21" s="72">
        <v>0.61388712546294188</v>
      </c>
    </row>
    <row r="22" spans="1:14" x14ac:dyDescent="0.25">
      <c r="A22" s="18"/>
      <c r="B22" s="51">
        <v>16</v>
      </c>
      <c r="C22" s="20" t="s">
        <v>259</v>
      </c>
      <c r="D22" s="21">
        <v>2.171691</v>
      </c>
      <c r="E22" s="22">
        <v>15.163542000000007</v>
      </c>
      <c r="F22" s="22">
        <f t="shared" si="0"/>
        <v>9.2245202627163962</v>
      </c>
      <c r="G22" s="22">
        <v>1.6673186291955062</v>
      </c>
      <c r="H22" s="22">
        <v>7.55720163352089</v>
      </c>
      <c r="I22" s="23">
        <f t="shared" si="1"/>
        <v>0.10995574973152747</v>
      </c>
      <c r="J22" s="24">
        <f t="shared" si="2"/>
        <v>0.60833545768636321</v>
      </c>
      <c r="K22" s="5"/>
      <c r="L22" t="s">
        <v>259</v>
      </c>
      <c r="M22" s="6">
        <v>9.2245202627163962</v>
      </c>
      <c r="N22" s="72">
        <v>0.60833545768636321</v>
      </c>
    </row>
    <row r="23" spans="1:14" x14ac:dyDescent="0.25">
      <c r="A23" s="18"/>
      <c r="B23" s="51">
        <v>17</v>
      </c>
      <c r="C23" s="20" t="s">
        <v>260</v>
      </c>
      <c r="D23" s="21">
        <v>2.66E-3</v>
      </c>
      <c r="E23" s="22">
        <v>0</v>
      </c>
      <c r="F23" s="22">
        <f t="shared" si="0"/>
        <v>0</v>
      </c>
      <c r="G23" s="22">
        <v>0</v>
      </c>
      <c r="H23" s="22">
        <v>0</v>
      </c>
      <c r="I23" s="23">
        <f t="shared" si="1"/>
        <v>0</v>
      </c>
      <c r="J23" s="24">
        <f t="shared" si="2"/>
        <v>0</v>
      </c>
      <c r="K23" s="5"/>
      <c r="L23" t="s">
        <v>253</v>
      </c>
      <c r="M23" s="6">
        <v>24.844516379707784</v>
      </c>
      <c r="N23" s="72">
        <v>0.59502819726244804</v>
      </c>
    </row>
    <row r="24" spans="1:14" x14ac:dyDescent="0.25">
      <c r="A24" s="18"/>
      <c r="B24" s="51">
        <v>18</v>
      </c>
      <c r="C24" s="20" t="s">
        <v>261</v>
      </c>
      <c r="D24" s="21">
        <v>0.82508399999999993</v>
      </c>
      <c r="E24" s="22">
        <v>6.5410109999999992</v>
      </c>
      <c r="F24" s="22">
        <f t="shared" si="0"/>
        <v>4.5649982897193695</v>
      </c>
      <c r="G24" s="22">
        <v>0.75261000672253431</v>
      </c>
      <c r="H24" s="22">
        <v>3.8123882829968352</v>
      </c>
      <c r="I24" s="23">
        <f t="shared" si="1"/>
        <v>0.11506019585084544</v>
      </c>
      <c r="J24" s="24">
        <f t="shared" si="2"/>
        <v>0.69790408389763758</v>
      </c>
      <c r="K24" s="5"/>
      <c r="L24" t="s">
        <v>246</v>
      </c>
      <c r="M24" s="6">
        <v>13.759416874898307</v>
      </c>
      <c r="N24" s="72">
        <v>0.57816754698360062</v>
      </c>
    </row>
    <row r="25" spans="1:14" x14ac:dyDescent="0.25">
      <c r="A25" s="18"/>
      <c r="B25" s="51">
        <v>19</v>
      </c>
      <c r="C25" s="20" t="s">
        <v>262</v>
      </c>
      <c r="D25" s="21">
        <v>0.80986900000000006</v>
      </c>
      <c r="E25" s="22">
        <v>5.6985550000000007</v>
      </c>
      <c r="F25" s="22">
        <f t="shared" si="0"/>
        <v>5.1057713594054803</v>
      </c>
      <c r="G25" s="22">
        <v>1.5658653378195595</v>
      </c>
      <c r="H25" s="22">
        <v>3.5399060215859208</v>
      </c>
      <c r="I25" s="23">
        <f t="shared" si="1"/>
        <v>0.27478287703102966</v>
      </c>
      <c r="J25" s="24">
        <f t="shared" si="2"/>
        <v>0.89597649920119748</v>
      </c>
      <c r="K25" s="5"/>
      <c r="L25" t="s">
        <v>250</v>
      </c>
      <c r="M25" s="6">
        <v>1.4382636543450644</v>
      </c>
      <c r="N25" s="72">
        <v>0.56559220740493632</v>
      </c>
    </row>
    <row r="26" spans="1:14" x14ac:dyDescent="0.25">
      <c r="A26" s="18"/>
      <c r="B26" s="51">
        <v>20</v>
      </c>
      <c r="C26" s="20" t="s">
        <v>263</v>
      </c>
      <c r="D26" s="21">
        <v>4.6157610000000009</v>
      </c>
      <c r="E26" s="22">
        <v>10.526294</v>
      </c>
      <c r="F26" s="22">
        <f t="shared" si="0"/>
        <v>8.0308477377316194</v>
      </c>
      <c r="G26" s="22">
        <v>1.5502785880271404</v>
      </c>
      <c r="H26" s="22">
        <v>6.4805691497044791</v>
      </c>
      <c r="I26" s="23">
        <f t="shared" si="1"/>
        <v>0.14727677072549372</v>
      </c>
      <c r="J26" s="24">
        <f t="shared" si="2"/>
        <v>0.76293211435398056</v>
      </c>
      <c r="K26" s="5"/>
      <c r="L26" t="s">
        <v>254</v>
      </c>
      <c r="M26" s="6">
        <v>10.951626885630503</v>
      </c>
      <c r="N26" s="72">
        <v>0.55744823376397079</v>
      </c>
    </row>
    <row r="27" spans="1:14" x14ac:dyDescent="0.25">
      <c r="A27" s="18"/>
      <c r="B27" s="51">
        <v>21</v>
      </c>
      <c r="C27" s="20" t="s">
        <v>264</v>
      </c>
      <c r="D27" s="21">
        <v>0.90301599999999993</v>
      </c>
      <c r="E27" s="22">
        <v>86.218925000000013</v>
      </c>
      <c r="F27" s="22">
        <f t="shared" si="0"/>
        <v>46.063427093882638</v>
      </c>
      <c r="G27" s="22">
        <v>2.1067950308279251</v>
      </c>
      <c r="H27" s="22">
        <v>43.956632063054712</v>
      </c>
      <c r="I27" s="23">
        <f t="shared" si="1"/>
        <v>2.443541288444416E-2</v>
      </c>
      <c r="J27" s="24">
        <f t="shared" si="2"/>
        <v>0.53426120882257155</v>
      </c>
      <c r="K27" s="5"/>
      <c r="L27" t="s">
        <v>245</v>
      </c>
      <c r="M27" s="6">
        <v>29.008855054796179</v>
      </c>
      <c r="N27" s="72">
        <v>0.55616895578169534</v>
      </c>
    </row>
    <row r="28" spans="1:14" x14ac:dyDescent="0.25">
      <c r="A28" s="18"/>
      <c r="B28" s="51">
        <v>22</v>
      </c>
      <c r="C28" s="20" t="s">
        <v>265</v>
      </c>
      <c r="D28" s="21">
        <v>1.081032</v>
      </c>
      <c r="E28" s="22">
        <v>12.142117999999995</v>
      </c>
      <c r="F28" s="22">
        <f t="shared" si="0"/>
        <v>8.1822132369343308</v>
      </c>
      <c r="G28" s="22">
        <v>1.4398524839707534</v>
      </c>
      <c r="H28" s="22">
        <v>6.7423607529635774</v>
      </c>
      <c r="I28" s="23">
        <f t="shared" si="1"/>
        <v>0.11858330515077797</v>
      </c>
      <c r="J28" s="24">
        <f t="shared" si="2"/>
        <v>0.67387034427884285</v>
      </c>
      <c r="K28" s="5"/>
      <c r="L28" t="s">
        <v>267</v>
      </c>
      <c r="M28" s="6">
        <v>0.44928396543491544</v>
      </c>
      <c r="N28" s="72">
        <v>0.54947730580783316</v>
      </c>
    </row>
    <row r="29" spans="1:14" x14ac:dyDescent="0.25">
      <c r="A29" s="18"/>
      <c r="B29" s="51">
        <v>23</v>
      </c>
      <c r="C29" s="20" t="s">
        <v>266</v>
      </c>
      <c r="D29" s="21">
        <v>1.5480480000000001</v>
      </c>
      <c r="E29" s="22">
        <v>5.8831580000000008</v>
      </c>
      <c r="F29" s="22">
        <f t="shared" si="0"/>
        <v>4.4647035102257746</v>
      </c>
      <c r="G29" s="22">
        <v>1.0773676626376982</v>
      </c>
      <c r="H29" s="22">
        <v>3.3873358475880764</v>
      </c>
      <c r="I29" s="23">
        <f t="shared" si="1"/>
        <v>0.18312743982699395</v>
      </c>
      <c r="J29" s="24">
        <f t="shared" si="2"/>
        <v>0.75889573426818968</v>
      </c>
      <c r="K29" s="5"/>
      <c r="L29" t="s">
        <v>244</v>
      </c>
      <c r="M29" s="6">
        <v>8.9061041204950016</v>
      </c>
      <c r="N29" s="72">
        <v>0.54612555372258775</v>
      </c>
    </row>
    <row r="30" spans="1:14" x14ac:dyDescent="0.25">
      <c r="A30" s="18"/>
      <c r="B30" s="51">
        <v>24</v>
      </c>
      <c r="C30" s="20" t="s">
        <v>267</v>
      </c>
      <c r="D30" s="21">
        <v>0.42339100000000002</v>
      </c>
      <c r="E30" s="22">
        <v>0.81765699999999997</v>
      </c>
      <c r="F30" s="22">
        <f t="shared" si="0"/>
        <v>0.44928396543491544</v>
      </c>
      <c r="G30" s="22">
        <v>3.571729980467353E-2</v>
      </c>
      <c r="H30" s="22">
        <v>0.41356666563024191</v>
      </c>
      <c r="I30" s="23">
        <f t="shared" si="1"/>
        <v>4.3682497434344145E-2</v>
      </c>
      <c r="J30" s="24">
        <f t="shared" si="2"/>
        <v>0.54947730580783316</v>
      </c>
      <c r="K30" s="5"/>
      <c r="L30" t="s">
        <v>264</v>
      </c>
      <c r="M30" s="6">
        <v>46.063427093882638</v>
      </c>
      <c r="N30" s="72">
        <v>0.53426120882257155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0.72565400000000002</v>
      </c>
      <c r="E31" s="29">
        <v>5.6120429999999999</v>
      </c>
      <c r="F31" s="29">
        <f t="shared" si="0"/>
        <v>3.4451609452444245</v>
      </c>
      <c r="G31" s="29">
        <v>0.82691644313308643</v>
      </c>
      <c r="H31" s="29">
        <v>2.6182445021113381</v>
      </c>
      <c r="I31" s="30">
        <f t="shared" si="1"/>
        <v>0.14734677605518817</v>
      </c>
      <c r="J31" s="31">
        <f t="shared" si="2"/>
        <v>0.61388712546294188</v>
      </c>
      <c r="K31" s="5"/>
      <c r="L31" t="s">
        <v>260</v>
      </c>
      <c r="M31" s="6">
        <v>0</v>
      </c>
      <c r="N31" s="72">
        <v>0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"/>
  <sheetViews>
    <sheetView topLeftCell="A4" workbookViewId="0">
      <selection activeCell="J6" sqref="J6:N1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2</v>
      </c>
      <c r="B1" s="47" t="s">
        <v>232</v>
      </c>
      <c r="C1" s="47" t="s">
        <v>12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432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89.25" x14ac:dyDescent="0.25">
      <c r="A6" s="18"/>
      <c r="B6" s="20">
        <v>3033172</v>
      </c>
      <c r="C6" s="20" t="s">
        <v>386</v>
      </c>
      <c r="D6" s="20">
        <v>58</v>
      </c>
      <c r="E6" s="20" t="s">
        <v>405</v>
      </c>
      <c r="F6" s="20">
        <v>11</v>
      </c>
      <c r="G6" s="20" t="s">
        <v>109</v>
      </c>
      <c r="H6" s="20">
        <v>124</v>
      </c>
      <c r="I6" s="20" t="s">
        <v>342</v>
      </c>
      <c r="J6" s="66">
        <v>7.484110000000002</v>
      </c>
      <c r="K6" s="67">
        <v>2.3638400000000002</v>
      </c>
      <c r="L6" s="68">
        <v>2.3613920737989247</v>
      </c>
      <c r="M6" s="67"/>
      <c r="N6" s="68"/>
    </row>
    <row r="7" spans="1:14" ht="51" x14ac:dyDescent="0.25">
      <c r="A7" s="18"/>
      <c r="B7" s="20">
        <v>3033172</v>
      </c>
      <c r="C7" s="20" t="s">
        <v>386</v>
      </c>
      <c r="D7" s="20">
        <v>58</v>
      </c>
      <c r="E7" s="20" t="s">
        <v>405</v>
      </c>
      <c r="F7" s="20">
        <v>135</v>
      </c>
      <c r="G7" s="20" t="s">
        <v>142</v>
      </c>
      <c r="H7" s="20">
        <v>135</v>
      </c>
      <c r="I7" s="20" t="s">
        <v>344</v>
      </c>
      <c r="J7" s="66">
        <v>43.731338999999998</v>
      </c>
      <c r="K7" s="67">
        <v>43.731338999999998</v>
      </c>
      <c r="L7" s="68">
        <v>43.73133847117424</v>
      </c>
      <c r="M7" s="67"/>
      <c r="N7" s="68"/>
    </row>
    <row r="8" spans="1:14" ht="63.75" x14ac:dyDescent="0.25">
      <c r="A8" s="18"/>
      <c r="B8" s="20">
        <v>3033172</v>
      </c>
      <c r="C8" s="20" t="s">
        <v>386</v>
      </c>
      <c r="D8" s="20">
        <v>58</v>
      </c>
      <c r="E8" s="20" t="s">
        <v>405</v>
      </c>
      <c r="F8" s="20">
        <v>137</v>
      </c>
      <c r="G8" s="20" t="s">
        <v>144</v>
      </c>
      <c r="H8" s="20">
        <v>137</v>
      </c>
      <c r="I8" s="20" t="s">
        <v>345</v>
      </c>
      <c r="J8" s="66">
        <v>15.853181000000003</v>
      </c>
      <c r="K8" s="67">
        <v>25.668709000000003</v>
      </c>
      <c r="L8" s="68">
        <v>23.946919926267032</v>
      </c>
      <c r="M8" s="67"/>
      <c r="N8" s="68"/>
    </row>
    <row r="9" spans="1:14" ht="51" x14ac:dyDescent="0.25">
      <c r="A9" s="18"/>
      <c r="B9" s="20">
        <v>3033172</v>
      </c>
      <c r="C9" s="20" t="s">
        <v>386</v>
      </c>
      <c r="D9" s="20">
        <v>58</v>
      </c>
      <c r="E9" s="20" t="s">
        <v>405</v>
      </c>
      <c r="F9" s="20">
        <v>440</v>
      </c>
      <c r="G9" s="20" t="s">
        <v>205</v>
      </c>
      <c r="H9" s="20">
        <v>440</v>
      </c>
      <c r="I9" s="20" t="s">
        <v>346</v>
      </c>
      <c r="J9" s="66">
        <v>3.7898489999999985</v>
      </c>
      <c r="K9" s="67">
        <v>8.993124999999992</v>
      </c>
      <c r="L9" s="68">
        <v>8.2494732071045291</v>
      </c>
      <c r="M9" s="67"/>
      <c r="N9" s="68"/>
    </row>
    <row r="10" spans="1:14" ht="51" x14ac:dyDescent="0.25">
      <c r="A10" s="18"/>
      <c r="B10" s="20">
        <v>3033172</v>
      </c>
      <c r="C10" s="20" t="s">
        <v>386</v>
      </c>
      <c r="D10" s="20">
        <v>58</v>
      </c>
      <c r="E10" s="20" t="s">
        <v>405</v>
      </c>
      <c r="F10" s="20">
        <v>441</v>
      </c>
      <c r="G10" s="20" t="s">
        <v>206</v>
      </c>
      <c r="H10" s="20">
        <v>441</v>
      </c>
      <c r="I10" s="20" t="s">
        <v>347</v>
      </c>
      <c r="J10" s="66">
        <v>3.1035069999999991</v>
      </c>
      <c r="K10" s="67">
        <v>15.179137000000004</v>
      </c>
      <c r="L10" s="68">
        <v>12.733855431873963</v>
      </c>
      <c r="M10" s="67"/>
      <c r="N10" s="68"/>
    </row>
    <row r="11" spans="1:14" ht="51" x14ac:dyDescent="0.25">
      <c r="A11" s="18"/>
      <c r="B11" s="20">
        <v>3033172</v>
      </c>
      <c r="C11" s="20" t="s">
        <v>386</v>
      </c>
      <c r="D11" s="20">
        <v>58</v>
      </c>
      <c r="E11" s="20" t="s">
        <v>405</v>
      </c>
      <c r="F11" s="20">
        <v>442</v>
      </c>
      <c r="G11" s="20" t="s">
        <v>207</v>
      </c>
      <c r="H11" s="20">
        <v>442</v>
      </c>
      <c r="I11" s="20" t="s">
        <v>348</v>
      </c>
      <c r="J11" s="66">
        <v>4.0250589999999997</v>
      </c>
      <c r="K11" s="67">
        <v>9.4123560000000026</v>
      </c>
      <c r="L11" s="68">
        <v>9.1208396868551063</v>
      </c>
      <c r="M11" s="67"/>
      <c r="N11" s="68"/>
    </row>
    <row r="12" spans="1:14" ht="51" x14ac:dyDescent="0.25">
      <c r="A12" s="18"/>
      <c r="B12" s="20">
        <v>3033172</v>
      </c>
      <c r="C12" s="20" t="s">
        <v>386</v>
      </c>
      <c r="D12" s="20">
        <v>58</v>
      </c>
      <c r="E12" s="20" t="s">
        <v>405</v>
      </c>
      <c r="F12" s="20">
        <v>443</v>
      </c>
      <c r="G12" s="20" t="s">
        <v>208</v>
      </c>
      <c r="H12" s="20">
        <v>443</v>
      </c>
      <c r="I12" s="20" t="s">
        <v>349</v>
      </c>
      <c r="J12" s="66">
        <v>5.4750009999999989</v>
      </c>
      <c r="K12" s="67">
        <v>8.2713369999999991</v>
      </c>
      <c r="L12" s="68">
        <v>8.1908239756230614</v>
      </c>
      <c r="M12" s="67"/>
      <c r="N12" s="68"/>
    </row>
    <row r="13" spans="1:14" ht="51" x14ac:dyDescent="0.25">
      <c r="A13" s="18"/>
      <c r="B13" s="20">
        <v>3033172</v>
      </c>
      <c r="C13" s="20" t="s">
        <v>386</v>
      </c>
      <c r="D13" s="20">
        <v>58</v>
      </c>
      <c r="E13" s="20" t="s">
        <v>405</v>
      </c>
      <c r="F13" s="20">
        <v>444</v>
      </c>
      <c r="G13" s="20" t="s">
        <v>209</v>
      </c>
      <c r="H13" s="20">
        <v>444</v>
      </c>
      <c r="I13" s="20" t="s">
        <v>350</v>
      </c>
      <c r="J13" s="66">
        <v>4.8858239999999995</v>
      </c>
      <c r="K13" s="67">
        <v>11.104589999999998</v>
      </c>
      <c r="L13" s="68">
        <v>10.77459470672693</v>
      </c>
      <c r="M13" s="67"/>
      <c r="N13" s="68"/>
    </row>
    <row r="14" spans="1:14" ht="51" x14ac:dyDescent="0.25">
      <c r="A14" s="18"/>
      <c r="B14" s="20">
        <v>3033172</v>
      </c>
      <c r="C14" s="20" t="s">
        <v>386</v>
      </c>
      <c r="D14" s="20">
        <v>58</v>
      </c>
      <c r="E14" s="20" t="s">
        <v>405</v>
      </c>
      <c r="F14" s="20">
        <v>445</v>
      </c>
      <c r="G14" s="20" t="s">
        <v>210</v>
      </c>
      <c r="H14" s="20">
        <v>445</v>
      </c>
      <c r="I14" s="20" t="s">
        <v>351</v>
      </c>
      <c r="J14" s="66">
        <v>4.9006520000000009</v>
      </c>
      <c r="K14" s="67">
        <v>14.285748000000007</v>
      </c>
      <c r="L14" s="68">
        <v>13.66899701966031</v>
      </c>
      <c r="M14" s="67"/>
      <c r="N14" s="68"/>
    </row>
    <row r="15" spans="1:14" ht="51" x14ac:dyDescent="0.25">
      <c r="A15" s="18"/>
      <c r="B15" s="20">
        <v>3033172</v>
      </c>
      <c r="C15" s="20" t="s">
        <v>386</v>
      </c>
      <c r="D15" s="20">
        <v>58</v>
      </c>
      <c r="E15" s="20" t="s">
        <v>405</v>
      </c>
      <c r="F15" s="20">
        <v>446</v>
      </c>
      <c r="G15" s="20" t="s">
        <v>211</v>
      </c>
      <c r="H15" s="20">
        <v>446</v>
      </c>
      <c r="I15" s="20" t="s">
        <v>352</v>
      </c>
      <c r="J15" s="66">
        <v>5.5362099999999987</v>
      </c>
      <c r="K15" s="67">
        <v>7.0321980000000011</v>
      </c>
      <c r="L15" s="68">
        <v>6.9876057717772824</v>
      </c>
      <c r="M15" s="67"/>
      <c r="N15" s="68"/>
    </row>
    <row r="16" spans="1:14" ht="51" x14ac:dyDescent="0.25">
      <c r="A16" s="18"/>
      <c r="B16" s="20">
        <v>3033172</v>
      </c>
      <c r="C16" s="20" t="s">
        <v>386</v>
      </c>
      <c r="D16" s="20">
        <v>58</v>
      </c>
      <c r="E16" s="20" t="s">
        <v>405</v>
      </c>
      <c r="F16" s="20">
        <v>447</v>
      </c>
      <c r="G16" s="20" t="s">
        <v>212</v>
      </c>
      <c r="H16" s="20">
        <v>447</v>
      </c>
      <c r="I16" s="20" t="s">
        <v>353</v>
      </c>
      <c r="J16" s="66">
        <v>4.9174629999999979</v>
      </c>
      <c r="K16" s="67">
        <v>13.649347000000006</v>
      </c>
      <c r="L16" s="68">
        <v>13.036894372780807</v>
      </c>
      <c r="M16" s="67"/>
      <c r="N16" s="68"/>
    </row>
    <row r="17" spans="1:14" ht="51" x14ac:dyDescent="0.25">
      <c r="A17" s="18"/>
      <c r="B17" s="20">
        <v>3033172</v>
      </c>
      <c r="C17" s="20" t="s">
        <v>386</v>
      </c>
      <c r="D17" s="20">
        <v>58</v>
      </c>
      <c r="E17" s="20" t="s">
        <v>405</v>
      </c>
      <c r="F17" s="20">
        <v>448</v>
      </c>
      <c r="G17" s="20" t="s">
        <v>213</v>
      </c>
      <c r="H17" s="20">
        <v>448</v>
      </c>
      <c r="I17" s="20" t="s">
        <v>354</v>
      </c>
      <c r="J17" s="66">
        <v>9.1741030000000006</v>
      </c>
      <c r="K17" s="67">
        <v>14.509001999999994</v>
      </c>
      <c r="L17" s="68">
        <v>13.680348955967929</v>
      </c>
      <c r="M17" s="67">
        <v>2057.15673828125</v>
      </c>
      <c r="N17" s="68">
        <v>1315.8433837890625</v>
      </c>
    </row>
    <row r="18" spans="1:14" ht="51" x14ac:dyDescent="0.25">
      <c r="A18" s="18"/>
      <c r="B18" s="20">
        <v>3033172</v>
      </c>
      <c r="C18" s="20" t="s">
        <v>386</v>
      </c>
      <c r="D18" s="20">
        <v>58</v>
      </c>
      <c r="E18" s="20" t="s">
        <v>405</v>
      </c>
      <c r="F18" s="20">
        <v>449</v>
      </c>
      <c r="G18" s="20" t="s">
        <v>214</v>
      </c>
      <c r="H18" s="20">
        <v>449</v>
      </c>
      <c r="I18" s="20" t="s">
        <v>355</v>
      </c>
      <c r="J18" s="66">
        <v>3.5257740000000006</v>
      </c>
      <c r="K18" s="67">
        <v>6.3797959999999962</v>
      </c>
      <c r="L18" s="68">
        <v>6.1380038014140155</v>
      </c>
      <c r="M18" s="67"/>
      <c r="N18" s="68"/>
    </row>
    <row r="19" spans="1:14" ht="51" x14ac:dyDescent="0.25">
      <c r="A19" s="18"/>
      <c r="B19" s="20">
        <v>3033172</v>
      </c>
      <c r="C19" s="20" t="s">
        <v>386</v>
      </c>
      <c r="D19" s="20">
        <v>58</v>
      </c>
      <c r="E19" s="20" t="s">
        <v>405</v>
      </c>
      <c r="F19" s="20">
        <v>450</v>
      </c>
      <c r="G19" s="20" t="s">
        <v>215</v>
      </c>
      <c r="H19" s="20">
        <v>450</v>
      </c>
      <c r="I19" s="20" t="s">
        <v>356</v>
      </c>
      <c r="J19" s="66">
        <v>3.291224999999999</v>
      </c>
      <c r="K19" s="67">
        <v>7.5827830000000009</v>
      </c>
      <c r="L19" s="68">
        <v>7.322298548746403</v>
      </c>
      <c r="M19" s="67"/>
      <c r="N19" s="68"/>
    </row>
    <row r="20" spans="1:14" ht="51" x14ac:dyDescent="0.25">
      <c r="A20" s="18"/>
      <c r="B20" s="20">
        <v>3033172</v>
      </c>
      <c r="C20" s="20" t="s">
        <v>386</v>
      </c>
      <c r="D20" s="20">
        <v>58</v>
      </c>
      <c r="E20" s="20" t="s">
        <v>405</v>
      </c>
      <c r="F20" s="20">
        <v>451</v>
      </c>
      <c r="G20" s="20" t="s">
        <v>216</v>
      </c>
      <c r="H20" s="20">
        <v>451</v>
      </c>
      <c r="I20" s="20" t="s">
        <v>357</v>
      </c>
      <c r="J20" s="66">
        <v>5.582380999999998</v>
      </c>
      <c r="K20" s="67">
        <v>11.494762000000005</v>
      </c>
      <c r="L20" s="68">
        <v>10.596600124357792</v>
      </c>
      <c r="M20" s="67"/>
      <c r="N20" s="68"/>
    </row>
    <row r="21" spans="1:14" ht="51" x14ac:dyDescent="0.25">
      <c r="A21" s="18"/>
      <c r="B21" s="20">
        <v>3033172</v>
      </c>
      <c r="C21" s="20" t="s">
        <v>386</v>
      </c>
      <c r="D21" s="20">
        <v>58</v>
      </c>
      <c r="E21" s="20" t="s">
        <v>405</v>
      </c>
      <c r="F21" s="20">
        <v>452</v>
      </c>
      <c r="G21" s="20" t="s">
        <v>217</v>
      </c>
      <c r="H21" s="20">
        <v>452</v>
      </c>
      <c r="I21" s="20" t="s">
        <v>358</v>
      </c>
      <c r="J21" s="66">
        <v>1.8983510000000001</v>
      </c>
      <c r="K21" s="67">
        <v>4.4411580000000015</v>
      </c>
      <c r="L21" s="68">
        <v>3.8126396182733515</v>
      </c>
      <c r="M21" s="67">
        <v>7498.7216796875</v>
      </c>
      <c r="N21" s="68">
        <v>7495.0380859375</v>
      </c>
    </row>
    <row r="22" spans="1:14" ht="51" x14ac:dyDescent="0.25">
      <c r="A22" s="18"/>
      <c r="B22" s="20">
        <v>3033172</v>
      </c>
      <c r="C22" s="20" t="s">
        <v>386</v>
      </c>
      <c r="D22" s="20">
        <v>58</v>
      </c>
      <c r="E22" s="20" t="s">
        <v>405</v>
      </c>
      <c r="F22" s="20">
        <v>453</v>
      </c>
      <c r="G22" s="20" t="s">
        <v>218</v>
      </c>
      <c r="H22" s="20">
        <v>453</v>
      </c>
      <c r="I22" s="20" t="s">
        <v>359</v>
      </c>
      <c r="J22" s="66">
        <v>2.9234969999999993</v>
      </c>
      <c r="K22" s="67">
        <v>8.5822409999999998</v>
      </c>
      <c r="L22" s="68">
        <v>8.3775480564436293</v>
      </c>
      <c r="M22" s="67"/>
      <c r="N22" s="68"/>
    </row>
    <row r="23" spans="1:14" ht="51" x14ac:dyDescent="0.25">
      <c r="A23" s="18"/>
      <c r="B23" s="20">
        <v>3033172</v>
      </c>
      <c r="C23" s="20" t="s">
        <v>386</v>
      </c>
      <c r="D23" s="20">
        <v>58</v>
      </c>
      <c r="E23" s="20" t="s">
        <v>405</v>
      </c>
      <c r="F23" s="20">
        <v>454</v>
      </c>
      <c r="G23" s="20" t="s">
        <v>219</v>
      </c>
      <c r="H23" s="20">
        <v>454</v>
      </c>
      <c r="I23" s="20" t="s">
        <v>360</v>
      </c>
      <c r="J23" s="66">
        <v>0.43087599999999998</v>
      </c>
      <c r="K23" s="67">
        <v>1.4910469999999998</v>
      </c>
      <c r="L23" s="68">
        <v>0.97900367749389261</v>
      </c>
      <c r="M23" s="67"/>
      <c r="N23" s="68"/>
    </row>
    <row r="24" spans="1:14" ht="51" x14ac:dyDescent="0.25">
      <c r="A24" s="18"/>
      <c r="B24" s="20">
        <v>3033172</v>
      </c>
      <c r="C24" s="20" t="s">
        <v>386</v>
      </c>
      <c r="D24" s="20">
        <v>58</v>
      </c>
      <c r="E24" s="20" t="s">
        <v>405</v>
      </c>
      <c r="F24" s="20">
        <v>455</v>
      </c>
      <c r="G24" s="20" t="s">
        <v>220</v>
      </c>
      <c r="H24" s="20">
        <v>455</v>
      </c>
      <c r="I24" s="20" t="s">
        <v>361</v>
      </c>
      <c r="J24" s="66">
        <v>4.6658780000000002</v>
      </c>
      <c r="K24" s="67">
        <v>6.2485620000000006</v>
      </c>
      <c r="L24" s="68">
        <v>5.825797089299158</v>
      </c>
      <c r="M24" s="67"/>
      <c r="N24" s="68"/>
    </row>
    <row r="25" spans="1:14" ht="51" x14ac:dyDescent="0.25">
      <c r="A25" s="18"/>
      <c r="B25" s="20">
        <v>3033172</v>
      </c>
      <c r="C25" s="20" t="s">
        <v>386</v>
      </c>
      <c r="D25" s="20">
        <v>58</v>
      </c>
      <c r="E25" s="20" t="s">
        <v>405</v>
      </c>
      <c r="F25" s="20">
        <v>456</v>
      </c>
      <c r="G25" s="20" t="s">
        <v>221</v>
      </c>
      <c r="H25" s="20">
        <v>456</v>
      </c>
      <c r="I25" s="20" t="s">
        <v>362</v>
      </c>
      <c r="J25" s="66">
        <v>5.4152560000000003</v>
      </c>
      <c r="K25" s="67">
        <v>7.739048999999997</v>
      </c>
      <c r="L25" s="68">
        <v>6.9003054207569221</v>
      </c>
      <c r="M25" s="67"/>
      <c r="N25" s="68"/>
    </row>
    <row r="26" spans="1:14" ht="51" x14ac:dyDescent="0.25">
      <c r="A26" s="18"/>
      <c r="B26" s="20">
        <v>3033172</v>
      </c>
      <c r="C26" s="20" t="s">
        <v>386</v>
      </c>
      <c r="D26" s="20">
        <v>58</v>
      </c>
      <c r="E26" s="20" t="s">
        <v>405</v>
      </c>
      <c r="F26" s="20">
        <v>457</v>
      </c>
      <c r="G26" s="20" t="s">
        <v>222</v>
      </c>
      <c r="H26" s="20">
        <v>457</v>
      </c>
      <c r="I26" s="20" t="s">
        <v>363</v>
      </c>
      <c r="J26" s="66">
        <v>8.8984109999999994</v>
      </c>
      <c r="K26" s="67">
        <v>15.523198999999996</v>
      </c>
      <c r="L26" s="68">
        <v>15.361083167124889</v>
      </c>
      <c r="M26" s="67"/>
      <c r="N26" s="68"/>
    </row>
    <row r="27" spans="1:14" ht="51" x14ac:dyDescent="0.25">
      <c r="A27" s="18"/>
      <c r="B27" s="20">
        <v>3033172</v>
      </c>
      <c r="C27" s="20" t="s">
        <v>386</v>
      </c>
      <c r="D27" s="20">
        <v>58</v>
      </c>
      <c r="E27" s="20" t="s">
        <v>405</v>
      </c>
      <c r="F27" s="20">
        <v>458</v>
      </c>
      <c r="G27" s="20" t="s">
        <v>223</v>
      </c>
      <c r="H27" s="20">
        <v>458</v>
      </c>
      <c r="I27" s="20" t="s">
        <v>364</v>
      </c>
      <c r="J27" s="66">
        <v>5.0612650000000006</v>
      </c>
      <c r="K27" s="67">
        <v>9.3603329999999954</v>
      </c>
      <c r="L27" s="68">
        <v>8.8524907102328143</v>
      </c>
      <c r="M27" s="67"/>
      <c r="N27" s="68"/>
    </row>
    <row r="28" spans="1:14" ht="51" x14ac:dyDescent="0.25">
      <c r="A28" s="18"/>
      <c r="B28" s="20">
        <v>3033172</v>
      </c>
      <c r="C28" s="20" t="s">
        <v>386</v>
      </c>
      <c r="D28" s="20">
        <v>58</v>
      </c>
      <c r="E28" s="20" t="s">
        <v>405</v>
      </c>
      <c r="F28" s="20">
        <v>459</v>
      </c>
      <c r="G28" s="20" t="s">
        <v>224</v>
      </c>
      <c r="H28" s="20">
        <v>459</v>
      </c>
      <c r="I28" s="20" t="s">
        <v>365</v>
      </c>
      <c r="J28" s="66">
        <v>3.2351039999999993</v>
      </c>
      <c r="K28" s="67">
        <v>11.015824000000004</v>
      </c>
      <c r="L28" s="68">
        <v>10.437159996457922</v>
      </c>
      <c r="M28" s="67"/>
      <c r="N28" s="68"/>
    </row>
    <row r="29" spans="1:14" ht="51" x14ac:dyDescent="0.25">
      <c r="A29" s="18"/>
      <c r="B29" s="20">
        <v>3033172</v>
      </c>
      <c r="C29" s="20" t="s">
        <v>386</v>
      </c>
      <c r="D29" s="20">
        <v>58</v>
      </c>
      <c r="E29" s="20" t="s">
        <v>405</v>
      </c>
      <c r="F29" s="20">
        <v>460</v>
      </c>
      <c r="G29" s="20" t="s">
        <v>225</v>
      </c>
      <c r="H29" s="20">
        <v>460</v>
      </c>
      <c r="I29" s="20" t="s">
        <v>366</v>
      </c>
      <c r="J29" s="66">
        <v>0.51288800000000001</v>
      </c>
      <c r="K29" s="67">
        <v>1.3077530000000002</v>
      </c>
      <c r="L29" s="68">
        <v>0.8667111718095839</v>
      </c>
      <c r="M29" s="67"/>
      <c r="N29" s="68"/>
    </row>
    <row r="30" spans="1:14" ht="51" x14ac:dyDescent="0.25">
      <c r="A30" s="18"/>
      <c r="B30" s="20">
        <v>3033172</v>
      </c>
      <c r="C30" s="20" t="s">
        <v>386</v>
      </c>
      <c r="D30" s="20">
        <v>58</v>
      </c>
      <c r="E30" s="20" t="s">
        <v>405</v>
      </c>
      <c r="F30" s="20">
        <v>461</v>
      </c>
      <c r="G30" s="20" t="s">
        <v>226</v>
      </c>
      <c r="H30" s="20">
        <v>461</v>
      </c>
      <c r="I30" s="20" t="s">
        <v>367</v>
      </c>
      <c r="J30" s="66">
        <v>1.738726</v>
      </c>
      <c r="K30" s="67">
        <v>2.4130640000000003</v>
      </c>
      <c r="L30" s="68">
        <v>2.3887456870288588</v>
      </c>
      <c r="M30" s="67"/>
      <c r="N30" s="68"/>
    </row>
    <row r="31" spans="1:14" ht="51" x14ac:dyDescent="0.25">
      <c r="A31" s="18"/>
      <c r="B31" s="20">
        <v>3033172</v>
      </c>
      <c r="C31" s="20" t="s">
        <v>386</v>
      </c>
      <c r="D31" s="20">
        <v>58</v>
      </c>
      <c r="E31" s="20" t="s">
        <v>405</v>
      </c>
      <c r="F31" s="20">
        <v>462</v>
      </c>
      <c r="G31" s="20" t="s">
        <v>227</v>
      </c>
      <c r="H31" s="20">
        <v>462</v>
      </c>
      <c r="I31" s="20" t="s">
        <v>368</v>
      </c>
      <c r="J31" s="66">
        <v>1.3658129999999991</v>
      </c>
      <c r="K31" s="67">
        <v>4.2892900000000012</v>
      </c>
      <c r="L31" s="68">
        <v>3.8648789289509295</v>
      </c>
      <c r="M31" s="67"/>
      <c r="N31" s="68"/>
    </row>
    <row r="32" spans="1:14" ht="51" x14ac:dyDescent="0.25">
      <c r="A32" s="18"/>
      <c r="B32" s="20">
        <v>3033172</v>
      </c>
      <c r="C32" s="20" t="s">
        <v>386</v>
      </c>
      <c r="D32" s="20">
        <v>58</v>
      </c>
      <c r="E32" s="20" t="s">
        <v>405</v>
      </c>
      <c r="F32" s="20">
        <v>463</v>
      </c>
      <c r="G32" s="20" t="s">
        <v>228</v>
      </c>
      <c r="H32" s="20">
        <v>463</v>
      </c>
      <c r="I32" s="20" t="s">
        <v>369</v>
      </c>
      <c r="J32" s="66">
        <v>4.8299889999999985</v>
      </c>
      <c r="K32" s="67">
        <v>8.7836689999999873</v>
      </c>
      <c r="L32" s="68">
        <v>8.7446407211974417</v>
      </c>
      <c r="M32" s="67"/>
      <c r="N32" s="68"/>
    </row>
    <row r="33" spans="1:14" ht="51" x14ac:dyDescent="0.25">
      <c r="A33" s="18"/>
      <c r="B33" s="20">
        <v>3033172</v>
      </c>
      <c r="C33" s="20" t="s">
        <v>386</v>
      </c>
      <c r="D33" s="20">
        <v>58</v>
      </c>
      <c r="E33" s="20" t="s">
        <v>405</v>
      </c>
      <c r="F33" s="20">
        <v>464</v>
      </c>
      <c r="G33" s="20" t="s">
        <v>229</v>
      </c>
      <c r="H33" s="20">
        <v>464</v>
      </c>
      <c r="I33" s="20" t="s">
        <v>370</v>
      </c>
      <c r="J33" s="66">
        <v>2.5400629999999995</v>
      </c>
      <c r="K33" s="67">
        <v>3.6279969999999997</v>
      </c>
      <c r="L33" s="68">
        <v>3.566841192136053</v>
      </c>
      <c r="M33" s="67"/>
      <c r="N33" s="68"/>
    </row>
    <row r="34" spans="1:14" ht="51" x14ac:dyDescent="0.25">
      <c r="A34" s="18"/>
      <c r="B34" s="20">
        <v>3033291</v>
      </c>
      <c r="C34" s="20" t="s">
        <v>390</v>
      </c>
      <c r="D34" s="20">
        <v>206</v>
      </c>
      <c r="E34" s="20" t="s">
        <v>406</v>
      </c>
      <c r="F34" s="20">
        <v>11</v>
      </c>
      <c r="G34" s="20" t="s">
        <v>109</v>
      </c>
      <c r="H34" s="20">
        <v>11</v>
      </c>
      <c r="I34" s="20" t="s">
        <v>341</v>
      </c>
      <c r="J34" s="66">
        <v>0.92157100000000003</v>
      </c>
      <c r="K34" s="67">
        <v>0.98633899999999997</v>
      </c>
      <c r="L34" s="68">
        <v>0.97193784594128374</v>
      </c>
      <c r="M34" s="67"/>
      <c r="N34" s="68"/>
    </row>
    <row r="35" spans="1:14" ht="89.25" x14ac:dyDescent="0.25">
      <c r="A35" s="18"/>
      <c r="B35" s="20">
        <v>3033291</v>
      </c>
      <c r="C35" s="20" t="s">
        <v>390</v>
      </c>
      <c r="D35" s="20">
        <v>206</v>
      </c>
      <c r="E35" s="20" t="s">
        <v>406</v>
      </c>
      <c r="F35" s="20">
        <v>11</v>
      </c>
      <c r="G35" s="20" t="s">
        <v>109</v>
      </c>
      <c r="H35" s="20">
        <v>124</v>
      </c>
      <c r="I35" s="20" t="s">
        <v>342</v>
      </c>
      <c r="J35" s="66">
        <v>19.639648000000001</v>
      </c>
      <c r="K35" s="67">
        <v>24.500104000000004</v>
      </c>
      <c r="L35" s="68">
        <v>24.457963553373702</v>
      </c>
      <c r="M35" s="67"/>
      <c r="N35" s="68"/>
    </row>
    <row r="36" spans="1:14" ht="63.75" x14ac:dyDescent="0.25">
      <c r="A36" s="18"/>
      <c r="B36" s="20">
        <v>3033291</v>
      </c>
      <c r="C36" s="20" t="s">
        <v>390</v>
      </c>
      <c r="D36" s="20">
        <v>206</v>
      </c>
      <c r="E36" s="20" t="s">
        <v>406</v>
      </c>
      <c r="F36" s="20">
        <v>137</v>
      </c>
      <c r="G36" s="20" t="s">
        <v>144</v>
      </c>
      <c r="H36" s="20">
        <v>137</v>
      </c>
      <c r="I36" s="20" t="s">
        <v>345</v>
      </c>
      <c r="J36" s="66">
        <v>5.9690919999999963</v>
      </c>
      <c r="K36" s="67">
        <v>6.6915369999999941</v>
      </c>
      <c r="L36" s="68">
        <v>6.6348193457809899</v>
      </c>
      <c r="M36" s="67"/>
      <c r="N36" s="68"/>
    </row>
    <row r="37" spans="1:14" ht="51" x14ac:dyDescent="0.25">
      <c r="A37" s="18"/>
      <c r="B37" s="20">
        <v>3033291</v>
      </c>
      <c r="C37" s="20" t="s">
        <v>390</v>
      </c>
      <c r="D37" s="20">
        <v>206</v>
      </c>
      <c r="E37" s="20" t="s">
        <v>406</v>
      </c>
      <c r="F37" s="20">
        <v>440</v>
      </c>
      <c r="G37" s="20" t="s">
        <v>205</v>
      </c>
      <c r="H37" s="20">
        <v>440</v>
      </c>
      <c r="I37" s="20" t="s">
        <v>346</v>
      </c>
      <c r="J37" s="66">
        <v>1.6114E-2</v>
      </c>
      <c r="K37" s="67">
        <v>4.2261000000000007E-2</v>
      </c>
      <c r="L37" s="68">
        <v>4.1629180421296041E-2</v>
      </c>
      <c r="M37" s="67"/>
      <c r="N37" s="68"/>
    </row>
    <row r="38" spans="1:14" ht="51" x14ac:dyDescent="0.25">
      <c r="A38" s="18"/>
      <c r="B38" s="20">
        <v>3033291</v>
      </c>
      <c r="C38" s="20" t="s">
        <v>390</v>
      </c>
      <c r="D38" s="20">
        <v>206</v>
      </c>
      <c r="E38" s="20" t="s">
        <v>406</v>
      </c>
      <c r="F38" s="20">
        <v>441</v>
      </c>
      <c r="G38" s="20" t="s">
        <v>206</v>
      </c>
      <c r="H38" s="20">
        <v>441</v>
      </c>
      <c r="I38" s="20" t="s">
        <v>347</v>
      </c>
      <c r="J38" s="66">
        <v>1.0651710000000003</v>
      </c>
      <c r="K38" s="67">
        <v>1.4531290000000001</v>
      </c>
      <c r="L38" s="68">
        <v>1.4432646629626333</v>
      </c>
      <c r="M38" s="67"/>
      <c r="N38" s="68"/>
    </row>
    <row r="39" spans="1:14" ht="51" x14ac:dyDescent="0.25">
      <c r="A39" s="18"/>
      <c r="B39" s="20">
        <v>3033291</v>
      </c>
      <c r="C39" s="20" t="s">
        <v>390</v>
      </c>
      <c r="D39" s="20">
        <v>206</v>
      </c>
      <c r="E39" s="20" t="s">
        <v>406</v>
      </c>
      <c r="F39" s="20">
        <v>442</v>
      </c>
      <c r="G39" s="20" t="s">
        <v>207</v>
      </c>
      <c r="H39" s="20">
        <v>442</v>
      </c>
      <c r="I39" s="20" t="s">
        <v>348</v>
      </c>
      <c r="J39" s="66">
        <v>0.79974200000000029</v>
      </c>
      <c r="K39" s="67">
        <v>1.9857260000000001</v>
      </c>
      <c r="L39" s="68">
        <v>1.9664071524312021</v>
      </c>
      <c r="M39" s="67"/>
      <c r="N39" s="68"/>
    </row>
    <row r="40" spans="1:14" ht="51" x14ac:dyDescent="0.25">
      <c r="A40" s="18"/>
      <c r="B40" s="20">
        <v>3033291</v>
      </c>
      <c r="C40" s="20" t="s">
        <v>390</v>
      </c>
      <c r="D40" s="20">
        <v>206</v>
      </c>
      <c r="E40" s="20" t="s">
        <v>406</v>
      </c>
      <c r="F40" s="20">
        <v>443</v>
      </c>
      <c r="G40" s="20" t="s">
        <v>208</v>
      </c>
      <c r="H40" s="20">
        <v>443</v>
      </c>
      <c r="I40" s="20" t="s">
        <v>349</v>
      </c>
      <c r="J40" s="66">
        <v>1.1136929999999998</v>
      </c>
      <c r="K40" s="67">
        <v>1.240694</v>
      </c>
      <c r="L40" s="68">
        <v>1.2250053647003369</v>
      </c>
      <c r="M40" s="67"/>
      <c r="N40" s="68"/>
    </row>
    <row r="41" spans="1:14" ht="51" x14ac:dyDescent="0.25">
      <c r="A41" s="18"/>
      <c r="B41" s="20">
        <v>3033291</v>
      </c>
      <c r="C41" s="20" t="s">
        <v>390</v>
      </c>
      <c r="D41" s="20">
        <v>206</v>
      </c>
      <c r="E41" s="20" t="s">
        <v>406</v>
      </c>
      <c r="F41" s="20">
        <v>444</v>
      </c>
      <c r="G41" s="20" t="s">
        <v>209</v>
      </c>
      <c r="H41" s="20">
        <v>444</v>
      </c>
      <c r="I41" s="20" t="s">
        <v>350</v>
      </c>
      <c r="J41" s="66">
        <v>1.435843</v>
      </c>
      <c r="K41" s="67">
        <v>2.0821060000000005</v>
      </c>
      <c r="L41" s="68">
        <v>2.0769508140510879</v>
      </c>
      <c r="M41" s="67"/>
      <c r="N41" s="68"/>
    </row>
    <row r="42" spans="1:14" ht="51" x14ac:dyDescent="0.25">
      <c r="A42" s="18"/>
      <c r="B42" s="20">
        <v>3033291</v>
      </c>
      <c r="C42" s="20" t="s">
        <v>390</v>
      </c>
      <c r="D42" s="20">
        <v>206</v>
      </c>
      <c r="E42" s="20" t="s">
        <v>406</v>
      </c>
      <c r="F42" s="20">
        <v>445</v>
      </c>
      <c r="G42" s="20" t="s">
        <v>210</v>
      </c>
      <c r="H42" s="20">
        <v>445</v>
      </c>
      <c r="I42" s="20" t="s">
        <v>351</v>
      </c>
      <c r="J42" s="66">
        <v>0.93911100000000025</v>
      </c>
      <c r="K42" s="67">
        <v>1.4381739999999994</v>
      </c>
      <c r="L42" s="68">
        <v>1.4286640955251642</v>
      </c>
      <c r="M42" s="67"/>
      <c r="N42" s="68"/>
    </row>
    <row r="43" spans="1:14" ht="51" x14ac:dyDescent="0.25">
      <c r="A43" s="18"/>
      <c r="B43" s="20">
        <v>3033291</v>
      </c>
      <c r="C43" s="20" t="s">
        <v>390</v>
      </c>
      <c r="D43" s="20">
        <v>206</v>
      </c>
      <c r="E43" s="20" t="s">
        <v>406</v>
      </c>
      <c r="F43" s="20">
        <v>446</v>
      </c>
      <c r="G43" s="20" t="s">
        <v>211</v>
      </c>
      <c r="H43" s="20">
        <v>446</v>
      </c>
      <c r="I43" s="20" t="s">
        <v>352</v>
      </c>
      <c r="J43" s="66">
        <v>0.68675300000000006</v>
      </c>
      <c r="K43" s="67">
        <v>0.80059500000000006</v>
      </c>
      <c r="L43" s="68">
        <v>0.80055414686614768</v>
      </c>
      <c r="M43" s="67"/>
      <c r="N43" s="68"/>
    </row>
    <row r="44" spans="1:14" ht="51" x14ac:dyDescent="0.25">
      <c r="A44" s="18"/>
      <c r="B44" s="20">
        <v>3033291</v>
      </c>
      <c r="C44" s="20" t="s">
        <v>390</v>
      </c>
      <c r="D44" s="20">
        <v>206</v>
      </c>
      <c r="E44" s="20" t="s">
        <v>406</v>
      </c>
      <c r="F44" s="20">
        <v>447</v>
      </c>
      <c r="G44" s="20" t="s">
        <v>212</v>
      </c>
      <c r="H44" s="20">
        <v>447</v>
      </c>
      <c r="I44" s="20" t="s">
        <v>353</v>
      </c>
      <c r="J44" s="66">
        <v>0.331646</v>
      </c>
      <c r="K44" s="67">
        <v>0.212951</v>
      </c>
      <c r="L44" s="68">
        <v>0.20960919104254572</v>
      </c>
      <c r="M44" s="67"/>
      <c r="N44" s="68"/>
    </row>
    <row r="45" spans="1:14" ht="51" x14ac:dyDescent="0.25">
      <c r="A45" s="18"/>
      <c r="B45" s="20">
        <v>3033291</v>
      </c>
      <c r="C45" s="20" t="s">
        <v>390</v>
      </c>
      <c r="D45" s="20">
        <v>206</v>
      </c>
      <c r="E45" s="20" t="s">
        <v>406</v>
      </c>
      <c r="F45" s="20">
        <v>448</v>
      </c>
      <c r="G45" s="20" t="s">
        <v>213</v>
      </c>
      <c r="H45" s="20">
        <v>448</v>
      </c>
      <c r="I45" s="20" t="s">
        <v>354</v>
      </c>
      <c r="J45" s="66">
        <v>1.3088189999999997</v>
      </c>
      <c r="K45" s="67">
        <v>1.4203759999999994</v>
      </c>
      <c r="L45" s="68">
        <v>1.4173047501899418</v>
      </c>
      <c r="M45" s="67">
        <v>7341.625</v>
      </c>
      <c r="N45" s="68">
        <v>6703.75</v>
      </c>
    </row>
    <row r="46" spans="1:14" ht="51" x14ac:dyDescent="0.25">
      <c r="A46" s="18"/>
      <c r="B46" s="20">
        <v>3033291</v>
      </c>
      <c r="C46" s="20" t="s">
        <v>390</v>
      </c>
      <c r="D46" s="20">
        <v>206</v>
      </c>
      <c r="E46" s="20" t="s">
        <v>406</v>
      </c>
      <c r="F46" s="20">
        <v>449</v>
      </c>
      <c r="G46" s="20" t="s">
        <v>214</v>
      </c>
      <c r="H46" s="20">
        <v>449</v>
      </c>
      <c r="I46" s="20" t="s">
        <v>355</v>
      </c>
      <c r="J46" s="66">
        <v>0.90648799999999985</v>
      </c>
      <c r="K46" s="67">
        <v>1.5547159999999998</v>
      </c>
      <c r="L46" s="68">
        <v>1.4932980214653071</v>
      </c>
      <c r="M46" s="67"/>
      <c r="N46" s="68"/>
    </row>
    <row r="47" spans="1:14" ht="51" x14ac:dyDescent="0.25">
      <c r="A47" s="18"/>
      <c r="B47" s="20">
        <v>3033291</v>
      </c>
      <c r="C47" s="20" t="s">
        <v>390</v>
      </c>
      <c r="D47" s="20">
        <v>206</v>
      </c>
      <c r="E47" s="20" t="s">
        <v>406</v>
      </c>
      <c r="F47" s="20">
        <v>450</v>
      </c>
      <c r="G47" s="20" t="s">
        <v>215</v>
      </c>
      <c r="H47" s="20">
        <v>450</v>
      </c>
      <c r="I47" s="20" t="s">
        <v>356</v>
      </c>
      <c r="J47" s="66">
        <v>1.6367519999999995</v>
      </c>
      <c r="K47" s="67">
        <v>1.910401</v>
      </c>
      <c r="L47" s="68">
        <v>1.7068208124037483</v>
      </c>
      <c r="M47" s="67"/>
      <c r="N47" s="68"/>
    </row>
    <row r="48" spans="1:14" ht="51" x14ac:dyDescent="0.25">
      <c r="A48" s="18"/>
      <c r="B48" s="20">
        <v>3033291</v>
      </c>
      <c r="C48" s="20" t="s">
        <v>390</v>
      </c>
      <c r="D48" s="20">
        <v>206</v>
      </c>
      <c r="E48" s="20" t="s">
        <v>406</v>
      </c>
      <c r="F48" s="20">
        <v>451</v>
      </c>
      <c r="G48" s="20" t="s">
        <v>216</v>
      </c>
      <c r="H48" s="20">
        <v>451</v>
      </c>
      <c r="I48" s="20" t="s">
        <v>357</v>
      </c>
      <c r="J48" s="66">
        <v>1.9918469999999999</v>
      </c>
      <c r="K48" s="67">
        <v>2.0353269999999997</v>
      </c>
      <c r="L48" s="68">
        <v>2.0077183558096294</v>
      </c>
      <c r="M48" s="67"/>
      <c r="N48" s="68"/>
    </row>
    <row r="49" spans="1:14" ht="51" x14ac:dyDescent="0.25">
      <c r="A49" s="18"/>
      <c r="B49" s="20">
        <v>3033291</v>
      </c>
      <c r="C49" s="20" t="s">
        <v>390</v>
      </c>
      <c r="D49" s="20">
        <v>206</v>
      </c>
      <c r="E49" s="20" t="s">
        <v>406</v>
      </c>
      <c r="F49" s="20">
        <v>452</v>
      </c>
      <c r="G49" s="20" t="s">
        <v>217</v>
      </c>
      <c r="H49" s="20">
        <v>452</v>
      </c>
      <c r="I49" s="20" t="s">
        <v>358</v>
      </c>
      <c r="J49" s="66">
        <v>0.92182900000000012</v>
      </c>
      <c r="K49" s="67">
        <v>0.98064600000000002</v>
      </c>
      <c r="L49" s="68">
        <v>0.97349162239697762</v>
      </c>
      <c r="M49" s="67">
        <v>9444.6171875</v>
      </c>
      <c r="N49" s="68">
        <v>9394.8525390625</v>
      </c>
    </row>
    <row r="50" spans="1:14" ht="51" x14ac:dyDescent="0.25">
      <c r="A50" s="18"/>
      <c r="B50" s="20">
        <v>3033291</v>
      </c>
      <c r="C50" s="20" t="s">
        <v>390</v>
      </c>
      <c r="D50" s="20">
        <v>206</v>
      </c>
      <c r="E50" s="20" t="s">
        <v>406</v>
      </c>
      <c r="F50" s="20">
        <v>453</v>
      </c>
      <c r="G50" s="20" t="s">
        <v>218</v>
      </c>
      <c r="H50" s="20">
        <v>453</v>
      </c>
      <c r="I50" s="20" t="s">
        <v>359</v>
      </c>
      <c r="J50" s="66">
        <v>1.2924899999999995</v>
      </c>
      <c r="K50" s="67">
        <v>1.5938009999999998</v>
      </c>
      <c r="L50" s="68">
        <v>1.5926821167158778</v>
      </c>
      <c r="M50" s="67"/>
      <c r="N50" s="68"/>
    </row>
    <row r="51" spans="1:14" ht="51" x14ac:dyDescent="0.25">
      <c r="A51" s="18"/>
      <c r="B51" s="20">
        <v>3033291</v>
      </c>
      <c r="C51" s="20" t="s">
        <v>390</v>
      </c>
      <c r="D51" s="20">
        <v>206</v>
      </c>
      <c r="E51" s="20" t="s">
        <v>406</v>
      </c>
      <c r="F51" s="20">
        <v>454</v>
      </c>
      <c r="G51" s="20" t="s">
        <v>219</v>
      </c>
      <c r="H51" s="20">
        <v>454</v>
      </c>
      <c r="I51" s="20" t="s">
        <v>360</v>
      </c>
      <c r="J51" s="66">
        <v>0.30179699999999998</v>
      </c>
      <c r="K51" s="67">
        <v>0.35602400000000001</v>
      </c>
      <c r="L51" s="68">
        <v>0.34022299593198113</v>
      </c>
      <c r="M51" s="67"/>
      <c r="N51" s="68"/>
    </row>
    <row r="52" spans="1:14" ht="51" x14ac:dyDescent="0.25">
      <c r="A52" s="18"/>
      <c r="B52" s="20">
        <v>3033291</v>
      </c>
      <c r="C52" s="20" t="s">
        <v>390</v>
      </c>
      <c r="D52" s="20">
        <v>206</v>
      </c>
      <c r="E52" s="20" t="s">
        <v>406</v>
      </c>
      <c r="F52" s="20">
        <v>455</v>
      </c>
      <c r="G52" s="20" t="s">
        <v>220</v>
      </c>
      <c r="H52" s="20">
        <v>455</v>
      </c>
      <c r="I52" s="20" t="s">
        <v>361</v>
      </c>
      <c r="J52" s="66">
        <v>4.5289999999999997E-2</v>
      </c>
      <c r="K52" s="67">
        <v>4.5260000000000002E-2</v>
      </c>
      <c r="L52" s="68">
        <v>4.4332007710181642E-2</v>
      </c>
      <c r="M52" s="67"/>
      <c r="N52" s="68"/>
    </row>
    <row r="53" spans="1:14" ht="51" x14ac:dyDescent="0.25">
      <c r="A53" s="18"/>
      <c r="B53" s="20">
        <v>3033291</v>
      </c>
      <c r="C53" s="20" t="s">
        <v>390</v>
      </c>
      <c r="D53" s="20">
        <v>206</v>
      </c>
      <c r="E53" s="20" t="s">
        <v>406</v>
      </c>
      <c r="F53" s="20">
        <v>456</v>
      </c>
      <c r="G53" s="20" t="s">
        <v>221</v>
      </c>
      <c r="H53" s="20">
        <v>456</v>
      </c>
      <c r="I53" s="20" t="s">
        <v>362</v>
      </c>
      <c r="J53" s="66">
        <v>0.12239000000000001</v>
      </c>
      <c r="K53" s="67">
        <v>0.16279800000000003</v>
      </c>
      <c r="L53" s="68">
        <v>0.14810918104922166</v>
      </c>
      <c r="M53" s="67"/>
      <c r="N53" s="68"/>
    </row>
    <row r="54" spans="1:14" ht="51" x14ac:dyDescent="0.25">
      <c r="A54" s="18"/>
      <c r="B54" s="20">
        <v>3033291</v>
      </c>
      <c r="C54" s="20" t="s">
        <v>390</v>
      </c>
      <c r="D54" s="20">
        <v>206</v>
      </c>
      <c r="E54" s="20" t="s">
        <v>406</v>
      </c>
      <c r="F54" s="20">
        <v>457</v>
      </c>
      <c r="G54" s="20" t="s">
        <v>222</v>
      </c>
      <c r="H54" s="20">
        <v>457</v>
      </c>
      <c r="I54" s="20" t="s">
        <v>363</v>
      </c>
      <c r="J54" s="66">
        <v>0.56795599999999991</v>
      </c>
      <c r="K54" s="67">
        <v>0.79066300000000012</v>
      </c>
      <c r="L54" s="68">
        <v>0.77678421843666001</v>
      </c>
      <c r="M54" s="67"/>
      <c r="N54" s="68"/>
    </row>
    <row r="55" spans="1:14" ht="51" x14ac:dyDescent="0.25">
      <c r="A55" s="18"/>
      <c r="B55" s="20">
        <v>3033291</v>
      </c>
      <c r="C55" s="20" t="s">
        <v>390</v>
      </c>
      <c r="D55" s="20">
        <v>206</v>
      </c>
      <c r="E55" s="20" t="s">
        <v>406</v>
      </c>
      <c r="F55" s="20">
        <v>458</v>
      </c>
      <c r="G55" s="20" t="s">
        <v>223</v>
      </c>
      <c r="H55" s="20">
        <v>458</v>
      </c>
      <c r="I55" s="20" t="s">
        <v>364</v>
      </c>
      <c r="J55" s="66">
        <v>0.94801800000000003</v>
      </c>
      <c r="K55" s="67">
        <v>1.0429269999999995</v>
      </c>
      <c r="L55" s="68">
        <v>1.0367036375118914</v>
      </c>
      <c r="M55" s="67"/>
      <c r="N55" s="68"/>
    </row>
    <row r="56" spans="1:14" ht="51" x14ac:dyDescent="0.25">
      <c r="A56" s="18"/>
      <c r="B56" s="20">
        <v>3033291</v>
      </c>
      <c r="C56" s="20" t="s">
        <v>390</v>
      </c>
      <c r="D56" s="20">
        <v>206</v>
      </c>
      <c r="E56" s="20" t="s">
        <v>406</v>
      </c>
      <c r="F56" s="20">
        <v>459</v>
      </c>
      <c r="G56" s="20" t="s">
        <v>224</v>
      </c>
      <c r="H56" s="20">
        <v>459</v>
      </c>
      <c r="I56" s="20" t="s">
        <v>365</v>
      </c>
      <c r="J56" s="66">
        <v>1.4441890000000002</v>
      </c>
      <c r="K56" s="67">
        <v>1.4381079999999999</v>
      </c>
      <c r="L56" s="68">
        <v>1.4175456797711377</v>
      </c>
      <c r="M56" s="67"/>
      <c r="N56" s="68"/>
    </row>
    <row r="57" spans="1:14" ht="51" x14ac:dyDescent="0.25">
      <c r="A57" s="18"/>
      <c r="B57" s="20">
        <v>3033291</v>
      </c>
      <c r="C57" s="20" t="s">
        <v>390</v>
      </c>
      <c r="D57" s="20">
        <v>206</v>
      </c>
      <c r="E57" s="20" t="s">
        <v>406</v>
      </c>
      <c r="F57" s="20">
        <v>460</v>
      </c>
      <c r="G57" s="20" t="s">
        <v>225</v>
      </c>
      <c r="H57" s="20">
        <v>460</v>
      </c>
      <c r="I57" s="20" t="s">
        <v>366</v>
      </c>
      <c r="J57" s="66">
        <v>0.13910600000000001</v>
      </c>
      <c r="K57" s="67">
        <v>0.13578699999999996</v>
      </c>
      <c r="L57" s="68">
        <v>0.13578300268272869</v>
      </c>
      <c r="M57" s="67"/>
      <c r="N57" s="68"/>
    </row>
    <row r="58" spans="1:14" ht="51" x14ac:dyDescent="0.25">
      <c r="A58" s="18"/>
      <c r="B58" s="20">
        <v>3033291</v>
      </c>
      <c r="C58" s="20" t="s">
        <v>390</v>
      </c>
      <c r="D58" s="20">
        <v>206</v>
      </c>
      <c r="E58" s="20" t="s">
        <v>406</v>
      </c>
      <c r="F58" s="20">
        <v>461</v>
      </c>
      <c r="G58" s="20" t="s">
        <v>226</v>
      </c>
      <c r="H58" s="20">
        <v>461</v>
      </c>
      <c r="I58" s="20" t="s">
        <v>367</v>
      </c>
      <c r="J58" s="66">
        <v>2.4199999999999999E-2</v>
      </c>
      <c r="K58" s="67">
        <v>2.4200000000000003E-2</v>
      </c>
      <c r="L58" s="68">
        <v>2.4198510342102963E-2</v>
      </c>
      <c r="M58" s="67"/>
      <c r="N58" s="68"/>
    </row>
    <row r="59" spans="1:14" ht="51" x14ac:dyDescent="0.25">
      <c r="A59" s="18"/>
      <c r="B59" s="20">
        <v>3033291</v>
      </c>
      <c r="C59" s="20" t="s">
        <v>390</v>
      </c>
      <c r="D59" s="20">
        <v>206</v>
      </c>
      <c r="E59" s="20" t="s">
        <v>406</v>
      </c>
      <c r="F59" s="20">
        <v>462</v>
      </c>
      <c r="G59" s="20" t="s">
        <v>227</v>
      </c>
      <c r="H59" s="20">
        <v>462</v>
      </c>
      <c r="I59" s="20" t="s">
        <v>368</v>
      </c>
      <c r="J59" s="66">
        <v>0.39516800000000007</v>
      </c>
      <c r="K59" s="67">
        <v>0.38435700000000006</v>
      </c>
      <c r="L59" s="68">
        <v>0.38347328343661502</v>
      </c>
      <c r="M59" s="67"/>
      <c r="N59" s="68"/>
    </row>
    <row r="60" spans="1:14" ht="51" x14ac:dyDescent="0.25">
      <c r="A60" s="18"/>
      <c r="B60" s="20">
        <v>3033291</v>
      </c>
      <c r="C60" s="20" t="s">
        <v>390</v>
      </c>
      <c r="D60" s="20">
        <v>206</v>
      </c>
      <c r="E60" s="20" t="s">
        <v>406</v>
      </c>
      <c r="F60" s="20">
        <v>463</v>
      </c>
      <c r="G60" s="20" t="s">
        <v>228</v>
      </c>
      <c r="H60" s="20">
        <v>463</v>
      </c>
      <c r="I60" s="20" t="s">
        <v>369</v>
      </c>
      <c r="J60" s="66">
        <v>3.0748500000000001</v>
      </c>
      <c r="K60" s="67">
        <v>3.1923570000000003</v>
      </c>
      <c r="L60" s="68">
        <v>3.1910686879968679</v>
      </c>
      <c r="M60" s="67"/>
      <c r="N60" s="68"/>
    </row>
    <row r="61" spans="1:14" ht="51" x14ac:dyDescent="0.25">
      <c r="A61" s="18"/>
      <c r="B61" s="20">
        <v>3033291</v>
      </c>
      <c r="C61" s="20" t="s">
        <v>390</v>
      </c>
      <c r="D61" s="20">
        <v>206</v>
      </c>
      <c r="E61" s="20" t="s">
        <v>406</v>
      </c>
      <c r="F61" s="20">
        <v>464</v>
      </c>
      <c r="G61" s="20" t="s">
        <v>229</v>
      </c>
      <c r="H61" s="20">
        <v>464</v>
      </c>
      <c r="I61" s="20" t="s">
        <v>370</v>
      </c>
      <c r="J61" s="66">
        <v>1.502178</v>
      </c>
      <c r="K61" s="67">
        <v>1.9904880000000003</v>
      </c>
      <c r="L61" s="68">
        <v>1.9780885220607161</v>
      </c>
      <c r="M61" s="67"/>
      <c r="N61" s="68"/>
    </row>
    <row r="62" spans="1:14" ht="38.25" x14ac:dyDescent="0.25">
      <c r="A62" s="18"/>
      <c r="B62" s="20">
        <v>3033291</v>
      </c>
      <c r="C62" s="20" t="s">
        <v>390</v>
      </c>
      <c r="D62" s="20">
        <v>206</v>
      </c>
      <c r="E62" s="20" t="s">
        <v>406</v>
      </c>
      <c r="F62" s="20">
        <v>999</v>
      </c>
      <c r="G62" s="20" t="s">
        <v>340</v>
      </c>
      <c r="H62" s="20">
        <v>999</v>
      </c>
      <c r="I62" s="20" t="s">
        <v>371</v>
      </c>
      <c r="J62" s="66">
        <v>0</v>
      </c>
      <c r="K62" s="67">
        <v>5.1050999999999999E-2</v>
      </c>
      <c r="L62" s="68">
        <v>5.1049481146037579E-2</v>
      </c>
      <c r="M62" s="67"/>
      <c r="N62" s="68"/>
    </row>
    <row r="63" spans="1:14" ht="51" x14ac:dyDescent="0.25">
      <c r="A63" s="18"/>
      <c r="B63" s="20">
        <v>3033292</v>
      </c>
      <c r="C63" s="20" t="s">
        <v>391</v>
      </c>
      <c r="D63" s="20">
        <v>6</v>
      </c>
      <c r="E63" s="20" t="s">
        <v>404</v>
      </c>
      <c r="F63" s="20">
        <v>11</v>
      </c>
      <c r="G63" s="20" t="s">
        <v>109</v>
      </c>
      <c r="H63" s="20">
        <v>11</v>
      </c>
      <c r="I63" s="20" t="s">
        <v>341</v>
      </c>
      <c r="J63" s="66">
        <v>0.91030299999999986</v>
      </c>
      <c r="K63" s="67">
        <v>0.60384799999999994</v>
      </c>
      <c r="L63" s="68">
        <v>0.59084888074721675</v>
      </c>
      <c r="M63" s="67"/>
      <c r="N63" s="68"/>
    </row>
    <row r="64" spans="1:14" ht="89.25" x14ac:dyDescent="0.25">
      <c r="A64" s="18"/>
      <c r="B64" s="20">
        <v>3033292</v>
      </c>
      <c r="C64" s="20" t="s">
        <v>391</v>
      </c>
      <c r="D64" s="20">
        <v>6</v>
      </c>
      <c r="E64" s="20" t="s">
        <v>404</v>
      </c>
      <c r="F64" s="20">
        <v>11</v>
      </c>
      <c r="G64" s="20" t="s">
        <v>109</v>
      </c>
      <c r="H64" s="20">
        <v>124</v>
      </c>
      <c r="I64" s="20" t="s">
        <v>342</v>
      </c>
      <c r="J64" s="66">
        <v>0.91588999999999998</v>
      </c>
      <c r="K64" s="67">
        <v>0.59814699999999987</v>
      </c>
      <c r="L64" s="68">
        <v>0.59814662183634937</v>
      </c>
      <c r="M64" s="67"/>
      <c r="N64" s="68"/>
    </row>
    <row r="65" spans="1:14" ht="63.75" x14ac:dyDescent="0.25">
      <c r="A65" s="18"/>
      <c r="B65" s="20">
        <v>3033292</v>
      </c>
      <c r="C65" s="20" t="s">
        <v>391</v>
      </c>
      <c r="D65" s="20">
        <v>6</v>
      </c>
      <c r="E65" s="20" t="s">
        <v>404</v>
      </c>
      <c r="F65" s="20">
        <v>137</v>
      </c>
      <c r="G65" s="20" t="s">
        <v>144</v>
      </c>
      <c r="H65" s="20">
        <v>137</v>
      </c>
      <c r="I65" s="20" t="s">
        <v>345</v>
      </c>
      <c r="J65" s="66">
        <v>3.6846939999999972</v>
      </c>
      <c r="K65" s="67">
        <v>4.0007589999999977</v>
      </c>
      <c r="L65" s="68">
        <v>3.9604029978954074</v>
      </c>
      <c r="M65" s="67"/>
      <c r="N65" s="68"/>
    </row>
    <row r="66" spans="1:14" ht="51" x14ac:dyDescent="0.25">
      <c r="A66" s="18"/>
      <c r="B66" s="20">
        <v>3033292</v>
      </c>
      <c r="C66" s="20" t="s">
        <v>391</v>
      </c>
      <c r="D66" s="20">
        <v>6</v>
      </c>
      <c r="E66" s="20" t="s">
        <v>404</v>
      </c>
      <c r="F66" s="20">
        <v>440</v>
      </c>
      <c r="G66" s="20" t="s">
        <v>205</v>
      </c>
      <c r="H66" s="20">
        <v>440</v>
      </c>
      <c r="I66" s="20" t="s">
        <v>346</v>
      </c>
      <c r="J66" s="66">
        <v>1.8680000000000002E-2</v>
      </c>
      <c r="K66" s="67">
        <v>3.5680000000000003E-2</v>
      </c>
      <c r="L66" s="68">
        <v>3.3600519964238629E-2</v>
      </c>
      <c r="M66" s="67"/>
      <c r="N66" s="68"/>
    </row>
    <row r="67" spans="1:14" ht="51" x14ac:dyDescent="0.25">
      <c r="A67" s="18"/>
      <c r="B67" s="20">
        <v>3033292</v>
      </c>
      <c r="C67" s="20" t="s">
        <v>391</v>
      </c>
      <c r="D67" s="20">
        <v>6</v>
      </c>
      <c r="E67" s="20" t="s">
        <v>404</v>
      </c>
      <c r="F67" s="20">
        <v>441</v>
      </c>
      <c r="G67" s="20" t="s">
        <v>206</v>
      </c>
      <c r="H67" s="20">
        <v>441</v>
      </c>
      <c r="I67" s="20" t="s">
        <v>347</v>
      </c>
      <c r="J67" s="66">
        <v>0.76184799999999997</v>
      </c>
      <c r="K67" s="67">
        <v>0.75349299999999986</v>
      </c>
      <c r="L67" s="68">
        <v>0.7534877204584518</v>
      </c>
      <c r="M67" s="67"/>
      <c r="N67" s="68"/>
    </row>
    <row r="68" spans="1:14" ht="51" x14ac:dyDescent="0.25">
      <c r="A68" s="18"/>
      <c r="B68" s="20">
        <v>3033292</v>
      </c>
      <c r="C68" s="20" t="s">
        <v>391</v>
      </c>
      <c r="D68" s="20">
        <v>6</v>
      </c>
      <c r="E68" s="20" t="s">
        <v>404</v>
      </c>
      <c r="F68" s="20">
        <v>442</v>
      </c>
      <c r="G68" s="20" t="s">
        <v>207</v>
      </c>
      <c r="H68" s="20">
        <v>442</v>
      </c>
      <c r="I68" s="20" t="s">
        <v>348</v>
      </c>
      <c r="J68" s="66">
        <v>0.53435300000000008</v>
      </c>
      <c r="K68" s="67">
        <v>0.52704499999999987</v>
      </c>
      <c r="L68" s="68">
        <v>0.52477802304929355</v>
      </c>
      <c r="M68" s="67"/>
      <c r="N68" s="68"/>
    </row>
    <row r="69" spans="1:14" ht="51" x14ac:dyDescent="0.25">
      <c r="A69" s="18"/>
      <c r="B69" s="20">
        <v>3033292</v>
      </c>
      <c r="C69" s="20" t="s">
        <v>391</v>
      </c>
      <c r="D69" s="20">
        <v>6</v>
      </c>
      <c r="E69" s="20" t="s">
        <v>404</v>
      </c>
      <c r="F69" s="20">
        <v>443</v>
      </c>
      <c r="G69" s="20" t="s">
        <v>208</v>
      </c>
      <c r="H69" s="20">
        <v>443</v>
      </c>
      <c r="I69" s="20" t="s">
        <v>349</v>
      </c>
      <c r="J69" s="66">
        <v>0.39001199999999997</v>
      </c>
      <c r="K69" s="67">
        <v>0.43236100000000011</v>
      </c>
      <c r="L69" s="68">
        <v>0.4265695638678153</v>
      </c>
      <c r="M69" s="67"/>
      <c r="N69" s="68"/>
    </row>
    <row r="70" spans="1:14" ht="51" x14ac:dyDescent="0.25">
      <c r="A70" s="18"/>
      <c r="B70" s="20">
        <v>3033292</v>
      </c>
      <c r="C70" s="20" t="s">
        <v>391</v>
      </c>
      <c r="D70" s="20">
        <v>6</v>
      </c>
      <c r="E70" s="20" t="s">
        <v>404</v>
      </c>
      <c r="F70" s="20">
        <v>444</v>
      </c>
      <c r="G70" s="20" t="s">
        <v>209</v>
      </c>
      <c r="H70" s="20">
        <v>444</v>
      </c>
      <c r="I70" s="20" t="s">
        <v>350</v>
      </c>
      <c r="J70" s="66">
        <v>0.7027420000000002</v>
      </c>
      <c r="K70" s="67">
        <v>0.8750960000000001</v>
      </c>
      <c r="L70" s="68">
        <v>0.87469429944030708</v>
      </c>
      <c r="M70" s="67"/>
      <c r="N70" s="68"/>
    </row>
    <row r="71" spans="1:14" ht="51" x14ac:dyDescent="0.25">
      <c r="A71" s="18"/>
      <c r="B71" s="20">
        <v>3033292</v>
      </c>
      <c r="C71" s="20" t="s">
        <v>391</v>
      </c>
      <c r="D71" s="20">
        <v>6</v>
      </c>
      <c r="E71" s="20" t="s">
        <v>404</v>
      </c>
      <c r="F71" s="20">
        <v>445</v>
      </c>
      <c r="G71" s="20" t="s">
        <v>210</v>
      </c>
      <c r="H71" s="20">
        <v>445</v>
      </c>
      <c r="I71" s="20" t="s">
        <v>351</v>
      </c>
      <c r="J71" s="66">
        <v>0.75471200000000016</v>
      </c>
      <c r="K71" s="67">
        <v>1.1015440000000001</v>
      </c>
      <c r="L71" s="68">
        <v>1.1014057419815799</v>
      </c>
      <c r="M71" s="67"/>
      <c r="N71" s="68"/>
    </row>
    <row r="72" spans="1:14" ht="51" x14ac:dyDescent="0.25">
      <c r="A72" s="18"/>
      <c r="B72" s="20">
        <v>3033292</v>
      </c>
      <c r="C72" s="20" t="s">
        <v>391</v>
      </c>
      <c r="D72" s="20">
        <v>6</v>
      </c>
      <c r="E72" s="20" t="s">
        <v>404</v>
      </c>
      <c r="F72" s="20">
        <v>446</v>
      </c>
      <c r="G72" s="20" t="s">
        <v>211</v>
      </c>
      <c r="H72" s="20">
        <v>446</v>
      </c>
      <c r="I72" s="20" t="s">
        <v>352</v>
      </c>
      <c r="J72" s="66">
        <v>0.62349599999999972</v>
      </c>
      <c r="K72" s="67">
        <v>0.68853599999999981</v>
      </c>
      <c r="L72" s="68">
        <v>0.68853401765193212</v>
      </c>
      <c r="M72" s="67"/>
      <c r="N72" s="68"/>
    </row>
    <row r="73" spans="1:14" ht="51" x14ac:dyDescent="0.25">
      <c r="A73" s="18"/>
      <c r="B73" s="20">
        <v>3033292</v>
      </c>
      <c r="C73" s="20" t="s">
        <v>391</v>
      </c>
      <c r="D73" s="20">
        <v>6</v>
      </c>
      <c r="E73" s="20" t="s">
        <v>404</v>
      </c>
      <c r="F73" s="20">
        <v>447</v>
      </c>
      <c r="G73" s="20" t="s">
        <v>212</v>
      </c>
      <c r="H73" s="20">
        <v>447</v>
      </c>
      <c r="I73" s="20" t="s">
        <v>353</v>
      </c>
      <c r="J73" s="66">
        <v>0.15282899999999999</v>
      </c>
      <c r="K73" s="67">
        <v>0.15857599999999997</v>
      </c>
      <c r="L73" s="68">
        <v>0.15759615032584406</v>
      </c>
      <c r="M73" s="67"/>
      <c r="N73" s="68"/>
    </row>
    <row r="74" spans="1:14" ht="51" x14ac:dyDescent="0.25">
      <c r="A74" s="18"/>
      <c r="B74" s="20">
        <v>3033292</v>
      </c>
      <c r="C74" s="20" t="s">
        <v>391</v>
      </c>
      <c r="D74" s="20">
        <v>6</v>
      </c>
      <c r="E74" s="20" t="s">
        <v>404</v>
      </c>
      <c r="F74" s="20">
        <v>448</v>
      </c>
      <c r="G74" s="20" t="s">
        <v>213</v>
      </c>
      <c r="H74" s="20">
        <v>448</v>
      </c>
      <c r="I74" s="20" t="s">
        <v>354</v>
      </c>
      <c r="J74" s="66">
        <v>0.443963</v>
      </c>
      <c r="K74" s="67">
        <v>0.46390199999999993</v>
      </c>
      <c r="L74" s="68">
        <v>0.45666463734232821</v>
      </c>
      <c r="M74" s="67">
        <v>15191.875</v>
      </c>
      <c r="N74" s="68">
        <v>20790.6875</v>
      </c>
    </row>
    <row r="75" spans="1:14" ht="51" x14ac:dyDescent="0.25">
      <c r="A75" s="18"/>
      <c r="B75" s="20">
        <v>3033292</v>
      </c>
      <c r="C75" s="20" t="s">
        <v>391</v>
      </c>
      <c r="D75" s="20">
        <v>6</v>
      </c>
      <c r="E75" s="20" t="s">
        <v>404</v>
      </c>
      <c r="F75" s="20">
        <v>449</v>
      </c>
      <c r="G75" s="20" t="s">
        <v>214</v>
      </c>
      <c r="H75" s="20">
        <v>449</v>
      </c>
      <c r="I75" s="20" t="s">
        <v>355</v>
      </c>
      <c r="J75" s="66">
        <v>0.33372699999999994</v>
      </c>
      <c r="K75" s="67">
        <v>0.40611799999999992</v>
      </c>
      <c r="L75" s="68">
        <v>0.39503490143397357</v>
      </c>
      <c r="M75" s="67"/>
      <c r="N75" s="68"/>
    </row>
    <row r="76" spans="1:14" ht="51" x14ac:dyDescent="0.25">
      <c r="A76" s="18"/>
      <c r="B76" s="20">
        <v>3033292</v>
      </c>
      <c r="C76" s="20" t="s">
        <v>391</v>
      </c>
      <c r="D76" s="20">
        <v>6</v>
      </c>
      <c r="E76" s="20" t="s">
        <v>404</v>
      </c>
      <c r="F76" s="20">
        <v>450</v>
      </c>
      <c r="G76" s="20" t="s">
        <v>215</v>
      </c>
      <c r="H76" s="20">
        <v>450</v>
      </c>
      <c r="I76" s="20" t="s">
        <v>356</v>
      </c>
      <c r="J76" s="66">
        <v>0.106195</v>
      </c>
      <c r="K76" s="67">
        <v>0.12868400000000002</v>
      </c>
      <c r="L76" s="68">
        <v>0.12483797878667247</v>
      </c>
      <c r="M76" s="67"/>
      <c r="N76" s="68"/>
    </row>
    <row r="77" spans="1:14" ht="51" x14ac:dyDescent="0.25">
      <c r="A77" s="18"/>
      <c r="B77" s="20">
        <v>3033292</v>
      </c>
      <c r="C77" s="20" t="s">
        <v>391</v>
      </c>
      <c r="D77" s="20">
        <v>6</v>
      </c>
      <c r="E77" s="20" t="s">
        <v>404</v>
      </c>
      <c r="F77" s="20">
        <v>451</v>
      </c>
      <c r="G77" s="20" t="s">
        <v>216</v>
      </c>
      <c r="H77" s="20">
        <v>451</v>
      </c>
      <c r="I77" s="20" t="s">
        <v>357</v>
      </c>
      <c r="J77" s="66">
        <v>0.11855400000000001</v>
      </c>
      <c r="K77" s="67">
        <v>0.118962</v>
      </c>
      <c r="L77" s="68">
        <v>0.10952201072359458</v>
      </c>
      <c r="M77" s="67"/>
      <c r="N77" s="68"/>
    </row>
    <row r="78" spans="1:14" ht="51" x14ac:dyDescent="0.25">
      <c r="A78" s="18"/>
      <c r="B78" s="20">
        <v>3033292</v>
      </c>
      <c r="C78" s="20" t="s">
        <v>391</v>
      </c>
      <c r="D78" s="20">
        <v>6</v>
      </c>
      <c r="E78" s="20" t="s">
        <v>404</v>
      </c>
      <c r="F78" s="20">
        <v>452</v>
      </c>
      <c r="G78" s="20" t="s">
        <v>217</v>
      </c>
      <c r="H78" s="20">
        <v>452</v>
      </c>
      <c r="I78" s="20" t="s">
        <v>358</v>
      </c>
      <c r="J78" s="66">
        <v>0.80298400000000003</v>
      </c>
      <c r="K78" s="67">
        <v>0.896424</v>
      </c>
      <c r="L78" s="68">
        <v>0.89366786507889628</v>
      </c>
      <c r="M78" s="67">
        <v>26700.46484375</v>
      </c>
      <c r="N78" s="68">
        <v>26614.677734375</v>
      </c>
    </row>
    <row r="79" spans="1:14" ht="51" x14ac:dyDescent="0.25">
      <c r="A79" s="18"/>
      <c r="B79" s="20">
        <v>3033292</v>
      </c>
      <c r="C79" s="20" t="s">
        <v>391</v>
      </c>
      <c r="D79" s="20">
        <v>6</v>
      </c>
      <c r="E79" s="20" t="s">
        <v>404</v>
      </c>
      <c r="F79" s="20">
        <v>453</v>
      </c>
      <c r="G79" s="20" t="s">
        <v>218</v>
      </c>
      <c r="H79" s="20">
        <v>453</v>
      </c>
      <c r="I79" s="20" t="s">
        <v>359</v>
      </c>
      <c r="J79" s="66">
        <v>0.86338300000000001</v>
      </c>
      <c r="K79" s="67">
        <v>0.94630699999999979</v>
      </c>
      <c r="L79" s="68">
        <v>0.94627701553736188</v>
      </c>
      <c r="M79" s="67"/>
      <c r="N79" s="68"/>
    </row>
    <row r="80" spans="1:14" ht="51" x14ac:dyDescent="0.25">
      <c r="A80" s="18"/>
      <c r="B80" s="20">
        <v>3033292</v>
      </c>
      <c r="C80" s="20" t="s">
        <v>391</v>
      </c>
      <c r="D80" s="20">
        <v>6</v>
      </c>
      <c r="E80" s="20" t="s">
        <v>404</v>
      </c>
      <c r="F80" s="20">
        <v>454</v>
      </c>
      <c r="G80" s="20" t="s">
        <v>219</v>
      </c>
      <c r="H80" s="20">
        <v>454</v>
      </c>
      <c r="I80" s="20" t="s">
        <v>360</v>
      </c>
      <c r="J80" s="66">
        <v>0.39568700000000001</v>
      </c>
      <c r="K80" s="67">
        <v>0.30662900000000004</v>
      </c>
      <c r="L80" s="68">
        <v>0.30574872641591355</v>
      </c>
      <c r="M80" s="67"/>
      <c r="N80" s="68"/>
    </row>
    <row r="81" spans="1:14" ht="51" x14ac:dyDescent="0.25">
      <c r="A81" s="18"/>
      <c r="B81" s="20">
        <v>3033292</v>
      </c>
      <c r="C81" s="20" t="s">
        <v>391</v>
      </c>
      <c r="D81" s="20">
        <v>6</v>
      </c>
      <c r="E81" s="20" t="s">
        <v>404</v>
      </c>
      <c r="F81" s="20">
        <v>455</v>
      </c>
      <c r="G81" s="20" t="s">
        <v>220</v>
      </c>
      <c r="H81" s="20">
        <v>455</v>
      </c>
      <c r="I81" s="20" t="s">
        <v>361</v>
      </c>
      <c r="J81" s="66">
        <v>6.1900000000000004E-2</v>
      </c>
      <c r="K81" s="67">
        <v>4.9259999999999998E-2</v>
      </c>
      <c r="L81" s="68">
        <v>4.7213820042088628E-2</v>
      </c>
      <c r="M81" s="67"/>
      <c r="N81" s="68"/>
    </row>
    <row r="82" spans="1:14" ht="51" x14ac:dyDescent="0.25">
      <c r="A82" s="18"/>
      <c r="B82" s="20">
        <v>3033292</v>
      </c>
      <c r="C82" s="20" t="s">
        <v>391</v>
      </c>
      <c r="D82" s="20">
        <v>6</v>
      </c>
      <c r="E82" s="20" t="s">
        <v>404</v>
      </c>
      <c r="F82" s="20">
        <v>456</v>
      </c>
      <c r="G82" s="20" t="s">
        <v>221</v>
      </c>
      <c r="H82" s="20">
        <v>456</v>
      </c>
      <c r="I82" s="20" t="s">
        <v>362</v>
      </c>
      <c r="J82" s="66">
        <v>0.169571</v>
      </c>
      <c r="K82" s="67">
        <v>0.16957100000000003</v>
      </c>
      <c r="L82" s="68">
        <v>0.16587751044608012</v>
      </c>
      <c r="M82" s="67"/>
      <c r="N82" s="68"/>
    </row>
    <row r="83" spans="1:14" ht="51" x14ac:dyDescent="0.25">
      <c r="A83" s="18"/>
      <c r="B83" s="20">
        <v>3033292</v>
      </c>
      <c r="C83" s="20" t="s">
        <v>391</v>
      </c>
      <c r="D83" s="20">
        <v>6</v>
      </c>
      <c r="E83" s="20" t="s">
        <v>404</v>
      </c>
      <c r="F83" s="20">
        <v>457</v>
      </c>
      <c r="G83" s="20" t="s">
        <v>222</v>
      </c>
      <c r="H83" s="20">
        <v>457</v>
      </c>
      <c r="I83" s="20" t="s">
        <v>363</v>
      </c>
      <c r="J83" s="66">
        <v>0.27276100000000003</v>
      </c>
      <c r="K83" s="67">
        <v>0.29559700000000005</v>
      </c>
      <c r="L83" s="68">
        <v>0.29295808653296262</v>
      </c>
      <c r="M83" s="67"/>
      <c r="N83" s="68"/>
    </row>
    <row r="84" spans="1:14" ht="51" x14ac:dyDescent="0.25">
      <c r="A84" s="18"/>
      <c r="B84" s="20">
        <v>3033292</v>
      </c>
      <c r="C84" s="20" t="s">
        <v>391</v>
      </c>
      <c r="D84" s="20">
        <v>6</v>
      </c>
      <c r="E84" s="20" t="s">
        <v>404</v>
      </c>
      <c r="F84" s="20">
        <v>458</v>
      </c>
      <c r="G84" s="20" t="s">
        <v>223</v>
      </c>
      <c r="H84" s="20">
        <v>458</v>
      </c>
      <c r="I84" s="20" t="s">
        <v>364</v>
      </c>
      <c r="J84" s="66">
        <v>0.77713399999999999</v>
      </c>
      <c r="K84" s="67">
        <v>0.93952000000000035</v>
      </c>
      <c r="L84" s="68">
        <v>0.9349982690273464</v>
      </c>
      <c r="M84" s="67"/>
      <c r="N84" s="68"/>
    </row>
    <row r="85" spans="1:14" ht="51" x14ac:dyDescent="0.25">
      <c r="A85" s="18"/>
      <c r="B85" s="20">
        <v>3033292</v>
      </c>
      <c r="C85" s="20" t="s">
        <v>391</v>
      </c>
      <c r="D85" s="20">
        <v>6</v>
      </c>
      <c r="E85" s="20" t="s">
        <v>404</v>
      </c>
      <c r="F85" s="20">
        <v>459</v>
      </c>
      <c r="G85" s="20" t="s">
        <v>224</v>
      </c>
      <c r="H85" s="20">
        <v>459</v>
      </c>
      <c r="I85" s="20" t="s">
        <v>365</v>
      </c>
      <c r="J85" s="66">
        <v>0.84727600000000003</v>
      </c>
      <c r="K85" s="67">
        <v>0.84727599999999992</v>
      </c>
      <c r="L85" s="68">
        <v>0.83233104778264533</v>
      </c>
      <c r="M85" s="67"/>
      <c r="N85" s="68"/>
    </row>
    <row r="86" spans="1:14" ht="51" x14ac:dyDescent="0.25">
      <c r="A86" s="18"/>
      <c r="B86" s="20">
        <v>3033292</v>
      </c>
      <c r="C86" s="20" t="s">
        <v>391</v>
      </c>
      <c r="D86" s="20">
        <v>6</v>
      </c>
      <c r="E86" s="20" t="s">
        <v>404</v>
      </c>
      <c r="F86" s="20">
        <v>460</v>
      </c>
      <c r="G86" s="20" t="s">
        <v>225</v>
      </c>
      <c r="H86" s="20">
        <v>460</v>
      </c>
      <c r="I86" s="20" t="s">
        <v>366</v>
      </c>
      <c r="J86" s="66">
        <v>0.39022600000000007</v>
      </c>
      <c r="K86" s="67">
        <v>0.36602000000000001</v>
      </c>
      <c r="L86" s="68">
        <v>0.36591693987247709</v>
      </c>
      <c r="M86" s="67"/>
      <c r="N86" s="68"/>
    </row>
    <row r="87" spans="1:14" ht="51" x14ac:dyDescent="0.25">
      <c r="A87" s="18"/>
      <c r="B87" s="20">
        <v>3033292</v>
      </c>
      <c r="C87" s="20" t="s">
        <v>391</v>
      </c>
      <c r="D87" s="20">
        <v>6</v>
      </c>
      <c r="E87" s="20" t="s">
        <v>404</v>
      </c>
      <c r="F87" s="20">
        <v>461</v>
      </c>
      <c r="G87" s="20" t="s">
        <v>226</v>
      </c>
      <c r="H87" s="20">
        <v>461</v>
      </c>
      <c r="I87" s="20" t="s">
        <v>367</v>
      </c>
      <c r="J87" s="66">
        <v>1.2199999999999999E-2</v>
      </c>
      <c r="K87" s="67">
        <v>1.2199999999999999E-2</v>
      </c>
      <c r="L87" s="68">
        <v>1.21997998066945E-2</v>
      </c>
      <c r="M87" s="67"/>
      <c r="N87" s="68"/>
    </row>
    <row r="88" spans="1:14" ht="51" x14ac:dyDescent="0.25">
      <c r="A88" s="18"/>
      <c r="B88" s="20">
        <v>3033292</v>
      </c>
      <c r="C88" s="20" t="s">
        <v>391</v>
      </c>
      <c r="D88" s="20">
        <v>6</v>
      </c>
      <c r="E88" s="20" t="s">
        <v>404</v>
      </c>
      <c r="F88" s="20">
        <v>462</v>
      </c>
      <c r="G88" s="20" t="s">
        <v>227</v>
      </c>
      <c r="H88" s="20">
        <v>462</v>
      </c>
      <c r="I88" s="20" t="s">
        <v>368</v>
      </c>
      <c r="J88" s="66">
        <v>7.4999999999999997E-3</v>
      </c>
      <c r="K88" s="67">
        <v>7.4999999999999997E-3</v>
      </c>
      <c r="L88" s="68">
        <v>7.4036599544342607E-3</v>
      </c>
      <c r="M88" s="67"/>
      <c r="N88" s="68"/>
    </row>
    <row r="89" spans="1:14" ht="51" x14ac:dyDescent="0.25">
      <c r="A89" s="18"/>
      <c r="B89" s="20">
        <v>3033292</v>
      </c>
      <c r="C89" s="20" t="s">
        <v>391</v>
      </c>
      <c r="D89" s="20">
        <v>6</v>
      </c>
      <c r="E89" s="20" t="s">
        <v>404</v>
      </c>
      <c r="F89" s="20">
        <v>463</v>
      </c>
      <c r="G89" s="20" t="s">
        <v>228</v>
      </c>
      <c r="H89" s="20">
        <v>463</v>
      </c>
      <c r="I89" s="20" t="s">
        <v>369</v>
      </c>
      <c r="J89" s="66">
        <v>1.7043980000000001</v>
      </c>
      <c r="K89" s="67">
        <v>1.7374140000000002</v>
      </c>
      <c r="L89" s="68">
        <v>1.7347749057516921</v>
      </c>
      <c r="M89" s="67"/>
      <c r="N89" s="68"/>
    </row>
    <row r="90" spans="1:14" ht="51" x14ac:dyDescent="0.25">
      <c r="A90" s="18"/>
      <c r="B90" s="20">
        <v>3033292</v>
      </c>
      <c r="C90" s="20" t="s">
        <v>391</v>
      </c>
      <c r="D90" s="20">
        <v>6</v>
      </c>
      <c r="E90" s="20" t="s">
        <v>404</v>
      </c>
      <c r="F90" s="20">
        <v>464</v>
      </c>
      <c r="G90" s="20" t="s">
        <v>229</v>
      </c>
      <c r="H90" s="20">
        <v>464</v>
      </c>
      <c r="I90" s="20" t="s">
        <v>370</v>
      </c>
      <c r="J90" s="66">
        <v>1.4034450000000001</v>
      </c>
      <c r="K90" s="67">
        <v>1.6265129999999999</v>
      </c>
      <c r="L90" s="68">
        <v>1.5986223531872383</v>
      </c>
      <c r="M90" s="67"/>
      <c r="N90" s="68"/>
    </row>
    <row r="91" spans="1:14" ht="89.25" x14ac:dyDescent="0.25">
      <c r="A91" s="18"/>
      <c r="B91" s="20">
        <v>3033298</v>
      </c>
      <c r="C91" s="20" t="s">
        <v>396</v>
      </c>
      <c r="D91" s="20">
        <v>211</v>
      </c>
      <c r="E91" s="20" t="s">
        <v>411</v>
      </c>
      <c r="F91" s="20">
        <v>11</v>
      </c>
      <c r="G91" s="20" t="s">
        <v>109</v>
      </c>
      <c r="H91" s="20">
        <v>124</v>
      </c>
      <c r="I91" s="20" t="s">
        <v>342</v>
      </c>
      <c r="J91" s="66">
        <v>0.16799999999999998</v>
      </c>
      <c r="K91" s="67">
        <v>0.164881</v>
      </c>
      <c r="L91" s="68">
        <v>0.16488083126023412</v>
      </c>
      <c r="M91" s="67"/>
      <c r="N91" s="68"/>
    </row>
    <row r="92" spans="1:14" ht="51" x14ac:dyDescent="0.25">
      <c r="A92" s="18"/>
      <c r="B92" s="20">
        <v>3033298</v>
      </c>
      <c r="C92" s="20" t="s">
        <v>396</v>
      </c>
      <c r="D92" s="20">
        <v>211</v>
      </c>
      <c r="E92" s="20" t="s">
        <v>411</v>
      </c>
      <c r="F92" s="20">
        <v>135</v>
      </c>
      <c r="G92" s="20" t="s">
        <v>142</v>
      </c>
      <c r="H92" s="20">
        <v>135</v>
      </c>
      <c r="I92" s="20" t="s">
        <v>344</v>
      </c>
      <c r="J92" s="66">
        <v>8.9911520000000014</v>
      </c>
      <c r="K92" s="67">
        <v>8.9911519999999996</v>
      </c>
      <c r="L92" s="68">
        <v>8.991152036935091</v>
      </c>
      <c r="M92" s="67"/>
      <c r="N92" s="68"/>
    </row>
    <row r="93" spans="1:14" ht="63.75" x14ac:dyDescent="0.25">
      <c r="A93" s="18"/>
      <c r="B93" s="20">
        <v>3033298</v>
      </c>
      <c r="C93" s="20" t="s">
        <v>396</v>
      </c>
      <c r="D93" s="20">
        <v>211</v>
      </c>
      <c r="E93" s="20" t="s">
        <v>411</v>
      </c>
      <c r="F93" s="20">
        <v>137</v>
      </c>
      <c r="G93" s="20" t="s">
        <v>144</v>
      </c>
      <c r="H93" s="20">
        <v>137</v>
      </c>
      <c r="I93" s="20" t="s">
        <v>345</v>
      </c>
      <c r="J93" s="66">
        <v>11.225759000000007</v>
      </c>
      <c r="K93" s="67">
        <v>13.446677999999997</v>
      </c>
      <c r="L93" s="68">
        <v>13.164611441350942</v>
      </c>
      <c r="M93" s="67"/>
      <c r="N93" s="68"/>
    </row>
    <row r="94" spans="1:14" ht="51" x14ac:dyDescent="0.25">
      <c r="A94" s="18"/>
      <c r="B94" s="20">
        <v>3033298</v>
      </c>
      <c r="C94" s="20" t="s">
        <v>396</v>
      </c>
      <c r="D94" s="20">
        <v>211</v>
      </c>
      <c r="E94" s="20" t="s">
        <v>411</v>
      </c>
      <c r="F94" s="20">
        <v>440</v>
      </c>
      <c r="G94" s="20" t="s">
        <v>205</v>
      </c>
      <c r="H94" s="20">
        <v>440</v>
      </c>
      <c r="I94" s="20" t="s">
        <v>346</v>
      </c>
      <c r="J94" s="66">
        <v>4.7131999999999993E-2</v>
      </c>
      <c r="K94" s="67">
        <v>0.11595800000000001</v>
      </c>
      <c r="L94" s="68">
        <v>0.10436748922802508</v>
      </c>
      <c r="M94" s="67"/>
      <c r="N94" s="68"/>
    </row>
    <row r="95" spans="1:14" ht="51" x14ac:dyDescent="0.25">
      <c r="A95" s="18"/>
      <c r="B95" s="20">
        <v>3033298</v>
      </c>
      <c r="C95" s="20" t="s">
        <v>396</v>
      </c>
      <c r="D95" s="20">
        <v>211</v>
      </c>
      <c r="E95" s="20" t="s">
        <v>411</v>
      </c>
      <c r="F95" s="20">
        <v>441</v>
      </c>
      <c r="G95" s="20" t="s">
        <v>206</v>
      </c>
      <c r="H95" s="20">
        <v>441</v>
      </c>
      <c r="I95" s="20" t="s">
        <v>347</v>
      </c>
      <c r="J95" s="66">
        <v>0.50162099999999998</v>
      </c>
      <c r="K95" s="67">
        <v>0.71222700000000017</v>
      </c>
      <c r="L95" s="68">
        <v>0.70239619303140444</v>
      </c>
      <c r="M95" s="67"/>
      <c r="N95" s="68"/>
    </row>
    <row r="96" spans="1:14" ht="51" x14ac:dyDescent="0.25">
      <c r="A96" s="18"/>
      <c r="B96" s="20">
        <v>3033298</v>
      </c>
      <c r="C96" s="20" t="s">
        <v>396</v>
      </c>
      <c r="D96" s="20">
        <v>211</v>
      </c>
      <c r="E96" s="20" t="s">
        <v>411</v>
      </c>
      <c r="F96" s="20">
        <v>442</v>
      </c>
      <c r="G96" s="20" t="s">
        <v>207</v>
      </c>
      <c r="H96" s="20">
        <v>442</v>
      </c>
      <c r="I96" s="20" t="s">
        <v>348</v>
      </c>
      <c r="J96" s="66">
        <v>1.5100200000000001</v>
      </c>
      <c r="K96" s="67">
        <v>2.3827110000000005</v>
      </c>
      <c r="L96" s="68">
        <v>2.3770024002624268</v>
      </c>
      <c r="M96" s="67"/>
      <c r="N96" s="68"/>
    </row>
    <row r="97" spans="1:14" ht="51" x14ac:dyDescent="0.25">
      <c r="A97" s="18"/>
      <c r="B97" s="20">
        <v>3033298</v>
      </c>
      <c r="C97" s="20" t="s">
        <v>396</v>
      </c>
      <c r="D97" s="20">
        <v>211</v>
      </c>
      <c r="E97" s="20" t="s">
        <v>411</v>
      </c>
      <c r="F97" s="20">
        <v>443</v>
      </c>
      <c r="G97" s="20" t="s">
        <v>208</v>
      </c>
      <c r="H97" s="20">
        <v>443</v>
      </c>
      <c r="I97" s="20" t="s">
        <v>349</v>
      </c>
      <c r="J97" s="66">
        <v>1.2206330000000001</v>
      </c>
      <c r="K97" s="67">
        <v>1.7315909999999999</v>
      </c>
      <c r="L97" s="68">
        <v>1.7211122949593118</v>
      </c>
      <c r="M97" s="67"/>
      <c r="N97" s="68"/>
    </row>
    <row r="98" spans="1:14" ht="51" x14ac:dyDescent="0.25">
      <c r="A98" s="18"/>
      <c r="B98" s="20">
        <v>3033298</v>
      </c>
      <c r="C98" s="20" t="s">
        <v>396</v>
      </c>
      <c r="D98" s="20">
        <v>211</v>
      </c>
      <c r="E98" s="20" t="s">
        <v>411</v>
      </c>
      <c r="F98" s="20">
        <v>444</v>
      </c>
      <c r="G98" s="20" t="s">
        <v>209</v>
      </c>
      <c r="H98" s="20">
        <v>444</v>
      </c>
      <c r="I98" s="20" t="s">
        <v>350</v>
      </c>
      <c r="J98" s="66">
        <v>1.7042119999999998</v>
      </c>
      <c r="K98" s="67">
        <v>2.8141669999999999</v>
      </c>
      <c r="L98" s="68">
        <v>2.7440982995140075</v>
      </c>
      <c r="M98" s="67"/>
      <c r="N98" s="68"/>
    </row>
    <row r="99" spans="1:14" ht="51" x14ac:dyDescent="0.25">
      <c r="A99" s="18"/>
      <c r="B99" s="20">
        <v>3033298</v>
      </c>
      <c r="C99" s="20" t="s">
        <v>396</v>
      </c>
      <c r="D99" s="20">
        <v>211</v>
      </c>
      <c r="E99" s="20" t="s">
        <v>411</v>
      </c>
      <c r="F99" s="20">
        <v>445</v>
      </c>
      <c r="G99" s="20" t="s">
        <v>210</v>
      </c>
      <c r="H99" s="20">
        <v>445</v>
      </c>
      <c r="I99" s="20" t="s">
        <v>351</v>
      </c>
      <c r="J99" s="66">
        <v>1.5771049999999998</v>
      </c>
      <c r="K99" s="67">
        <v>2.1269469999999995</v>
      </c>
      <c r="L99" s="68">
        <v>2.0713452926465834</v>
      </c>
      <c r="M99" s="67"/>
      <c r="N99" s="68"/>
    </row>
    <row r="100" spans="1:14" ht="51" x14ac:dyDescent="0.25">
      <c r="A100" s="18"/>
      <c r="B100" s="20">
        <v>3033298</v>
      </c>
      <c r="C100" s="20" t="s">
        <v>396</v>
      </c>
      <c r="D100" s="20">
        <v>211</v>
      </c>
      <c r="E100" s="20" t="s">
        <v>411</v>
      </c>
      <c r="F100" s="20">
        <v>446</v>
      </c>
      <c r="G100" s="20" t="s">
        <v>211</v>
      </c>
      <c r="H100" s="20">
        <v>446</v>
      </c>
      <c r="I100" s="20" t="s">
        <v>352</v>
      </c>
      <c r="J100" s="66">
        <v>1.1978160000000002</v>
      </c>
      <c r="K100" s="67">
        <v>1.3583879999999999</v>
      </c>
      <c r="L100" s="68">
        <v>1.3482919280604619</v>
      </c>
      <c r="M100" s="67"/>
      <c r="N100" s="68"/>
    </row>
    <row r="101" spans="1:14" ht="51" x14ac:dyDescent="0.25">
      <c r="A101" s="18"/>
      <c r="B101" s="20">
        <v>3033298</v>
      </c>
      <c r="C101" s="20" t="s">
        <v>396</v>
      </c>
      <c r="D101" s="20">
        <v>211</v>
      </c>
      <c r="E101" s="20" t="s">
        <v>411</v>
      </c>
      <c r="F101" s="20">
        <v>447</v>
      </c>
      <c r="G101" s="20" t="s">
        <v>212</v>
      </c>
      <c r="H101" s="20">
        <v>447</v>
      </c>
      <c r="I101" s="20" t="s">
        <v>353</v>
      </c>
      <c r="J101" s="66">
        <v>0.27841699999999997</v>
      </c>
      <c r="K101" s="67">
        <v>0.46523300000000006</v>
      </c>
      <c r="L101" s="68">
        <v>0.44235820383255486</v>
      </c>
      <c r="M101" s="67"/>
      <c r="N101" s="68"/>
    </row>
    <row r="102" spans="1:14" ht="51" x14ac:dyDescent="0.25">
      <c r="A102" s="18"/>
      <c r="B102" s="20">
        <v>3033298</v>
      </c>
      <c r="C102" s="20" t="s">
        <v>396</v>
      </c>
      <c r="D102" s="20">
        <v>211</v>
      </c>
      <c r="E102" s="20" t="s">
        <v>411</v>
      </c>
      <c r="F102" s="20">
        <v>448</v>
      </c>
      <c r="G102" s="20" t="s">
        <v>213</v>
      </c>
      <c r="H102" s="20">
        <v>448</v>
      </c>
      <c r="I102" s="20" t="s">
        <v>354</v>
      </c>
      <c r="J102" s="66">
        <v>0.74858500000000006</v>
      </c>
      <c r="K102" s="67">
        <v>1.4906159999999999</v>
      </c>
      <c r="L102" s="68">
        <v>1.3896249626122881</v>
      </c>
      <c r="M102" s="67">
        <v>1879.4090576171875</v>
      </c>
      <c r="N102" s="68">
        <v>1000.9091186523437</v>
      </c>
    </row>
    <row r="103" spans="1:14" ht="51" x14ac:dyDescent="0.25">
      <c r="A103" s="18"/>
      <c r="B103" s="20">
        <v>3033298</v>
      </c>
      <c r="C103" s="20" t="s">
        <v>396</v>
      </c>
      <c r="D103" s="20">
        <v>211</v>
      </c>
      <c r="E103" s="20" t="s">
        <v>411</v>
      </c>
      <c r="F103" s="20">
        <v>449</v>
      </c>
      <c r="G103" s="20" t="s">
        <v>214</v>
      </c>
      <c r="H103" s="20">
        <v>449</v>
      </c>
      <c r="I103" s="20" t="s">
        <v>355</v>
      </c>
      <c r="J103" s="66">
        <v>0.61093700000000006</v>
      </c>
      <c r="K103" s="67">
        <v>0.81557200000000007</v>
      </c>
      <c r="L103" s="68">
        <v>0.79094601304677781</v>
      </c>
      <c r="M103" s="67"/>
      <c r="N103" s="68"/>
    </row>
    <row r="104" spans="1:14" ht="51" x14ac:dyDescent="0.25">
      <c r="A104" s="18"/>
      <c r="B104" s="20">
        <v>3033298</v>
      </c>
      <c r="C104" s="20" t="s">
        <v>396</v>
      </c>
      <c r="D104" s="20">
        <v>211</v>
      </c>
      <c r="E104" s="20" t="s">
        <v>411</v>
      </c>
      <c r="F104" s="20">
        <v>450</v>
      </c>
      <c r="G104" s="20" t="s">
        <v>215</v>
      </c>
      <c r="H104" s="20">
        <v>450</v>
      </c>
      <c r="I104" s="20" t="s">
        <v>356</v>
      </c>
      <c r="J104" s="66">
        <v>1.7227140000000003</v>
      </c>
      <c r="K104" s="67">
        <v>2.2398959999999994</v>
      </c>
      <c r="L104" s="68">
        <v>2.1644523025242961</v>
      </c>
      <c r="M104" s="67"/>
      <c r="N104" s="68"/>
    </row>
    <row r="105" spans="1:14" ht="51" x14ac:dyDescent="0.25">
      <c r="A105" s="18"/>
      <c r="B105" s="20">
        <v>3033298</v>
      </c>
      <c r="C105" s="20" t="s">
        <v>396</v>
      </c>
      <c r="D105" s="20">
        <v>211</v>
      </c>
      <c r="E105" s="20" t="s">
        <v>411</v>
      </c>
      <c r="F105" s="20">
        <v>451</v>
      </c>
      <c r="G105" s="20" t="s">
        <v>216</v>
      </c>
      <c r="H105" s="20">
        <v>451</v>
      </c>
      <c r="I105" s="20" t="s">
        <v>357</v>
      </c>
      <c r="J105" s="66">
        <v>0.83336599999999994</v>
      </c>
      <c r="K105" s="67">
        <v>0.85801199999999989</v>
      </c>
      <c r="L105" s="68">
        <v>0.84416138112283079</v>
      </c>
      <c r="M105" s="67"/>
      <c r="N105" s="68"/>
    </row>
    <row r="106" spans="1:14" ht="51" x14ac:dyDescent="0.25">
      <c r="A106" s="18"/>
      <c r="B106" s="20">
        <v>3033298</v>
      </c>
      <c r="C106" s="20" t="s">
        <v>396</v>
      </c>
      <c r="D106" s="20">
        <v>211</v>
      </c>
      <c r="E106" s="20" t="s">
        <v>411</v>
      </c>
      <c r="F106" s="20">
        <v>452</v>
      </c>
      <c r="G106" s="20" t="s">
        <v>217</v>
      </c>
      <c r="H106" s="20">
        <v>452</v>
      </c>
      <c r="I106" s="20" t="s">
        <v>358</v>
      </c>
      <c r="J106" s="66">
        <v>2.0948329999999999</v>
      </c>
      <c r="K106" s="67">
        <v>2.9017810000000015</v>
      </c>
      <c r="L106" s="68">
        <v>2.8416959177702665</v>
      </c>
      <c r="M106" s="67">
        <v>3653.717041015625</v>
      </c>
      <c r="N106" s="68">
        <v>3394.37744140625</v>
      </c>
    </row>
    <row r="107" spans="1:14" ht="51" x14ac:dyDescent="0.25">
      <c r="A107" s="18"/>
      <c r="B107" s="20">
        <v>3033298</v>
      </c>
      <c r="C107" s="20" t="s">
        <v>396</v>
      </c>
      <c r="D107" s="20">
        <v>211</v>
      </c>
      <c r="E107" s="20" t="s">
        <v>411</v>
      </c>
      <c r="F107" s="20">
        <v>453</v>
      </c>
      <c r="G107" s="20" t="s">
        <v>218</v>
      </c>
      <c r="H107" s="20">
        <v>453</v>
      </c>
      <c r="I107" s="20" t="s">
        <v>359</v>
      </c>
      <c r="J107" s="66">
        <v>1.1523319999999999</v>
      </c>
      <c r="K107" s="67">
        <v>2.6317899999999992</v>
      </c>
      <c r="L107" s="68">
        <v>2.6201292019395623</v>
      </c>
      <c r="M107" s="67"/>
      <c r="N107" s="68"/>
    </row>
    <row r="108" spans="1:14" ht="51" x14ac:dyDescent="0.25">
      <c r="A108" s="18"/>
      <c r="B108" s="20">
        <v>3033298</v>
      </c>
      <c r="C108" s="20" t="s">
        <v>396</v>
      </c>
      <c r="D108" s="20">
        <v>211</v>
      </c>
      <c r="E108" s="20" t="s">
        <v>411</v>
      </c>
      <c r="F108" s="20">
        <v>454</v>
      </c>
      <c r="G108" s="20" t="s">
        <v>219</v>
      </c>
      <c r="H108" s="20">
        <v>454</v>
      </c>
      <c r="I108" s="20" t="s">
        <v>360</v>
      </c>
      <c r="J108" s="66">
        <v>8.1751999999999991E-2</v>
      </c>
      <c r="K108" s="67">
        <v>0.18265800000000001</v>
      </c>
      <c r="L108" s="68">
        <v>0.17523980756232049</v>
      </c>
      <c r="M108" s="67"/>
      <c r="N108" s="68"/>
    </row>
    <row r="109" spans="1:14" ht="51" x14ac:dyDescent="0.25">
      <c r="A109" s="18"/>
      <c r="B109" s="20">
        <v>3033298</v>
      </c>
      <c r="C109" s="20" t="s">
        <v>396</v>
      </c>
      <c r="D109" s="20">
        <v>211</v>
      </c>
      <c r="E109" s="20" t="s">
        <v>411</v>
      </c>
      <c r="F109" s="20">
        <v>455</v>
      </c>
      <c r="G109" s="20" t="s">
        <v>220</v>
      </c>
      <c r="H109" s="20">
        <v>455</v>
      </c>
      <c r="I109" s="20" t="s">
        <v>361</v>
      </c>
      <c r="J109" s="66">
        <v>8.7999999999999988E-3</v>
      </c>
      <c r="K109" s="67">
        <v>4.4728000000000004E-2</v>
      </c>
      <c r="L109" s="68">
        <v>4.4064820394851267E-2</v>
      </c>
      <c r="M109" s="67"/>
      <c r="N109" s="68"/>
    </row>
    <row r="110" spans="1:14" ht="51" x14ac:dyDescent="0.25">
      <c r="A110" s="18"/>
      <c r="B110" s="20">
        <v>3033298</v>
      </c>
      <c r="C110" s="20" t="s">
        <v>396</v>
      </c>
      <c r="D110" s="20">
        <v>211</v>
      </c>
      <c r="E110" s="20" t="s">
        <v>411</v>
      </c>
      <c r="F110" s="20">
        <v>456</v>
      </c>
      <c r="G110" s="20" t="s">
        <v>221</v>
      </c>
      <c r="H110" s="20">
        <v>456</v>
      </c>
      <c r="I110" s="20" t="s">
        <v>362</v>
      </c>
      <c r="J110" s="66">
        <v>0.116412</v>
      </c>
      <c r="K110" s="67">
        <v>0.26847300000000002</v>
      </c>
      <c r="L110" s="68">
        <v>0.2447319466737099</v>
      </c>
      <c r="M110" s="67"/>
      <c r="N110" s="68"/>
    </row>
    <row r="111" spans="1:14" ht="51" x14ac:dyDescent="0.25">
      <c r="A111" s="18"/>
      <c r="B111" s="20">
        <v>3033298</v>
      </c>
      <c r="C111" s="20" t="s">
        <v>396</v>
      </c>
      <c r="D111" s="20">
        <v>211</v>
      </c>
      <c r="E111" s="20" t="s">
        <v>411</v>
      </c>
      <c r="F111" s="20">
        <v>457</v>
      </c>
      <c r="G111" s="20" t="s">
        <v>222</v>
      </c>
      <c r="H111" s="20">
        <v>457</v>
      </c>
      <c r="I111" s="20" t="s">
        <v>363</v>
      </c>
      <c r="J111" s="66">
        <v>2.4204829999999999</v>
      </c>
      <c r="K111" s="67">
        <v>3.0726070000000001</v>
      </c>
      <c r="L111" s="68">
        <v>3.0505744548936491</v>
      </c>
      <c r="M111" s="67"/>
      <c r="N111" s="68"/>
    </row>
    <row r="112" spans="1:14" ht="51" x14ac:dyDescent="0.25">
      <c r="A112" s="18"/>
      <c r="B112" s="20">
        <v>3033298</v>
      </c>
      <c r="C112" s="20" t="s">
        <v>396</v>
      </c>
      <c r="D112" s="20">
        <v>211</v>
      </c>
      <c r="E112" s="20" t="s">
        <v>411</v>
      </c>
      <c r="F112" s="20">
        <v>458</v>
      </c>
      <c r="G112" s="20" t="s">
        <v>223</v>
      </c>
      <c r="H112" s="20">
        <v>458</v>
      </c>
      <c r="I112" s="20" t="s">
        <v>364</v>
      </c>
      <c r="J112" s="66">
        <v>0.74241900000000016</v>
      </c>
      <c r="K112" s="67">
        <v>1.7145059999999996</v>
      </c>
      <c r="L112" s="68">
        <v>1.6439947381968523</v>
      </c>
      <c r="M112" s="67"/>
      <c r="N112" s="68"/>
    </row>
    <row r="113" spans="1:14" ht="51" x14ac:dyDescent="0.25">
      <c r="A113" s="18"/>
      <c r="B113" s="20">
        <v>3033298</v>
      </c>
      <c r="C113" s="20" t="s">
        <v>396</v>
      </c>
      <c r="D113" s="20">
        <v>211</v>
      </c>
      <c r="E113" s="20" t="s">
        <v>411</v>
      </c>
      <c r="F113" s="20">
        <v>459</v>
      </c>
      <c r="G113" s="20" t="s">
        <v>224</v>
      </c>
      <c r="H113" s="20">
        <v>459</v>
      </c>
      <c r="I113" s="20" t="s">
        <v>365</v>
      </c>
      <c r="J113" s="66">
        <v>0.48108399999999996</v>
      </c>
      <c r="K113" s="67">
        <v>1.8824239999999985</v>
      </c>
      <c r="L113" s="68">
        <v>1.8215640045254986</v>
      </c>
      <c r="M113" s="67"/>
      <c r="N113" s="68"/>
    </row>
    <row r="114" spans="1:14" ht="51" x14ac:dyDescent="0.25">
      <c r="A114" s="18"/>
      <c r="B114" s="20">
        <v>3033298</v>
      </c>
      <c r="C114" s="20" t="s">
        <v>396</v>
      </c>
      <c r="D114" s="20">
        <v>211</v>
      </c>
      <c r="E114" s="20" t="s">
        <v>411</v>
      </c>
      <c r="F114" s="20">
        <v>460</v>
      </c>
      <c r="G114" s="20" t="s">
        <v>225</v>
      </c>
      <c r="H114" s="20">
        <v>460</v>
      </c>
      <c r="I114" s="20" t="s">
        <v>366</v>
      </c>
      <c r="J114" s="66">
        <v>8.199999999999999E-3</v>
      </c>
      <c r="K114" s="67">
        <v>0.15023599999999998</v>
      </c>
      <c r="L114" s="68">
        <v>0.1502352947172767</v>
      </c>
      <c r="M114" s="67"/>
      <c r="N114" s="68"/>
    </row>
    <row r="115" spans="1:14" ht="51" x14ac:dyDescent="0.25">
      <c r="A115" s="18"/>
      <c r="B115" s="20">
        <v>3033298</v>
      </c>
      <c r="C115" s="20" t="s">
        <v>396</v>
      </c>
      <c r="D115" s="20">
        <v>211</v>
      </c>
      <c r="E115" s="20" t="s">
        <v>411</v>
      </c>
      <c r="F115" s="20">
        <v>461</v>
      </c>
      <c r="G115" s="20" t="s">
        <v>226</v>
      </c>
      <c r="H115" s="20">
        <v>461</v>
      </c>
      <c r="I115" s="20" t="s">
        <v>367</v>
      </c>
      <c r="J115" s="66">
        <v>1.8000000000000002E-2</v>
      </c>
      <c r="K115" s="67">
        <v>9.5637E-2</v>
      </c>
      <c r="L115" s="68">
        <v>9.3439018062781543E-2</v>
      </c>
      <c r="M115" s="67"/>
      <c r="N115" s="68"/>
    </row>
    <row r="116" spans="1:14" ht="51" x14ac:dyDescent="0.25">
      <c r="A116" s="18"/>
      <c r="B116" s="20">
        <v>3033298</v>
      </c>
      <c r="C116" s="20" t="s">
        <v>396</v>
      </c>
      <c r="D116" s="20">
        <v>211</v>
      </c>
      <c r="E116" s="20" t="s">
        <v>411</v>
      </c>
      <c r="F116" s="20">
        <v>462</v>
      </c>
      <c r="G116" s="20" t="s">
        <v>227</v>
      </c>
      <c r="H116" s="20">
        <v>462</v>
      </c>
      <c r="I116" s="20" t="s">
        <v>368</v>
      </c>
      <c r="J116" s="66">
        <v>1.0958249999999996</v>
      </c>
      <c r="K116" s="67">
        <v>1.5030150000000002</v>
      </c>
      <c r="L116" s="68">
        <v>1.4677794638555497</v>
      </c>
      <c r="M116" s="67"/>
      <c r="N116" s="68"/>
    </row>
    <row r="117" spans="1:14" ht="51" x14ac:dyDescent="0.25">
      <c r="A117" s="18"/>
      <c r="B117" s="20">
        <v>3033298</v>
      </c>
      <c r="C117" s="20" t="s">
        <v>396</v>
      </c>
      <c r="D117" s="20">
        <v>211</v>
      </c>
      <c r="E117" s="20" t="s">
        <v>411</v>
      </c>
      <c r="F117" s="20">
        <v>463</v>
      </c>
      <c r="G117" s="20" t="s">
        <v>228</v>
      </c>
      <c r="H117" s="20">
        <v>463</v>
      </c>
      <c r="I117" s="20" t="s">
        <v>369</v>
      </c>
      <c r="J117" s="66">
        <v>1.3649910000000001</v>
      </c>
      <c r="K117" s="67">
        <v>1.8553239999999995</v>
      </c>
      <c r="L117" s="68">
        <v>1.8435827672308847</v>
      </c>
      <c r="M117" s="67"/>
      <c r="N117" s="68"/>
    </row>
    <row r="118" spans="1:14" ht="51.75" thickBot="1" x14ac:dyDescent="0.3">
      <c r="A118" s="25"/>
      <c r="B118" s="27">
        <v>3033298</v>
      </c>
      <c r="C118" s="27" t="s">
        <v>396</v>
      </c>
      <c r="D118" s="27">
        <v>211</v>
      </c>
      <c r="E118" s="27" t="s">
        <v>411</v>
      </c>
      <c r="F118" s="27">
        <v>464</v>
      </c>
      <c r="G118" s="27" t="s">
        <v>229</v>
      </c>
      <c r="H118" s="27">
        <v>464</v>
      </c>
      <c r="I118" s="27" t="s">
        <v>370</v>
      </c>
      <c r="J118" s="69">
        <v>1.9106629999999998</v>
      </c>
      <c r="K118" s="70">
        <v>2.6504699999999999</v>
      </c>
      <c r="L118" s="71">
        <v>2.6104738504700435</v>
      </c>
      <c r="M118" s="70"/>
      <c r="N118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A11" sqref="A11:J1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73</v>
      </c>
      <c r="B1" s="53" t="s">
        <v>232</v>
      </c>
      <c r="C1" s="47" t="s">
        <v>43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1583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63.919644000000005</v>
      </c>
      <c r="E6" s="15">
        <v>568.68964099999994</v>
      </c>
      <c r="F6" s="15">
        <v>360.92404592355263</v>
      </c>
      <c r="G6" s="15">
        <v>52.742096317299946</v>
      </c>
      <c r="H6" s="15">
        <v>308.18194960625272</v>
      </c>
      <c r="I6" s="16">
        <v>9.2743198600482246E-2</v>
      </c>
      <c r="J6" s="17">
        <v>0.63465908274484062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63.509644000000009</v>
      </c>
      <c r="E7" s="36">
        <f ca="1">SUM(E8:OFFSET(E6,MATCH("GOBIERNOS REGIONALES",$A$8:$A$50,0),0))</f>
        <v>279.5474420000001</v>
      </c>
      <c r="F7" s="36">
        <f ca="1">SUM(F8:OFFSET(F6,MATCH("GOBIERNOS REGIONALES",$A$8:$A$50,0),0))</f>
        <v>274.8689383976116</v>
      </c>
      <c r="G7" s="36">
        <f ca="1">SUM(G8:OFFSET(G6,MATCH("GOBIERNOS REGIONALES",$A$8:$A$50,0),0))</f>
        <v>33.530542084623448</v>
      </c>
      <c r="H7" s="36">
        <f ca="1">SUM(H8:OFFSET(H6,MATCH("GOBIERNOS REGIONALES",$A$8:$A$50,0),0))</f>
        <v>241.33839631298815</v>
      </c>
      <c r="I7" s="37">
        <f ca="1">IFERROR(G7/E7,0)</f>
        <v>0.1199458018457684</v>
      </c>
      <c r="J7" s="38">
        <f ca="1">IFERROR(SUM(G7,H7)/E7,0)</f>
        <v>0.98326400853852747</v>
      </c>
      <c r="K7" s="5"/>
    </row>
    <row r="8" spans="1:11" ht="25.5" x14ac:dyDescent="0.25">
      <c r="A8" s="18"/>
      <c r="B8" s="19">
        <v>12</v>
      </c>
      <c r="C8" s="20" t="s">
        <v>110</v>
      </c>
      <c r="D8" s="21">
        <v>63.509644000000009</v>
      </c>
      <c r="E8" s="22">
        <v>279.5474420000001</v>
      </c>
      <c r="F8" s="22">
        <f t="shared" ref="F8:F12" si="0">SUM(G8,H8)</f>
        <v>274.8689383976116</v>
      </c>
      <c r="G8" s="22">
        <v>33.530542084623448</v>
      </c>
      <c r="H8" s="22">
        <v>241.33839631298815</v>
      </c>
      <c r="I8" s="23">
        <f t="shared" ref="I8:I12" si="1">IFERROR(G8/E8,0)</f>
        <v>0.1199458018457684</v>
      </c>
      <c r="J8" s="24">
        <f t="shared" ref="J8:J12" si="2">IFERROR(SUM(G8,H8)/E8,0)</f>
        <v>0.98326400853852747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0.47743799999999997</v>
      </c>
      <c r="F9" s="36">
        <f ca="1">SUM(F10:OFFSET(F8,(MATCH("GOBIERNOS LOCALES",$A$8:$A$50,0)-MATCH("GOBIERNOS REGIONALES",$A$8:$A$50,0)),0))</f>
        <v>0.47743625799193978</v>
      </c>
      <c r="G9" s="36">
        <f ca="1">SUM(G10:OFFSET(G8,(MATCH("GOBIERNOS LOCALES",$A$8:$A$50,0)-MATCH("GOBIERNOS REGIONALES",$A$8:$A$50,0)),0))</f>
        <v>0.21116827288642526</v>
      </c>
      <c r="H9" s="36">
        <f ca="1">SUM(H10:OFFSET(H8,(MATCH("GOBIERNOS LOCALES",$A$8:$A$50,0)-MATCH("GOBIERNOS REGIONALES",$A$8:$A$50,0)),0))</f>
        <v>0.26626798510551453</v>
      </c>
      <c r="I9" s="37">
        <f t="shared" ca="1" si="1"/>
        <v>0.44229464953863173</v>
      </c>
      <c r="J9" s="38">
        <f t="shared" ca="1" si="2"/>
        <v>0.99999635134182829</v>
      </c>
      <c r="K9" s="5"/>
    </row>
    <row r="10" spans="1:11" x14ac:dyDescent="0.25">
      <c r="A10" s="18"/>
      <c r="B10" s="19">
        <v>448</v>
      </c>
      <c r="C10" s="20" t="s">
        <v>213</v>
      </c>
      <c r="D10" s="21">
        <v>0</v>
      </c>
      <c r="E10" s="22">
        <v>1.7292999999999999E-2</v>
      </c>
      <c r="F10" s="22">
        <f t="shared" si="0"/>
        <v>1.7291959840804338E-2</v>
      </c>
      <c r="G10" s="22">
        <v>8.6349598132073879E-3</v>
      </c>
      <c r="H10" s="22">
        <v>8.6570000275969505E-3</v>
      </c>
      <c r="I10" s="23">
        <f t="shared" si="1"/>
        <v>0.49933266716054986</v>
      </c>
      <c r="J10" s="24">
        <f t="shared" si="2"/>
        <v>0.99993985085319714</v>
      </c>
      <c r="K10" s="5"/>
    </row>
    <row r="11" spans="1:11" x14ac:dyDescent="0.25">
      <c r="A11" s="18"/>
      <c r="B11" s="19">
        <v>453</v>
      </c>
      <c r="C11" s="20" t="s">
        <v>218</v>
      </c>
      <c r="D11" s="21">
        <v>0</v>
      </c>
      <c r="E11" s="22">
        <v>0.46014499999999997</v>
      </c>
      <c r="F11" s="22">
        <f t="shared" si="0"/>
        <v>0.46014429815113544</v>
      </c>
      <c r="G11" s="22">
        <v>0.20253331307321787</v>
      </c>
      <c r="H11" s="22">
        <v>0.25761098507791758</v>
      </c>
      <c r="I11" s="23">
        <f t="shared" si="1"/>
        <v>0.44015106775737622</v>
      </c>
      <c r="J11" s="24">
        <f t="shared" si="2"/>
        <v>0.99999847472239289</v>
      </c>
      <c r="K11" s="5"/>
    </row>
    <row r="12" spans="1:11" ht="15.75" thickBot="1" x14ac:dyDescent="0.3">
      <c r="A12" s="39" t="s">
        <v>231</v>
      </c>
      <c r="B12" s="40"/>
      <c r="C12" s="41"/>
      <c r="D12" s="42">
        <v>0.41000000000000003</v>
      </c>
      <c r="E12" s="43">
        <v>288.66476099999983</v>
      </c>
      <c r="F12" s="43">
        <f t="shared" si="0"/>
        <v>85.577671267949114</v>
      </c>
      <c r="G12" s="43">
        <v>19.000385959790073</v>
      </c>
      <c r="H12" s="43">
        <v>66.577285308159034</v>
      </c>
      <c r="I12" s="44">
        <f t="shared" si="1"/>
        <v>6.5821633004210317E-2</v>
      </c>
      <c r="J12" s="45">
        <f t="shared" si="2"/>
        <v>0.29646040261890216</v>
      </c>
      <c r="K12" s="5"/>
    </row>
    <row r="13" spans="1:11" x14ac:dyDescent="0.25">
      <c r="D13" s="6"/>
      <c r="E13" s="6"/>
      <c r="F13" s="6"/>
      <c r="G13" s="6"/>
      <c r="H13" s="6"/>
      <c r="I13" s="5"/>
      <c r="J13" s="5"/>
      <c r="K13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workbookViewId="0">
      <selection activeCell="F13" sqref="F13:K1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73</v>
      </c>
      <c r="B1" s="47" t="s">
        <v>232</v>
      </c>
      <c r="C1" s="47" t="s">
        <v>43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1584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63.919644000000005</v>
      </c>
      <c r="G6" s="15">
        <v>568.68964099999994</v>
      </c>
      <c r="H6" s="15">
        <v>360.92404592355263</v>
      </c>
      <c r="I6" s="15">
        <v>52.742096317299946</v>
      </c>
      <c r="J6" s="15">
        <v>308.18194960625272</v>
      </c>
      <c r="K6" s="16">
        <v>9.2743198600482246E-2</v>
      </c>
      <c r="L6" s="17">
        <v>0.63465908274484062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63.509643999999987</v>
      </c>
      <c r="G7" s="36">
        <f ca="1">SUM(G8:OFFSET(G6,MATCH("PROYECTOS",$A$8:$A$50,0),0))</f>
        <v>279.61624899999998</v>
      </c>
      <c r="H7" s="36">
        <f ca="1">SUM(H8:OFFSET(H6,MATCH("PROYECTOS",$A$8:$A$50,0),0))</f>
        <v>274.8689383976116</v>
      </c>
      <c r="I7" s="36">
        <f ca="1">SUM(I8:OFFSET(I6,MATCH("PROYECTOS",$A$8:$A$50,0),0))</f>
        <v>33.530542084623448</v>
      </c>
      <c r="J7" s="36">
        <f ca="1">SUM(J8:OFFSET(J6,MATCH("PROYECTOS",$A$8:$A$50,0),0))</f>
        <v>241.33839631298815</v>
      </c>
      <c r="K7" s="37">
        <f ca="1">IFERROR(I7/G7,0)</f>
        <v>0.1199162859974688</v>
      </c>
      <c r="L7" s="38">
        <f ca="1">IFERROR(SUM(I7,J7)/G7,0)</f>
        <v>0.98302205033017098</v>
      </c>
      <c r="M7" s="57"/>
      <c r="N7" s="36"/>
      <c r="O7" s="38"/>
    </row>
    <row r="8" spans="1:15" ht="25.5" x14ac:dyDescent="0.25">
      <c r="A8" s="18"/>
      <c r="B8" s="20">
        <v>3000194</v>
      </c>
      <c r="C8" s="20" t="s">
        <v>1585</v>
      </c>
      <c r="D8" s="60">
        <v>411</v>
      </c>
      <c r="E8" s="20" t="s">
        <v>1586</v>
      </c>
      <c r="F8" s="21">
        <v>63.509643999999987</v>
      </c>
      <c r="G8" s="22">
        <v>279.61624899999998</v>
      </c>
      <c r="H8" s="22">
        <f t="shared" ref="H8" si="0">SUM(I8,J8)</f>
        <v>274.8689383976116</v>
      </c>
      <c r="I8" s="22">
        <v>33.530542084623448</v>
      </c>
      <c r="J8" s="22">
        <v>241.33839631298815</v>
      </c>
      <c r="K8" s="23">
        <f t="shared" ref="K8:K9" si="1">IFERROR(I8/G8,0)</f>
        <v>0.1199162859974688</v>
      </c>
      <c r="L8" s="24">
        <f t="shared" ref="L8:L9" si="2">IFERROR(SUM(I8,J8)/G8,0)</f>
        <v>0.98302205033017098</v>
      </c>
      <c r="M8" s="61"/>
      <c r="N8" s="22"/>
      <c r="O8" s="24" t="str">
        <f>IFERROR(N8/M8,".")</f>
        <v>.</v>
      </c>
    </row>
    <row r="9" spans="1:15" ht="15.75" thickBot="1" x14ac:dyDescent="0.3">
      <c r="A9" s="39" t="s">
        <v>306</v>
      </c>
      <c r="B9" s="41"/>
      <c r="C9" s="41"/>
      <c r="D9" s="58"/>
      <c r="E9" s="41"/>
      <c r="F9" s="42">
        <f ca="1">OFFSET(F9,-MATCH("PROYECTOS",$A$8:$A$50,0)-1,0)-(OFFSET(F9,-MATCH("PROYECTOS",$A$8:$A$50,0),0))</f>
        <v>0.41000000000001791</v>
      </c>
      <c r="G9" s="43">
        <f t="shared" ref="G9:J9" ca="1" si="3">OFFSET(G9,-MATCH("PROYECTOS",$A$8:$A$50,0)-1,0)-(OFFSET(G9,-MATCH("PROYECTOS",$A$8:$A$50,0),0))</f>
        <v>289.07339199999996</v>
      </c>
      <c r="H9" s="43">
        <f t="shared" ca="1" si="3"/>
        <v>86.055107525941025</v>
      </c>
      <c r="I9" s="43">
        <f t="shared" ca="1" si="3"/>
        <v>19.211554232676498</v>
      </c>
      <c r="J9" s="43">
        <f t="shared" ca="1" si="3"/>
        <v>66.843553293264563</v>
      </c>
      <c r="K9" s="44">
        <f t="shared" ca="1" si="1"/>
        <v>6.6459088813945563E-2</v>
      </c>
      <c r="L9" s="45">
        <f t="shared" ca="1" si="2"/>
        <v>0.29769293856676049</v>
      </c>
      <c r="M9" s="59"/>
      <c r="N9" s="43"/>
      <c r="O9" s="45"/>
    </row>
    <row r="10" spans="1:15" ht="15.75" thickBot="1" x14ac:dyDescent="0.3"/>
    <row r="11" spans="1:15" ht="15.75" thickBot="1" x14ac:dyDescent="0.3">
      <c r="A11" s="87" t="s">
        <v>377</v>
      </c>
      <c r="B11" s="88"/>
      <c r="C11" s="88"/>
      <c r="D11" s="88"/>
      <c r="E11" s="88"/>
      <c r="F11" s="89"/>
    </row>
    <row r="12" spans="1:15" ht="15.75" thickBot="1" x14ac:dyDescent="0.3">
      <c r="A12" s="2" t="s">
        <v>1594</v>
      </c>
    </row>
    <row r="13" spans="1:15" ht="45" customHeight="1" x14ac:dyDescent="0.25">
      <c r="A13" s="80" t="s">
        <v>379</v>
      </c>
      <c r="B13" s="81"/>
      <c r="C13" s="81"/>
      <c r="D13" s="81"/>
      <c r="E13" s="81"/>
      <c r="F13" s="103" t="s">
        <v>380</v>
      </c>
      <c r="G13" s="7"/>
      <c r="H13" s="7"/>
      <c r="I13" s="7"/>
      <c r="J13" s="7"/>
      <c r="K13" s="7"/>
    </row>
    <row r="14" spans="1:15" ht="15.75" thickBot="1" x14ac:dyDescent="0.3">
      <c r="A14" s="101"/>
      <c r="B14" s="102"/>
      <c r="C14" s="102"/>
      <c r="D14" s="102"/>
      <c r="E14" s="102"/>
      <c r="F14" s="104"/>
      <c r="G14" s="8"/>
      <c r="H14" s="8"/>
      <c r="I14" s="8"/>
      <c r="J14" s="8"/>
      <c r="K14" s="8"/>
    </row>
  </sheetData>
  <mergeCells count="16">
    <mergeCell ref="A13:E14"/>
    <mergeCell ref="F13:F14"/>
    <mergeCell ref="A3:E3"/>
    <mergeCell ref="F3:L3"/>
    <mergeCell ref="M3:O3"/>
    <mergeCell ref="I4:J4"/>
    <mergeCell ref="K4:L4"/>
    <mergeCell ref="A11:F11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73</v>
      </c>
      <c r="B1" s="47" t="s">
        <v>232</v>
      </c>
      <c r="C1" s="47" t="s">
        <v>43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1587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63.919644000000005</v>
      </c>
      <c r="I6" s="15">
        <v>568.68964099999994</v>
      </c>
      <c r="J6" s="15">
        <v>360.92404592355263</v>
      </c>
      <c r="K6" s="15">
        <v>52.742096317299946</v>
      </c>
      <c r="L6" s="15">
        <v>308.18194960625272</v>
      </c>
      <c r="M6" s="16">
        <v>9.2743198600482246E-2</v>
      </c>
      <c r="N6" s="17">
        <v>0.63465908274484062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SUM(H8:OFFSET(H6,MATCH("PROYECTOS",$A$8:$A$11,0),0))</f>
        <v>63.509643999999994</v>
      </c>
      <c r="I7" s="35">
        <f ca="1">SUM(I8:OFFSET(I6,MATCH("PROYECTOS",$A$8:$A$11,0),0))</f>
        <v>279.61624899999998</v>
      </c>
      <c r="J7" s="35">
        <f ca="1">SUM(J8:OFFSET(J6,MATCH("PROYECTOS",$A$8:$A$11,0),0))</f>
        <v>274.8689383976116</v>
      </c>
      <c r="K7" s="35">
        <f ca="1">SUM(K8:OFFSET(K6,MATCH("PROYECTOS",$A$8:$A$11,0),0))</f>
        <v>33.530542084623448</v>
      </c>
      <c r="L7" s="35">
        <f ca="1">SUM(L8:OFFSET(L6,MATCH("PROYECTOS",$A$8:$A$11,0),0))</f>
        <v>241.33839631298815</v>
      </c>
      <c r="M7" s="37">
        <f ca="1">IFERROR(K7/I7,0)</f>
        <v>0.1199162859974688</v>
      </c>
      <c r="N7" s="38">
        <f ca="1">IFERROR(SUM(K7,L7)/I7,0)</f>
        <v>0.98302205033017098</v>
      </c>
      <c r="O7" s="57"/>
      <c r="P7" s="36"/>
      <c r="Q7" s="38"/>
    </row>
    <row r="8" spans="1:17" ht="25.5" x14ac:dyDescent="0.25">
      <c r="A8" s="18"/>
      <c r="B8" s="65">
        <v>5001253</v>
      </c>
      <c r="C8" s="20" t="s">
        <v>1001</v>
      </c>
      <c r="D8" s="20">
        <v>3000194</v>
      </c>
      <c r="E8" s="20" t="s">
        <v>1585</v>
      </c>
      <c r="F8" s="60">
        <v>177</v>
      </c>
      <c r="G8" s="20" t="s">
        <v>1013</v>
      </c>
      <c r="H8" s="21">
        <v>43.015000000000001</v>
      </c>
      <c r="I8" s="22">
        <v>260.99484999999999</v>
      </c>
      <c r="J8" s="22">
        <f t="shared" ref="J8:J10" si="0">SUM(K8,L8)</f>
        <v>257.0041753873229</v>
      </c>
      <c r="K8" s="22">
        <v>26.304536283016205</v>
      </c>
      <c r="L8" s="22">
        <v>230.6996391043067</v>
      </c>
      <c r="M8" s="23">
        <f t="shared" ref="M8:M11" si="1">IFERROR(K8/I8,0)</f>
        <v>0.10078565260201956</v>
      </c>
      <c r="N8" s="24">
        <f t="shared" ref="N8:N11" si="2">IFERROR(SUM(K8,L8)/I8,0)</f>
        <v>0.98470975725123666</v>
      </c>
      <c r="O8" s="61">
        <v>716</v>
      </c>
      <c r="P8" s="22">
        <v>808</v>
      </c>
      <c r="Q8" s="24">
        <f>IFERROR(P8/O8,".")</f>
        <v>1.1284916201117319</v>
      </c>
    </row>
    <row r="9" spans="1:17" ht="51" x14ac:dyDescent="0.25">
      <c r="A9" s="18"/>
      <c r="B9" s="65">
        <v>5004341</v>
      </c>
      <c r="C9" s="20" t="s">
        <v>1588</v>
      </c>
      <c r="D9" s="20">
        <v>3000194</v>
      </c>
      <c r="E9" s="20" t="s">
        <v>1585</v>
      </c>
      <c r="F9" s="60">
        <v>117</v>
      </c>
      <c r="G9" s="20" t="s">
        <v>813</v>
      </c>
      <c r="H9" s="21">
        <v>7.3616729999999979</v>
      </c>
      <c r="I9" s="22">
        <v>7.0048060000000021</v>
      </c>
      <c r="J9" s="22">
        <f t="shared" si="0"/>
        <v>6.8965988280288002</v>
      </c>
      <c r="K9" s="22">
        <v>3.2798477562901098</v>
      </c>
      <c r="L9" s="22">
        <v>3.6167510717386904</v>
      </c>
      <c r="M9" s="23">
        <f t="shared" si="1"/>
        <v>0.4682282073607904</v>
      </c>
      <c r="N9" s="24">
        <f t="shared" si="2"/>
        <v>0.98455243842995765</v>
      </c>
      <c r="O9" s="61">
        <v>65</v>
      </c>
      <c r="P9" s="22">
        <v>162</v>
      </c>
      <c r="Q9" s="24">
        <f t="shared" ref="Q9:Q10" si="3">IFERROR(P9/O9,".")</f>
        <v>2.4923076923076923</v>
      </c>
    </row>
    <row r="10" spans="1:17" ht="25.5" x14ac:dyDescent="0.25">
      <c r="A10" s="18"/>
      <c r="B10" s="65">
        <v>5004342</v>
      </c>
      <c r="C10" s="20" t="s">
        <v>1589</v>
      </c>
      <c r="D10" s="20">
        <v>3000194</v>
      </c>
      <c r="E10" s="20" t="s">
        <v>1585</v>
      </c>
      <c r="F10" s="60">
        <v>60</v>
      </c>
      <c r="G10" s="20" t="s">
        <v>323</v>
      </c>
      <c r="H10" s="21">
        <v>13.132971</v>
      </c>
      <c r="I10" s="22">
        <v>11.616592999999998</v>
      </c>
      <c r="J10" s="22">
        <f t="shared" si="0"/>
        <v>10.968164182259898</v>
      </c>
      <c r="K10" s="22">
        <v>3.9461580453171337</v>
      </c>
      <c r="L10" s="22">
        <v>7.022006136942764</v>
      </c>
      <c r="M10" s="23">
        <f t="shared" si="1"/>
        <v>0.33970012079420653</v>
      </c>
      <c r="N10" s="24">
        <f t="shared" si="2"/>
        <v>0.94418080949034711</v>
      </c>
      <c r="O10" s="61">
        <v>755</v>
      </c>
      <c r="P10" s="22">
        <v>667</v>
      </c>
      <c r="Q10" s="24">
        <f t="shared" si="3"/>
        <v>0.88344370860927157</v>
      </c>
    </row>
    <row r="11" spans="1:17" ht="15.75" thickBot="1" x14ac:dyDescent="0.3">
      <c r="A11" s="39" t="s">
        <v>306</v>
      </c>
      <c r="B11" s="41"/>
      <c r="C11" s="41"/>
      <c r="D11" s="64"/>
      <c r="E11" s="41"/>
      <c r="F11" s="58"/>
      <c r="G11" s="41"/>
      <c r="H11" s="42">
        <f ca="1">OFFSET(H11,-MATCH("PROYECTOS",$A$8:$A$11,0)-1,0)-(OFFSET(H11,-MATCH("PROYECTOS",$A$8:$A$11,0),0))</f>
        <v>0.4100000000000108</v>
      </c>
      <c r="I11" s="42">
        <f t="shared" ref="I11:L11" ca="1" si="4">OFFSET(I11,-MATCH("PROYECTOS",$A$8:$A$11,0)-1,0)-(OFFSET(I11,-MATCH("PROYECTOS",$A$8:$A$11,0),0))</f>
        <v>289.07339199999996</v>
      </c>
      <c r="J11" s="42">
        <f t="shared" ca="1" si="4"/>
        <v>86.055107525941025</v>
      </c>
      <c r="K11" s="42">
        <f t="shared" ca="1" si="4"/>
        <v>19.211554232676498</v>
      </c>
      <c r="L11" s="42">
        <f t="shared" ca="1" si="4"/>
        <v>66.843553293264563</v>
      </c>
      <c r="M11" s="44">
        <f t="shared" ca="1" si="1"/>
        <v>6.6459088813945563E-2</v>
      </c>
      <c r="N11" s="45">
        <f t="shared" ca="1" si="2"/>
        <v>0.29769293856676049</v>
      </c>
      <c r="O11" s="59"/>
      <c r="P11" s="43"/>
      <c r="Q11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73</v>
      </c>
      <c r="B1" s="47" t="s">
        <v>232</v>
      </c>
      <c r="C1" s="47" t="s">
        <v>43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1590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102.75" thickBot="1" x14ac:dyDescent="0.3">
      <c r="A6" s="25"/>
      <c r="B6" s="27">
        <v>3000194</v>
      </c>
      <c r="C6" s="27" t="s">
        <v>1585</v>
      </c>
      <c r="D6" s="27">
        <v>411</v>
      </c>
      <c r="E6" s="27" t="s">
        <v>1586</v>
      </c>
      <c r="F6" s="27">
        <v>12</v>
      </c>
      <c r="G6" s="27" t="s">
        <v>110</v>
      </c>
      <c r="H6" s="27">
        <v>5</v>
      </c>
      <c r="I6" s="27" t="s">
        <v>1591</v>
      </c>
      <c r="J6" s="27">
        <v>3</v>
      </c>
      <c r="K6" s="27" t="s">
        <v>657</v>
      </c>
      <c r="L6" s="69">
        <v>43.014999999999993</v>
      </c>
      <c r="M6" s="70">
        <v>260.99484999999999</v>
      </c>
      <c r="N6" s="71">
        <v>257.00417555123568</v>
      </c>
      <c r="O6" s="70"/>
      <c r="P6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73</v>
      </c>
      <c r="B1" s="47" t="s">
        <v>232</v>
      </c>
      <c r="C1" s="47" t="s">
        <v>43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1592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102.75" thickBot="1" x14ac:dyDescent="0.3">
      <c r="A6" s="25"/>
      <c r="B6" s="27">
        <v>5001253</v>
      </c>
      <c r="C6" s="27" t="s">
        <v>1001</v>
      </c>
      <c r="D6" s="27">
        <v>3000194</v>
      </c>
      <c r="E6" s="27" t="s">
        <v>1585</v>
      </c>
      <c r="F6" s="27">
        <v>177</v>
      </c>
      <c r="G6" s="27" t="s">
        <v>1013</v>
      </c>
      <c r="H6" s="27">
        <v>12</v>
      </c>
      <c r="I6" s="27" t="s">
        <v>110</v>
      </c>
      <c r="J6" s="27">
        <v>5</v>
      </c>
      <c r="K6" s="27" t="s">
        <v>1591</v>
      </c>
      <c r="L6" s="27">
        <v>3</v>
      </c>
      <c r="M6" s="27" t="s">
        <v>657</v>
      </c>
      <c r="N6" s="69">
        <v>43.015000000000001</v>
      </c>
      <c r="O6" s="70">
        <v>260.99485000000004</v>
      </c>
      <c r="P6" s="71">
        <v>257.00417555123568</v>
      </c>
      <c r="Q6" s="70">
        <v>716</v>
      </c>
      <c r="R6" s="71">
        <v>808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74</v>
      </c>
      <c r="B1" s="48" t="s">
        <v>232</v>
      </c>
      <c r="C1" s="47" t="s">
        <v>44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1595</v>
      </c>
      <c r="L2" s="1" t="s">
        <v>1613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84.496460000000027</v>
      </c>
      <c r="E6" s="15">
        <f ca="1">SUM(E7:OFFSET(E7,50,0))</f>
        <v>142.79569799999999</v>
      </c>
      <c r="F6" s="15">
        <f ca="1">SUM(F7:OFFSET(F7,50,0))</f>
        <v>138.29210760689239</v>
      </c>
      <c r="G6" s="15">
        <f ca="1">SUM(G7:OFFSET(G7,50,0))</f>
        <v>75.476294648397015</v>
      </c>
      <c r="H6" s="15">
        <f ca="1">SUM(H7:OFFSET(H7,50,0))</f>
        <v>62.815812958495371</v>
      </c>
      <c r="I6" s="16">
        <f ca="1">IFERROR(G6/E6,0)</f>
        <v>0.52856140419858466</v>
      </c>
      <c r="J6" s="17">
        <f ca="1">IFERROR(SUM(G6,H6)/E6,0)</f>
        <v>0.96846130201270064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7</v>
      </c>
      <c r="C7" s="20" t="s">
        <v>250</v>
      </c>
      <c r="D7" s="21">
        <v>0</v>
      </c>
      <c r="E7" s="22">
        <v>2.5153160000000003</v>
      </c>
      <c r="F7" s="22">
        <f t="shared" ref="F7:F12" si="0">SUM(G7,H7)</f>
        <v>2.2874197475612164</v>
      </c>
      <c r="G7" s="22">
        <v>0.26600000262260437</v>
      </c>
      <c r="H7" s="22">
        <v>2.021419744938612</v>
      </c>
      <c r="I7" s="23">
        <f t="shared" ref="I7:I12" si="1">IFERROR(G7/E7,0)</f>
        <v>0.10575212125339493</v>
      </c>
      <c r="J7" s="24">
        <f t="shared" ref="J7:J12" si="2">IFERROR(SUM(G7,H7)/E7,0)</f>
        <v>0.90939657186660283</v>
      </c>
      <c r="K7" s="5"/>
      <c r="L7" t="s">
        <v>253</v>
      </c>
      <c r="M7" s="6">
        <v>0.50283200724516064</v>
      </c>
      <c r="N7" s="72">
        <v>0.99995825270041272</v>
      </c>
    </row>
    <row r="8" spans="1:14" x14ac:dyDescent="0.25">
      <c r="A8" s="18"/>
      <c r="B8" s="51">
        <v>8</v>
      </c>
      <c r="C8" s="20" t="s">
        <v>251</v>
      </c>
      <c r="D8" s="21">
        <v>0.58818400000000004</v>
      </c>
      <c r="E8" s="22">
        <v>0.58818399999999993</v>
      </c>
      <c r="F8" s="22">
        <f t="shared" si="0"/>
        <v>0.58808241039514542</v>
      </c>
      <c r="G8" s="22">
        <v>4.882499948143959E-2</v>
      </c>
      <c r="H8" s="22">
        <v>0.53925741091370583</v>
      </c>
      <c r="I8" s="23">
        <f t="shared" si="1"/>
        <v>8.3009737567563205E-2</v>
      </c>
      <c r="J8" s="24">
        <f t="shared" si="2"/>
        <v>0.99982728261079101</v>
      </c>
      <c r="K8" s="5"/>
      <c r="L8" t="s">
        <v>264</v>
      </c>
      <c r="M8" s="6">
        <v>0.16199071012670174</v>
      </c>
      <c r="N8" s="72">
        <v>0.9999426551030971</v>
      </c>
    </row>
    <row r="9" spans="1:14" x14ac:dyDescent="0.25">
      <c r="A9" s="18"/>
      <c r="B9" s="51">
        <v>10</v>
      </c>
      <c r="C9" s="20" t="s">
        <v>253</v>
      </c>
      <c r="D9" s="21">
        <v>0.16200000000000003</v>
      </c>
      <c r="E9" s="22">
        <v>0.50285299999999999</v>
      </c>
      <c r="F9" s="22">
        <f t="shared" si="0"/>
        <v>0.50283200724516064</v>
      </c>
      <c r="G9" s="22">
        <v>0.12247100187232718</v>
      </c>
      <c r="H9" s="22">
        <v>0.38036100537283346</v>
      </c>
      <c r="I9" s="23">
        <f t="shared" si="1"/>
        <v>0.24355229435307571</v>
      </c>
      <c r="J9" s="24">
        <f t="shared" si="2"/>
        <v>0.99995825270041272</v>
      </c>
      <c r="K9" s="5"/>
      <c r="L9" t="s">
        <v>251</v>
      </c>
      <c r="M9" s="6">
        <v>0.58808241039514542</v>
      </c>
      <c r="N9" s="72">
        <v>0.99982728261079101</v>
      </c>
    </row>
    <row r="10" spans="1:14" x14ac:dyDescent="0.25">
      <c r="A10" s="18"/>
      <c r="B10" s="51">
        <v>15</v>
      </c>
      <c r="C10" s="20" t="s">
        <v>258</v>
      </c>
      <c r="D10" s="21">
        <v>83.422276000000011</v>
      </c>
      <c r="E10" s="22">
        <v>138.77057299999996</v>
      </c>
      <c r="F10" s="22">
        <f t="shared" si="0"/>
        <v>134.51067583222539</v>
      </c>
      <c r="G10" s="22">
        <v>75.026998644490959</v>
      </c>
      <c r="H10" s="22">
        <v>59.483677187734429</v>
      </c>
      <c r="I10" s="23">
        <f t="shared" si="1"/>
        <v>0.54065496036029903</v>
      </c>
      <c r="J10" s="24">
        <f t="shared" si="2"/>
        <v>0.96930259005434405</v>
      </c>
      <c r="K10" s="5"/>
      <c r="L10" t="s">
        <v>258</v>
      </c>
      <c r="M10" s="6">
        <v>134.51067583222539</v>
      </c>
      <c r="N10" s="72">
        <v>0.96930259005434405</v>
      </c>
    </row>
    <row r="11" spans="1:14" x14ac:dyDescent="0.25">
      <c r="A11" s="18"/>
      <c r="B11" s="51">
        <v>21</v>
      </c>
      <c r="C11" s="20" t="s">
        <v>264</v>
      </c>
      <c r="D11" s="21">
        <v>0.16200000000000001</v>
      </c>
      <c r="E11" s="22">
        <v>0.16200000000000001</v>
      </c>
      <c r="F11" s="22">
        <f t="shared" si="0"/>
        <v>0.16199071012670174</v>
      </c>
      <c r="G11" s="22">
        <v>1.1999999929685146E-2</v>
      </c>
      <c r="H11" s="22">
        <v>0.1499907101970166</v>
      </c>
      <c r="I11" s="23">
        <f t="shared" si="1"/>
        <v>7.4074073640031754E-2</v>
      </c>
      <c r="J11" s="24">
        <f t="shared" si="2"/>
        <v>0.9999426551030971</v>
      </c>
      <c r="K11" s="5"/>
      <c r="L11" t="s">
        <v>268</v>
      </c>
      <c r="M11" s="6">
        <v>0.24110689933877438</v>
      </c>
      <c r="N11" s="72">
        <v>0.93899217725754514</v>
      </c>
    </row>
    <row r="12" spans="1:14" ht="15.75" thickBot="1" x14ac:dyDescent="0.3">
      <c r="A12" s="25"/>
      <c r="B12" s="52">
        <v>25</v>
      </c>
      <c r="C12" s="27" t="s">
        <v>268</v>
      </c>
      <c r="D12" s="28">
        <v>0.16200000000000001</v>
      </c>
      <c r="E12" s="29">
        <v>0.256772</v>
      </c>
      <c r="F12" s="29">
        <f t="shared" si="0"/>
        <v>0.24110689933877438</v>
      </c>
      <c r="G12" s="29">
        <v>0</v>
      </c>
      <c r="H12" s="29">
        <v>0.24110689933877438</v>
      </c>
      <c r="I12" s="30">
        <f t="shared" si="1"/>
        <v>0</v>
      </c>
      <c r="J12" s="31">
        <f t="shared" si="2"/>
        <v>0.93899217725754514</v>
      </c>
      <c r="K12" s="5"/>
      <c r="L12" t="s">
        <v>250</v>
      </c>
      <c r="M12" s="6">
        <v>2.2874197475612164</v>
      </c>
      <c r="N12" s="72">
        <v>0.90939657186660283</v>
      </c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A18" sqref="A18:J1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74</v>
      </c>
      <c r="B1" s="53" t="s">
        <v>232</v>
      </c>
      <c r="C1" s="47" t="s">
        <v>44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1596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84.496460000000027</v>
      </c>
      <c r="E6" s="15">
        <v>142.79569799999999</v>
      </c>
      <c r="F6" s="15">
        <v>138.29210760689239</v>
      </c>
      <c r="G6" s="15">
        <v>75.476294648397015</v>
      </c>
      <c r="H6" s="15">
        <v>62.815812958495371</v>
      </c>
      <c r="I6" s="16">
        <v>0.52856140419858466</v>
      </c>
      <c r="J6" s="17">
        <v>0.96846130201270064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84.010460000000009</v>
      </c>
      <c r="E7" s="36">
        <f ca="1">SUM(E8:OFFSET(E6,MATCH("GOBIERNOS REGIONALES",$A$8:$A$50,0),0))</f>
        <v>141.87407299999995</v>
      </c>
      <c r="F7" s="36">
        <f ca="1">SUM(F8:OFFSET(F6,MATCH("GOBIERNOS REGIONALES",$A$8:$A$50,0),0))</f>
        <v>137.38617799018175</v>
      </c>
      <c r="G7" s="36">
        <f ca="1">SUM(G8:OFFSET(G6,MATCH("GOBIERNOS REGIONALES",$A$8:$A$50,0),0))</f>
        <v>75.341823646595003</v>
      </c>
      <c r="H7" s="36">
        <f ca="1">SUM(H8:OFFSET(H6,MATCH("GOBIERNOS REGIONALES",$A$8:$A$50,0),0))</f>
        <v>62.044354343586747</v>
      </c>
      <c r="I7" s="37">
        <f ca="1">IFERROR(G7/E7,0)</f>
        <v>0.53104716072114899</v>
      </c>
      <c r="J7" s="38">
        <f ca="1">IFERROR(SUM(G7,H7)/E7,0)</f>
        <v>0.96836705315552474</v>
      </c>
      <c r="K7" s="5"/>
    </row>
    <row r="8" spans="1:11" ht="25.5" x14ac:dyDescent="0.25">
      <c r="A8" s="18"/>
      <c r="B8" s="19">
        <v>2</v>
      </c>
      <c r="C8" s="20" t="s">
        <v>99</v>
      </c>
      <c r="D8" s="21">
        <v>0</v>
      </c>
      <c r="E8" s="22">
        <v>0.102892</v>
      </c>
      <c r="F8" s="22">
        <f t="shared" ref="F8:F19" si="0">SUM(G8,H8)</f>
        <v>0.10289155741338618</v>
      </c>
      <c r="G8" s="22">
        <v>1.452679026988335E-2</v>
      </c>
      <c r="H8" s="22">
        <v>8.8364767143502831E-2</v>
      </c>
      <c r="I8" s="23">
        <f t="shared" ref="I8:I19" si="1">IFERROR(G8/E8,0)</f>
        <v>0.14118483720681249</v>
      </c>
      <c r="J8" s="24">
        <f t="shared" ref="J8:J19" si="2">IFERROR(SUM(G8,H8)/E8,0)</f>
        <v>0.99999569853230752</v>
      </c>
      <c r="K8" s="5"/>
    </row>
    <row r="9" spans="1:11" x14ac:dyDescent="0.25">
      <c r="A9" s="18"/>
      <c r="B9" s="19">
        <v>4</v>
      </c>
      <c r="C9" s="20" t="s">
        <v>101</v>
      </c>
      <c r="D9" s="21">
        <v>0.25</v>
      </c>
      <c r="E9" s="22">
        <v>0.75468799999999991</v>
      </c>
      <c r="F9" s="22">
        <f t="shared" si="0"/>
        <v>0.64728682418353856</v>
      </c>
      <c r="G9" s="22">
        <v>0.22925597405992448</v>
      </c>
      <c r="H9" s="22">
        <v>0.41803085012361407</v>
      </c>
      <c r="I9" s="23">
        <f t="shared" si="1"/>
        <v>0.30377583062129582</v>
      </c>
      <c r="J9" s="24">
        <f t="shared" si="2"/>
        <v>0.85768797726151558</v>
      </c>
      <c r="K9" s="5"/>
    </row>
    <row r="10" spans="1:11" x14ac:dyDescent="0.25">
      <c r="A10" s="18"/>
      <c r="B10" s="19">
        <v>7</v>
      </c>
      <c r="C10" s="20" t="s">
        <v>105</v>
      </c>
      <c r="D10" s="21">
        <v>0.58818400000000004</v>
      </c>
      <c r="E10" s="22">
        <v>0.58818399999999993</v>
      </c>
      <c r="F10" s="22">
        <f t="shared" si="0"/>
        <v>0.58808241039514542</v>
      </c>
      <c r="G10" s="22">
        <v>4.882499948143959E-2</v>
      </c>
      <c r="H10" s="22">
        <v>0.53925741091370583</v>
      </c>
      <c r="I10" s="23">
        <f t="shared" si="1"/>
        <v>8.3009737567563205E-2</v>
      </c>
      <c r="J10" s="24">
        <f t="shared" si="2"/>
        <v>0.99982728261079101</v>
      </c>
      <c r="K10" s="5"/>
    </row>
    <row r="11" spans="1:11" ht="25.5" x14ac:dyDescent="0.25">
      <c r="A11" s="18"/>
      <c r="B11" s="19">
        <v>12</v>
      </c>
      <c r="C11" s="20" t="s">
        <v>111</v>
      </c>
      <c r="D11" s="21">
        <v>79.132056000000006</v>
      </c>
      <c r="E11" s="22">
        <v>130.30215299999998</v>
      </c>
      <c r="F11" s="22">
        <f t="shared" si="0"/>
        <v>127.79766547161489</v>
      </c>
      <c r="G11" s="22">
        <v>73.742388592334464</v>
      </c>
      <c r="H11" s="22">
        <v>54.055276879280427</v>
      </c>
      <c r="I11" s="23">
        <f t="shared" si="1"/>
        <v>0.56593376927804473</v>
      </c>
      <c r="J11" s="24">
        <f t="shared" si="2"/>
        <v>0.98077938490866623</v>
      </c>
      <c r="K11" s="5"/>
    </row>
    <row r="12" spans="1:11" x14ac:dyDescent="0.25">
      <c r="A12" s="18"/>
      <c r="B12" s="19">
        <v>22</v>
      </c>
      <c r="C12" s="20" t="s">
        <v>115</v>
      </c>
      <c r="D12" s="21">
        <v>2.0402199999999997</v>
      </c>
      <c r="E12" s="22">
        <v>2.9687600000000001</v>
      </c>
      <c r="F12" s="22">
        <f t="shared" si="0"/>
        <v>2.6537832264584722</v>
      </c>
      <c r="G12" s="22">
        <v>0.82823278591968119</v>
      </c>
      <c r="H12" s="22">
        <v>1.825550440538791</v>
      </c>
      <c r="I12" s="23">
        <f t="shared" si="1"/>
        <v>0.27898273552583608</v>
      </c>
      <c r="J12" s="24">
        <f t="shared" si="2"/>
        <v>0.89390291787091991</v>
      </c>
      <c r="K12" s="5"/>
    </row>
    <row r="13" spans="1:11" x14ac:dyDescent="0.25">
      <c r="A13" s="18"/>
      <c r="B13" s="19">
        <v>26</v>
      </c>
      <c r="C13" s="20" t="s">
        <v>117</v>
      </c>
      <c r="D13" s="21">
        <v>2</v>
      </c>
      <c r="E13" s="22">
        <v>7.1378369999999993</v>
      </c>
      <c r="F13" s="22">
        <f t="shared" si="0"/>
        <v>5.5774807200068608</v>
      </c>
      <c r="G13" s="22">
        <v>0.47859450452961028</v>
      </c>
      <c r="H13" s="22">
        <v>5.0988862154772505</v>
      </c>
      <c r="I13" s="23">
        <f t="shared" si="1"/>
        <v>6.7050354964621681E-2</v>
      </c>
      <c r="J13" s="24">
        <f t="shared" si="2"/>
        <v>0.78139648187635291</v>
      </c>
      <c r="K13" s="5"/>
    </row>
    <row r="14" spans="1:11" x14ac:dyDescent="0.25">
      <c r="A14" s="18"/>
      <c r="B14" s="19">
        <v>332</v>
      </c>
      <c r="C14" s="20" t="s">
        <v>158</v>
      </c>
      <c r="D14" s="21">
        <v>0</v>
      </c>
      <c r="E14" s="22">
        <v>1.9559E-2</v>
      </c>
      <c r="F14" s="22">
        <f t="shared" si="0"/>
        <v>1.8987780109455343E-2</v>
      </c>
      <c r="G14" s="22">
        <v>0</v>
      </c>
      <c r="H14" s="22">
        <v>1.8987780109455343E-2</v>
      </c>
      <c r="I14" s="23">
        <f t="shared" si="1"/>
        <v>0</v>
      </c>
      <c r="J14" s="24">
        <f t="shared" si="2"/>
        <v>0.97079503601694073</v>
      </c>
      <c r="K14" s="5"/>
    </row>
    <row r="15" spans="1:11" x14ac:dyDescent="0.25">
      <c r="A15" s="32" t="s">
        <v>204</v>
      </c>
      <c r="B15" s="33"/>
      <c r="C15" s="34"/>
      <c r="D15" s="35">
        <f ca="1">SUM(D16:OFFSET(D14,(MATCH("GOBIERNOS LOCALES",$A$8:$A$50,0)-MATCH("GOBIERNOS REGIONALES",$A$8:$A$50,0)),0))</f>
        <v>0.4860000000000001</v>
      </c>
      <c r="E15" s="36">
        <f ca="1">SUM(E16:OFFSET(E14,(MATCH("GOBIERNOS LOCALES",$A$8:$A$50,0)-MATCH("GOBIERNOS REGIONALES",$A$8:$A$50,0)),0))</f>
        <v>0.48599999999999999</v>
      </c>
      <c r="F15" s="36">
        <f ca="1">SUM(F16:OFFSET(F14,(MATCH("GOBIERNOS LOCALES",$A$8:$A$50,0)-MATCH("GOBIERNOS REGIONALES",$A$8:$A$50,0)),0))</f>
        <v>0.47030461177928373</v>
      </c>
      <c r="G15" s="36">
        <f ca="1">SUM(G16:OFFSET(G14,(MATCH("GOBIERNOS LOCALES",$A$8:$A$50,0)-MATCH("GOBIERNOS REGIONALES",$A$8:$A$50,0)),0))</f>
        <v>2.7249999926425517E-2</v>
      </c>
      <c r="H15" s="36">
        <f ca="1">SUM(H16:OFFSET(H14,(MATCH("GOBIERNOS LOCALES",$A$8:$A$50,0)-MATCH("GOBIERNOS REGIONALES",$A$8:$A$50,0)),0))</f>
        <v>0.44305461185285822</v>
      </c>
      <c r="I15" s="37">
        <f t="shared" ca="1" si="1"/>
        <v>5.6069958696348801E-2</v>
      </c>
      <c r="J15" s="38">
        <f t="shared" ca="1" si="2"/>
        <v>0.96770496250881433</v>
      </c>
      <c r="K15" s="5"/>
    </row>
    <row r="16" spans="1:11" x14ac:dyDescent="0.25">
      <c r="A16" s="18"/>
      <c r="B16" s="19">
        <v>448</v>
      </c>
      <c r="C16" s="20" t="s">
        <v>213</v>
      </c>
      <c r="D16" s="21">
        <v>0.16200000000000003</v>
      </c>
      <c r="E16" s="22">
        <v>0.16200000000000001</v>
      </c>
      <c r="F16" s="22">
        <f t="shared" si="0"/>
        <v>0.16197900206316262</v>
      </c>
      <c r="G16" s="22">
        <v>1.5249999996740371E-2</v>
      </c>
      <c r="H16" s="22">
        <v>0.14672900206642225</v>
      </c>
      <c r="I16" s="23">
        <f t="shared" si="1"/>
        <v>9.4135802449014636E-2</v>
      </c>
      <c r="J16" s="24">
        <f t="shared" si="2"/>
        <v>0.99987038310594212</v>
      </c>
      <c r="K16" s="5"/>
    </row>
    <row r="17" spans="1:11" x14ac:dyDescent="0.25">
      <c r="A17" s="18"/>
      <c r="B17" s="19">
        <v>458</v>
      </c>
      <c r="C17" s="20" t="s">
        <v>223</v>
      </c>
      <c r="D17" s="21">
        <v>0.16200000000000001</v>
      </c>
      <c r="E17" s="22">
        <v>0.16200000000000001</v>
      </c>
      <c r="F17" s="22">
        <f t="shared" si="0"/>
        <v>0.16199071012670174</v>
      </c>
      <c r="G17" s="22">
        <v>1.1999999929685146E-2</v>
      </c>
      <c r="H17" s="22">
        <v>0.1499907101970166</v>
      </c>
      <c r="I17" s="23">
        <f t="shared" si="1"/>
        <v>7.4074073640031754E-2</v>
      </c>
      <c r="J17" s="24">
        <f t="shared" si="2"/>
        <v>0.9999426551030971</v>
      </c>
      <c r="K17" s="5"/>
    </row>
    <row r="18" spans="1:11" x14ac:dyDescent="0.25">
      <c r="A18" s="18"/>
      <c r="B18" s="19">
        <v>462</v>
      </c>
      <c r="C18" s="20" t="s">
        <v>227</v>
      </c>
      <c r="D18" s="21">
        <v>0.16200000000000001</v>
      </c>
      <c r="E18" s="22">
        <v>0.16200000000000001</v>
      </c>
      <c r="F18" s="22">
        <f t="shared" si="0"/>
        <v>0.14633489958941936</v>
      </c>
      <c r="G18" s="22">
        <v>0</v>
      </c>
      <c r="H18" s="22">
        <v>0.14633489958941936</v>
      </c>
      <c r="I18" s="23">
        <f t="shared" si="1"/>
        <v>0</v>
      </c>
      <c r="J18" s="24">
        <f t="shared" si="2"/>
        <v>0.90330184931740343</v>
      </c>
      <c r="K18" s="5"/>
    </row>
    <row r="19" spans="1:11" ht="15.75" thickBot="1" x14ac:dyDescent="0.3">
      <c r="A19" s="39" t="s">
        <v>231</v>
      </c>
      <c r="B19" s="40"/>
      <c r="C19" s="41"/>
      <c r="D19" s="42">
        <v>0</v>
      </c>
      <c r="E19" s="43">
        <v>0.43562499999999993</v>
      </c>
      <c r="F19" s="43">
        <f t="shared" si="0"/>
        <v>0.43562500493135303</v>
      </c>
      <c r="G19" s="43">
        <v>0.10722100187558681</v>
      </c>
      <c r="H19" s="43">
        <v>0.32840400305576622</v>
      </c>
      <c r="I19" s="44">
        <f t="shared" si="1"/>
        <v>0.24613142467853505</v>
      </c>
      <c r="J19" s="45">
        <f t="shared" si="2"/>
        <v>1.0000000113201792</v>
      </c>
      <c r="K19" s="5"/>
    </row>
    <row r="20" spans="1:11" x14ac:dyDescent="0.25">
      <c r="D20" s="6"/>
      <c r="E20" s="6"/>
      <c r="F20" s="6"/>
      <c r="G20" s="6"/>
      <c r="H20" s="6"/>
      <c r="I20" s="5"/>
      <c r="J20" s="5"/>
      <c r="K2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74</v>
      </c>
      <c r="B1" s="47" t="s">
        <v>232</v>
      </c>
      <c r="C1" s="47" t="s">
        <v>44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1597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84.496460000000027</v>
      </c>
      <c r="G6" s="15">
        <v>142.79569799999999</v>
      </c>
      <c r="H6" s="15">
        <v>138.29210760689239</v>
      </c>
      <c r="I6" s="15">
        <v>75.476294648397015</v>
      </c>
      <c r="J6" s="15">
        <v>62.815812958495371</v>
      </c>
      <c r="K6" s="16">
        <v>0.52856140419858466</v>
      </c>
      <c r="L6" s="17">
        <v>0.96846130201270064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84.496460000000013</v>
      </c>
      <c r="G7" s="36">
        <f ca="1">SUM(G8:OFFSET(G6,MATCH("PROYECTOS",$A$8:$A$50,0),0))</f>
        <v>141.78038199999997</v>
      </c>
      <c r="H7" s="36">
        <f ca="1">SUM(H8:OFFSET(H6,MATCH("PROYECTOS",$A$8:$A$50,0),0))</f>
        <v>137.29013159370879</v>
      </c>
      <c r="I7" s="36">
        <f ca="1">SUM(I8:OFFSET(I6,MATCH("PROYECTOS",$A$8:$A$50,0),0))</f>
        <v>75.476294648397015</v>
      </c>
      <c r="J7" s="36">
        <f ca="1">SUM(J8:OFFSET(J6,MATCH("PROYECTOS",$A$8:$A$50,0),0))</f>
        <v>61.813836945311778</v>
      </c>
      <c r="K7" s="37">
        <f ca="1">IFERROR(I7/G7,0)</f>
        <v>0.53234653189463854</v>
      </c>
      <c r="L7" s="38">
        <f ca="1">IFERROR(SUM(I7,J7)/G7,0)</f>
        <v>0.96832953654835563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1.9020559999999997</v>
      </c>
      <c r="G8" s="22">
        <v>2.3586709999999997</v>
      </c>
      <c r="H8" s="22">
        <f t="shared" ref="H8:H10" si="0">SUM(I8,J8)</f>
        <v>1.9525821281786193</v>
      </c>
      <c r="I8" s="22">
        <v>0.95133240206632763</v>
      </c>
      <c r="J8" s="22">
        <v>1.0012497261122917</v>
      </c>
      <c r="K8" s="23">
        <f t="shared" ref="K8:K11" si="1">IFERROR(I8/G8,0)</f>
        <v>0.40333408180552849</v>
      </c>
      <c r="L8" s="24">
        <f t="shared" ref="L8:L11" si="2">IFERROR(SUM(I8,J8)/G8,0)</f>
        <v>0.82783148992742928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3000569</v>
      </c>
      <c r="C9" s="20" t="s">
        <v>1598</v>
      </c>
      <c r="D9" s="60">
        <v>595</v>
      </c>
      <c r="E9" s="20" t="s">
        <v>1600</v>
      </c>
      <c r="F9" s="21">
        <v>3.0659999999999998</v>
      </c>
      <c r="G9" s="22">
        <v>4.8456860000000006</v>
      </c>
      <c r="H9" s="22">
        <f t="shared" si="0"/>
        <v>3.7440518582734512</v>
      </c>
      <c r="I9" s="22">
        <v>1.6498977921146434</v>
      </c>
      <c r="J9" s="22">
        <v>2.0941540661588078</v>
      </c>
      <c r="K9" s="23">
        <f t="shared" si="1"/>
        <v>0.34048797056075097</v>
      </c>
      <c r="L9" s="24">
        <f t="shared" si="2"/>
        <v>0.77265672151960541</v>
      </c>
      <c r="M9" s="61"/>
      <c r="N9" s="22"/>
      <c r="O9" s="24" t="str">
        <f t="shared" ref="O9:O10" si="3">IFERROR(N9/M9,".")</f>
        <v>.</v>
      </c>
    </row>
    <row r="10" spans="1:15" ht="38.25" x14ac:dyDescent="0.25">
      <c r="A10" s="18"/>
      <c r="B10" s="20">
        <v>3000570</v>
      </c>
      <c r="C10" s="20" t="s">
        <v>1599</v>
      </c>
      <c r="D10" s="60">
        <v>596</v>
      </c>
      <c r="E10" s="20" t="s">
        <v>1601</v>
      </c>
      <c r="F10" s="21">
        <v>79.528404000000009</v>
      </c>
      <c r="G10" s="22">
        <v>134.57602499999999</v>
      </c>
      <c r="H10" s="22">
        <f t="shared" si="0"/>
        <v>131.59349760725672</v>
      </c>
      <c r="I10" s="22">
        <v>72.875064454216044</v>
      </c>
      <c r="J10" s="22">
        <v>58.718433153040678</v>
      </c>
      <c r="K10" s="23">
        <f t="shared" si="1"/>
        <v>0.54151595318866086</v>
      </c>
      <c r="L10" s="24">
        <f t="shared" si="2"/>
        <v>0.97783760225684135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1.0153160000000128</v>
      </c>
      <c r="H11" s="43">
        <f t="shared" ca="1" si="4"/>
        <v>1.0019760131835937</v>
      </c>
      <c r="I11" s="43">
        <f t="shared" ca="1" si="4"/>
        <v>0</v>
      </c>
      <c r="J11" s="43">
        <f t="shared" ca="1" si="4"/>
        <v>1.0019760131835937</v>
      </c>
      <c r="K11" s="44">
        <f t="shared" ca="1" si="1"/>
        <v>0</v>
      </c>
      <c r="L11" s="45">
        <f t="shared" ca="1" si="2"/>
        <v>0.98686124633471861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1614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8" sqref="A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74</v>
      </c>
      <c r="B1" s="47" t="s">
        <v>232</v>
      </c>
      <c r="C1" s="47" t="s">
        <v>44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1602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84.496460000000027</v>
      </c>
      <c r="I6" s="15">
        <v>142.79569799999999</v>
      </c>
      <c r="J6" s="15">
        <v>138.29210760689239</v>
      </c>
      <c r="K6" s="15">
        <v>75.476294648397015</v>
      </c>
      <c r="L6" s="15">
        <v>62.815812958495371</v>
      </c>
      <c r="M6" s="16">
        <v>0.52856140419858466</v>
      </c>
      <c r="N6" s="17">
        <v>0.96846130201270064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84.496459999999999</v>
      </c>
      <c r="I7" s="35">
        <f ca="1">SUM(I8:OFFSET(I6,MATCH("PROYECTOS",$A$8:$A$18,0),0))</f>
        <v>141.780382</v>
      </c>
      <c r="J7" s="35">
        <f ca="1">SUM(J8:OFFSET(J6,MATCH("PROYECTOS",$A$8:$A$18,0),0))</f>
        <v>137.29013159370879</v>
      </c>
      <c r="K7" s="35">
        <f ca="1">SUM(K8:OFFSET(K6,MATCH("PROYECTOS",$A$8:$A$18,0),0))</f>
        <v>75.476294648397015</v>
      </c>
      <c r="L7" s="35">
        <f ca="1">SUM(L8:OFFSET(L6,MATCH("PROYECTOS",$A$8:$A$18,0),0))</f>
        <v>61.813836945311778</v>
      </c>
      <c r="M7" s="37">
        <f ca="1">IFERROR(K7/I7,0)</f>
        <v>0.53234653189463843</v>
      </c>
      <c r="N7" s="38">
        <f ca="1">IFERROR(SUM(K7,L7)/I7,0)</f>
        <v>0.96832953654835541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1.4664309999999998</v>
      </c>
      <c r="I8" s="22">
        <v>1.9230459999999998</v>
      </c>
      <c r="J8" s="22">
        <f t="shared" ref="J8:J17" si="0">SUM(K8,L8)</f>
        <v>1.5169571412916412</v>
      </c>
      <c r="K8" s="22">
        <v>0.51570741517934948</v>
      </c>
      <c r="L8" s="22">
        <v>1.0012497261122917</v>
      </c>
      <c r="M8" s="23">
        <f t="shared" ref="M8:M18" si="1">IFERROR(K8/I8,0)</f>
        <v>0.26817216810172484</v>
      </c>
      <c r="N8" s="24">
        <f t="shared" ref="N8:N18" si="2">IFERROR(SUM(K8,L8)/I8,0)</f>
        <v>0.78883039786445119</v>
      </c>
      <c r="O8" s="61">
        <v>12</v>
      </c>
      <c r="P8" s="22">
        <v>12</v>
      </c>
      <c r="Q8" s="24">
        <f>IFERROR(P8/O8,".")</f>
        <v>1</v>
      </c>
    </row>
    <row r="9" spans="1:17" ht="25.5" x14ac:dyDescent="0.25">
      <c r="A9" s="18"/>
      <c r="B9" s="65">
        <v>5001254</v>
      </c>
      <c r="C9" s="20" t="s">
        <v>1002</v>
      </c>
      <c r="D9" s="20">
        <v>3000001</v>
      </c>
      <c r="E9" s="20" t="s">
        <v>275</v>
      </c>
      <c r="F9" s="60">
        <v>177</v>
      </c>
      <c r="G9" s="20" t="s">
        <v>1013</v>
      </c>
      <c r="H9" s="21">
        <v>0.43562499999999998</v>
      </c>
      <c r="I9" s="22">
        <v>0.43562499999999998</v>
      </c>
      <c r="J9" s="22">
        <f t="shared" si="0"/>
        <v>0.43562498688697815</v>
      </c>
      <c r="K9" s="22">
        <v>0.43562498688697815</v>
      </c>
      <c r="L9" s="22">
        <v>0</v>
      </c>
      <c r="M9" s="23">
        <f t="shared" si="1"/>
        <v>0.9999999698983717</v>
      </c>
      <c r="N9" s="24">
        <f t="shared" si="2"/>
        <v>0.9999999698983717</v>
      </c>
      <c r="O9" s="61">
        <v>3</v>
      </c>
      <c r="P9" s="22">
        <v>3</v>
      </c>
      <c r="Q9" s="24">
        <f t="shared" ref="Q9:Q17" si="3">IFERROR(P9/O9,".")</f>
        <v>1</v>
      </c>
    </row>
    <row r="10" spans="1:17" ht="51" x14ac:dyDescent="0.25">
      <c r="A10" s="18"/>
      <c r="B10" s="65">
        <v>5004295</v>
      </c>
      <c r="C10" s="20" t="s">
        <v>1603</v>
      </c>
      <c r="D10" s="20">
        <v>3000569</v>
      </c>
      <c r="E10" s="20" t="s">
        <v>1598</v>
      </c>
      <c r="F10" s="60">
        <v>117</v>
      </c>
      <c r="G10" s="20" t="s">
        <v>813</v>
      </c>
      <c r="H10" s="21">
        <v>0.27999999999999997</v>
      </c>
      <c r="I10" s="22">
        <v>0.27939000000000008</v>
      </c>
      <c r="J10" s="22">
        <f t="shared" si="0"/>
        <v>0.15882981774484506</v>
      </c>
      <c r="K10" s="22">
        <v>9.0000004274770617E-4</v>
      </c>
      <c r="L10" s="22">
        <v>0.15792981770209735</v>
      </c>
      <c r="M10" s="23">
        <f t="shared" si="1"/>
        <v>3.2213037071752958E-3</v>
      </c>
      <c r="N10" s="24">
        <f t="shared" si="2"/>
        <v>0.56848784045543865</v>
      </c>
      <c r="O10" s="61">
        <v>6</v>
      </c>
      <c r="P10" s="22">
        <v>6</v>
      </c>
      <c r="Q10" s="24">
        <f t="shared" si="3"/>
        <v>1</v>
      </c>
    </row>
    <row r="11" spans="1:17" ht="51" x14ac:dyDescent="0.25">
      <c r="A11" s="18"/>
      <c r="B11" s="65">
        <v>5004296</v>
      </c>
      <c r="C11" s="20" t="s">
        <v>1604</v>
      </c>
      <c r="D11" s="20">
        <v>3000569</v>
      </c>
      <c r="E11" s="20" t="s">
        <v>1598</v>
      </c>
      <c r="F11" s="60">
        <v>36</v>
      </c>
      <c r="G11" s="20" t="s">
        <v>650</v>
      </c>
      <c r="H11" s="21">
        <v>1.7</v>
      </c>
      <c r="I11" s="22">
        <v>3.3446710000000004</v>
      </c>
      <c r="J11" s="22">
        <f t="shared" si="0"/>
        <v>2.6792924238179694</v>
      </c>
      <c r="K11" s="22">
        <v>1.5145267902698833</v>
      </c>
      <c r="L11" s="22">
        <v>1.164765633548086</v>
      </c>
      <c r="M11" s="23">
        <f t="shared" si="1"/>
        <v>0.45281786766766691</v>
      </c>
      <c r="N11" s="24">
        <f t="shared" si="2"/>
        <v>0.80106307132090693</v>
      </c>
      <c r="O11" s="61">
        <v>14</v>
      </c>
      <c r="P11" s="22">
        <v>8</v>
      </c>
      <c r="Q11" s="24">
        <f t="shared" si="3"/>
        <v>0.5714285714285714</v>
      </c>
    </row>
    <row r="12" spans="1:17" ht="63.75" x14ac:dyDescent="0.25">
      <c r="A12" s="18"/>
      <c r="B12" s="65">
        <v>5004297</v>
      </c>
      <c r="C12" s="20" t="s">
        <v>1605</v>
      </c>
      <c r="D12" s="20">
        <v>3000569</v>
      </c>
      <c r="E12" s="20" t="s">
        <v>1598</v>
      </c>
      <c r="F12" s="60">
        <v>14</v>
      </c>
      <c r="G12" s="20" t="s">
        <v>815</v>
      </c>
      <c r="H12" s="21">
        <v>1.0860000000000001</v>
      </c>
      <c r="I12" s="22">
        <v>1.221625</v>
      </c>
      <c r="J12" s="22">
        <f t="shared" si="0"/>
        <v>0.90592961671063676</v>
      </c>
      <c r="K12" s="22">
        <v>0.13447100180201232</v>
      </c>
      <c r="L12" s="22">
        <v>0.77145861490862444</v>
      </c>
      <c r="M12" s="23">
        <f t="shared" si="1"/>
        <v>0.11007551564679204</v>
      </c>
      <c r="N12" s="24">
        <f t="shared" si="2"/>
        <v>0.7415775026793302</v>
      </c>
      <c r="O12" s="61">
        <v>37</v>
      </c>
      <c r="P12" s="22">
        <v>10</v>
      </c>
      <c r="Q12" s="24">
        <f t="shared" si="3"/>
        <v>0.27027027027027029</v>
      </c>
    </row>
    <row r="13" spans="1:17" ht="38.25" x14ac:dyDescent="0.25">
      <c r="A13" s="18"/>
      <c r="B13" s="65">
        <v>5004298</v>
      </c>
      <c r="C13" s="20" t="s">
        <v>1606</v>
      </c>
      <c r="D13" s="20">
        <v>3000570</v>
      </c>
      <c r="E13" s="20" t="s">
        <v>1599</v>
      </c>
      <c r="F13" s="60">
        <v>596</v>
      </c>
      <c r="G13" s="20" t="s">
        <v>1601</v>
      </c>
      <c r="H13" s="21">
        <v>5.7881840000000002</v>
      </c>
      <c r="I13" s="22">
        <v>7.8018289999999997</v>
      </c>
      <c r="J13" s="22">
        <f t="shared" si="0"/>
        <v>6.6205540005430521</v>
      </c>
      <c r="K13" s="22">
        <v>0.27571851015090942</v>
      </c>
      <c r="L13" s="22">
        <v>6.3448354903921427</v>
      </c>
      <c r="M13" s="23">
        <f t="shared" si="1"/>
        <v>3.534024010919868E-2</v>
      </c>
      <c r="N13" s="24">
        <f t="shared" si="2"/>
        <v>0.84858999095507637</v>
      </c>
      <c r="O13" s="61">
        <v>587</v>
      </c>
      <c r="P13" s="22">
        <v>451.01799999999997</v>
      </c>
      <c r="Q13" s="24">
        <f t="shared" si="3"/>
        <v>0.7683441226575809</v>
      </c>
    </row>
    <row r="14" spans="1:17" ht="38.25" x14ac:dyDescent="0.25">
      <c r="A14" s="18"/>
      <c r="B14" s="65">
        <v>5004299</v>
      </c>
      <c r="C14" s="20" t="s">
        <v>1607</v>
      </c>
      <c r="D14" s="20">
        <v>3000570</v>
      </c>
      <c r="E14" s="20" t="s">
        <v>1599</v>
      </c>
      <c r="F14" s="60">
        <v>86</v>
      </c>
      <c r="G14" s="20" t="s">
        <v>469</v>
      </c>
      <c r="H14" s="21">
        <v>1.0402199999999999</v>
      </c>
      <c r="I14" s="22">
        <v>1.8234669999999999</v>
      </c>
      <c r="J14" s="22">
        <f t="shared" si="0"/>
        <v>1.6290401499718428</v>
      </c>
      <c r="K14" s="22">
        <v>0.7074887715280056</v>
      </c>
      <c r="L14" s="22">
        <v>0.92155137844383717</v>
      </c>
      <c r="M14" s="23">
        <f t="shared" si="1"/>
        <v>0.38799099272320564</v>
      </c>
      <c r="N14" s="24">
        <f t="shared" si="2"/>
        <v>0.89337517485747908</v>
      </c>
      <c r="O14" s="61">
        <v>62</v>
      </c>
      <c r="P14" s="22">
        <v>62</v>
      </c>
      <c r="Q14" s="24">
        <f t="shared" si="3"/>
        <v>1</v>
      </c>
    </row>
    <row r="15" spans="1:17" ht="38.25" x14ac:dyDescent="0.25">
      <c r="A15" s="18"/>
      <c r="B15" s="65">
        <v>5004300</v>
      </c>
      <c r="C15" s="20" t="s">
        <v>1608</v>
      </c>
      <c r="D15" s="20">
        <v>3000570</v>
      </c>
      <c r="E15" s="20" t="s">
        <v>1599</v>
      </c>
      <c r="F15" s="60">
        <v>86</v>
      </c>
      <c r="G15" s="20" t="s">
        <v>469</v>
      </c>
      <c r="H15" s="21">
        <v>1.2</v>
      </c>
      <c r="I15" s="22">
        <v>1.278208</v>
      </c>
      <c r="J15" s="22">
        <f t="shared" si="0"/>
        <v>1.196425575108151</v>
      </c>
      <c r="K15" s="22">
        <v>0.4132626680075191</v>
      </c>
      <c r="L15" s="22">
        <v>0.78316290710063186</v>
      </c>
      <c r="M15" s="23">
        <f t="shared" si="1"/>
        <v>0.32331409911964176</v>
      </c>
      <c r="N15" s="24">
        <f t="shared" si="2"/>
        <v>0.93601790562111253</v>
      </c>
      <c r="O15" s="61">
        <v>1716</v>
      </c>
      <c r="P15" s="22">
        <v>1731</v>
      </c>
      <c r="Q15" s="24">
        <f t="shared" si="3"/>
        <v>1.0087412587412588</v>
      </c>
    </row>
    <row r="16" spans="1:17" ht="38.25" x14ac:dyDescent="0.25">
      <c r="A16" s="18"/>
      <c r="B16" s="65">
        <v>5005066</v>
      </c>
      <c r="C16" s="20" t="s">
        <v>1609</v>
      </c>
      <c r="D16" s="20">
        <v>3000570</v>
      </c>
      <c r="E16" s="20" t="s">
        <v>1599</v>
      </c>
      <c r="F16" s="60">
        <v>177</v>
      </c>
      <c r="G16" s="20" t="s">
        <v>1013</v>
      </c>
      <c r="H16" s="21">
        <v>70</v>
      </c>
      <c r="I16" s="22">
        <v>117.05</v>
      </c>
      <c r="J16" s="22">
        <f t="shared" si="0"/>
        <v>117.04999923706055</v>
      </c>
      <c r="K16" s="22">
        <v>70</v>
      </c>
      <c r="L16" s="22">
        <v>47.049999237060547</v>
      </c>
      <c r="M16" s="23">
        <f t="shared" si="1"/>
        <v>0.598035027765912</v>
      </c>
      <c r="N16" s="24">
        <f t="shared" si="2"/>
        <v>0.99999999348193547</v>
      </c>
      <c r="O16" s="61">
        <v>2</v>
      </c>
      <c r="P16" s="22">
        <v>2</v>
      </c>
      <c r="Q16" s="24">
        <f t="shared" si="3"/>
        <v>1</v>
      </c>
    </row>
    <row r="17" spans="1:17" ht="38.25" x14ac:dyDescent="0.25">
      <c r="A17" s="18"/>
      <c r="B17" s="65">
        <v>5005067</v>
      </c>
      <c r="C17" s="20" t="s">
        <v>1610</v>
      </c>
      <c r="D17" s="20">
        <v>3000570</v>
      </c>
      <c r="E17" s="20" t="s">
        <v>1599</v>
      </c>
      <c r="F17" s="60">
        <v>177</v>
      </c>
      <c r="G17" s="20" t="s">
        <v>1013</v>
      </c>
      <c r="H17" s="21">
        <v>1.5</v>
      </c>
      <c r="I17" s="22">
        <v>6.622520999999999</v>
      </c>
      <c r="J17" s="22">
        <f t="shared" si="0"/>
        <v>5.0974786445731297</v>
      </c>
      <c r="K17" s="22">
        <v>1.4785945045296103</v>
      </c>
      <c r="L17" s="22">
        <v>3.6188841400435194</v>
      </c>
      <c r="M17" s="23">
        <f t="shared" si="1"/>
        <v>0.22326762037139791</v>
      </c>
      <c r="N17" s="24">
        <f t="shared" si="2"/>
        <v>0.76971875884925556</v>
      </c>
      <c r="O17" s="61">
        <v>10</v>
      </c>
      <c r="P17" s="22">
        <v>8</v>
      </c>
      <c r="Q17" s="24">
        <f t="shared" si="3"/>
        <v>0.8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0</v>
      </c>
      <c r="I18" s="42">
        <f t="shared" ref="I18:L18" ca="1" si="4">OFFSET(I18,-MATCH("PROYECTOS",$A$8:$A$18,0)-1,0)-(OFFSET(I18,-MATCH("PROYECTOS",$A$8:$A$18,0),0))</f>
        <v>1.0153159999999843</v>
      </c>
      <c r="J18" s="42">
        <f t="shared" ca="1" si="4"/>
        <v>1.0019760131835937</v>
      </c>
      <c r="K18" s="42">
        <f t="shared" ca="1" si="4"/>
        <v>0</v>
      </c>
      <c r="L18" s="42">
        <f t="shared" ca="1" si="4"/>
        <v>1.0019760131835937</v>
      </c>
      <c r="M18" s="44">
        <f t="shared" ca="1" si="1"/>
        <v>0</v>
      </c>
      <c r="N18" s="45">
        <f t="shared" ca="1" si="2"/>
        <v>0.98686124633474626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74</v>
      </c>
      <c r="B1" s="47" t="s">
        <v>232</v>
      </c>
      <c r="C1" s="47" t="s">
        <v>44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1611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76.5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12</v>
      </c>
      <c r="G6" s="20" t="s">
        <v>111</v>
      </c>
      <c r="H6" s="20">
        <v>1</v>
      </c>
      <c r="I6" s="20" t="s">
        <v>1015</v>
      </c>
      <c r="J6" s="20">
        <v>3</v>
      </c>
      <c r="K6" s="20" t="s">
        <v>657</v>
      </c>
      <c r="L6" s="66">
        <v>0.43562499999999998</v>
      </c>
      <c r="M6" s="67">
        <v>0.43562499999999998</v>
      </c>
      <c r="N6" s="68">
        <v>0.43562498688697815</v>
      </c>
      <c r="O6" s="67"/>
      <c r="P6" s="68"/>
    </row>
    <row r="7" spans="1:16" ht="77.25" thickBot="1" x14ac:dyDescent="0.3">
      <c r="A7" s="25"/>
      <c r="B7" s="27">
        <v>3000570</v>
      </c>
      <c r="C7" s="27" t="s">
        <v>1599</v>
      </c>
      <c r="D7" s="27">
        <v>596</v>
      </c>
      <c r="E7" s="27" t="s">
        <v>1601</v>
      </c>
      <c r="F7" s="27">
        <v>12</v>
      </c>
      <c r="G7" s="27" t="s">
        <v>111</v>
      </c>
      <c r="H7" s="27">
        <v>1</v>
      </c>
      <c r="I7" s="27" t="s">
        <v>1015</v>
      </c>
      <c r="J7" s="27">
        <v>1</v>
      </c>
      <c r="K7" s="27" t="s">
        <v>330</v>
      </c>
      <c r="L7" s="69">
        <v>1.5</v>
      </c>
      <c r="M7" s="70">
        <v>1.5</v>
      </c>
      <c r="N7" s="71">
        <v>1.5</v>
      </c>
      <c r="O7" s="70"/>
      <c r="P7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8"/>
  <sheetViews>
    <sheetView workbookViewId="0">
      <selection activeCell="L6" sqref="L6:P1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2</v>
      </c>
      <c r="B1" s="47" t="s">
        <v>232</v>
      </c>
      <c r="C1" s="47" t="s">
        <v>12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433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89.25" x14ac:dyDescent="0.25">
      <c r="A6" s="18"/>
      <c r="B6" s="20">
        <v>5000037</v>
      </c>
      <c r="C6" s="20" t="s">
        <v>418</v>
      </c>
      <c r="D6" s="20">
        <v>3033172</v>
      </c>
      <c r="E6" s="20" t="s">
        <v>386</v>
      </c>
      <c r="F6" s="20">
        <v>58</v>
      </c>
      <c r="G6" s="20" t="s">
        <v>405</v>
      </c>
      <c r="H6" s="20">
        <v>11</v>
      </c>
      <c r="I6" s="20" t="s">
        <v>109</v>
      </c>
      <c r="J6" s="20">
        <v>124</v>
      </c>
      <c r="K6" s="20" t="s">
        <v>342</v>
      </c>
      <c r="L6" s="66">
        <v>7.4841099999999985</v>
      </c>
      <c r="M6" s="67">
        <v>2.3638400000000006</v>
      </c>
      <c r="N6" s="68">
        <v>2.3613920737989247</v>
      </c>
      <c r="O6" s="67">
        <v>465236</v>
      </c>
      <c r="P6" s="68">
        <v>334973</v>
      </c>
    </row>
    <row r="7" spans="1:16" ht="51" x14ac:dyDescent="0.25">
      <c r="A7" s="18"/>
      <c r="B7" s="20">
        <v>5000037</v>
      </c>
      <c r="C7" s="20" t="s">
        <v>418</v>
      </c>
      <c r="D7" s="20">
        <v>3033172</v>
      </c>
      <c r="E7" s="20" t="s">
        <v>386</v>
      </c>
      <c r="F7" s="20">
        <v>58</v>
      </c>
      <c r="G7" s="20" t="s">
        <v>405</v>
      </c>
      <c r="H7" s="20">
        <v>135</v>
      </c>
      <c r="I7" s="20" t="s">
        <v>142</v>
      </c>
      <c r="J7" s="20">
        <v>135</v>
      </c>
      <c r="K7" s="20" t="s">
        <v>344</v>
      </c>
      <c r="L7" s="66">
        <v>43.731338999999998</v>
      </c>
      <c r="M7" s="67">
        <v>43.731339000000013</v>
      </c>
      <c r="N7" s="68">
        <v>43.73133847117424</v>
      </c>
      <c r="O7" s="67">
        <v>211721</v>
      </c>
      <c r="P7" s="68">
        <v>194020</v>
      </c>
    </row>
    <row r="8" spans="1:16" ht="63.75" x14ac:dyDescent="0.25">
      <c r="A8" s="18"/>
      <c r="B8" s="20">
        <v>5000037</v>
      </c>
      <c r="C8" s="20" t="s">
        <v>418</v>
      </c>
      <c r="D8" s="20">
        <v>3033172</v>
      </c>
      <c r="E8" s="20" t="s">
        <v>386</v>
      </c>
      <c r="F8" s="20">
        <v>58</v>
      </c>
      <c r="G8" s="20" t="s">
        <v>405</v>
      </c>
      <c r="H8" s="20">
        <v>137</v>
      </c>
      <c r="I8" s="20" t="s">
        <v>144</v>
      </c>
      <c r="J8" s="20">
        <v>137</v>
      </c>
      <c r="K8" s="20" t="s">
        <v>345</v>
      </c>
      <c r="L8" s="66">
        <v>15.853181000000012</v>
      </c>
      <c r="M8" s="67">
        <v>25.668709000000032</v>
      </c>
      <c r="N8" s="68">
        <v>23.946919926267032</v>
      </c>
      <c r="O8" s="67">
        <v>2594990</v>
      </c>
      <c r="P8" s="68">
        <v>1950608</v>
      </c>
    </row>
    <row r="9" spans="1:16" ht="51" x14ac:dyDescent="0.25">
      <c r="A9" s="18"/>
      <c r="B9" s="20">
        <v>5000037</v>
      </c>
      <c r="C9" s="20" t="s">
        <v>418</v>
      </c>
      <c r="D9" s="20">
        <v>3033172</v>
      </c>
      <c r="E9" s="20" t="s">
        <v>386</v>
      </c>
      <c r="F9" s="20">
        <v>58</v>
      </c>
      <c r="G9" s="20" t="s">
        <v>405</v>
      </c>
      <c r="H9" s="20">
        <v>440</v>
      </c>
      <c r="I9" s="20" t="s">
        <v>205</v>
      </c>
      <c r="J9" s="20">
        <v>440</v>
      </c>
      <c r="K9" s="20" t="s">
        <v>346</v>
      </c>
      <c r="L9" s="66">
        <v>3.7898489999999989</v>
      </c>
      <c r="M9" s="67">
        <v>8.9931249999999974</v>
      </c>
      <c r="N9" s="68">
        <v>8.2494732071045291</v>
      </c>
      <c r="O9" s="67">
        <v>319208</v>
      </c>
      <c r="P9" s="68">
        <v>277012</v>
      </c>
    </row>
    <row r="10" spans="1:16" ht="51" x14ac:dyDescent="0.25">
      <c r="A10" s="18"/>
      <c r="B10" s="20">
        <v>5000037</v>
      </c>
      <c r="C10" s="20" t="s">
        <v>418</v>
      </c>
      <c r="D10" s="20">
        <v>3033172</v>
      </c>
      <c r="E10" s="20" t="s">
        <v>386</v>
      </c>
      <c r="F10" s="20">
        <v>58</v>
      </c>
      <c r="G10" s="20" t="s">
        <v>405</v>
      </c>
      <c r="H10" s="20">
        <v>441</v>
      </c>
      <c r="I10" s="20" t="s">
        <v>206</v>
      </c>
      <c r="J10" s="20">
        <v>441</v>
      </c>
      <c r="K10" s="20" t="s">
        <v>347</v>
      </c>
      <c r="L10" s="66">
        <v>3.1035069999999965</v>
      </c>
      <c r="M10" s="67">
        <v>15.179137000000003</v>
      </c>
      <c r="N10" s="68">
        <v>12.733855431873963</v>
      </c>
      <c r="O10" s="67">
        <v>505949</v>
      </c>
      <c r="P10" s="68">
        <v>431417</v>
      </c>
    </row>
    <row r="11" spans="1:16" ht="51" x14ac:dyDescent="0.25">
      <c r="A11" s="18"/>
      <c r="B11" s="20">
        <v>5000037</v>
      </c>
      <c r="C11" s="20" t="s">
        <v>418</v>
      </c>
      <c r="D11" s="20">
        <v>3033172</v>
      </c>
      <c r="E11" s="20" t="s">
        <v>386</v>
      </c>
      <c r="F11" s="20">
        <v>58</v>
      </c>
      <c r="G11" s="20" t="s">
        <v>405</v>
      </c>
      <c r="H11" s="20">
        <v>442</v>
      </c>
      <c r="I11" s="20" t="s">
        <v>207</v>
      </c>
      <c r="J11" s="20">
        <v>442</v>
      </c>
      <c r="K11" s="20" t="s">
        <v>348</v>
      </c>
      <c r="L11" s="66">
        <v>4.0250589999999997</v>
      </c>
      <c r="M11" s="67">
        <v>9.4123560000000008</v>
      </c>
      <c r="N11" s="68">
        <v>9.1208396868551063</v>
      </c>
      <c r="O11" s="67">
        <v>205700</v>
      </c>
      <c r="P11" s="68">
        <v>182690</v>
      </c>
    </row>
    <row r="12" spans="1:16" ht="51" x14ac:dyDescent="0.25">
      <c r="A12" s="18"/>
      <c r="B12" s="20">
        <v>5000037</v>
      </c>
      <c r="C12" s="20" t="s">
        <v>418</v>
      </c>
      <c r="D12" s="20">
        <v>3033172</v>
      </c>
      <c r="E12" s="20" t="s">
        <v>386</v>
      </c>
      <c r="F12" s="20">
        <v>58</v>
      </c>
      <c r="G12" s="20" t="s">
        <v>405</v>
      </c>
      <c r="H12" s="20">
        <v>443</v>
      </c>
      <c r="I12" s="20" t="s">
        <v>208</v>
      </c>
      <c r="J12" s="20">
        <v>443</v>
      </c>
      <c r="K12" s="20" t="s">
        <v>349</v>
      </c>
      <c r="L12" s="66">
        <v>5.4750010000000007</v>
      </c>
      <c r="M12" s="67">
        <v>8.2713369999999991</v>
      </c>
      <c r="N12" s="68">
        <v>8.1908239756230614</v>
      </c>
      <c r="O12" s="67">
        <v>373079</v>
      </c>
      <c r="P12" s="68">
        <v>288413</v>
      </c>
    </row>
    <row r="13" spans="1:16" ht="51" x14ac:dyDescent="0.25">
      <c r="A13" s="18"/>
      <c r="B13" s="20">
        <v>5000037</v>
      </c>
      <c r="C13" s="20" t="s">
        <v>418</v>
      </c>
      <c r="D13" s="20">
        <v>3033172</v>
      </c>
      <c r="E13" s="20" t="s">
        <v>386</v>
      </c>
      <c r="F13" s="20">
        <v>58</v>
      </c>
      <c r="G13" s="20" t="s">
        <v>405</v>
      </c>
      <c r="H13" s="20">
        <v>444</v>
      </c>
      <c r="I13" s="20" t="s">
        <v>209</v>
      </c>
      <c r="J13" s="20">
        <v>444</v>
      </c>
      <c r="K13" s="20" t="s">
        <v>350</v>
      </c>
      <c r="L13" s="66">
        <v>4.8858239999999986</v>
      </c>
      <c r="M13" s="67">
        <v>11.104590000000007</v>
      </c>
      <c r="N13" s="68">
        <v>10.77459470672693</v>
      </c>
      <c r="O13" s="67">
        <v>448794</v>
      </c>
      <c r="P13" s="68">
        <v>305361</v>
      </c>
    </row>
    <row r="14" spans="1:16" ht="51" x14ac:dyDescent="0.25">
      <c r="A14" s="18"/>
      <c r="B14" s="20">
        <v>5000037</v>
      </c>
      <c r="C14" s="20" t="s">
        <v>418</v>
      </c>
      <c r="D14" s="20">
        <v>3033172</v>
      </c>
      <c r="E14" s="20" t="s">
        <v>386</v>
      </c>
      <c r="F14" s="20">
        <v>58</v>
      </c>
      <c r="G14" s="20" t="s">
        <v>405</v>
      </c>
      <c r="H14" s="20">
        <v>445</v>
      </c>
      <c r="I14" s="20" t="s">
        <v>210</v>
      </c>
      <c r="J14" s="20">
        <v>445</v>
      </c>
      <c r="K14" s="20" t="s">
        <v>351</v>
      </c>
      <c r="L14" s="66">
        <v>4.9006519999999991</v>
      </c>
      <c r="M14" s="67">
        <v>14.285748000000003</v>
      </c>
      <c r="N14" s="68">
        <v>13.66899701966031</v>
      </c>
      <c r="O14" s="67">
        <v>839195</v>
      </c>
      <c r="P14" s="68">
        <v>548258</v>
      </c>
    </row>
    <row r="15" spans="1:16" ht="51" x14ac:dyDescent="0.25">
      <c r="A15" s="18"/>
      <c r="B15" s="20">
        <v>5000037</v>
      </c>
      <c r="C15" s="20" t="s">
        <v>418</v>
      </c>
      <c r="D15" s="20">
        <v>3033172</v>
      </c>
      <c r="E15" s="20" t="s">
        <v>386</v>
      </c>
      <c r="F15" s="20">
        <v>58</v>
      </c>
      <c r="G15" s="20" t="s">
        <v>405</v>
      </c>
      <c r="H15" s="20">
        <v>446</v>
      </c>
      <c r="I15" s="20" t="s">
        <v>211</v>
      </c>
      <c r="J15" s="20">
        <v>446</v>
      </c>
      <c r="K15" s="20" t="s">
        <v>352</v>
      </c>
      <c r="L15" s="66">
        <v>5.5362099999999987</v>
      </c>
      <c r="M15" s="67">
        <v>7.0321980000000011</v>
      </c>
      <c r="N15" s="68">
        <v>6.9876057717772824</v>
      </c>
      <c r="O15" s="67">
        <v>367943</v>
      </c>
      <c r="P15" s="68">
        <v>324183</v>
      </c>
    </row>
    <row r="16" spans="1:16" ht="51" x14ac:dyDescent="0.25">
      <c r="A16" s="18"/>
      <c r="B16" s="20">
        <v>5000037</v>
      </c>
      <c r="C16" s="20" t="s">
        <v>418</v>
      </c>
      <c r="D16" s="20">
        <v>3033172</v>
      </c>
      <c r="E16" s="20" t="s">
        <v>386</v>
      </c>
      <c r="F16" s="20">
        <v>58</v>
      </c>
      <c r="G16" s="20" t="s">
        <v>405</v>
      </c>
      <c r="H16" s="20">
        <v>447</v>
      </c>
      <c r="I16" s="20" t="s">
        <v>212</v>
      </c>
      <c r="J16" s="20">
        <v>447</v>
      </c>
      <c r="K16" s="20" t="s">
        <v>353</v>
      </c>
      <c r="L16" s="66">
        <v>4.9174629999999997</v>
      </c>
      <c r="M16" s="67">
        <v>13.649347000000004</v>
      </c>
      <c r="N16" s="68">
        <v>13.036894372780807</v>
      </c>
      <c r="O16" s="67">
        <v>246608</v>
      </c>
      <c r="P16" s="68">
        <v>227665</v>
      </c>
    </row>
    <row r="17" spans="1:16" ht="51" x14ac:dyDescent="0.25">
      <c r="A17" s="18"/>
      <c r="B17" s="20">
        <v>5000037</v>
      </c>
      <c r="C17" s="20" t="s">
        <v>418</v>
      </c>
      <c r="D17" s="20">
        <v>3033172</v>
      </c>
      <c r="E17" s="20" t="s">
        <v>386</v>
      </c>
      <c r="F17" s="20">
        <v>58</v>
      </c>
      <c r="G17" s="20" t="s">
        <v>405</v>
      </c>
      <c r="H17" s="20">
        <v>448</v>
      </c>
      <c r="I17" s="20" t="s">
        <v>213</v>
      </c>
      <c r="J17" s="20">
        <v>448</v>
      </c>
      <c r="K17" s="20" t="s">
        <v>354</v>
      </c>
      <c r="L17" s="66">
        <v>9.1741030000000023</v>
      </c>
      <c r="M17" s="67">
        <v>14.509002000000006</v>
      </c>
      <c r="N17" s="68">
        <v>13.680348955967929</v>
      </c>
      <c r="O17" s="67">
        <v>660759</v>
      </c>
      <c r="P17" s="68">
        <v>431315</v>
      </c>
    </row>
    <row r="18" spans="1:16" ht="51" x14ac:dyDescent="0.25">
      <c r="A18" s="18"/>
      <c r="B18" s="20">
        <v>5000037</v>
      </c>
      <c r="C18" s="20" t="s">
        <v>418</v>
      </c>
      <c r="D18" s="20">
        <v>3033172</v>
      </c>
      <c r="E18" s="20" t="s">
        <v>386</v>
      </c>
      <c r="F18" s="20">
        <v>58</v>
      </c>
      <c r="G18" s="20" t="s">
        <v>405</v>
      </c>
      <c r="H18" s="20">
        <v>449</v>
      </c>
      <c r="I18" s="20" t="s">
        <v>214</v>
      </c>
      <c r="J18" s="20">
        <v>449</v>
      </c>
      <c r="K18" s="20" t="s">
        <v>355</v>
      </c>
      <c r="L18" s="66">
        <v>3.5257739999999993</v>
      </c>
      <c r="M18" s="67">
        <v>6.3797959999999989</v>
      </c>
      <c r="N18" s="68">
        <v>6.1380038014140155</v>
      </c>
      <c r="O18" s="67">
        <v>359168</v>
      </c>
      <c r="P18" s="68">
        <v>266204</v>
      </c>
    </row>
    <row r="19" spans="1:16" ht="51" x14ac:dyDescent="0.25">
      <c r="A19" s="18"/>
      <c r="B19" s="20">
        <v>5000037</v>
      </c>
      <c r="C19" s="20" t="s">
        <v>418</v>
      </c>
      <c r="D19" s="20">
        <v>3033172</v>
      </c>
      <c r="E19" s="20" t="s">
        <v>386</v>
      </c>
      <c r="F19" s="20">
        <v>58</v>
      </c>
      <c r="G19" s="20" t="s">
        <v>405</v>
      </c>
      <c r="H19" s="20">
        <v>450</v>
      </c>
      <c r="I19" s="20" t="s">
        <v>215</v>
      </c>
      <c r="J19" s="20">
        <v>450</v>
      </c>
      <c r="K19" s="20" t="s">
        <v>356</v>
      </c>
      <c r="L19" s="66">
        <v>3.2912249999999981</v>
      </c>
      <c r="M19" s="67">
        <v>7.5827830000000045</v>
      </c>
      <c r="N19" s="68">
        <v>7.322298548746403</v>
      </c>
      <c r="O19" s="67">
        <v>669161</v>
      </c>
      <c r="P19" s="68">
        <v>500136.81042480469</v>
      </c>
    </row>
    <row r="20" spans="1:16" ht="51" x14ac:dyDescent="0.25">
      <c r="A20" s="18"/>
      <c r="B20" s="20">
        <v>5000037</v>
      </c>
      <c r="C20" s="20" t="s">
        <v>418</v>
      </c>
      <c r="D20" s="20">
        <v>3033172</v>
      </c>
      <c r="E20" s="20" t="s">
        <v>386</v>
      </c>
      <c r="F20" s="20">
        <v>58</v>
      </c>
      <c r="G20" s="20" t="s">
        <v>405</v>
      </c>
      <c r="H20" s="20">
        <v>451</v>
      </c>
      <c r="I20" s="20" t="s">
        <v>216</v>
      </c>
      <c r="J20" s="20">
        <v>451</v>
      </c>
      <c r="K20" s="20" t="s">
        <v>357</v>
      </c>
      <c r="L20" s="66">
        <v>5.5823809999999972</v>
      </c>
      <c r="M20" s="67">
        <v>11.49476200000001</v>
      </c>
      <c r="N20" s="68">
        <v>10.596600124357792</v>
      </c>
      <c r="O20" s="67">
        <v>1302067</v>
      </c>
      <c r="P20" s="68">
        <v>922750</v>
      </c>
    </row>
    <row r="21" spans="1:16" ht="51" x14ac:dyDescent="0.25">
      <c r="A21" s="18"/>
      <c r="B21" s="20">
        <v>5000037</v>
      </c>
      <c r="C21" s="20" t="s">
        <v>418</v>
      </c>
      <c r="D21" s="20">
        <v>3033172</v>
      </c>
      <c r="E21" s="20" t="s">
        <v>386</v>
      </c>
      <c r="F21" s="20">
        <v>58</v>
      </c>
      <c r="G21" s="20" t="s">
        <v>405</v>
      </c>
      <c r="H21" s="20">
        <v>452</v>
      </c>
      <c r="I21" s="20" t="s">
        <v>217</v>
      </c>
      <c r="J21" s="20">
        <v>452</v>
      </c>
      <c r="K21" s="20" t="s">
        <v>358</v>
      </c>
      <c r="L21" s="66">
        <v>1.8983510000000006</v>
      </c>
      <c r="M21" s="67">
        <v>4.4411579999999997</v>
      </c>
      <c r="N21" s="68">
        <v>3.8126396182733515</v>
      </c>
      <c r="O21" s="67">
        <v>592288</v>
      </c>
      <c r="P21" s="68">
        <v>592108</v>
      </c>
    </row>
    <row r="22" spans="1:16" ht="51" x14ac:dyDescent="0.25">
      <c r="A22" s="18"/>
      <c r="B22" s="20">
        <v>5000037</v>
      </c>
      <c r="C22" s="20" t="s">
        <v>418</v>
      </c>
      <c r="D22" s="20">
        <v>3033172</v>
      </c>
      <c r="E22" s="20" t="s">
        <v>386</v>
      </c>
      <c r="F22" s="20">
        <v>58</v>
      </c>
      <c r="G22" s="20" t="s">
        <v>405</v>
      </c>
      <c r="H22" s="20">
        <v>453</v>
      </c>
      <c r="I22" s="20" t="s">
        <v>218</v>
      </c>
      <c r="J22" s="20">
        <v>453</v>
      </c>
      <c r="K22" s="20" t="s">
        <v>359</v>
      </c>
      <c r="L22" s="66">
        <v>2.9234969999999998</v>
      </c>
      <c r="M22" s="67">
        <v>8.5822410000000051</v>
      </c>
      <c r="N22" s="68">
        <v>8.3775480564436293</v>
      </c>
      <c r="O22" s="67">
        <v>746387</v>
      </c>
      <c r="P22" s="68">
        <v>627753</v>
      </c>
    </row>
    <row r="23" spans="1:16" ht="51" x14ac:dyDescent="0.25">
      <c r="A23" s="18"/>
      <c r="B23" s="20">
        <v>5000037</v>
      </c>
      <c r="C23" s="20" t="s">
        <v>418</v>
      </c>
      <c r="D23" s="20">
        <v>3033172</v>
      </c>
      <c r="E23" s="20" t="s">
        <v>386</v>
      </c>
      <c r="F23" s="20">
        <v>58</v>
      </c>
      <c r="G23" s="20" t="s">
        <v>405</v>
      </c>
      <c r="H23" s="20">
        <v>454</v>
      </c>
      <c r="I23" s="20" t="s">
        <v>219</v>
      </c>
      <c r="J23" s="20">
        <v>454</v>
      </c>
      <c r="K23" s="20" t="s">
        <v>360</v>
      </c>
      <c r="L23" s="66">
        <v>0.43087599999999998</v>
      </c>
      <c r="M23" s="67">
        <v>1.4910469999999998</v>
      </c>
      <c r="N23" s="68">
        <v>0.97900367749389261</v>
      </c>
      <c r="O23" s="67">
        <v>104860</v>
      </c>
      <c r="P23" s="68">
        <v>78167</v>
      </c>
    </row>
    <row r="24" spans="1:16" ht="51" x14ac:dyDescent="0.25">
      <c r="A24" s="18"/>
      <c r="B24" s="20">
        <v>5000037</v>
      </c>
      <c r="C24" s="20" t="s">
        <v>418</v>
      </c>
      <c r="D24" s="20">
        <v>3033172</v>
      </c>
      <c r="E24" s="20" t="s">
        <v>386</v>
      </c>
      <c r="F24" s="20">
        <v>58</v>
      </c>
      <c r="G24" s="20" t="s">
        <v>405</v>
      </c>
      <c r="H24" s="20">
        <v>455</v>
      </c>
      <c r="I24" s="20" t="s">
        <v>220</v>
      </c>
      <c r="J24" s="20">
        <v>455</v>
      </c>
      <c r="K24" s="20" t="s">
        <v>361</v>
      </c>
      <c r="L24" s="66">
        <v>4.6658779999999993</v>
      </c>
      <c r="M24" s="67">
        <v>6.2485619999999971</v>
      </c>
      <c r="N24" s="68">
        <v>5.825797089299158</v>
      </c>
      <c r="O24" s="67">
        <v>49926</v>
      </c>
      <c r="P24" s="68">
        <v>30604</v>
      </c>
    </row>
    <row r="25" spans="1:16" ht="51" x14ac:dyDescent="0.25">
      <c r="A25" s="18"/>
      <c r="B25" s="20">
        <v>5000037</v>
      </c>
      <c r="C25" s="20" t="s">
        <v>418</v>
      </c>
      <c r="D25" s="20">
        <v>3033172</v>
      </c>
      <c r="E25" s="20" t="s">
        <v>386</v>
      </c>
      <c r="F25" s="20">
        <v>58</v>
      </c>
      <c r="G25" s="20" t="s">
        <v>405</v>
      </c>
      <c r="H25" s="20">
        <v>456</v>
      </c>
      <c r="I25" s="20" t="s">
        <v>221</v>
      </c>
      <c r="J25" s="20">
        <v>456</v>
      </c>
      <c r="K25" s="20" t="s">
        <v>362</v>
      </c>
      <c r="L25" s="66">
        <v>5.4152560000000003</v>
      </c>
      <c r="M25" s="67">
        <v>7.7390490000000023</v>
      </c>
      <c r="N25" s="68">
        <v>6.9003054207569221</v>
      </c>
      <c r="O25" s="67">
        <v>260613</v>
      </c>
      <c r="P25" s="68">
        <v>132543</v>
      </c>
    </row>
    <row r="26" spans="1:16" ht="51" x14ac:dyDescent="0.25">
      <c r="A26" s="18"/>
      <c r="B26" s="20">
        <v>5000037</v>
      </c>
      <c r="C26" s="20" t="s">
        <v>418</v>
      </c>
      <c r="D26" s="20">
        <v>3033172</v>
      </c>
      <c r="E26" s="20" t="s">
        <v>386</v>
      </c>
      <c r="F26" s="20">
        <v>58</v>
      </c>
      <c r="G26" s="20" t="s">
        <v>405</v>
      </c>
      <c r="H26" s="20">
        <v>457</v>
      </c>
      <c r="I26" s="20" t="s">
        <v>222</v>
      </c>
      <c r="J26" s="20">
        <v>457</v>
      </c>
      <c r="K26" s="20" t="s">
        <v>363</v>
      </c>
      <c r="L26" s="66">
        <v>8.8984110000000012</v>
      </c>
      <c r="M26" s="67">
        <v>15.523198999999998</v>
      </c>
      <c r="N26" s="68">
        <v>15.361083167124889</v>
      </c>
      <c r="O26" s="67">
        <v>1447376</v>
      </c>
      <c r="P26" s="68">
        <v>780817</v>
      </c>
    </row>
    <row r="27" spans="1:16" ht="51" x14ac:dyDescent="0.25">
      <c r="A27" s="18"/>
      <c r="B27" s="20">
        <v>5000037</v>
      </c>
      <c r="C27" s="20" t="s">
        <v>418</v>
      </c>
      <c r="D27" s="20">
        <v>3033172</v>
      </c>
      <c r="E27" s="20" t="s">
        <v>386</v>
      </c>
      <c r="F27" s="20">
        <v>58</v>
      </c>
      <c r="G27" s="20" t="s">
        <v>405</v>
      </c>
      <c r="H27" s="20">
        <v>458</v>
      </c>
      <c r="I27" s="20" t="s">
        <v>223</v>
      </c>
      <c r="J27" s="20">
        <v>458</v>
      </c>
      <c r="K27" s="20" t="s">
        <v>364</v>
      </c>
      <c r="L27" s="66">
        <v>5.0612650000000006</v>
      </c>
      <c r="M27" s="67">
        <v>9.3603329999999954</v>
      </c>
      <c r="N27" s="68">
        <v>8.8524907102328143</v>
      </c>
      <c r="O27" s="67">
        <v>606862</v>
      </c>
      <c r="P27" s="68">
        <v>361895</v>
      </c>
    </row>
    <row r="28" spans="1:16" ht="51" x14ac:dyDescent="0.25">
      <c r="A28" s="18"/>
      <c r="B28" s="20">
        <v>5000037</v>
      </c>
      <c r="C28" s="20" t="s">
        <v>418</v>
      </c>
      <c r="D28" s="20">
        <v>3033172</v>
      </c>
      <c r="E28" s="20" t="s">
        <v>386</v>
      </c>
      <c r="F28" s="20">
        <v>58</v>
      </c>
      <c r="G28" s="20" t="s">
        <v>405</v>
      </c>
      <c r="H28" s="20">
        <v>459</v>
      </c>
      <c r="I28" s="20" t="s">
        <v>224</v>
      </c>
      <c r="J28" s="20">
        <v>459</v>
      </c>
      <c r="K28" s="20" t="s">
        <v>365</v>
      </c>
      <c r="L28" s="66">
        <v>3.2351039999999998</v>
      </c>
      <c r="M28" s="67">
        <v>11.015823999999997</v>
      </c>
      <c r="N28" s="68">
        <v>10.437159996457922</v>
      </c>
      <c r="O28" s="67">
        <v>474340</v>
      </c>
      <c r="P28" s="68">
        <v>468065</v>
      </c>
    </row>
    <row r="29" spans="1:16" ht="51" x14ac:dyDescent="0.25">
      <c r="A29" s="18"/>
      <c r="B29" s="20">
        <v>5000037</v>
      </c>
      <c r="C29" s="20" t="s">
        <v>418</v>
      </c>
      <c r="D29" s="20">
        <v>3033172</v>
      </c>
      <c r="E29" s="20" t="s">
        <v>386</v>
      </c>
      <c r="F29" s="20">
        <v>58</v>
      </c>
      <c r="G29" s="20" t="s">
        <v>405</v>
      </c>
      <c r="H29" s="20">
        <v>460</v>
      </c>
      <c r="I29" s="20" t="s">
        <v>225</v>
      </c>
      <c r="J29" s="20">
        <v>460</v>
      </c>
      <c r="K29" s="20" t="s">
        <v>366</v>
      </c>
      <c r="L29" s="66">
        <v>0.5128879999999999</v>
      </c>
      <c r="M29" s="67">
        <v>1.3077529999999995</v>
      </c>
      <c r="N29" s="68">
        <v>0.8667111718095839</v>
      </c>
      <c r="O29" s="67">
        <v>123870</v>
      </c>
      <c r="P29" s="68">
        <v>93828</v>
      </c>
    </row>
    <row r="30" spans="1:16" ht="51" x14ac:dyDescent="0.25">
      <c r="A30" s="18"/>
      <c r="B30" s="20">
        <v>5000037</v>
      </c>
      <c r="C30" s="20" t="s">
        <v>418</v>
      </c>
      <c r="D30" s="20">
        <v>3033172</v>
      </c>
      <c r="E30" s="20" t="s">
        <v>386</v>
      </c>
      <c r="F30" s="20">
        <v>58</v>
      </c>
      <c r="G30" s="20" t="s">
        <v>405</v>
      </c>
      <c r="H30" s="20">
        <v>461</v>
      </c>
      <c r="I30" s="20" t="s">
        <v>226</v>
      </c>
      <c r="J30" s="20">
        <v>461</v>
      </c>
      <c r="K30" s="20" t="s">
        <v>367</v>
      </c>
      <c r="L30" s="66">
        <v>1.7387260000000002</v>
      </c>
      <c r="M30" s="67">
        <v>2.4130639999999994</v>
      </c>
      <c r="N30" s="68">
        <v>2.3887456870288588</v>
      </c>
      <c r="O30" s="67">
        <v>135144</v>
      </c>
      <c r="P30" s="68">
        <v>121500</v>
      </c>
    </row>
    <row r="31" spans="1:16" ht="51" x14ac:dyDescent="0.25">
      <c r="A31" s="18"/>
      <c r="B31" s="20">
        <v>5000037</v>
      </c>
      <c r="C31" s="20" t="s">
        <v>418</v>
      </c>
      <c r="D31" s="20">
        <v>3033172</v>
      </c>
      <c r="E31" s="20" t="s">
        <v>386</v>
      </c>
      <c r="F31" s="20">
        <v>58</v>
      </c>
      <c r="G31" s="20" t="s">
        <v>405</v>
      </c>
      <c r="H31" s="20">
        <v>462</v>
      </c>
      <c r="I31" s="20" t="s">
        <v>227</v>
      </c>
      <c r="J31" s="20">
        <v>462</v>
      </c>
      <c r="K31" s="20" t="s">
        <v>368</v>
      </c>
      <c r="L31" s="66">
        <v>1.3658129999999999</v>
      </c>
      <c r="M31" s="67">
        <v>4.2892899999999976</v>
      </c>
      <c r="N31" s="68">
        <v>3.8648789289509295</v>
      </c>
      <c r="O31" s="67">
        <v>699992</v>
      </c>
      <c r="P31" s="68">
        <v>568417</v>
      </c>
    </row>
    <row r="32" spans="1:16" ht="51" x14ac:dyDescent="0.25">
      <c r="A32" s="18"/>
      <c r="B32" s="20">
        <v>5000037</v>
      </c>
      <c r="C32" s="20" t="s">
        <v>418</v>
      </c>
      <c r="D32" s="20">
        <v>3033172</v>
      </c>
      <c r="E32" s="20" t="s">
        <v>386</v>
      </c>
      <c r="F32" s="20">
        <v>58</v>
      </c>
      <c r="G32" s="20" t="s">
        <v>405</v>
      </c>
      <c r="H32" s="20">
        <v>463</v>
      </c>
      <c r="I32" s="20" t="s">
        <v>228</v>
      </c>
      <c r="J32" s="20">
        <v>463</v>
      </c>
      <c r="K32" s="20" t="s">
        <v>369</v>
      </c>
      <c r="L32" s="66">
        <v>4.8299889999999985</v>
      </c>
      <c r="M32" s="67">
        <v>8.7836689999999997</v>
      </c>
      <c r="N32" s="68">
        <v>8.7446407211974417</v>
      </c>
      <c r="O32" s="67">
        <v>438974</v>
      </c>
      <c r="P32" s="68">
        <v>392765</v>
      </c>
    </row>
    <row r="33" spans="1:16" ht="51" x14ac:dyDescent="0.25">
      <c r="A33" s="18"/>
      <c r="B33" s="20">
        <v>5000037</v>
      </c>
      <c r="C33" s="20" t="s">
        <v>418</v>
      </c>
      <c r="D33" s="20">
        <v>3033172</v>
      </c>
      <c r="E33" s="20" t="s">
        <v>386</v>
      </c>
      <c r="F33" s="20">
        <v>58</v>
      </c>
      <c r="G33" s="20" t="s">
        <v>405</v>
      </c>
      <c r="H33" s="20">
        <v>464</v>
      </c>
      <c r="I33" s="20" t="s">
        <v>229</v>
      </c>
      <c r="J33" s="20">
        <v>464</v>
      </c>
      <c r="K33" s="20" t="s">
        <v>370</v>
      </c>
      <c r="L33" s="66">
        <v>2.5400629999999991</v>
      </c>
      <c r="M33" s="67">
        <v>3.627997000000001</v>
      </c>
      <c r="N33" s="68">
        <v>3.566841192136053</v>
      </c>
      <c r="O33" s="67">
        <v>343387</v>
      </c>
      <c r="P33" s="68">
        <v>417236</v>
      </c>
    </row>
    <row r="34" spans="1:16" ht="51" x14ac:dyDescent="0.25">
      <c r="A34" s="18"/>
      <c r="B34" s="20">
        <v>5000042</v>
      </c>
      <c r="C34" s="20" t="s">
        <v>434</v>
      </c>
      <c r="D34" s="20">
        <v>3033291</v>
      </c>
      <c r="E34" s="20" t="s">
        <v>390</v>
      </c>
      <c r="F34" s="20">
        <v>206</v>
      </c>
      <c r="G34" s="20" t="s">
        <v>406</v>
      </c>
      <c r="H34" s="20">
        <v>11</v>
      </c>
      <c r="I34" s="20" t="s">
        <v>109</v>
      </c>
      <c r="J34" s="20">
        <v>11</v>
      </c>
      <c r="K34" s="20" t="s">
        <v>341</v>
      </c>
      <c r="L34" s="66">
        <v>0.92157099999999992</v>
      </c>
      <c r="M34" s="67">
        <v>0.98633899999999997</v>
      </c>
      <c r="N34" s="68">
        <v>0.97193784594128374</v>
      </c>
      <c r="O34" s="67">
        <v>1180</v>
      </c>
      <c r="P34" s="68">
        <v>900</v>
      </c>
    </row>
    <row r="35" spans="1:16" ht="89.25" x14ac:dyDescent="0.25">
      <c r="A35" s="18"/>
      <c r="B35" s="20">
        <v>5000042</v>
      </c>
      <c r="C35" s="20" t="s">
        <v>434</v>
      </c>
      <c r="D35" s="20">
        <v>3033291</v>
      </c>
      <c r="E35" s="20" t="s">
        <v>390</v>
      </c>
      <c r="F35" s="20">
        <v>206</v>
      </c>
      <c r="G35" s="20" t="s">
        <v>406</v>
      </c>
      <c r="H35" s="20">
        <v>11</v>
      </c>
      <c r="I35" s="20" t="s">
        <v>109</v>
      </c>
      <c r="J35" s="20">
        <v>124</v>
      </c>
      <c r="K35" s="20" t="s">
        <v>342</v>
      </c>
      <c r="L35" s="66">
        <v>19.639648000000005</v>
      </c>
      <c r="M35" s="67">
        <v>24.500103999999997</v>
      </c>
      <c r="N35" s="68">
        <v>24.457963553373702</v>
      </c>
      <c r="O35" s="67">
        <v>1573730</v>
      </c>
      <c r="P35" s="68">
        <v>1573730</v>
      </c>
    </row>
    <row r="36" spans="1:16" ht="63.75" x14ac:dyDescent="0.25">
      <c r="A36" s="18"/>
      <c r="B36" s="20">
        <v>5000042</v>
      </c>
      <c r="C36" s="20" t="s">
        <v>434</v>
      </c>
      <c r="D36" s="20">
        <v>3033291</v>
      </c>
      <c r="E36" s="20" t="s">
        <v>390</v>
      </c>
      <c r="F36" s="20">
        <v>206</v>
      </c>
      <c r="G36" s="20" t="s">
        <v>406</v>
      </c>
      <c r="H36" s="20">
        <v>137</v>
      </c>
      <c r="I36" s="20" t="s">
        <v>144</v>
      </c>
      <c r="J36" s="20">
        <v>137</v>
      </c>
      <c r="K36" s="20" t="s">
        <v>345</v>
      </c>
      <c r="L36" s="66">
        <v>5.9690919999999954</v>
      </c>
      <c r="M36" s="67">
        <v>6.6915369999999958</v>
      </c>
      <c r="N36" s="68">
        <v>6.6348193457809899</v>
      </c>
      <c r="O36" s="67">
        <v>4114600.0250000036</v>
      </c>
      <c r="P36" s="68">
        <v>2521253</v>
      </c>
    </row>
    <row r="37" spans="1:16" ht="51" x14ac:dyDescent="0.25">
      <c r="A37" s="18"/>
      <c r="B37" s="20">
        <v>5000042</v>
      </c>
      <c r="C37" s="20" t="s">
        <v>434</v>
      </c>
      <c r="D37" s="20">
        <v>3033291</v>
      </c>
      <c r="E37" s="20" t="s">
        <v>390</v>
      </c>
      <c r="F37" s="20">
        <v>206</v>
      </c>
      <c r="G37" s="20" t="s">
        <v>406</v>
      </c>
      <c r="H37" s="20">
        <v>440</v>
      </c>
      <c r="I37" s="20" t="s">
        <v>205</v>
      </c>
      <c r="J37" s="20">
        <v>440</v>
      </c>
      <c r="K37" s="20" t="s">
        <v>346</v>
      </c>
      <c r="L37" s="66">
        <v>1.6114E-2</v>
      </c>
      <c r="M37" s="67">
        <v>4.2261000000000007E-2</v>
      </c>
      <c r="N37" s="68">
        <v>4.1629180421296041E-2</v>
      </c>
      <c r="O37" s="67">
        <v>136754</v>
      </c>
      <c r="P37" s="68">
        <v>128335.4990234375</v>
      </c>
    </row>
    <row r="38" spans="1:16" ht="51" x14ac:dyDescent="0.25">
      <c r="A38" s="18"/>
      <c r="B38" s="20">
        <v>5000042</v>
      </c>
      <c r="C38" s="20" t="s">
        <v>434</v>
      </c>
      <c r="D38" s="20">
        <v>3033291</v>
      </c>
      <c r="E38" s="20" t="s">
        <v>390</v>
      </c>
      <c r="F38" s="20">
        <v>206</v>
      </c>
      <c r="G38" s="20" t="s">
        <v>406</v>
      </c>
      <c r="H38" s="20">
        <v>441</v>
      </c>
      <c r="I38" s="20" t="s">
        <v>206</v>
      </c>
      <c r="J38" s="20">
        <v>441</v>
      </c>
      <c r="K38" s="20" t="s">
        <v>347</v>
      </c>
      <c r="L38" s="66">
        <v>1.0651710000000001</v>
      </c>
      <c r="M38" s="67">
        <v>1.4531289999999999</v>
      </c>
      <c r="N38" s="68">
        <v>1.4432646629626333</v>
      </c>
      <c r="O38" s="67">
        <v>343428</v>
      </c>
      <c r="P38" s="68">
        <v>296891</v>
      </c>
    </row>
    <row r="39" spans="1:16" ht="51" x14ac:dyDescent="0.25">
      <c r="A39" s="18"/>
      <c r="B39" s="20">
        <v>5000042</v>
      </c>
      <c r="C39" s="20" t="s">
        <v>434</v>
      </c>
      <c r="D39" s="20">
        <v>3033291</v>
      </c>
      <c r="E39" s="20" t="s">
        <v>390</v>
      </c>
      <c r="F39" s="20">
        <v>206</v>
      </c>
      <c r="G39" s="20" t="s">
        <v>406</v>
      </c>
      <c r="H39" s="20">
        <v>442</v>
      </c>
      <c r="I39" s="20" t="s">
        <v>207</v>
      </c>
      <c r="J39" s="20">
        <v>442</v>
      </c>
      <c r="K39" s="20" t="s">
        <v>348</v>
      </c>
      <c r="L39" s="66">
        <v>0.79974199999999973</v>
      </c>
      <c r="M39" s="67">
        <v>1.9857259999999992</v>
      </c>
      <c r="N39" s="68">
        <v>1.9664071524312021</v>
      </c>
      <c r="O39" s="67">
        <v>353420</v>
      </c>
      <c r="P39" s="68">
        <v>406007</v>
      </c>
    </row>
    <row r="40" spans="1:16" ht="51" x14ac:dyDescent="0.25">
      <c r="A40" s="18"/>
      <c r="B40" s="20">
        <v>5000042</v>
      </c>
      <c r="C40" s="20" t="s">
        <v>434</v>
      </c>
      <c r="D40" s="20">
        <v>3033291</v>
      </c>
      <c r="E40" s="20" t="s">
        <v>390</v>
      </c>
      <c r="F40" s="20">
        <v>206</v>
      </c>
      <c r="G40" s="20" t="s">
        <v>406</v>
      </c>
      <c r="H40" s="20">
        <v>443</v>
      </c>
      <c r="I40" s="20" t="s">
        <v>208</v>
      </c>
      <c r="J40" s="20">
        <v>443</v>
      </c>
      <c r="K40" s="20" t="s">
        <v>349</v>
      </c>
      <c r="L40" s="66">
        <v>1.1136929999999998</v>
      </c>
      <c r="M40" s="67">
        <v>1.240694</v>
      </c>
      <c r="N40" s="68">
        <v>1.2250053647003369</v>
      </c>
      <c r="O40" s="67">
        <v>670232</v>
      </c>
      <c r="P40" s="68">
        <v>422541</v>
      </c>
    </row>
    <row r="41" spans="1:16" ht="51" x14ac:dyDescent="0.25">
      <c r="A41" s="18"/>
      <c r="B41" s="20">
        <v>5000042</v>
      </c>
      <c r="C41" s="20" t="s">
        <v>434</v>
      </c>
      <c r="D41" s="20">
        <v>3033291</v>
      </c>
      <c r="E41" s="20" t="s">
        <v>390</v>
      </c>
      <c r="F41" s="20">
        <v>206</v>
      </c>
      <c r="G41" s="20" t="s">
        <v>406</v>
      </c>
      <c r="H41" s="20">
        <v>444</v>
      </c>
      <c r="I41" s="20" t="s">
        <v>209</v>
      </c>
      <c r="J41" s="20">
        <v>444</v>
      </c>
      <c r="K41" s="20" t="s">
        <v>350</v>
      </c>
      <c r="L41" s="66">
        <v>1.4358429999999998</v>
      </c>
      <c r="M41" s="67">
        <v>2.0821059999999996</v>
      </c>
      <c r="N41" s="68">
        <v>2.0769508140510879</v>
      </c>
      <c r="O41" s="67">
        <v>370378</v>
      </c>
      <c r="P41" s="68">
        <v>248232</v>
      </c>
    </row>
    <row r="42" spans="1:16" ht="51" x14ac:dyDescent="0.25">
      <c r="A42" s="18"/>
      <c r="B42" s="20">
        <v>5000042</v>
      </c>
      <c r="C42" s="20" t="s">
        <v>434</v>
      </c>
      <c r="D42" s="20">
        <v>3033291</v>
      </c>
      <c r="E42" s="20" t="s">
        <v>390</v>
      </c>
      <c r="F42" s="20">
        <v>206</v>
      </c>
      <c r="G42" s="20" t="s">
        <v>406</v>
      </c>
      <c r="H42" s="20">
        <v>445</v>
      </c>
      <c r="I42" s="20" t="s">
        <v>210</v>
      </c>
      <c r="J42" s="20">
        <v>445</v>
      </c>
      <c r="K42" s="20" t="s">
        <v>351</v>
      </c>
      <c r="L42" s="66">
        <v>0.93911100000000025</v>
      </c>
      <c r="M42" s="67">
        <v>1.4381739999999998</v>
      </c>
      <c r="N42" s="68">
        <v>1.4286640955251642</v>
      </c>
      <c r="O42" s="67">
        <v>1108625</v>
      </c>
      <c r="P42" s="68">
        <v>1085568</v>
      </c>
    </row>
    <row r="43" spans="1:16" ht="51" x14ac:dyDescent="0.25">
      <c r="A43" s="18"/>
      <c r="B43" s="20">
        <v>5000042</v>
      </c>
      <c r="C43" s="20" t="s">
        <v>434</v>
      </c>
      <c r="D43" s="20">
        <v>3033291</v>
      </c>
      <c r="E43" s="20" t="s">
        <v>390</v>
      </c>
      <c r="F43" s="20">
        <v>206</v>
      </c>
      <c r="G43" s="20" t="s">
        <v>406</v>
      </c>
      <c r="H43" s="20">
        <v>446</v>
      </c>
      <c r="I43" s="20" t="s">
        <v>211</v>
      </c>
      <c r="J43" s="20">
        <v>446</v>
      </c>
      <c r="K43" s="20" t="s">
        <v>352</v>
      </c>
      <c r="L43" s="66">
        <v>0.68675299999999995</v>
      </c>
      <c r="M43" s="67">
        <v>0.80059500000000006</v>
      </c>
      <c r="N43" s="68">
        <v>0.80055414686614768</v>
      </c>
      <c r="O43" s="67">
        <v>501259</v>
      </c>
      <c r="P43" s="68">
        <v>446309</v>
      </c>
    </row>
    <row r="44" spans="1:16" ht="51" x14ac:dyDescent="0.25">
      <c r="A44" s="18"/>
      <c r="B44" s="20">
        <v>5000042</v>
      </c>
      <c r="C44" s="20" t="s">
        <v>434</v>
      </c>
      <c r="D44" s="20">
        <v>3033291</v>
      </c>
      <c r="E44" s="20" t="s">
        <v>390</v>
      </c>
      <c r="F44" s="20">
        <v>206</v>
      </c>
      <c r="G44" s="20" t="s">
        <v>406</v>
      </c>
      <c r="H44" s="20">
        <v>447</v>
      </c>
      <c r="I44" s="20" t="s">
        <v>212</v>
      </c>
      <c r="J44" s="20">
        <v>447</v>
      </c>
      <c r="K44" s="20" t="s">
        <v>353</v>
      </c>
      <c r="L44" s="66">
        <v>0.33164600000000005</v>
      </c>
      <c r="M44" s="67">
        <v>0.21295100000000003</v>
      </c>
      <c r="N44" s="68">
        <v>0.20960919104254572</v>
      </c>
      <c r="O44" s="67">
        <v>238543</v>
      </c>
      <c r="P44" s="68">
        <v>156269</v>
      </c>
    </row>
    <row r="45" spans="1:16" ht="51" x14ac:dyDescent="0.25">
      <c r="A45" s="18"/>
      <c r="B45" s="20">
        <v>5000042</v>
      </c>
      <c r="C45" s="20" t="s">
        <v>434</v>
      </c>
      <c r="D45" s="20">
        <v>3033291</v>
      </c>
      <c r="E45" s="20" t="s">
        <v>390</v>
      </c>
      <c r="F45" s="20">
        <v>206</v>
      </c>
      <c r="G45" s="20" t="s">
        <v>406</v>
      </c>
      <c r="H45" s="20">
        <v>448</v>
      </c>
      <c r="I45" s="20" t="s">
        <v>213</v>
      </c>
      <c r="J45" s="20">
        <v>448</v>
      </c>
      <c r="K45" s="20" t="s">
        <v>354</v>
      </c>
      <c r="L45" s="66">
        <v>1.3088189999999991</v>
      </c>
      <c r="M45" s="67">
        <v>1.420375999999999</v>
      </c>
      <c r="N45" s="68">
        <v>1.4173047501899418</v>
      </c>
      <c r="O45" s="67">
        <v>728459</v>
      </c>
      <c r="P45" s="68">
        <v>557753</v>
      </c>
    </row>
    <row r="46" spans="1:16" ht="51" x14ac:dyDescent="0.25">
      <c r="A46" s="18"/>
      <c r="B46" s="20">
        <v>5000042</v>
      </c>
      <c r="C46" s="20" t="s">
        <v>434</v>
      </c>
      <c r="D46" s="20">
        <v>3033291</v>
      </c>
      <c r="E46" s="20" t="s">
        <v>390</v>
      </c>
      <c r="F46" s="20">
        <v>206</v>
      </c>
      <c r="G46" s="20" t="s">
        <v>406</v>
      </c>
      <c r="H46" s="20">
        <v>449</v>
      </c>
      <c r="I46" s="20" t="s">
        <v>214</v>
      </c>
      <c r="J46" s="20">
        <v>449</v>
      </c>
      <c r="K46" s="20" t="s">
        <v>355</v>
      </c>
      <c r="L46" s="66">
        <v>0.90648799999999985</v>
      </c>
      <c r="M46" s="67">
        <v>1.5547159999999995</v>
      </c>
      <c r="N46" s="68">
        <v>1.4932980214653071</v>
      </c>
      <c r="O46" s="67">
        <v>329278</v>
      </c>
      <c r="P46" s="68">
        <v>284826</v>
      </c>
    </row>
    <row r="47" spans="1:16" ht="51" x14ac:dyDescent="0.25">
      <c r="A47" s="18"/>
      <c r="B47" s="20">
        <v>5000042</v>
      </c>
      <c r="C47" s="20" t="s">
        <v>434</v>
      </c>
      <c r="D47" s="20">
        <v>3033291</v>
      </c>
      <c r="E47" s="20" t="s">
        <v>390</v>
      </c>
      <c r="F47" s="20">
        <v>206</v>
      </c>
      <c r="G47" s="20" t="s">
        <v>406</v>
      </c>
      <c r="H47" s="20">
        <v>450</v>
      </c>
      <c r="I47" s="20" t="s">
        <v>215</v>
      </c>
      <c r="J47" s="20">
        <v>450</v>
      </c>
      <c r="K47" s="20" t="s">
        <v>356</v>
      </c>
      <c r="L47" s="66">
        <v>1.636752</v>
      </c>
      <c r="M47" s="67">
        <v>1.9104010000000002</v>
      </c>
      <c r="N47" s="68">
        <v>1.7068208124037483</v>
      </c>
      <c r="O47" s="67">
        <v>651168</v>
      </c>
      <c r="P47" s="68">
        <v>531285.91003417969</v>
      </c>
    </row>
    <row r="48" spans="1:16" ht="51" x14ac:dyDescent="0.25">
      <c r="A48" s="18"/>
      <c r="B48" s="20">
        <v>5000042</v>
      </c>
      <c r="C48" s="20" t="s">
        <v>434</v>
      </c>
      <c r="D48" s="20">
        <v>3033291</v>
      </c>
      <c r="E48" s="20" t="s">
        <v>390</v>
      </c>
      <c r="F48" s="20">
        <v>206</v>
      </c>
      <c r="G48" s="20" t="s">
        <v>406</v>
      </c>
      <c r="H48" s="20">
        <v>451</v>
      </c>
      <c r="I48" s="20" t="s">
        <v>216</v>
      </c>
      <c r="J48" s="20">
        <v>451</v>
      </c>
      <c r="K48" s="20" t="s">
        <v>357</v>
      </c>
      <c r="L48" s="66">
        <v>1.9918469999999993</v>
      </c>
      <c r="M48" s="67">
        <v>2.0353269999999997</v>
      </c>
      <c r="N48" s="68">
        <v>2.0077183558096294</v>
      </c>
      <c r="O48" s="67">
        <v>811344</v>
      </c>
      <c r="P48" s="68">
        <v>839704</v>
      </c>
    </row>
    <row r="49" spans="1:16" ht="51" x14ac:dyDescent="0.25">
      <c r="A49" s="18"/>
      <c r="B49" s="20">
        <v>5000042</v>
      </c>
      <c r="C49" s="20" t="s">
        <v>434</v>
      </c>
      <c r="D49" s="20">
        <v>3033291</v>
      </c>
      <c r="E49" s="20" t="s">
        <v>390</v>
      </c>
      <c r="F49" s="20">
        <v>206</v>
      </c>
      <c r="G49" s="20" t="s">
        <v>406</v>
      </c>
      <c r="H49" s="20">
        <v>452</v>
      </c>
      <c r="I49" s="20" t="s">
        <v>217</v>
      </c>
      <c r="J49" s="20">
        <v>452</v>
      </c>
      <c r="K49" s="20" t="s">
        <v>358</v>
      </c>
      <c r="L49" s="66">
        <v>0.9218289999999999</v>
      </c>
      <c r="M49" s="67">
        <v>0.98064599999999991</v>
      </c>
      <c r="N49" s="68">
        <v>0.97349162239697762</v>
      </c>
      <c r="O49" s="67">
        <v>320382</v>
      </c>
      <c r="P49" s="68">
        <v>319425</v>
      </c>
    </row>
    <row r="50" spans="1:16" ht="51" x14ac:dyDescent="0.25">
      <c r="A50" s="18"/>
      <c r="B50" s="20">
        <v>5000042</v>
      </c>
      <c r="C50" s="20" t="s">
        <v>434</v>
      </c>
      <c r="D50" s="20">
        <v>3033291</v>
      </c>
      <c r="E50" s="20" t="s">
        <v>390</v>
      </c>
      <c r="F50" s="20">
        <v>206</v>
      </c>
      <c r="G50" s="20" t="s">
        <v>406</v>
      </c>
      <c r="H50" s="20">
        <v>453</v>
      </c>
      <c r="I50" s="20" t="s">
        <v>218</v>
      </c>
      <c r="J50" s="20">
        <v>453</v>
      </c>
      <c r="K50" s="20" t="s">
        <v>359</v>
      </c>
      <c r="L50" s="66">
        <v>1.2924899999999995</v>
      </c>
      <c r="M50" s="67">
        <v>1.593801</v>
      </c>
      <c r="N50" s="68">
        <v>1.5926821167158778</v>
      </c>
      <c r="O50" s="67">
        <v>685817</v>
      </c>
      <c r="P50" s="68">
        <v>594742.09033203125</v>
      </c>
    </row>
    <row r="51" spans="1:16" ht="51" x14ac:dyDescent="0.25">
      <c r="A51" s="18"/>
      <c r="B51" s="20">
        <v>5000042</v>
      </c>
      <c r="C51" s="20" t="s">
        <v>434</v>
      </c>
      <c r="D51" s="20">
        <v>3033291</v>
      </c>
      <c r="E51" s="20" t="s">
        <v>390</v>
      </c>
      <c r="F51" s="20">
        <v>206</v>
      </c>
      <c r="G51" s="20" t="s">
        <v>406</v>
      </c>
      <c r="H51" s="20">
        <v>454</v>
      </c>
      <c r="I51" s="20" t="s">
        <v>219</v>
      </c>
      <c r="J51" s="20">
        <v>454</v>
      </c>
      <c r="K51" s="20" t="s">
        <v>360</v>
      </c>
      <c r="L51" s="66">
        <v>0.30179699999999993</v>
      </c>
      <c r="M51" s="67">
        <v>0.35602399999999995</v>
      </c>
      <c r="N51" s="68">
        <v>0.34022299593198113</v>
      </c>
      <c r="O51" s="67">
        <v>145615</v>
      </c>
      <c r="P51" s="68">
        <v>109808</v>
      </c>
    </row>
    <row r="52" spans="1:16" ht="51" x14ac:dyDescent="0.25">
      <c r="A52" s="18"/>
      <c r="B52" s="20">
        <v>5000042</v>
      </c>
      <c r="C52" s="20" t="s">
        <v>434</v>
      </c>
      <c r="D52" s="20">
        <v>3033291</v>
      </c>
      <c r="E52" s="20" t="s">
        <v>390</v>
      </c>
      <c r="F52" s="20">
        <v>206</v>
      </c>
      <c r="G52" s="20" t="s">
        <v>406</v>
      </c>
      <c r="H52" s="20">
        <v>455</v>
      </c>
      <c r="I52" s="20" t="s">
        <v>220</v>
      </c>
      <c r="J52" s="20">
        <v>455</v>
      </c>
      <c r="K52" s="20" t="s">
        <v>361</v>
      </c>
      <c r="L52" s="66">
        <v>4.5289999999999997E-2</v>
      </c>
      <c r="M52" s="67">
        <v>4.5259999999999995E-2</v>
      </c>
      <c r="N52" s="68">
        <v>4.4332007710181642E-2</v>
      </c>
      <c r="O52" s="67">
        <v>22501</v>
      </c>
      <c r="P52" s="68">
        <v>22425</v>
      </c>
    </row>
    <row r="53" spans="1:16" ht="51" x14ac:dyDescent="0.25">
      <c r="A53" s="18"/>
      <c r="B53" s="20">
        <v>5000042</v>
      </c>
      <c r="C53" s="20" t="s">
        <v>434</v>
      </c>
      <c r="D53" s="20">
        <v>3033291</v>
      </c>
      <c r="E53" s="20" t="s">
        <v>390</v>
      </c>
      <c r="F53" s="20">
        <v>206</v>
      </c>
      <c r="G53" s="20" t="s">
        <v>406</v>
      </c>
      <c r="H53" s="20">
        <v>456</v>
      </c>
      <c r="I53" s="20" t="s">
        <v>221</v>
      </c>
      <c r="J53" s="20">
        <v>456</v>
      </c>
      <c r="K53" s="20" t="s">
        <v>362</v>
      </c>
      <c r="L53" s="66">
        <v>0.12239000000000001</v>
      </c>
      <c r="M53" s="67">
        <v>0.16279800000000003</v>
      </c>
      <c r="N53" s="68">
        <v>0.14810918104922166</v>
      </c>
      <c r="O53" s="67">
        <v>288866</v>
      </c>
      <c r="P53" s="68">
        <v>256390</v>
      </c>
    </row>
    <row r="54" spans="1:16" ht="51" x14ac:dyDescent="0.25">
      <c r="A54" s="18"/>
      <c r="B54" s="20">
        <v>5000042</v>
      </c>
      <c r="C54" s="20" t="s">
        <v>434</v>
      </c>
      <c r="D54" s="20">
        <v>3033291</v>
      </c>
      <c r="E54" s="20" t="s">
        <v>390</v>
      </c>
      <c r="F54" s="20">
        <v>206</v>
      </c>
      <c r="G54" s="20" t="s">
        <v>406</v>
      </c>
      <c r="H54" s="20">
        <v>457</v>
      </c>
      <c r="I54" s="20" t="s">
        <v>222</v>
      </c>
      <c r="J54" s="20">
        <v>457</v>
      </c>
      <c r="K54" s="20" t="s">
        <v>363</v>
      </c>
      <c r="L54" s="66">
        <v>0.56795600000000002</v>
      </c>
      <c r="M54" s="67">
        <v>0.79066299999999978</v>
      </c>
      <c r="N54" s="68">
        <v>0.77678421843666001</v>
      </c>
      <c r="O54" s="67">
        <v>221500</v>
      </c>
      <c r="P54" s="68">
        <v>149359</v>
      </c>
    </row>
    <row r="55" spans="1:16" ht="51" x14ac:dyDescent="0.25">
      <c r="A55" s="18"/>
      <c r="B55" s="20">
        <v>5000042</v>
      </c>
      <c r="C55" s="20" t="s">
        <v>434</v>
      </c>
      <c r="D55" s="20">
        <v>3033291</v>
      </c>
      <c r="E55" s="20" t="s">
        <v>390</v>
      </c>
      <c r="F55" s="20">
        <v>206</v>
      </c>
      <c r="G55" s="20" t="s">
        <v>406</v>
      </c>
      <c r="H55" s="20">
        <v>458</v>
      </c>
      <c r="I55" s="20" t="s">
        <v>223</v>
      </c>
      <c r="J55" s="20">
        <v>458</v>
      </c>
      <c r="K55" s="20" t="s">
        <v>364</v>
      </c>
      <c r="L55" s="66">
        <v>0.94801799999999981</v>
      </c>
      <c r="M55" s="67">
        <v>1.0429269999999995</v>
      </c>
      <c r="N55" s="68">
        <v>1.0367036375118914</v>
      </c>
      <c r="O55" s="67">
        <v>569054</v>
      </c>
      <c r="P55" s="68">
        <v>422735</v>
      </c>
    </row>
    <row r="56" spans="1:16" ht="51" x14ac:dyDescent="0.25">
      <c r="A56" s="18"/>
      <c r="B56" s="20">
        <v>5000042</v>
      </c>
      <c r="C56" s="20" t="s">
        <v>434</v>
      </c>
      <c r="D56" s="20">
        <v>3033291</v>
      </c>
      <c r="E56" s="20" t="s">
        <v>390</v>
      </c>
      <c r="F56" s="20">
        <v>206</v>
      </c>
      <c r="G56" s="20" t="s">
        <v>406</v>
      </c>
      <c r="H56" s="20">
        <v>459</v>
      </c>
      <c r="I56" s="20" t="s">
        <v>224</v>
      </c>
      <c r="J56" s="20">
        <v>459</v>
      </c>
      <c r="K56" s="20" t="s">
        <v>365</v>
      </c>
      <c r="L56" s="66">
        <v>1.4441889999999997</v>
      </c>
      <c r="M56" s="67">
        <v>1.4381079999999999</v>
      </c>
      <c r="N56" s="68">
        <v>1.4175456797711377</v>
      </c>
      <c r="O56" s="67">
        <v>572144</v>
      </c>
      <c r="P56" s="68">
        <v>564742</v>
      </c>
    </row>
    <row r="57" spans="1:16" ht="51" x14ac:dyDescent="0.25">
      <c r="A57" s="18"/>
      <c r="B57" s="20">
        <v>5000042</v>
      </c>
      <c r="C57" s="20" t="s">
        <v>434</v>
      </c>
      <c r="D57" s="20">
        <v>3033291</v>
      </c>
      <c r="E57" s="20" t="s">
        <v>390</v>
      </c>
      <c r="F57" s="20">
        <v>206</v>
      </c>
      <c r="G57" s="20" t="s">
        <v>406</v>
      </c>
      <c r="H57" s="20">
        <v>460</v>
      </c>
      <c r="I57" s="20" t="s">
        <v>225</v>
      </c>
      <c r="J57" s="20">
        <v>460</v>
      </c>
      <c r="K57" s="20" t="s">
        <v>366</v>
      </c>
      <c r="L57" s="66">
        <v>0.13910600000000001</v>
      </c>
      <c r="M57" s="67">
        <v>0.13578699999999999</v>
      </c>
      <c r="N57" s="68">
        <v>0.13578300268272869</v>
      </c>
      <c r="O57" s="67">
        <v>245865</v>
      </c>
      <c r="P57" s="68">
        <v>242661</v>
      </c>
    </row>
    <row r="58" spans="1:16" ht="51" x14ac:dyDescent="0.25">
      <c r="A58" s="18"/>
      <c r="B58" s="20">
        <v>5000042</v>
      </c>
      <c r="C58" s="20" t="s">
        <v>434</v>
      </c>
      <c r="D58" s="20">
        <v>3033291</v>
      </c>
      <c r="E58" s="20" t="s">
        <v>390</v>
      </c>
      <c r="F58" s="20">
        <v>206</v>
      </c>
      <c r="G58" s="20" t="s">
        <v>406</v>
      </c>
      <c r="H58" s="20">
        <v>461</v>
      </c>
      <c r="I58" s="20" t="s">
        <v>226</v>
      </c>
      <c r="J58" s="20">
        <v>461</v>
      </c>
      <c r="K58" s="20" t="s">
        <v>367</v>
      </c>
      <c r="L58" s="66">
        <v>2.4200000000000003E-2</v>
      </c>
      <c r="M58" s="67">
        <v>2.4199999999999999E-2</v>
      </c>
      <c r="N58" s="68">
        <v>2.4198510342102963E-2</v>
      </c>
      <c r="O58" s="67">
        <v>155380</v>
      </c>
      <c r="P58" s="68">
        <v>101540</v>
      </c>
    </row>
    <row r="59" spans="1:16" ht="51" x14ac:dyDescent="0.25">
      <c r="A59" s="18"/>
      <c r="B59" s="20">
        <v>5000042</v>
      </c>
      <c r="C59" s="20" t="s">
        <v>434</v>
      </c>
      <c r="D59" s="20">
        <v>3033291</v>
      </c>
      <c r="E59" s="20" t="s">
        <v>390</v>
      </c>
      <c r="F59" s="20">
        <v>206</v>
      </c>
      <c r="G59" s="20" t="s">
        <v>406</v>
      </c>
      <c r="H59" s="20">
        <v>462</v>
      </c>
      <c r="I59" s="20" t="s">
        <v>227</v>
      </c>
      <c r="J59" s="20">
        <v>462</v>
      </c>
      <c r="K59" s="20" t="s">
        <v>368</v>
      </c>
      <c r="L59" s="66">
        <v>0.39516800000000007</v>
      </c>
      <c r="M59" s="67">
        <v>0.38435700000000006</v>
      </c>
      <c r="N59" s="68">
        <v>0.38347328343661502</v>
      </c>
      <c r="O59" s="67">
        <v>518063</v>
      </c>
      <c r="P59" s="68">
        <v>168369</v>
      </c>
    </row>
    <row r="60" spans="1:16" ht="51" x14ac:dyDescent="0.25">
      <c r="A60" s="18"/>
      <c r="B60" s="20">
        <v>5000042</v>
      </c>
      <c r="C60" s="20" t="s">
        <v>434</v>
      </c>
      <c r="D60" s="20">
        <v>3033291</v>
      </c>
      <c r="E60" s="20" t="s">
        <v>390</v>
      </c>
      <c r="F60" s="20">
        <v>206</v>
      </c>
      <c r="G60" s="20" t="s">
        <v>406</v>
      </c>
      <c r="H60" s="20">
        <v>463</v>
      </c>
      <c r="I60" s="20" t="s">
        <v>228</v>
      </c>
      <c r="J60" s="20">
        <v>463</v>
      </c>
      <c r="K60" s="20" t="s">
        <v>369</v>
      </c>
      <c r="L60" s="66">
        <v>3.0748499999999979</v>
      </c>
      <c r="M60" s="67">
        <v>3.1923569999999999</v>
      </c>
      <c r="N60" s="68">
        <v>3.1910686879968679</v>
      </c>
      <c r="O60" s="67">
        <v>632750</v>
      </c>
      <c r="P60" s="68">
        <v>618527</v>
      </c>
    </row>
    <row r="61" spans="1:16" ht="51" x14ac:dyDescent="0.25">
      <c r="A61" s="18"/>
      <c r="B61" s="20">
        <v>5000042</v>
      </c>
      <c r="C61" s="20" t="s">
        <v>434</v>
      </c>
      <c r="D61" s="20">
        <v>3033291</v>
      </c>
      <c r="E61" s="20" t="s">
        <v>390</v>
      </c>
      <c r="F61" s="20">
        <v>206</v>
      </c>
      <c r="G61" s="20" t="s">
        <v>406</v>
      </c>
      <c r="H61" s="20">
        <v>464</v>
      </c>
      <c r="I61" s="20" t="s">
        <v>229</v>
      </c>
      <c r="J61" s="20">
        <v>464</v>
      </c>
      <c r="K61" s="20" t="s">
        <v>370</v>
      </c>
      <c r="L61" s="66">
        <v>1.5021780000000002</v>
      </c>
      <c r="M61" s="67">
        <v>1.9904880000000005</v>
      </c>
      <c r="N61" s="68">
        <v>1.9780885220607161</v>
      </c>
      <c r="O61" s="67">
        <v>509752</v>
      </c>
      <c r="P61" s="68">
        <v>460004</v>
      </c>
    </row>
    <row r="62" spans="1:16" ht="38.25" x14ac:dyDescent="0.25">
      <c r="A62" s="18"/>
      <c r="B62" s="20">
        <v>5000042</v>
      </c>
      <c r="C62" s="20" t="s">
        <v>434</v>
      </c>
      <c r="D62" s="20">
        <v>3033291</v>
      </c>
      <c r="E62" s="20" t="s">
        <v>390</v>
      </c>
      <c r="F62" s="20">
        <v>206</v>
      </c>
      <c r="G62" s="20" t="s">
        <v>406</v>
      </c>
      <c r="H62" s="20">
        <v>999</v>
      </c>
      <c r="I62" s="20" t="s">
        <v>340</v>
      </c>
      <c r="J62" s="20">
        <v>999</v>
      </c>
      <c r="K62" s="20" t="s">
        <v>371</v>
      </c>
      <c r="L62" s="66">
        <v>0</v>
      </c>
      <c r="M62" s="67">
        <v>5.1050999999999999E-2</v>
      </c>
      <c r="N62" s="68">
        <v>5.1049481146037579E-2</v>
      </c>
      <c r="O62" s="67">
        <v>52.5</v>
      </c>
      <c r="P62" s="68">
        <v>0</v>
      </c>
    </row>
    <row r="63" spans="1:16" ht="51" x14ac:dyDescent="0.25">
      <c r="A63" s="18"/>
      <c r="B63" s="20">
        <v>5000043</v>
      </c>
      <c r="C63" s="20" t="s">
        <v>435</v>
      </c>
      <c r="D63" s="20">
        <v>3033292</v>
      </c>
      <c r="E63" s="20" t="s">
        <v>391</v>
      </c>
      <c r="F63" s="20">
        <v>6</v>
      </c>
      <c r="G63" s="20" t="s">
        <v>404</v>
      </c>
      <c r="H63" s="20">
        <v>11</v>
      </c>
      <c r="I63" s="20" t="s">
        <v>109</v>
      </c>
      <c r="J63" s="20">
        <v>11</v>
      </c>
      <c r="K63" s="20" t="s">
        <v>341</v>
      </c>
      <c r="L63" s="66">
        <v>0.91030299999999986</v>
      </c>
      <c r="M63" s="67">
        <v>0.60384799999999994</v>
      </c>
      <c r="N63" s="68">
        <v>0.59084888074721675</v>
      </c>
      <c r="O63" s="67">
        <v>323</v>
      </c>
      <c r="P63" s="68">
        <v>323</v>
      </c>
    </row>
    <row r="64" spans="1:16" ht="89.25" x14ac:dyDescent="0.25">
      <c r="A64" s="18"/>
      <c r="B64" s="20">
        <v>5000043</v>
      </c>
      <c r="C64" s="20" t="s">
        <v>435</v>
      </c>
      <c r="D64" s="20">
        <v>3033292</v>
      </c>
      <c r="E64" s="20" t="s">
        <v>391</v>
      </c>
      <c r="F64" s="20">
        <v>6</v>
      </c>
      <c r="G64" s="20" t="s">
        <v>404</v>
      </c>
      <c r="H64" s="20">
        <v>11</v>
      </c>
      <c r="I64" s="20" t="s">
        <v>109</v>
      </c>
      <c r="J64" s="20">
        <v>124</v>
      </c>
      <c r="K64" s="20" t="s">
        <v>342</v>
      </c>
      <c r="L64" s="66">
        <v>0.91588999999999987</v>
      </c>
      <c r="M64" s="67">
        <v>0.59814699999999976</v>
      </c>
      <c r="N64" s="68">
        <v>0.59814662183634937</v>
      </c>
      <c r="O64" s="67">
        <v>9009091</v>
      </c>
      <c r="P64" s="68">
        <v>9009091</v>
      </c>
    </row>
    <row r="65" spans="1:16" ht="63.75" x14ac:dyDescent="0.25">
      <c r="A65" s="18"/>
      <c r="B65" s="20">
        <v>5000043</v>
      </c>
      <c r="C65" s="20" t="s">
        <v>435</v>
      </c>
      <c r="D65" s="20">
        <v>3033292</v>
      </c>
      <c r="E65" s="20" t="s">
        <v>391</v>
      </c>
      <c r="F65" s="20">
        <v>6</v>
      </c>
      <c r="G65" s="20" t="s">
        <v>404</v>
      </c>
      <c r="H65" s="20">
        <v>137</v>
      </c>
      <c r="I65" s="20" t="s">
        <v>144</v>
      </c>
      <c r="J65" s="20">
        <v>137</v>
      </c>
      <c r="K65" s="20" t="s">
        <v>345</v>
      </c>
      <c r="L65" s="66">
        <v>3.6846939999999995</v>
      </c>
      <c r="M65" s="67">
        <v>4.0007589999999995</v>
      </c>
      <c r="N65" s="68">
        <v>3.9604029978954074</v>
      </c>
      <c r="O65" s="67">
        <v>3833717</v>
      </c>
      <c r="P65" s="68">
        <v>3909896</v>
      </c>
    </row>
    <row r="66" spans="1:16" ht="51" x14ac:dyDescent="0.25">
      <c r="A66" s="18"/>
      <c r="B66" s="20">
        <v>5000043</v>
      </c>
      <c r="C66" s="20" t="s">
        <v>435</v>
      </c>
      <c r="D66" s="20">
        <v>3033292</v>
      </c>
      <c r="E66" s="20" t="s">
        <v>391</v>
      </c>
      <c r="F66" s="20">
        <v>6</v>
      </c>
      <c r="G66" s="20" t="s">
        <v>404</v>
      </c>
      <c r="H66" s="20">
        <v>440</v>
      </c>
      <c r="I66" s="20" t="s">
        <v>205</v>
      </c>
      <c r="J66" s="20">
        <v>440</v>
      </c>
      <c r="K66" s="20" t="s">
        <v>346</v>
      </c>
      <c r="L66" s="66">
        <v>1.8680000000000002E-2</v>
      </c>
      <c r="M66" s="67">
        <v>3.5680000000000003E-2</v>
      </c>
      <c r="N66" s="68">
        <v>3.3600519964238629E-2</v>
      </c>
      <c r="O66" s="67">
        <v>118398</v>
      </c>
      <c r="P66" s="68">
        <v>143475</v>
      </c>
    </row>
    <row r="67" spans="1:16" ht="51" x14ac:dyDescent="0.25">
      <c r="A67" s="18"/>
      <c r="B67" s="20">
        <v>5000043</v>
      </c>
      <c r="C67" s="20" t="s">
        <v>435</v>
      </c>
      <c r="D67" s="20">
        <v>3033292</v>
      </c>
      <c r="E67" s="20" t="s">
        <v>391</v>
      </c>
      <c r="F67" s="20">
        <v>6</v>
      </c>
      <c r="G67" s="20" t="s">
        <v>404</v>
      </c>
      <c r="H67" s="20">
        <v>441</v>
      </c>
      <c r="I67" s="20" t="s">
        <v>206</v>
      </c>
      <c r="J67" s="20">
        <v>441</v>
      </c>
      <c r="K67" s="20" t="s">
        <v>347</v>
      </c>
      <c r="L67" s="66">
        <v>0.76184800000000008</v>
      </c>
      <c r="M67" s="67">
        <v>0.75349300000000008</v>
      </c>
      <c r="N67" s="68">
        <v>0.7534877204584518</v>
      </c>
      <c r="O67" s="67">
        <v>441952</v>
      </c>
      <c r="P67" s="68">
        <v>650719</v>
      </c>
    </row>
    <row r="68" spans="1:16" ht="51" x14ac:dyDescent="0.25">
      <c r="A68" s="18"/>
      <c r="B68" s="20">
        <v>5000043</v>
      </c>
      <c r="C68" s="20" t="s">
        <v>435</v>
      </c>
      <c r="D68" s="20">
        <v>3033292</v>
      </c>
      <c r="E68" s="20" t="s">
        <v>391</v>
      </c>
      <c r="F68" s="20">
        <v>6</v>
      </c>
      <c r="G68" s="20" t="s">
        <v>404</v>
      </c>
      <c r="H68" s="20">
        <v>442</v>
      </c>
      <c r="I68" s="20" t="s">
        <v>207</v>
      </c>
      <c r="J68" s="20">
        <v>442</v>
      </c>
      <c r="K68" s="20" t="s">
        <v>348</v>
      </c>
      <c r="L68" s="66">
        <v>0.53435300000000008</v>
      </c>
      <c r="M68" s="67">
        <v>0.52704499999999987</v>
      </c>
      <c r="N68" s="68">
        <v>0.52477802304929355</v>
      </c>
      <c r="O68" s="67">
        <v>957660</v>
      </c>
      <c r="P68" s="68">
        <v>1236490</v>
      </c>
    </row>
    <row r="69" spans="1:16" ht="51" x14ac:dyDescent="0.25">
      <c r="A69" s="18"/>
      <c r="B69" s="20">
        <v>5000043</v>
      </c>
      <c r="C69" s="20" t="s">
        <v>435</v>
      </c>
      <c r="D69" s="20">
        <v>3033292</v>
      </c>
      <c r="E69" s="20" t="s">
        <v>391</v>
      </c>
      <c r="F69" s="20">
        <v>6</v>
      </c>
      <c r="G69" s="20" t="s">
        <v>404</v>
      </c>
      <c r="H69" s="20">
        <v>443</v>
      </c>
      <c r="I69" s="20" t="s">
        <v>208</v>
      </c>
      <c r="J69" s="20">
        <v>443</v>
      </c>
      <c r="K69" s="20" t="s">
        <v>349</v>
      </c>
      <c r="L69" s="66">
        <v>0.39001199999999997</v>
      </c>
      <c r="M69" s="67">
        <v>0.432361</v>
      </c>
      <c r="N69" s="68">
        <v>0.4265695638678153</v>
      </c>
      <c r="O69" s="67">
        <v>251750</v>
      </c>
      <c r="P69" s="68">
        <v>317511</v>
      </c>
    </row>
    <row r="70" spans="1:16" ht="51" x14ac:dyDescent="0.25">
      <c r="A70" s="18"/>
      <c r="B70" s="20">
        <v>5000043</v>
      </c>
      <c r="C70" s="20" t="s">
        <v>435</v>
      </c>
      <c r="D70" s="20">
        <v>3033292</v>
      </c>
      <c r="E70" s="20" t="s">
        <v>391</v>
      </c>
      <c r="F70" s="20">
        <v>6</v>
      </c>
      <c r="G70" s="20" t="s">
        <v>404</v>
      </c>
      <c r="H70" s="20">
        <v>444</v>
      </c>
      <c r="I70" s="20" t="s">
        <v>209</v>
      </c>
      <c r="J70" s="20">
        <v>444</v>
      </c>
      <c r="K70" s="20" t="s">
        <v>350</v>
      </c>
      <c r="L70" s="66">
        <v>0.70274200000000009</v>
      </c>
      <c r="M70" s="67">
        <v>0.87509600000000032</v>
      </c>
      <c r="N70" s="68">
        <v>0.87469429944030708</v>
      </c>
      <c r="O70" s="67">
        <v>919145</v>
      </c>
      <c r="P70" s="68">
        <v>795420</v>
      </c>
    </row>
    <row r="71" spans="1:16" ht="51" x14ac:dyDescent="0.25">
      <c r="A71" s="18"/>
      <c r="B71" s="20">
        <v>5000043</v>
      </c>
      <c r="C71" s="20" t="s">
        <v>435</v>
      </c>
      <c r="D71" s="20">
        <v>3033292</v>
      </c>
      <c r="E71" s="20" t="s">
        <v>391</v>
      </c>
      <c r="F71" s="20">
        <v>6</v>
      </c>
      <c r="G71" s="20" t="s">
        <v>404</v>
      </c>
      <c r="H71" s="20">
        <v>445</v>
      </c>
      <c r="I71" s="20" t="s">
        <v>210</v>
      </c>
      <c r="J71" s="20">
        <v>445</v>
      </c>
      <c r="K71" s="20" t="s">
        <v>351</v>
      </c>
      <c r="L71" s="66">
        <v>0.75471200000000005</v>
      </c>
      <c r="M71" s="67">
        <v>1.1015439999999999</v>
      </c>
      <c r="N71" s="68">
        <v>1.1014057419815799</v>
      </c>
      <c r="O71" s="67">
        <v>727358</v>
      </c>
      <c r="P71" s="68">
        <v>732832</v>
      </c>
    </row>
    <row r="72" spans="1:16" ht="51" x14ac:dyDescent="0.25">
      <c r="A72" s="18"/>
      <c r="B72" s="20">
        <v>5000043</v>
      </c>
      <c r="C72" s="20" t="s">
        <v>435</v>
      </c>
      <c r="D72" s="20">
        <v>3033292</v>
      </c>
      <c r="E72" s="20" t="s">
        <v>391</v>
      </c>
      <c r="F72" s="20">
        <v>6</v>
      </c>
      <c r="G72" s="20" t="s">
        <v>404</v>
      </c>
      <c r="H72" s="20">
        <v>446</v>
      </c>
      <c r="I72" s="20" t="s">
        <v>211</v>
      </c>
      <c r="J72" s="20">
        <v>446</v>
      </c>
      <c r="K72" s="20" t="s">
        <v>352</v>
      </c>
      <c r="L72" s="66">
        <v>0.62349599999999972</v>
      </c>
      <c r="M72" s="67">
        <v>0.68853599999999993</v>
      </c>
      <c r="N72" s="68">
        <v>0.68853401765193212</v>
      </c>
      <c r="O72" s="67">
        <v>611776</v>
      </c>
      <c r="P72" s="68">
        <v>596884</v>
      </c>
    </row>
    <row r="73" spans="1:16" ht="51" x14ac:dyDescent="0.25">
      <c r="A73" s="18"/>
      <c r="B73" s="20">
        <v>5000043</v>
      </c>
      <c r="C73" s="20" t="s">
        <v>435</v>
      </c>
      <c r="D73" s="20">
        <v>3033292</v>
      </c>
      <c r="E73" s="20" t="s">
        <v>391</v>
      </c>
      <c r="F73" s="20">
        <v>6</v>
      </c>
      <c r="G73" s="20" t="s">
        <v>404</v>
      </c>
      <c r="H73" s="20">
        <v>447</v>
      </c>
      <c r="I73" s="20" t="s">
        <v>212</v>
      </c>
      <c r="J73" s="20">
        <v>447</v>
      </c>
      <c r="K73" s="20" t="s">
        <v>353</v>
      </c>
      <c r="L73" s="66">
        <v>0.15282899999999996</v>
      </c>
      <c r="M73" s="67">
        <v>0.15857600000000002</v>
      </c>
      <c r="N73" s="68">
        <v>0.15759615032584406</v>
      </c>
      <c r="O73" s="67">
        <v>427450</v>
      </c>
      <c r="P73" s="68">
        <v>369800</v>
      </c>
    </row>
    <row r="74" spans="1:16" ht="51" x14ac:dyDescent="0.25">
      <c r="A74" s="18"/>
      <c r="B74" s="20">
        <v>5000043</v>
      </c>
      <c r="C74" s="20" t="s">
        <v>435</v>
      </c>
      <c r="D74" s="20">
        <v>3033292</v>
      </c>
      <c r="E74" s="20" t="s">
        <v>391</v>
      </c>
      <c r="F74" s="20">
        <v>6</v>
      </c>
      <c r="G74" s="20" t="s">
        <v>404</v>
      </c>
      <c r="H74" s="20">
        <v>448</v>
      </c>
      <c r="I74" s="20" t="s">
        <v>213</v>
      </c>
      <c r="J74" s="20">
        <v>448</v>
      </c>
      <c r="K74" s="20" t="s">
        <v>354</v>
      </c>
      <c r="L74" s="66">
        <v>0.44396300000000011</v>
      </c>
      <c r="M74" s="67">
        <v>0.46390200000000009</v>
      </c>
      <c r="N74" s="68">
        <v>0.45666463734232821</v>
      </c>
      <c r="O74" s="67">
        <v>710453</v>
      </c>
      <c r="P74" s="68">
        <v>1118151</v>
      </c>
    </row>
    <row r="75" spans="1:16" ht="51" x14ac:dyDescent="0.25">
      <c r="A75" s="18"/>
      <c r="B75" s="20">
        <v>5000043</v>
      </c>
      <c r="C75" s="20" t="s">
        <v>435</v>
      </c>
      <c r="D75" s="20">
        <v>3033292</v>
      </c>
      <c r="E75" s="20" t="s">
        <v>391</v>
      </c>
      <c r="F75" s="20">
        <v>6</v>
      </c>
      <c r="G75" s="20" t="s">
        <v>404</v>
      </c>
      <c r="H75" s="20">
        <v>449</v>
      </c>
      <c r="I75" s="20" t="s">
        <v>214</v>
      </c>
      <c r="J75" s="20">
        <v>449</v>
      </c>
      <c r="K75" s="20" t="s">
        <v>355</v>
      </c>
      <c r="L75" s="66">
        <v>0.333727</v>
      </c>
      <c r="M75" s="67">
        <v>0.40611799999999998</v>
      </c>
      <c r="N75" s="68">
        <v>0.39503490143397357</v>
      </c>
      <c r="O75" s="67">
        <v>273210</v>
      </c>
      <c r="P75" s="68">
        <v>262872</v>
      </c>
    </row>
    <row r="76" spans="1:16" ht="51" x14ac:dyDescent="0.25">
      <c r="A76" s="18"/>
      <c r="B76" s="20">
        <v>5000043</v>
      </c>
      <c r="C76" s="20" t="s">
        <v>435</v>
      </c>
      <c r="D76" s="20">
        <v>3033292</v>
      </c>
      <c r="E76" s="20" t="s">
        <v>391</v>
      </c>
      <c r="F76" s="20">
        <v>6</v>
      </c>
      <c r="G76" s="20" t="s">
        <v>404</v>
      </c>
      <c r="H76" s="20">
        <v>450</v>
      </c>
      <c r="I76" s="20" t="s">
        <v>215</v>
      </c>
      <c r="J76" s="20">
        <v>450</v>
      </c>
      <c r="K76" s="20" t="s">
        <v>356</v>
      </c>
      <c r="L76" s="66">
        <v>0.10619500000000001</v>
      </c>
      <c r="M76" s="67">
        <v>0.12868399999999997</v>
      </c>
      <c r="N76" s="68">
        <v>0.12483797878667247</v>
      </c>
      <c r="O76" s="67">
        <v>408418</v>
      </c>
      <c r="P76" s="68">
        <v>614987.5</v>
      </c>
    </row>
    <row r="77" spans="1:16" ht="51" x14ac:dyDescent="0.25">
      <c r="A77" s="18"/>
      <c r="B77" s="20">
        <v>5000043</v>
      </c>
      <c r="C77" s="20" t="s">
        <v>435</v>
      </c>
      <c r="D77" s="20">
        <v>3033292</v>
      </c>
      <c r="E77" s="20" t="s">
        <v>391</v>
      </c>
      <c r="F77" s="20">
        <v>6</v>
      </c>
      <c r="G77" s="20" t="s">
        <v>404</v>
      </c>
      <c r="H77" s="20">
        <v>451</v>
      </c>
      <c r="I77" s="20" t="s">
        <v>216</v>
      </c>
      <c r="J77" s="20">
        <v>451</v>
      </c>
      <c r="K77" s="20" t="s">
        <v>357</v>
      </c>
      <c r="L77" s="66">
        <v>0.11855399999999999</v>
      </c>
      <c r="M77" s="67">
        <v>0.118962</v>
      </c>
      <c r="N77" s="68">
        <v>0.10952201072359458</v>
      </c>
      <c r="O77" s="67">
        <v>103468</v>
      </c>
      <c r="P77" s="68">
        <v>113734</v>
      </c>
    </row>
    <row r="78" spans="1:16" ht="51" x14ac:dyDescent="0.25">
      <c r="A78" s="18"/>
      <c r="B78" s="20">
        <v>5000043</v>
      </c>
      <c r="C78" s="20" t="s">
        <v>435</v>
      </c>
      <c r="D78" s="20">
        <v>3033292</v>
      </c>
      <c r="E78" s="20" t="s">
        <v>391</v>
      </c>
      <c r="F78" s="20">
        <v>6</v>
      </c>
      <c r="G78" s="20" t="s">
        <v>404</v>
      </c>
      <c r="H78" s="20">
        <v>452</v>
      </c>
      <c r="I78" s="20" t="s">
        <v>217</v>
      </c>
      <c r="J78" s="20">
        <v>452</v>
      </c>
      <c r="K78" s="20" t="s">
        <v>358</v>
      </c>
      <c r="L78" s="66">
        <v>0.80298400000000014</v>
      </c>
      <c r="M78" s="67">
        <v>0.89642399999999989</v>
      </c>
      <c r="N78" s="68">
        <v>0.89366786507889628</v>
      </c>
      <c r="O78" s="67">
        <v>747095</v>
      </c>
      <c r="P78" s="68">
        <v>745211</v>
      </c>
    </row>
    <row r="79" spans="1:16" ht="51" x14ac:dyDescent="0.25">
      <c r="A79" s="18"/>
      <c r="B79" s="20">
        <v>5000043</v>
      </c>
      <c r="C79" s="20" t="s">
        <v>435</v>
      </c>
      <c r="D79" s="20">
        <v>3033292</v>
      </c>
      <c r="E79" s="20" t="s">
        <v>391</v>
      </c>
      <c r="F79" s="20">
        <v>6</v>
      </c>
      <c r="G79" s="20" t="s">
        <v>404</v>
      </c>
      <c r="H79" s="20">
        <v>453</v>
      </c>
      <c r="I79" s="20" t="s">
        <v>218</v>
      </c>
      <c r="J79" s="20">
        <v>453</v>
      </c>
      <c r="K79" s="20" t="s">
        <v>359</v>
      </c>
      <c r="L79" s="66">
        <v>0.8633829999999999</v>
      </c>
      <c r="M79" s="67">
        <v>0.94630699999999979</v>
      </c>
      <c r="N79" s="68">
        <v>0.94627701553736188</v>
      </c>
      <c r="O79" s="67">
        <v>1557748</v>
      </c>
      <c r="P79" s="68">
        <v>1619106</v>
      </c>
    </row>
    <row r="80" spans="1:16" ht="51" x14ac:dyDescent="0.25">
      <c r="A80" s="18"/>
      <c r="B80" s="20">
        <v>5000043</v>
      </c>
      <c r="C80" s="20" t="s">
        <v>435</v>
      </c>
      <c r="D80" s="20">
        <v>3033292</v>
      </c>
      <c r="E80" s="20" t="s">
        <v>391</v>
      </c>
      <c r="F80" s="20">
        <v>6</v>
      </c>
      <c r="G80" s="20" t="s">
        <v>404</v>
      </c>
      <c r="H80" s="20">
        <v>454</v>
      </c>
      <c r="I80" s="20" t="s">
        <v>219</v>
      </c>
      <c r="J80" s="20">
        <v>454</v>
      </c>
      <c r="K80" s="20" t="s">
        <v>360</v>
      </c>
      <c r="L80" s="66">
        <v>0.39568699999999996</v>
      </c>
      <c r="M80" s="67">
        <v>0.30662900000000004</v>
      </c>
      <c r="N80" s="68">
        <v>0.30574872641591355</v>
      </c>
      <c r="O80" s="67">
        <v>158976</v>
      </c>
      <c r="P80" s="68">
        <v>158976</v>
      </c>
    </row>
    <row r="81" spans="1:16" ht="51" x14ac:dyDescent="0.25">
      <c r="A81" s="18"/>
      <c r="B81" s="20">
        <v>5000043</v>
      </c>
      <c r="C81" s="20" t="s">
        <v>435</v>
      </c>
      <c r="D81" s="20">
        <v>3033292</v>
      </c>
      <c r="E81" s="20" t="s">
        <v>391</v>
      </c>
      <c r="F81" s="20">
        <v>6</v>
      </c>
      <c r="G81" s="20" t="s">
        <v>404</v>
      </c>
      <c r="H81" s="20">
        <v>455</v>
      </c>
      <c r="I81" s="20" t="s">
        <v>220</v>
      </c>
      <c r="J81" s="20">
        <v>455</v>
      </c>
      <c r="K81" s="20" t="s">
        <v>361</v>
      </c>
      <c r="L81" s="66">
        <v>6.1899999999999997E-2</v>
      </c>
      <c r="M81" s="67">
        <v>4.9259999999999998E-2</v>
      </c>
      <c r="N81" s="68">
        <v>4.7213820042088628E-2</v>
      </c>
      <c r="O81" s="67">
        <v>16932</v>
      </c>
      <c r="P81" s="68">
        <v>15278</v>
      </c>
    </row>
    <row r="82" spans="1:16" ht="51" x14ac:dyDescent="0.25">
      <c r="A82" s="18"/>
      <c r="B82" s="20">
        <v>5000043</v>
      </c>
      <c r="C82" s="20" t="s">
        <v>435</v>
      </c>
      <c r="D82" s="20">
        <v>3033292</v>
      </c>
      <c r="E82" s="20" t="s">
        <v>391</v>
      </c>
      <c r="F82" s="20">
        <v>6</v>
      </c>
      <c r="G82" s="20" t="s">
        <v>404</v>
      </c>
      <c r="H82" s="20">
        <v>456</v>
      </c>
      <c r="I82" s="20" t="s">
        <v>221</v>
      </c>
      <c r="J82" s="20">
        <v>456</v>
      </c>
      <c r="K82" s="20" t="s">
        <v>362</v>
      </c>
      <c r="L82" s="66">
        <v>0.16957099999999997</v>
      </c>
      <c r="M82" s="67">
        <v>0.169571</v>
      </c>
      <c r="N82" s="68">
        <v>0.16587751044608012</v>
      </c>
      <c r="O82" s="67">
        <v>205917</v>
      </c>
      <c r="P82" s="68">
        <v>189876</v>
      </c>
    </row>
    <row r="83" spans="1:16" ht="51" x14ac:dyDescent="0.25">
      <c r="A83" s="18"/>
      <c r="B83" s="20">
        <v>5000043</v>
      </c>
      <c r="C83" s="20" t="s">
        <v>435</v>
      </c>
      <c r="D83" s="20">
        <v>3033292</v>
      </c>
      <c r="E83" s="20" t="s">
        <v>391</v>
      </c>
      <c r="F83" s="20">
        <v>6</v>
      </c>
      <c r="G83" s="20" t="s">
        <v>404</v>
      </c>
      <c r="H83" s="20">
        <v>457</v>
      </c>
      <c r="I83" s="20" t="s">
        <v>222</v>
      </c>
      <c r="J83" s="20">
        <v>457</v>
      </c>
      <c r="K83" s="20" t="s">
        <v>363</v>
      </c>
      <c r="L83" s="66">
        <v>0.27276100000000003</v>
      </c>
      <c r="M83" s="67">
        <v>0.295597</v>
      </c>
      <c r="N83" s="68">
        <v>0.29295808653296262</v>
      </c>
      <c r="O83" s="67">
        <v>406692</v>
      </c>
      <c r="P83" s="68">
        <v>458475</v>
      </c>
    </row>
    <row r="84" spans="1:16" ht="51" x14ac:dyDescent="0.25">
      <c r="A84" s="18"/>
      <c r="B84" s="20">
        <v>5000043</v>
      </c>
      <c r="C84" s="20" t="s">
        <v>435</v>
      </c>
      <c r="D84" s="20">
        <v>3033292</v>
      </c>
      <c r="E84" s="20" t="s">
        <v>391</v>
      </c>
      <c r="F84" s="20">
        <v>6</v>
      </c>
      <c r="G84" s="20" t="s">
        <v>404</v>
      </c>
      <c r="H84" s="20">
        <v>458</v>
      </c>
      <c r="I84" s="20" t="s">
        <v>223</v>
      </c>
      <c r="J84" s="20">
        <v>458</v>
      </c>
      <c r="K84" s="20" t="s">
        <v>364</v>
      </c>
      <c r="L84" s="66">
        <v>0.77713399999999988</v>
      </c>
      <c r="M84" s="67">
        <v>0.93952000000000013</v>
      </c>
      <c r="N84" s="68">
        <v>0.9349982690273464</v>
      </c>
      <c r="O84" s="67">
        <v>1018730</v>
      </c>
      <c r="P84" s="68">
        <v>1141089</v>
      </c>
    </row>
    <row r="85" spans="1:16" ht="51" x14ac:dyDescent="0.25">
      <c r="A85" s="18"/>
      <c r="B85" s="20">
        <v>5000043</v>
      </c>
      <c r="C85" s="20" t="s">
        <v>435</v>
      </c>
      <c r="D85" s="20">
        <v>3033292</v>
      </c>
      <c r="E85" s="20" t="s">
        <v>391</v>
      </c>
      <c r="F85" s="20">
        <v>6</v>
      </c>
      <c r="G85" s="20" t="s">
        <v>404</v>
      </c>
      <c r="H85" s="20">
        <v>459</v>
      </c>
      <c r="I85" s="20" t="s">
        <v>224</v>
      </c>
      <c r="J85" s="20">
        <v>459</v>
      </c>
      <c r="K85" s="20" t="s">
        <v>365</v>
      </c>
      <c r="L85" s="66">
        <v>0.84727600000000025</v>
      </c>
      <c r="M85" s="67">
        <v>0.84727600000000025</v>
      </c>
      <c r="N85" s="68">
        <v>0.83233104778264533</v>
      </c>
      <c r="O85" s="67">
        <v>560182</v>
      </c>
      <c r="P85" s="68">
        <v>556898</v>
      </c>
    </row>
    <row r="86" spans="1:16" ht="51" x14ac:dyDescent="0.25">
      <c r="A86" s="18"/>
      <c r="B86" s="20">
        <v>5000043</v>
      </c>
      <c r="C86" s="20" t="s">
        <v>435</v>
      </c>
      <c r="D86" s="20">
        <v>3033292</v>
      </c>
      <c r="E86" s="20" t="s">
        <v>391</v>
      </c>
      <c r="F86" s="20">
        <v>6</v>
      </c>
      <c r="G86" s="20" t="s">
        <v>404</v>
      </c>
      <c r="H86" s="20">
        <v>460</v>
      </c>
      <c r="I86" s="20" t="s">
        <v>225</v>
      </c>
      <c r="J86" s="20">
        <v>460</v>
      </c>
      <c r="K86" s="20" t="s">
        <v>366</v>
      </c>
      <c r="L86" s="66">
        <v>0.39022600000000002</v>
      </c>
      <c r="M86" s="67">
        <v>0.36602000000000001</v>
      </c>
      <c r="N86" s="68">
        <v>0.36591693987247709</v>
      </c>
      <c r="O86" s="67">
        <v>436000</v>
      </c>
      <c r="P86" s="68">
        <v>407000</v>
      </c>
    </row>
    <row r="87" spans="1:16" ht="51" x14ac:dyDescent="0.25">
      <c r="A87" s="18"/>
      <c r="B87" s="20">
        <v>5000043</v>
      </c>
      <c r="C87" s="20" t="s">
        <v>435</v>
      </c>
      <c r="D87" s="20">
        <v>3033292</v>
      </c>
      <c r="E87" s="20" t="s">
        <v>391</v>
      </c>
      <c r="F87" s="20">
        <v>6</v>
      </c>
      <c r="G87" s="20" t="s">
        <v>404</v>
      </c>
      <c r="H87" s="20">
        <v>461</v>
      </c>
      <c r="I87" s="20" t="s">
        <v>226</v>
      </c>
      <c r="J87" s="20">
        <v>461</v>
      </c>
      <c r="K87" s="20" t="s">
        <v>367</v>
      </c>
      <c r="L87" s="66">
        <v>1.2199999999999999E-2</v>
      </c>
      <c r="M87" s="67">
        <v>1.2200000000000001E-2</v>
      </c>
      <c r="N87" s="68">
        <v>1.21997998066945E-2</v>
      </c>
      <c r="O87" s="67">
        <v>85225</v>
      </c>
      <c r="P87" s="68">
        <v>156884</v>
      </c>
    </row>
    <row r="88" spans="1:16" ht="51" x14ac:dyDescent="0.25">
      <c r="A88" s="18"/>
      <c r="B88" s="20">
        <v>5000043</v>
      </c>
      <c r="C88" s="20" t="s">
        <v>435</v>
      </c>
      <c r="D88" s="20">
        <v>3033292</v>
      </c>
      <c r="E88" s="20" t="s">
        <v>391</v>
      </c>
      <c r="F88" s="20">
        <v>6</v>
      </c>
      <c r="G88" s="20" t="s">
        <v>404</v>
      </c>
      <c r="H88" s="20">
        <v>462</v>
      </c>
      <c r="I88" s="20" t="s">
        <v>227</v>
      </c>
      <c r="J88" s="20">
        <v>462</v>
      </c>
      <c r="K88" s="20" t="s">
        <v>368</v>
      </c>
      <c r="L88" s="66">
        <v>7.4999999999999997E-3</v>
      </c>
      <c r="M88" s="67">
        <v>7.4999999999999997E-3</v>
      </c>
      <c r="N88" s="68">
        <v>7.4036599544342607E-3</v>
      </c>
      <c r="O88" s="67">
        <v>57676</v>
      </c>
      <c r="P88" s="68">
        <v>414665</v>
      </c>
    </row>
    <row r="89" spans="1:16" ht="51" x14ac:dyDescent="0.25">
      <c r="A89" s="18"/>
      <c r="B89" s="20">
        <v>5000043</v>
      </c>
      <c r="C89" s="20" t="s">
        <v>435</v>
      </c>
      <c r="D89" s="20">
        <v>3033292</v>
      </c>
      <c r="E89" s="20" t="s">
        <v>391</v>
      </c>
      <c r="F89" s="20">
        <v>6</v>
      </c>
      <c r="G89" s="20" t="s">
        <v>404</v>
      </c>
      <c r="H89" s="20">
        <v>463</v>
      </c>
      <c r="I89" s="20" t="s">
        <v>228</v>
      </c>
      <c r="J89" s="20">
        <v>463</v>
      </c>
      <c r="K89" s="20" t="s">
        <v>369</v>
      </c>
      <c r="L89" s="66">
        <v>1.7043979999999999</v>
      </c>
      <c r="M89" s="67">
        <v>1.7374140000000005</v>
      </c>
      <c r="N89" s="68">
        <v>1.7347749057516921</v>
      </c>
      <c r="O89" s="67">
        <v>2674652</v>
      </c>
      <c r="P89" s="68">
        <v>2734795</v>
      </c>
    </row>
    <row r="90" spans="1:16" ht="51" x14ac:dyDescent="0.25">
      <c r="A90" s="18"/>
      <c r="B90" s="20">
        <v>5000043</v>
      </c>
      <c r="C90" s="20" t="s">
        <v>435</v>
      </c>
      <c r="D90" s="20">
        <v>3033292</v>
      </c>
      <c r="E90" s="20" t="s">
        <v>391</v>
      </c>
      <c r="F90" s="20">
        <v>6</v>
      </c>
      <c r="G90" s="20" t="s">
        <v>404</v>
      </c>
      <c r="H90" s="20">
        <v>464</v>
      </c>
      <c r="I90" s="20" t="s">
        <v>229</v>
      </c>
      <c r="J90" s="20">
        <v>464</v>
      </c>
      <c r="K90" s="20" t="s">
        <v>370</v>
      </c>
      <c r="L90" s="66">
        <v>1.4034449999999998</v>
      </c>
      <c r="M90" s="67">
        <v>1.6265129999999997</v>
      </c>
      <c r="N90" s="68">
        <v>1.5986223531872383</v>
      </c>
      <c r="O90" s="67">
        <v>771767</v>
      </c>
      <c r="P90" s="68">
        <v>1119194</v>
      </c>
    </row>
    <row r="91" spans="1:16" ht="89.25" x14ac:dyDescent="0.25">
      <c r="A91" s="18"/>
      <c r="B91" s="20">
        <v>5000048</v>
      </c>
      <c r="C91" s="20" t="s">
        <v>426</v>
      </c>
      <c r="D91" s="20">
        <v>3033298</v>
      </c>
      <c r="E91" s="20" t="s">
        <v>396</v>
      </c>
      <c r="F91" s="20">
        <v>211</v>
      </c>
      <c r="G91" s="20" t="s">
        <v>411</v>
      </c>
      <c r="H91" s="20">
        <v>11</v>
      </c>
      <c r="I91" s="20" t="s">
        <v>109</v>
      </c>
      <c r="J91" s="20">
        <v>124</v>
      </c>
      <c r="K91" s="20" t="s">
        <v>342</v>
      </c>
      <c r="L91" s="66">
        <v>0.16799999999999995</v>
      </c>
      <c r="M91" s="67">
        <v>0.164881</v>
      </c>
      <c r="N91" s="68">
        <v>0.16488083126023412</v>
      </c>
      <c r="O91" s="67">
        <v>347456</v>
      </c>
      <c r="P91" s="68">
        <v>347456</v>
      </c>
    </row>
    <row r="92" spans="1:16" ht="51" x14ac:dyDescent="0.25">
      <c r="A92" s="18"/>
      <c r="B92" s="20">
        <v>5000048</v>
      </c>
      <c r="C92" s="20" t="s">
        <v>426</v>
      </c>
      <c r="D92" s="20">
        <v>3033298</v>
      </c>
      <c r="E92" s="20" t="s">
        <v>396</v>
      </c>
      <c r="F92" s="20">
        <v>211</v>
      </c>
      <c r="G92" s="20" t="s">
        <v>411</v>
      </c>
      <c r="H92" s="20">
        <v>135</v>
      </c>
      <c r="I92" s="20" t="s">
        <v>142</v>
      </c>
      <c r="J92" s="20">
        <v>135</v>
      </c>
      <c r="K92" s="20" t="s">
        <v>344</v>
      </c>
      <c r="L92" s="66">
        <v>8.9911520000000014</v>
      </c>
      <c r="M92" s="67">
        <v>8.9911519999999978</v>
      </c>
      <c r="N92" s="68">
        <v>8.991152036935091</v>
      </c>
      <c r="O92" s="67">
        <v>410292</v>
      </c>
      <c r="P92" s="68">
        <v>424445</v>
      </c>
    </row>
    <row r="93" spans="1:16" ht="63.75" x14ac:dyDescent="0.25">
      <c r="A93" s="18"/>
      <c r="B93" s="20">
        <v>5000048</v>
      </c>
      <c r="C93" s="20" t="s">
        <v>426</v>
      </c>
      <c r="D93" s="20">
        <v>3033298</v>
      </c>
      <c r="E93" s="20" t="s">
        <v>396</v>
      </c>
      <c r="F93" s="20">
        <v>211</v>
      </c>
      <c r="G93" s="20" t="s">
        <v>411</v>
      </c>
      <c r="H93" s="20">
        <v>137</v>
      </c>
      <c r="I93" s="20" t="s">
        <v>144</v>
      </c>
      <c r="J93" s="20">
        <v>137</v>
      </c>
      <c r="K93" s="20" t="s">
        <v>345</v>
      </c>
      <c r="L93" s="66">
        <v>11.225758999999998</v>
      </c>
      <c r="M93" s="67">
        <v>13.446677999999993</v>
      </c>
      <c r="N93" s="68">
        <v>13.164611441350942</v>
      </c>
      <c r="O93" s="67">
        <v>944047</v>
      </c>
      <c r="P93" s="68">
        <v>781959</v>
      </c>
    </row>
    <row r="94" spans="1:16" ht="51" x14ac:dyDescent="0.25">
      <c r="A94" s="18"/>
      <c r="B94" s="20">
        <v>5000048</v>
      </c>
      <c r="C94" s="20" t="s">
        <v>426</v>
      </c>
      <c r="D94" s="20">
        <v>3033298</v>
      </c>
      <c r="E94" s="20" t="s">
        <v>396</v>
      </c>
      <c r="F94" s="20">
        <v>211</v>
      </c>
      <c r="G94" s="20" t="s">
        <v>411</v>
      </c>
      <c r="H94" s="20">
        <v>440</v>
      </c>
      <c r="I94" s="20" t="s">
        <v>205</v>
      </c>
      <c r="J94" s="20">
        <v>440</v>
      </c>
      <c r="K94" s="20" t="s">
        <v>346</v>
      </c>
      <c r="L94" s="66">
        <v>4.7132000000000007E-2</v>
      </c>
      <c r="M94" s="67">
        <v>0.11595799999999999</v>
      </c>
      <c r="N94" s="68">
        <v>0.10436748922802508</v>
      </c>
      <c r="O94" s="67">
        <v>31620</v>
      </c>
      <c r="P94" s="68">
        <v>26475</v>
      </c>
    </row>
    <row r="95" spans="1:16" ht="51" x14ac:dyDescent="0.25">
      <c r="A95" s="18"/>
      <c r="B95" s="20">
        <v>5000048</v>
      </c>
      <c r="C95" s="20" t="s">
        <v>426</v>
      </c>
      <c r="D95" s="20">
        <v>3033298</v>
      </c>
      <c r="E95" s="20" t="s">
        <v>396</v>
      </c>
      <c r="F95" s="20">
        <v>211</v>
      </c>
      <c r="G95" s="20" t="s">
        <v>411</v>
      </c>
      <c r="H95" s="20">
        <v>441</v>
      </c>
      <c r="I95" s="20" t="s">
        <v>206</v>
      </c>
      <c r="J95" s="20">
        <v>441</v>
      </c>
      <c r="K95" s="20" t="s">
        <v>347</v>
      </c>
      <c r="L95" s="66">
        <v>0.50162099999999998</v>
      </c>
      <c r="M95" s="67">
        <v>0.71222699999999994</v>
      </c>
      <c r="N95" s="68">
        <v>0.70239619303140444</v>
      </c>
      <c r="O95" s="67">
        <v>110755</v>
      </c>
      <c r="P95" s="68">
        <v>91920</v>
      </c>
    </row>
    <row r="96" spans="1:16" ht="51" x14ac:dyDescent="0.25">
      <c r="A96" s="18"/>
      <c r="B96" s="20">
        <v>5000048</v>
      </c>
      <c r="C96" s="20" t="s">
        <v>426</v>
      </c>
      <c r="D96" s="20">
        <v>3033298</v>
      </c>
      <c r="E96" s="20" t="s">
        <v>396</v>
      </c>
      <c r="F96" s="20">
        <v>211</v>
      </c>
      <c r="G96" s="20" t="s">
        <v>411</v>
      </c>
      <c r="H96" s="20">
        <v>442</v>
      </c>
      <c r="I96" s="20" t="s">
        <v>207</v>
      </c>
      <c r="J96" s="20">
        <v>442</v>
      </c>
      <c r="K96" s="20" t="s">
        <v>348</v>
      </c>
      <c r="L96" s="66">
        <v>1.5100199999999988</v>
      </c>
      <c r="M96" s="67">
        <v>2.3827109999999996</v>
      </c>
      <c r="N96" s="68">
        <v>2.3770024002624268</v>
      </c>
      <c r="O96" s="67">
        <v>89391</v>
      </c>
      <c r="P96" s="68">
        <v>79798</v>
      </c>
    </row>
    <row r="97" spans="1:16" ht="51" x14ac:dyDescent="0.25">
      <c r="A97" s="18"/>
      <c r="B97" s="20">
        <v>5000048</v>
      </c>
      <c r="C97" s="20" t="s">
        <v>426</v>
      </c>
      <c r="D97" s="20">
        <v>3033298</v>
      </c>
      <c r="E97" s="20" t="s">
        <v>396</v>
      </c>
      <c r="F97" s="20">
        <v>211</v>
      </c>
      <c r="G97" s="20" t="s">
        <v>411</v>
      </c>
      <c r="H97" s="20">
        <v>443</v>
      </c>
      <c r="I97" s="20" t="s">
        <v>208</v>
      </c>
      <c r="J97" s="20">
        <v>443</v>
      </c>
      <c r="K97" s="20" t="s">
        <v>349</v>
      </c>
      <c r="L97" s="66">
        <v>1.2206329999999996</v>
      </c>
      <c r="M97" s="67">
        <v>1.7315909999999999</v>
      </c>
      <c r="N97" s="68">
        <v>1.7211122949593118</v>
      </c>
      <c r="O97" s="67">
        <v>155533</v>
      </c>
      <c r="P97" s="68">
        <v>122339</v>
      </c>
    </row>
    <row r="98" spans="1:16" ht="51" x14ac:dyDescent="0.25">
      <c r="A98" s="18"/>
      <c r="B98" s="20">
        <v>5000048</v>
      </c>
      <c r="C98" s="20" t="s">
        <v>426</v>
      </c>
      <c r="D98" s="20">
        <v>3033298</v>
      </c>
      <c r="E98" s="20" t="s">
        <v>396</v>
      </c>
      <c r="F98" s="20">
        <v>211</v>
      </c>
      <c r="G98" s="20" t="s">
        <v>411</v>
      </c>
      <c r="H98" s="20">
        <v>444</v>
      </c>
      <c r="I98" s="20" t="s">
        <v>209</v>
      </c>
      <c r="J98" s="20">
        <v>444</v>
      </c>
      <c r="K98" s="20" t="s">
        <v>350</v>
      </c>
      <c r="L98" s="66">
        <v>1.7042119999999996</v>
      </c>
      <c r="M98" s="67">
        <v>2.8141669999999976</v>
      </c>
      <c r="N98" s="68">
        <v>2.7440982995140075</v>
      </c>
      <c r="O98" s="67">
        <v>147174</v>
      </c>
      <c r="P98" s="68">
        <v>88412</v>
      </c>
    </row>
    <row r="99" spans="1:16" ht="51" x14ac:dyDescent="0.25">
      <c r="A99" s="18"/>
      <c r="B99" s="20">
        <v>5000048</v>
      </c>
      <c r="C99" s="20" t="s">
        <v>426</v>
      </c>
      <c r="D99" s="20">
        <v>3033298</v>
      </c>
      <c r="E99" s="20" t="s">
        <v>396</v>
      </c>
      <c r="F99" s="20">
        <v>211</v>
      </c>
      <c r="G99" s="20" t="s">
        <v>411</v>
      </c>
      <c r="H99" s="20">
        <v>445</v>
      </c>
      <c r="I99" s="20" t="s">
        <v>210</v>
      </c>
      <c r="J99" s="20">
        <v>445</v>
      </c>
      <c r="K99" s="20" t="s">
        <v>351</v>
      </c>
      <c r="L99" s="66">
        <v>1.577105</v>
      </c>
      <c r="M99" s="67">
        <v>2.1269469999999995</v>
      </c>
      <c r="N99" s="68">
        <v>2.0713452926465834</v>
      </c>
      <c r="O99" s="67">
        <v>226871</v>
      </c>
      <c r="P99" s="68">
        <v>183558</v>
      </c>
    </row>
    <row r="100" spans="1:16" ht="51" x14ac:dyDescent="0.25">
      <c r="A100" s="18"/>
      <c r="B100" s="20">
        <v>5000048</v>
      </c>
      <c r="C100" s="20" t="s">
        <v>426</v>
      </c>
      <c r="D100" s="20">
        <v>3033298</v>
      </c>
      <c r="E100" s="20" t="s">
        <v>396</v>
      </c>
      <c r="F100" s="20">
        <v>211</v>
      </c>
      <c r="G100" s="20" t="s">
        <v>411</v>
      </c>
      <c r="H100" s="20">
        <v>446</v>
      </c>
      <c r="I100" s="20" t="s">
        <v>211</v>
      </c>
      <c r="J100" s="20">
        <v>446</v>
      </c>
      <c r="K100" s="20" t="s">
        <v>352</v>
      </c>
      <c r="L100" s="66">
        <v>1.1978159999999998</v>
      </c>
      <c r="M100" s="67">
        <v>1.3583880000000002</v>
      </c>
      <c r="N100" s="68">
        <v>1.3482919280604619</v>
      </c>
      <c r="O100" s="67">
        <v>138289</v>
      </c>
      <c r="P100" s="68">
        <v>114291</v>
      </c>
    </row>
    <row r="101" spans="1:16" ht="51" x14ac:dyDescent="0.25">
      <c r="A101" s="18"/>
      <c r="B101" s="20">
        <v>5000048</v>
      </c>
      <c r="C101" s="20" t="s">
        <v>426</v>
      </c>
      <c r="D101" s="20">
        <v>3033298</v>
      </c>
      <c r="E101" s="20" t="s">
        <v>396</v>
      </c>
      <c r="F101" s="20">
        <v>211</v>
      </c>
      <c r="G101" s="20" t="s">
        <v>411</v>
      </c>
      <c r="H101" s="20">
        <v>447</v>
      </c>
      <c r="I101" s="20" t="s">
        <v>212</v>
      </c>
      <c r="J101" s="20">
        <v>447</v>
      </c>
      <c r="K101" s="20" t="s">
        <v>353</v>
      </c>
      <c r="L101" s="66">
        <v>0.27841700000000008</v>
      </c>
      <c r="M101" s="67">
        <v>0.46523300000000006</v>
      </c>
      <c r="N101" s="68">
        <v>0.44235820383255486</v>
      </c>
      <c r="O101" s="67">
        <v>64438</v>
      </c>
      <c r="P101" s="68">
        <v>56850</v>
      </c>
    </row>
    <row r="102" spans="1:16" ht="51" x14ac:dyDescent="0.25">
      <c r="A102" s="18"/>
      <c r="B102" s="20">
        <v>5000048</v>
      </c>
      <c r="C102" s="20" t="s">
        <v>426</v>
      </c>
      <c r="D102" s="20">
        <v>3033298</v>
      </c>
      <c r="E102" s="20" t="s">
        <v>396</v>
      </c>
      <c r="F102" s="20">
        <v>211</v>
      </c>
      <c r="G102" s="20" t="s">
        <v>411</v>
      </c>
      <c r="H102" s="20">
        <v>448</v>
      </c>
      <c r="I102" s="20" t="s">
        <v>213</v>
      </c>
      <c r="J102" s="20">
        <v>448</v>
      </c>
      <c r="K102" s="20" t="s">
        <v>354</v>
      </c>
      <c r="L102" s="66">
        <v>0.74858500000000017</v>
      </c>
      <c r="M102" s="67">
        <v>1.4906160000000002</v>
      </c>
      <c r="N102" s="68">
        <v>1.3896249626122881</v>
      </c>
      <c r="O102" s="67">
        <v>145228</v>
      </c>
      <c r="P102" s="68">
        <v>75844</v>
      </c>
    </row>
    <row r="103" spans="1:16" ht="51" x14ac:dyDescent="0.25">
      <c r="A103" s="18"/>
      <c r="B103" s="20">
        <v>5000048</v>
      </c>
      <c r="C103" s="20" t="s">
        <v>426</v>
      </c>
      <c r="D103" s="20">
        <v>3033298</v>
      </c>
      <c r="E103" s="20" t="s">
        <v>396</v>
      </c>
      <c r="F103" s="20">
        <v>211</v>
      </c>
      <c r="G103" s="20" t="s">
        <v>411</v>
      </c>
      <c r="H103" s="20">
        <v>449</v>
      </c>
      <c r="I103" s="20" t="s">
        <v>214</v>
      </c>
      <c r="J103" s="20">
        <v>449</v>
      </c>
      <c r="K103" s="20" t="s">
        <v>355</v>
      </c>
      <c r="L103" s="66">
        <v>0.61093699999999973</v>
      </c>
      <c r="M103" s="67">
        <v>0.81557199999999985</v>
      </c>
      <c r="N103" s="68">
        <v>0.79094601304677781</v>
      </c>
      <c r="O103" s="67">
        <v>116281</v>
      </c>
      <c r="P103" s="68">
        <v>76861</v>
      </c>
    </row>
    <row r="104" spans="1:16" ht="51" x14ac:dyDescent="0.25">
      <c r="A104" s="18"/>
      <c r="B104" s="20">
        <v>5000048</v>
      </c>
      <c r="C104" s="20" t="s">
        <v>426</v>
      </c>
      <c r="D104" s="20">
        <v>3033298</v>
      </c>
      <c r="E104" s="20" t="s">
        <v>396</v>
      </c>
      <c r="F104" s="20">
        <v>211</v>
      </c>
      <c r="G104" s="20" t="s">
        <v>411</v>
      </c>
      <c r="H104" s="20">
        <v>450</v>
      </c>
      <c r="I104" s="20" t="s">
        <v>215</v>
      </c>
      <c r="J104" s="20">
        <v>450</v>
      </c>
      <c r="K104" s="20" t="s">
        <v>356</v>
      </c>
      <c r="L104" s="66">
        <v>1.7227140000000001</v>
      </c>
      <c r="M104" s="67">
        <v>2.2398959999999994</v>
      </c>
      <c r="N104" s="68">
        <v>2.1644523025242961</v>
      </c>
      <c r="O104" s="67">
        <v>155006</v>
      </c>
      <c r="P104" s="68">
        <v>147645.06591796875</v>
      </c>
    </row>
    <row r="105" spans="1:16" ht="51" x14ac:dyDescent="0.25">
      <c r="A105" s="18"/>
      <c r="B105" s="20">
        <v>5000048</v>
      </c>
      <c r="C105" s="20" t="s">
        <v>426</v>
      </c>
      <c r="D105" s="20">
        <v>3033298</v>
      </c>
      <c r="E105" s="20" t="s">
        <v>396</v>
      </c>
      <c r="F105" s="20">
        <v>211</v>
      </c>
      <c r="G105" s="20" t="s">
        <v>411</v>
      </c>
      <c r="H105" s="20">
        <v>451</v>
      </c>
      <c r="I105" s="20" t="s">
        <v>216</v>
      </c>
      <c r="J105" s="20">
        <v>451</v>
      </c>
      <c r="K105" s="20" t="s">
        <v>357</v>
      </c>
      <c r="L105" s="66">
        <v>0.83336599999999983</v>
      </c>
      <c r="M105" s="67">
        <v>0.85801199999999989</v>
      </c>
      <c r="N105" s="68">
        <v>0.84416138112283079</v>
      </c>
      <c r="O105" s="67">
        <v>81489</v>
      </c>
      <c r="P105" s="68">
        <v>72606</v>
      </c>
    </row>
    <row r="106" spans="1:16" ht="51" x14ac:dyDescent="0.25">
      <c r="A106" s="18"/>
      <c r="B106" s="20">
        <v>5000048</v>
      </c>
      <c r="C106" s="20" t="s">
        <v>426</v>
      </c>
      <c r="D106" s="20">
        <v>3033298</v>
      </c>
      <c r="E106" s="20" t="s">
        <v>396</v>
      </c>
      <c r="F106" s="20">
        <v>211</v>
      </c>
      <c r="G106" s="20" t="s">
        <v>411</v>
      </c>
      <c r="H106" s="20">
        <v>452</v>
      </c>
      <c r="I106" s="20" t="s">
        <v>217</v>
      </c>
      <c r="J106" s="20">
        <v>452</v>
      </c>
      <c r="K106" s="20" t="s">
        <v>358</v>
      </c>
      <c r="L106" s="66">
        <v>2.0948329999999995</v>
      </c>
      <c r="M106" s="67">
        <v>2.9017810000000006</v>
      </c>
      <c r="N106" s="68">
        <v>2.8416959177702665</v>
      </c>
      <c r="O106" s="67">
        <v>193734</v>
      </c>
      <c r="P106" s="68">
        <v>179902</v>
      </c>
    </row>
    <row r="107" spans="1:16" ht="51" x14ac:dyDescent="0.25">
      <c r="A107" s="18"/>
      <c r="B107" s="20">
        <v>5000048</v>
      </c>
      <c r="C107" s="20" t="s">
        <v>426</v>
      </c>
      <c r="D107" s="20">
        <v>3033298</v>
      </c>
      <c r="E107" s="20" t="s">
        <v>396</v>
      </c>
      <c r="F107" s="20">
        <v>211</v>
      </c>
      <c r="G107" s="20" t="s">
        <v>411</v>
      </c>
      <c r="H107" s="20">
        <v>453</v>
      </c>
      <c r="I107" s="20" t="s">
        <v>218</v>
      </c>
      <c r="J107" s="20">
        <v>453</v>
      </c>
      <c r="K107" s="20" t="s">
        <v>359</v>
      </c>
      <c r="L107" s="66">
        <v>1.1523320000000001</v>
      </c>
      <c r="M107" s="67">
        <v>2.6317900000000001</v>
      </c>
      <c r="N107" s="68">
        <v>2.6201292019395623</v>
      </c>
      <c r="O107" s="67">
        <v>157996</v>
      </c>
      <c r="P107" s="68">
        <v>122756</v>
      </c>
    </row>
    <row r="108" spans="1:16" ht="51" x14ac:dyDescent="0.25">
      <c r="A108" s="18"/>
      <c r="B108" s="20">
        <v>5000048</v>
      </c>
      <c r="C108" s="20" t="s">
        <v>426</v>
      </c>
      <c r="D108" s="20">
        <v>3033298</v>
      </c>
      <c r="E108" s="20" t="s">
        <v>396</v>
      </c>
      <c r="F108" s="20">
        <v>211</v>
      </c>
      <c r="G108" s="20" t="s">
        <v>411</v>
      </c>
      <c r="H108" s="20">
        <v>454</v>
      </c>
      <c r="I108" s="20" t="s">
        <v>219</v>
      </c>
      <c r="J108" s="20">
        <v>454</v>
      </c>
      <c r="K108" s="20" t="s">
        <v>360</v>
      </c>
      <c r="L108" s="66">
        <v>8.1752000000000033E-2</v>
      </c>
      <c r="M108" s="67">
        <v>0.18265800000000001</v>
      </c>
      <c r="N108" s="68">
        <v>0.17523980756232049</v>
      </c>
      <c r="O108" s="67">
        <v>13246</v>
      </c>
      <c r="P108" s="68">
        <v>13224</v>
      </c>
    </row>
    <row r="109" spans="1:16" ht="51" x14ac:dyDescent="0.25">
      <c r="A109" s="18"/>
      <c r="B109" s="20">
        <v>5000048</v>
      </c>
      <c r="C109" s="20" t="s">
        <v>426</v>
      </c>
      <c r="D109" s="20">
        <v>3033298</v>
      </c>
      <c r="E109" s="20" t="s">
        <v>396</v>
      </c>
      <c r="F109" s="20">
        <v>211</v>
      </c>
      <c r="G109" s="20" t="s">
        <v>411</v>
      </c>
      <c r="H109" s="20">
        <v>455</v>
      </c>
      <c r="I109" s="20" t="s">
        <v>220</v>
      </c>
      <c r="J109" s="20">
        <v>455</v>
      </c>
      <c r="K109" s="20" t="s">
        <v>361</v>
      </c>
      <c r="L109" s="66">
        <v>8.8000000000000005E-3</v>
      </c>
      <c r="M109" s="67">
        <v>4.4727999999999997E-2</v>
      </c>
      <c r="N109" s="68">
        <v>4.4064820394851267E-2</v>
      </c>
      <c r="O109" s="67">
        <v>4921</v>
      </c>
      <c r="P109" s="68">
        <v>2944</v>
      </c>
    </row>
    <row r="110" spans="1:16" ht="51" x14ac:dyDescent="0.25">
      <c r="A110" s="18"/>
      <c r="B110" s="20">
        <v>5000048</v>
      </c>
      <c r="C110" s="20" t="s">
        <v>426</v>
      </c>
      <c r="D110" s="20">
        <v>3033298</v>
      </c>
      <c r="E110" s="20" t="s">
        <v>396</v>
      </c>
      <c r="F110" s="20">
        <v>211</v>
      </c>
      <c r="G110" s="20" t="s">
        <v>411</v>
      </c>
      <c r="H110" s="20">
        <v>456</v>
      </c>
      <c r="I110" s="20" t="s">
        <v>221</v>
      </c>
      <c r="J110" s="20">
        <v>456</v>
      </c>
      <c r="K110" s="20" t="s">
        <v>362</v>
      </c>
      <c r="L110" s="66">
        <v>0.116412</v>
      </c>
      <c r="M110" s="67">
        <v>0.26847300000000007</v>
      </c>
      <c r="N110" s="68">
        <v>0.2447319466737099</v>
      </c>
      <c r="O110" s="67">
        <v>37966</v>
      </c>
      <c r="P110" s="68">
        <v>28467</v>
      </c>
    </row>
    <row r="111" spans="1:16" ht="51" x14ac:dyDescent="0.25">
      <c r="A111" s="18"/>
      <c r="B111" s="20">
        <v>5000048</v>
      </c>
      <c r="C111" s="20" t="s">
        <v>426</v>
      </c>
      <c r="D111" s="20">
        <v>3033298</v>
      </c>
      <c r="E111" s="20" t="s">
        <v>396</v>
      </c>
      <c r="F111" s="20">
        <v>211</v>
      </c>
      <c r="G111" s="20" t="s">
        <v>411</v>
      </c>
      <c r="H111" s="20">
        <v>457</v>
      </c>
      <c r="I111" s="20" t="s">
        <v>222</v>
      </c>
      <c r="J111" s="20">
        <v>457</v>
      </c>
      <c r="K111" s="20" t="s">
        <v>363</v>
      </c>
      <c r="L111" s="66">
        <v>2.4204830000000008</v>
      </c>
      <c r="M111" s="67">
        <v>3.0726070000000001</v>
      </c>
      <c r="N111" s="68">
        <v>3.0505744548936491</v>
      </c>
      <c r="O111" s="67">
        <v>440945</v>
      </c>
      <c r="P111" s="68">
        <v>232685</v>
      </c>
    </row>
    <row r="112" spans="1:16" ht="51" x14ac:dyDescent="0.25">
      <c r="A112" s="18"/>
      <c r="B112" s="20">
        <v>5000048</v>
      </c>
      <c r="C112" s="20" t="s">
        <v>426</v>
      </c>
      <c r="D112" s="20">
        <v>3033298</v>
      </c>
      <c r="E112" s="20" t="s">
        <v>396</v>
      </c>
      <c r="F112" s="20">
        <v>211</v>
      </c>
      <c r="G112" s="20" t="s">
        <v>411</v>
      </c>
      <c r="H112" s="20">
        <v>458</v>
      </c>
      <c r="I112" s="20" t="s">
        <v>223</v>
      </c>
      <c r="J112" s="20">
        <v>458</v>
      </c>
      <c r="K112" s="20" t="s">
        <v>364</v>
      </c>
      <c r="L112" s="66">
        <v>0.74241899999999961</v>
      </c>
      <c r="M112" s="67">
        <v>1.714505999999999</v>
      </c>
      <c r="N112" s="68">
        <v>1.6439947381968523</v>
      </c>
      <c r="O112" s="67">
        <v>281039</v>
      </c>
      <c r="P112" s="68">
        <v>214775</v>
      </c>
    </row>
    <row r="113" spans="1:16" ht="51" x14ac:dyDescent="0.25">
      <c r="A113" s="18"/>
      <c r="B113" s="20">
        <v>5000048</v>
      </c>
      <c r="C113" s="20" t="s">
        <v>426</v>
      </c>
      <c r="D113" s="20">
        <v>3033298</v>
      </c>
      <c r="E113" s="20" t="s">
        <v>396</v>
      </c>
      <c r="F113" s="20">
        <v>211</v>
      </c>
      <c r="G113" s="20" t="s">
        <v>411</v>
      </c>
      <c r="H113" s="20">
        <v>459</v>
      </c>
      <c r="I113" s="20" t="s">
        <v>224</v>
      </c>
      <c r="J113" s="20">
        <v>459</v>
      </c>
      <c r="K113" s="20" t="s">
        <v>365</v>
      </c>
      <c r="L113" s="66">
        <v>0.48108400000000001</v>
      </c>
      <c r="M113" s="67">
        <v>1.8824239999999992</v>
      </c>
      <c r="N113" s="68">
        <v>1.8215640045254986</v>
      </c>
      <c r="O113" s="67">
        <v>180889</v>
      </c>
      <c r="P113" s="68">
        <v>174383</v>
      </c>
    </row>
    <row r="114" spans="1:16" ht="51" x14ac:dyDescent="0.25">
      <c r="A114" s="18"/>
      <c r="B114" s="20">
        <v>5000048</v>
      </c>
      <c r="C114" s="20" t="s">
        <v>426</v>
      </c>
      <c r="D114" s="20">
        <v>3033298</v>
      </c>
      <c r="E114" s="20" t="s">
        <v>396</v>
      </c>
      <c r="F114" s="20">
        <v>211</v>
      </c>
      <c r="G114" s="20" t="s">
        <v>411</v>
      </c>
      <c r="H114" s="20">
        <v>460</v>
      </c>
      <c r="I114" s="20" t="s">
        <v>225</v>
      </c>
      <c r="J114" s="20">
        <v>460</v>
      </c>
      <c r="K114" s="20" t="s">
        <v>366</v>
      </c>
      <c r="L114" s="66">
        <v>8.2000000000000007E-3</v>
      </c>
      <c r="M114" s="67">
        <v>0.15023599999999998</v>
      </c>
      <c r="N114" s="68">
        <v>0.1502352947172767</v>
      </c>
      <c r="O114" s="67">
        <v>21000</v>
      </c>
      <c r="P114" s="68">
        <v>16499</v>
      </c>
    </row>
    <row r="115" spans="1:16" ht="51" x14ac:dyDescent="0.25">
      <c r="A115" s="18"/>
      <c r="B115" s="20">
        <v>5000048</v>
      </c>
      <c r="C115" s="20" t="s">
        <v>426</v>
      </c>
      <c r="D115" s="20">
        <v>3033298</v>
      </c>
      <c r="E115" s="20" t="s">
        <v>396</v>
      </c>
      <c r="F115" s="20">
        <v>211</v>
      </c>
      <c r="G115" s="20" t="s">
        <v>411</v>
      </c>
      <c r="H115" s="20">
        <v>461</v>
      </c>
      <c r="I115" s="20" t="s">
        <v>226</v>
      </c>
      <c r="J115" s="20">
        <v>461</v>
      </c>
      <c r="K115" s="20" t="s">
        <v>367</v>
      </c>
      <c r="L115" s="66">
        <v>1.8000000000000002E-2</v>
      </c>
      <c r="M115" s="67">
        <v>9.5636999999999986E-2</v>
      </c>
      <c r="N115" s="68">
        <v>9.3439018062781543E-2</v>
      </c>
      <c r="O115" s="67">
        <v>47850</v>
      </c>
      <c r="P115" s="68">
        <v>23055</v>
      </c>
    </row>
    <row r="116" spans="1:16" ht="51" x14ac:dyDescent="0.25">
      <c r="A116" s="18"/>
      <c r="B116" s="20">
        <v>5000048</v>
      </c>
      <c r="C116" s="20" t="s">
        <v>426</v>
      </c>
      <c r="D116" s="20">
        <v>3033298</v>
      </c>
      <c r="E116" s="20" t="s">
        <v>396</v>
      </c>
      <c r="F116" s="20">
        <v>211</v>
      </c>
      <c r="G116" s="20" t="s">
        <v>411</v>
      </c>
      <c r="H116" s="20">
        <v>462</v>
      </c>
      <c r="I116" s="20" t="s">
        <v>227</v>
      </c>
      <c r="J116" s="20">
        <v>462</v>
      </c>
      <c r="K116" s="20" t="s">
        <v>368</v>
      </c>
      <c r="L116" s="66">
        <v>1.095825</v>
      </c>
      <c r="M116" s="67">
        <v>1.5030150000000002</v>
      </c>
      <c r="N116" s="68">
        <v>1.4677794638555497</v>
      </c>
      <c r="O116" s="67">
        <v>152954</v>
      </c>
      <c r="P116" s="68">
        <v>25418</v>
      </c>
    </row>
    <row r="117" spans="1:16" ht="51" x14ac:dyDescent="0.25">
      <c r="A117" s="18"/>
      <c r="B117" s="20">
        <v>5000048</v>
      </c>
      <c r="C117" s="20" t="s">
        <v>426</v>
      </c>
      <c r="D117" s="20">
        <v>3033298</v>
      </c>
      <c r="E117" s="20" t="s">
        <v>396</v>
      </c>
      <c r="F117" s="20">
        <v>211</v>
      </c>
      <c r="G117" s="20" t="s">
        <v>411</v>
      </c>
      <c r="H117" s="20">
        <v>463</v>
      </c>
      <c r="I117" s="20" t="s">
        <v>228</v>
      </c>
      <c r="J117" s="20">
        <v>463</v>
      </c>
      <c r="K117" s="20" t="s">
        <v>369</v>
      </c>
      <c r="L117" s="66">
        <v>1.3649910000000001</v>
      </c>
      <c r="M117" s="67">
        <v>1.855324</v>
      </c>
      <c r="N117" s="68">
        <v>1.8435827672308847</v>
      </c>
      <c r="O117" s="67">
        <v>189304</v>
      </c>
      <c r="P117" s="68">
        <v>175383</v>
      </c>
    </row>
    <row r="118" spans="1:16" ht="51.75" thickBot="1" x14ac:dyDescent="0.3">
      <c r="A118" s="25"/>
      <c r="B118" s="27">
        <v>5000048</v>
      </c>
      <c r="C118" s="27" t="s">
        <v>426</v>
      </c>
      <c r="D118" s="27">
        <v>3033298</v>
      </c>
      <c r="E118" s="27" t="s">
        <v>396</v>
      </c>
      <c r="F118" s="27">
        <v>211</v>
      </c>
      <c r="G118" s="27" t="s">
        <v>411</v>
      </c>
      <c r="H118" s="27">
        <v>464</v>
      </c>
      <c r="I118" s="27" t="s">
        <v>229</v>
      </c>
      <c r="J118" s="27">
        <v>464</v>
      </c>
      <c r="K118" s="27" t="s">
        <v>370</v>
      </c>
      <c r="L118" s="69">
        <v>1.9106629999999998</v>
      </c>
      <c r="M118" s="70">
        <v>2.6504700000000008</v>
      </c>
      <c r="N118" s="71">
        <v>2.6104738504700435</v>
      </c>
      <c r="O118" s="70">
        <v>97096</v>
      </c>
      <c r="P118" s="71">
        <v>82308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74</v>
      </c>
      <c r="B1" s="47" t="s">
        <v>232</v>
      </c>
      <c r="C1" s="47" t="s">
        <v>44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1612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76.5" x14ac:dyDescent="0.25">
      <c r="A6" s="18"/>
      <c r="B6" s="20">
        <v>5001254</v>
      </c>
      <c r="C6" s="20" t="s">
        <v>1002</v>
      </c>
      <c r="D6" s="20">
        <v>3000001</v>
      </c>
      <c r="E6" s="20" t="s">
        <v>275</v>
      </c>
      <c r="F6" s="20">
        <v>177</v>
      </c>
      <c r="G6" s="20" t="s">
        <v>1013</v>
      </c>
      <c r="H6" s="20">
        <v>12</v>
      </c>
      <c r="I6" s="20" t="s">
        <v>111</v>
      </c>
      <c r="J6" s="20">
        <v>1</v>
      </c>
      <c r="K6" s="20" t="s">
        <v>1015</v>
      </c>
      <c r="L6" s="20">
        <v>3</v>
      </c>
      <c r="M6" s="20" t="s">
        <v>657</v>
      </c>
      <c r="N6" s="66">
        <v>0.43562499999999998</v>
      </c>
      <c r="O6" s="67">
        <v>0.43562499999999998</v>
      </c>
      <c r="P6" s="68">
        <v>0.43562498688697815</v>
      </c>
      <c r="Q6" s="67">
        <v>3</v>
      </c>
      <c r="R6" s="68">
        <v>3</v>
      </c>
    </row>
    <row r="7" spans="1:18" ht="77.25" thickBot="1" x14ac:dyDescent="0.3">
      <c r="A7" s="25"/>
      <c r="B7" s="27">
        <v>5005067</v>
      </c>
      <c r="C7" s="27" t="s">
        <v>1610</v>
      </c>
      <c r="D7" s="27">
        <v>3000570</v>
      </c>
      <c r="E7" s="27" t="s">
        <v>1599</v>
      </c>
      <c r="F7" s="27">
        <v>177</v>
      </c>
      <c r="G7" s="27" t="s">
        <v>1013</v>
      </c>
      <c r="H7" s="27">
        <v>12</v>
      </c>
      <c r="I7" s="27" t="s">
        <v>111</v>
      </c>
      <c r="J7" s="27">
        <v>1</v>
      </c>
      <c r="K7" s="27" t="s">
        <v>1015</v>
      </c>
      <c r="L7" s="27">
        <v>1</v>
      </c>
      <c r="M7" s="27" t="s">
        <v>330</v>
      </c>
      <c r="N7" s="69">
        <v>1.5</v>
      </c>
      <c r="O7" s="70">
        <v>1.5</v>
      </c>
      <c r="P7" s="71">
        <v>1.5</v>
      </c>
      <c r="Q7" s="70">
        <v>2</v>
      </c>
      <c r="R7" s="71">
        <v>2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79</v>
      </c>
      <c r="B1" s="48" t="s">
        <v>232</v>
      </c>
      <c r="C1" s="47" t="s">
        <v>45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1615</v>
      </c>
      <c r="L2" s="1" t="s">
        <v>1637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134.33611800000006</v>
      </c>
      <c r="E6" s="15">
        <f ca="1">SUM(E7:OFFSET(E7,50,0))</f>
        <v>197.85746199999997</v>
      </c>
      <c r="F6" s="15">
        <f ca="1">SUM(F7:OFFSET(F7,50,0))</f>
        <v>189.79226046323322</v>
      </c>
      <c r="G6" s="15">
        <f ca="1">SUM(G7:OFFSET(G7,50,0))</f>
        <v>73.350648476692072</v>
      </c>
      <c r="H6" s="15">
        <f ca="1">SUM(H7:OFFSET(H7,50,0))</f>
        <v>116.44161198654113</v>
      </c>
      <c r="I6" s="16">
        <f ca="1">IFERROR(G6/E6,0)</f>
        <v>0.37072470118257195</v>
      </c>
      <c r="J6" s="17">
        <f ca="1">IFERROR(SUM(G6,H6)/E6,0)</f>
        <v>0.95923731430070225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0.223468</v>
      </c>
      <c r="E7" s="22">
        <v>1.8169689999999998</v>
      </c>
      <c r="F7" s="22">
        <f t="shared" ref="F7:F31" si="0">SUM(G7,H7)</f>
        <v>1.7711032978963885</v>
      </c>
      <c r="G7" s="22">
        <v>0.71967509555224751</v>
      </c>
      <c r="H7" s="22">
        <v>1.051428202344141</v>
      </c>
      <c r="I7" s="23">
        <f t="shared" ref="I7:I31" si="1">IFERROR(G7/E7,0)</f>
        <v>0.39608551139411163</v>
      </c>
      <c r="J7" s="24">
        <f t="shared" ref="J7:J31" si="2">IFERROR(SUM(G7,H7)/E7,0)</f>
        <v>0.97475702551688481</v>
      </c>
      <c r="K7" s="5"/>
      <c r="L7" t="s">
        <v>263</v>
      </c>
      <c r="M7" s="6">
        <v>7.6993467414893013</v>
      </c>
      <c r="N7" s="72">
        <v>0.99125634396594919</v>
      </c>
    </row>
    <row r="8" spans="1:14" x14ac:dyDescent="0.25">
      <c r="A8" s="18"/>
      <c r="B8" s="51">
        <v>2</v>
      </c>
      <c r="C8" s="20" t="s">
        <v>245</v>
      </c>
      <c r="D8" s="21">
        <v>3.9472879999999981</v>
      </c>
      <c r="E8" s="22">
        <v>5.1672740000000026</v>
      </c>
      <c r="F8" s="22">
        <f t="shared" si="0"/>
        <v>5.1105978344145786</v>
      </c>
      <c r="G8" s="22">
        <v>2.2190608445307589</v>
      </c>
      <c r="H8" s="22">
        <v>2.8915369898838197</v>
      </c>
      <c r="I8" s="23">
        <f t="shared" si="1"/>
        <v>0.42944516674183675</v>
      </c>
      <c r="J8" s="24">
        <f t="shared" si="2"/>
        <v>0.98903170886904312</v>
      </c>
      <c r="K8" s="5"/>
      <c r="L8" t="s">
        <v>245</v>
      </c>
      <c r="M8" s="6">
        <v>5.1105978344145786</v>
      </c>
      <c r="N8" s="72">
        <v>0.98903170886904312</v>
      </c>
    </row>
    <row r="9" spans="1:14" x14ac:dyDescent="0.25">
      <c r="A9" s="18"/>
      <c r="B9" s="51">
        <v>3</v>
      </c>
      <c r="C9" s="20" t="s">
        <v>246</v>
      </c>
      <c r="D9" s="21">
        <v>0.19529200000000002</v>
      </c>
      <c r="E9" s="22">
        <v>0.14832600000000001</v>
      </c>
      <c r="F9" s="22">
        <f t="shared" si="0"/>
        <v>0.14068650973771002</v>
      </c>
      <c r="G9" s="22">
        <v>7.3673989873542456E-2</v>
      </c>
      <c r="H9" s="22">
        <v>6.701251986416755E-2</v>
      </c>
      <c r="I9" s="23">
        <f t="shared" si="1"/>
        <v>0.49670313952740885</v>
      </c>
      <c r="J9" s="24">
        <f t="shared" si="2"/>
        <v>0.94849527215532003</v>
      </c>
      <c r="K9" s="5"/>
      <c r="L9" t="s">
        <v>250</v>
      </c>
      <c r="M9" s="6">
        <v>0.40934494927205378</v>
      </c>
      <c r="N9" s="72">
        <v>0.98357669583366281</v>
      </c>
    </row>
    <row r="10" spans="1:14" x14ac:dyDescent="0.25">
      <c r="A10" s="18"/>
      <c r="B10" s="51">
        <v>4</v>
      </c>
      <c r="C10" s="20" t="s">
        <v>247</v>
      </c>
      <c r="D10" s="21">
        <v>4.7026340000000006</v>
      </c>
      <c r="E10" s="22">
        <v>4.6667130000000006</v>
      </c>
      <c r="F10" s="22">
        <f t="shared" si="0"/>
        <v>4.4585849253920742</v>
      </c>
      <c r="G10" s="22">
        <v>1.9415695435855014</v>
      </c>
      <c r="H10" s="22">
        <v>2.5170153818065728</v>
      </c>
      <c r="I10" s="23">
        <f t="shared" si="1"/>
        <v>0.41604648573535619</v>
      </c>
      <c r="J10" s="24">
        <f t="shared" si="2"/>
        <v>0.95540156966843126</v>
      </c>
      <c r="K10" s="5"/>
      <c r="L10" t="s">
        <v>260</v>
      </c>
      <c r="M10" s="6">
        <v>0.13115604013602133</v>
      </c>
      <c r="N10" s="72">
        <v>0.98319345219584486</v>
      </c>
    </row>
    <row r="11" spans="1:14" x14ac:dyDescent="0.25">
      <c r="A11" s="18"/>
      <c r="B11" s="51">
        <v>5</v>
      </c>
      <c r="C11" s="20" t="s">
        <v>248</v>
      </c>
      <c r="D11" s="21">
        <v>2.8688040000000008</v>
      </c>
      <c r="E11" s="22">
        <v>3.2874459999999992</v>
      </c>
      <c r="F11" s="22">
        <f t="shared" si="0"/>
        <v>3.1661424203704582</v>
      </c>
      <c r="G11" s="22">
        <v>1.4338929924645831</v>
      </c>
      <c r="H11" s="22">
        <v>1.7322494279058751</v>
      </c>
      <c r="I11" s="23">
        <f t="shared" si="1"/>
        <v>0.4361723333142456</v>
      </c>
      <c r="J11" s="24">
        <f t="shared" si="2"/>
        <v>0.96310096663807065</v>
      </c>
      <c r="K11" s="5"/>
      <c r="L11" t="s">
        <v>253</v>
      </c>
      <c r="M11" s="6">
        <v>3.1925086120806259</v>
      </c>
      <c r="N11" s="72">
        <v>0.97544739444897088</v>
      </c>
    </row>
    <row r="12" spans="1:14" x14ac:dyDescent="0.25">
      <c r="A12" s="18"/>
      <c r="B12" s="51">
        <v>6</v>
      </c>
      <c r="C12" s="20" t="s">
        <v>249</v>
      </c>
      <c r="D12" s="21">
        <v>3.6958199999999999</v>
      </c>
      <c r="E12" s="22">
        <v>1.118506</v>
      </c>
      <c r="F12" s="22">
        <f t="shared" si="0"/>
        <v>1.0871191631165125</v>
      </c>
      <c r="G12" s="22">
        <v>0.52187855331610034</v>
      </c>
      <c r="H12" s="22">
        <v>0.56524060980041213</v>
      </c>
      <c r="I12" s="23">
        <f t="shared" si="1"/>
        <v>0.46658538560910745</v>
      </c>
      <c r="J12" s="24">
        <f t="shared" si="2"/>
        <v>0.9719386066024791</v>
      </c>
      <c r="K12" s="5"/>
      <c r="L12" t="s">
        <v>265</v>
      </c>
      <c r="M12" s="6">
        <v>3.1870031043386007</v>
      </c>
      <c r="N12" s="72">
        <v>0.97505940126411861</v>
      </c>
    </row>
    <row r="13" spans="1:14" x14ac:dyDescent="0.25">
      <c r="A13" s="18"/>
      <c r="B13" s="51">
        <v>7</v>
      </c>
      <c r="C13" s="20" t="s">
        <v>250</v>
      </c>
      <c r="D13" s="21">
        <v>0.673508</v>
      </c>
      <c r="E13" s="22">
        <v>0.41617999999999999</v>
      </c>
      <c r="F13" s="22">
        <f t="shared" si="0"/>
        <v>0.40934494927205378</v>
      </c>
      <c r="G13" s="22">
        <v>0.20966489891088713</v>
      </c>
      <c r="H13" s="22">
        <v>0.19968005036116665</v>
      </c>
      <c r="I13" s="23">
        <f t="shared" si="1"/>
        <v>0.50378417730522163</v>
      </c>
      <c r="J13" s="24">
        <f t="shared" si="2"/>
        <v>0.98357669583366281</v>
      </c>
      <c r="K13" s="5"/>
      <c r="L13" t="s">
        <v>244</v>
      </c>
      <c r="M13" s="6">
        <v>1.7711032978963885</v>
      </c>
      <c r="N13" s="72">
        <v>0.97475702551688481</v>
      </c>
    </row>
    <row r="14" spans="1:14" x14ac:dyDescent="0.25">
      <c r="A14" s="18"/>
      <c r="B14" s="51">
        <v>8</v>
      </c>
      <c r="C14" s="20" t="s">
        <v>251</v>
      </c>
      <c r="D14" s="21">
        <v>4.7939909999999992</v>
      </c>
      <c r="E14" s="22">
        <v>4.1598280000000001</v>
      </c>
      <c r="F14" s="22">
        <f t="shared" si="0"/>
        <v>4.0315371550873351</v>
      </c>
      <c r="G14" s="22">
        <v>1.8055246522685595</v>
      </c>
      <c r="H14" s="22">
        <v>2.2260125028187758</v>
      </c>
      <c r="I14" s="23">
        <f t="shared" si="1"/>
        <v>0.43403829491713586</v>
      </c>
      <c r="J14" s="24">
        <f t="shared" si="2"/>
        <v>0.96915957945552922</v>
      </c>
      <c r="K14" s="5"/>
      <c r="L14" t="s">
        <v>256</v>
      </c>
      <c r="M14" s="6">
        <v>7.0866996600278878</v>
      </c>
      <c r="N14" s="72">
        <v>0.97449051389163488</v>
      </c>
    </row>
    <row r="15" spans="1:14" x14ac:dyDescent="0.25">
      <c r="A15" s="18"/>
      <c r="B15" s="51">
        <v>9</v>
      </c>
      <c r="C15" s="20" t="s">
        <v>252</v>
      </c>
      <c r="D15" s="21">
        <v>2.4025089999999998</v>
      </c>
      <c r="E15" s="22">
        <v>1.6672549999999999</v>
      </c>
      <c r="F15" s="22">
        <f t="shared" si="0"/>
        <v>1.5998262308003177</v>
      </c>
      <c r="G15" s="22">
        <v>0.72352017174853245</v>
      </c>
      <c r="H15" s="22">
        <v>0.87630605905178527</v>
      </c>
      <c r="I15" s="23">
        <f t="shared" si="1"/>
        <v>0.43395891555192967</v>
      </c>
      <c r="J15" s="24">
        <f t="shared" si="2"/>
        <v>0.95955701485394718</v>
      </c>
      <c r="K15" s="5"/>
      <c r="L15" t="s">
        <v>255</v>
      </c>
      <c r="M15" s="6">
        <v>3.848308763430814</v>
      </c>
      <c r="N15" s="72">
        <v>0.97328677800164276</v>
      </c>
    </row>
    <row r="16" spans="1:14" x14ac:dyDescent="0.25">
      <c r="A16" s="18"/>
      <c r="B16" s="51">
        <v>10</v>
      </c>
      <c r="C16" s="20" t="s">
        <v>253</v>
      </c>
      <c r="D16" s="21">
        <v>2.1889719999999997</v>
      </c>
      <c r="E16" s="22">
        <v>3.2728660000000005</v>
      </c>
      <c r="F16" s="22">
        <f t="shared" si="0"/>
        <v>3.1925086120806259</v>
      </c>
      <c r="G16" s="22">
        <v>1.4338827269717616</v>
      </c>
      <c r="H16" s="22">
        <v>1.7586258851088643</v>
      </c>
      <c r="I16" s="23">
        <f t="shared" si="1"/>
        <v>0.43811226214937043</v>
      </c>
      <c r="J16" s="24">
        <f t="shared" si="2"/>
        <v>0.97544739444897088</v>
      </c>
      <c r="K16" s="5"/>
      <c r="L16" t="s">
        <v>267</v>
      </c>
      <c r="M16" s="6">
        <v>2.2487421243567951E-2</v>
      </c>
      <c r="N16" s="72">
        <v>0.97280763296279416</v>
      </c>
    </row>
    <row r="17" spans="1:14" x14ac:dyDescent="0.25">
      <c r="A17" s="18"/>
      <c r="B17" s="51">
        <v>11</v>
      </c>
      <c r="C17" s="20" t="s">
        <v>254</v>
      </c>
      <c r="D17" s="21">
        <v>2.6988919999999998</v>
      </c>
      <c r="E17" s="22">
        <v>2.8902409999999983</v>
      </c>
      <c r="F17" s="22">
        <f t="shared" si="0"/>
        <v>2.6949797057532123</v>
      </c>
      <c r="G17" s="22">
        <v>1.1218332275457215</v>
      </c>
      <c r="H17" s="22">
        <v>1.5731464782074909</v>
      </c>
      <c r="I17" s="23">
        <f t="shared" si="1"/>
        <v>0.38814521956671505</v>
      </c>
      <c r="J17" s="24">
        <f t="shared" si="2"/>
        <v>0.9324411721213608</v>
      </c>
      <c r="K17" s="5"/>
      <c r="L17" t="s">
        <v>257</v>
      </c>
      <c r="M17" s="6">
        <v>0.13514262802937083</v>
      </c>
      <c r="N17" s="72">
        <v>0.97266897962696719</v>
      </c>
    </row>
    <row r="18" spans="1:14" x14ac:dyDescent="0.25">
      <c r="A18" s="18"/>
      <c r="B18" s="51">
        <v>12</v>
      </c>
      <c r="C18" s="20" t="s">
        <v>255</v>
      </c>
      <c r="D18" s="21">
        <v>4.3070009999999987</v>
      </c>
      <c r="E18" s="22">
        <v>3.9539310000000008</v>
      </c>
      <c r="F18" s="22">
        <f t="shared" si="0"/>
        <v>3.848308763430814</v>
      </c>
      <c r="G18" s="22">
        <v>1.6337907733684662</v>
      </c>
      <c r="H18" s="22">
        <v>2.2145179900623475</v>
      </c>
      <c r="I18" s="23">
        <f t="shared" si="1"/>
        <v>0.4132066981868085</v>
      </c>
      <c r="J18" s="24">
        <f t="shared" si="2"/>
        <v>0.97328677800164276</v>
      </c>
      <c r="K18" s="5"/>
      <c r="L18" t="s">
        <v>264</v>
      </c>
      <c r="M18" s="6">
        <v>3.0864568958256617</v>
      </c>
      <c r="N18" s="72">
        <v>0.97238375679816846</v>
      </c>
    </row>
    <row r="19" spans="1:14" x14ac:dyDescent="0.25">
      <c r="A19" s="18"/>
      <c r="B19" s="51">
        <v>13</v>
      </c>
      <c r="C19" s="20" t="s">
        <v>256</v>
      </c>
      <c r="D19" s="21">
        <v>6.8284259999999994</v>
      </c>
      <c r="E19" s="22">
        <v>7.2722100000000021</v>
      </c>
      <c r="F19" s="22">
        <f t="shared" si="0"/>
        <v>7.0866996600278878</v>
      </c>
      <c r="G19" s="22">
        <v>2.9232397673248571</v>
      </c>
      <c r="H19" s="22">
        <v>4.1634598927030311</v>
      </c>
      <c r="I19" s="23">
        <f t="shared" si="1"/>
        <v>0.40197405841207229</v>
      </c>
      <c r="J19" s="24">
        <f t="shared" si="2"/>
        <v>0.97449051389163488</v>
      </c>
      <c r="K19" s="5"/>
      <c r="L19" t="s">
        <v>249</v>
      </c>
      <c r="M19" s="6">
        <v>1.0871191631165125</v>
      </c>
      <c r="N19" s="72">
        <v>0.9719386066024791</v>
      </c>
    </row>
    <row r="20" spans="1:14" x14ac:dyDescent="0.25">
      <c r="A20" s="18"/>
      <c r="B20" s="51">
        <v>14</v>
      </c>
      <c r="C20" s="20" t="s">
        <v>257</v>
      </c>
      <c r="D20" s="21">
        <v>0.32496800000000003</v>
      </c>
      <c r="E20" s="22">
        <v>0.13894000000000001</v>
      </c>
      <c r="F20" s="22">
        <f t="shared" si="0"/>
        <v>0.13514262802937083</v>
      </c>
      <c r="G20" s="22">
        <v>5.2059718913369579E-2</v>
      </c>
      <c r="H20" s="22">
        <v>8.3082909116001247E-2</v>
      </c>
      <c r="I20" s="23">
        <f t="shared" si="1"/>
        <v>0.37469208948732963</v>
      </c>
      <c r="J20" s="24">
        <f t="shared" si="2"/>
        <v>0.97266897962696719</v>
      </c>
      <c r="K20" s="5"/>
      <c r="L20" t="s">
        <v>262</v>
      </c>
      <c r="M20" s="6">
        <v>0.23573891413616366</v>
      </c>
      <c r="N20" s="72">
        <v>0.97020682586968221</v>
      </c>
    </row>
    <row r="21" spans="1:14" x14ac:dyDescent="0.25">
      <c r="A21" s="18"/>
      <c r="B21" s="51">
        <v>15</v>
      </c>
      <c r="C21" s="20" t="s">
        <v>258</v>
      </c>
      <c r="D21" s="21">
        <v>78.103516000000013</v>
      </c>
      <c r="E21" s="22">
        <v>138.73421500000001</v>
      </c>
      <c r="F21" s="22">
        <f t="shared" si="0"/>
        <v>132.40442756451034</v>
      </c>
      <c r="G21" s="22">
        <v>48.25872662415054</v>
      </c>
      <c r="H21" s="22">
        <v>84.145700940359802</v>
      </c>
      <c r="I21" s="23">
        <f t="shared" si="1"/>
        <v>0.34785021578239039</v>
      </c>
      <c r="J21" s="24">
        <f t="shared" si="2"/>
        <v>0.95437471977990673</v>
      </c>
      <c r="K21" s="5"/>
      <c r="L21" t="s">
        <v>251</v>
      </c>
      <c r="M21" s="6">
        <v>4.0315371550873351</v>
      </c>
      <c r="N21" s="72">
        <v>0.96915957945552922</v>
      </c>
    </row>
    <row r="22" spans="1:14" x14ac:dyDescent="0.25">
      <c r="A22" s="18"/>
      <c r="B22" s="51">
        <v>16</v>
      </c>
      <c r="C22" s="20" t="s">
        <v>259</v>
      </c>
      <c r="D22" s="21">
        <v>2.6327519999999991</v>
      </c>
      <c r="E22" s="22">
        <v>2.7755730000000005</v>
      </c>
      <c r="F22" s="22">
        <f t="shared" si="0"/>
        <v>2.6513580563350843</v>
      </c>
      <c r="G22" s="22">
        <v>1.2447606313999131</v>
      </c>
      <c r="H22" s="22">
        <v>1.4065974249351711</v>
      </c>
      <c r="I22" s="23">
        <f t="shared" si="1"/>
        <v>0.44846978674310239</v>
      </c>
      <c r="J22" s="24">
        <f t="shared" si="2"/>
        <v>0.95524709900805482</v>
      </c>
      <c r="K22" s="5"/>
      <c r="L22" t="s">
        <v>248</v>
      </c>
      <c r="M22" s="6">
        <v>3.1661424203704582</v>
      </c>
      <c r="N22" s="72">
        <v>0.96310096663807065</v>
      </c>
    </row>
    <row r="23" spans="1:14" x14ac:dyDescent="0.25">
      <c r="A23" s="18"/>
      <c r="B23" s="51">
        <v>17</v>
      </c>
      <c r="C23" s="20" t="s">
        <v>260</v>
      </c>
      <c r="D23" s="21">
        <v>0.12953699999999999</v>
      </c>
      <c r="E23" s="22">
        <v>0.13339800000000002</v>
      </c>
      <c r="F23" s="22">
        <f t="shared" si="0"/>
        <v>0.13115604013602133</v>
      </c>
      <c r="G23" s="22">
        <v>7.182556211046176E-2</v>
      </c>
      <c r="H23" s="22">
        <v>5.9330478025559567E-2</v>
      </c>
      <c r="I23" s="23">
        <f t="shared" si="1"/>
        <v>0.53843057699861885</v>
      </c>
      <c r="J23" s="24">
        <f t="shared" si="2"/>
        <v>0.98319345219584486</v>
      </c>
      <c r="K23" s="5"/>
      <c r="L23" t="s">
        <v>252</v>
      </c>
      <c r="M23" s="6">
        <v>1.5998262308003177</v>
      </c>
      <c r="N23" s="72">
        <v>0.95955701485394718</v>
      </c>
    </row>
    <row r="24" spans="1:14" x14ac:dyDescent="0.25">
      <c r="A24" s="18"/>
      <c r="B24" s="51">
        <v>18</v>
      </c>
      <c r="C24" s="20" t="s">
        <v>261</v>
      </c>
      <c r="D24" s="21">
        <v>5.0768000000000001E-2</v>
      </c>
      <c r="E24" s="22">
        <v>1.7815000000000001E-2</v>
      </c>
      <c r="F24" s="22">
        <f t="shared" si="0"/>
        <v>1.5104260201042052E-2</v>
      </c>
      <c r="G24" s="22">
        <v>6.3363000599565567E-3</v>
      </c>
      <c r="H24" s="22">
        <v>8.7679601410854957E-3</v>
      </c>
      <c r="I24" s="23">
        <f t="shared" si="1"/>
        <v>0.35567218972531889</v>
      </c>
      <c r="J24" s="24">
        <f t="shared" si="2"/>
        <v>0.84783947241325019</v>
      </c>
      <c r="K24" s="5"/>
      <c r="L24" t="s">
        <v>247</v>
      </c>
      <c r="M24" s="6">
        <v>4.4585849253920742</v>
      </c>
      <c r="N24" s="72">
        <v>0.95540156966843126</v>
      </c>
    </row>
    <row r="25" spans="1:14" x14ac:dyDescent="0.25">
      <c r="A25" s="18"/>
      <c r="B25" s="51">
        <v>19</v>
      </c>
      <c r="C25" s="20" t="s">
        <v>262</v>
      </c>
      <c r="D25" s="21">
        <v>0.229409</v>
      </c>
      <c r="E25" s="22">
        <v>0.24297800000000003</v>
      </c>
      <c r="F25" s="22">
        <f t="shared" si="0"/>
        <v>0.23573891413616366</v>
      </c>
      <c r="G25" s="22">
        <v>0.1173484704522707</v>
      </c>
      <c r="H25" s="22">
        <v>0.11839044368389295</v>
      </c>
      <c r="I25" s="23">
        <f t="shared" si="1"/>
        <v>0.48295924096943216</v>
      </c>
      <c r="J25" s="24">
        <f t="shared" si="2"/>
        <v>0.97020682586968221</v>
      </c>
      <c r="K25" s="5"/>
      <c r="L25" t="s">
        <v>259</v>
      </c>
      <c r="M25" s="6">
        <v>2.6513580563350843</v>
      </c>
      <c r="N25" s="72">
        <v>0.95524709900805482</v>
      </c>
    </row>
    <row r="26" spans="1:14" x14ac:dyDescent="0.25">
      <c r="A26" s="18"/>
      <c r="B26" s="51">
        <v>20</v>
      </c>
      <c r="C26" s="20" t="s">
        <v>263</v>
      </c>
      <c r="D26" s="21">
        <v>3.7408529999999991</v>
      </c>
      <c r="E26" s="22">
        <v>7.7672609999999986</v>
      </c>
      <c r="F26" s="22">
        <f t="shared" si="0"/>
        <v>7.6993467414893013</v>
      </c>
      <c r="G26" s="22">
        <v>3.2817356004381715</v>
      </c>
      <c r="H26" s="22">
        <v>4.4176111410511298</v>
      </c>
      <c r="I26" s="23">
        <f t="shared" si="1"/>
        <v>0.42250873254267779</v>
      </c>
      <c r="J26" s="24">
        <f t="shared" si="2"/>
        <v>0.99125634396594919</v>
      </c>
      <c r="K26" s="5"/>
      <c r="L26" t="s">
        <v>258</v>
      </c>
      <c r="M26" s="6">
        <v>132.40442756451034</v>
      </c>
      <c r="N26" s="72">
        <v>0.95437471977990673</v>
      </c>
    </row>
    <row r="27" spans="1:14" x14ac:dyDescent="0.25">
      <c r="A27" s="18"/>
      <c r="B27" s="51">
        <v>21</v>
      </c>
      <c r="C27" s="20" t="s">
        <v>264</v>
      </c>
      <c r="D27" s="21">
        <v>3.9557109999999991</v>
      </c>
      <c r="E27" s="22">
        <v>3.1741139999999999</v>
      </c>
      <c r="F27" s="22">
        <f t="shared" si="0"/>
        <v>3.0864568958256617</v>
      </c>
      <c r="G27" s="22">
        <v>1.3988051533594648</v>
      </c>
      <c r="H27" s="22">
        <v>1.6876517424661972</v>
      </c>
      <c r="I27" s="23">
        <f t="shared" si="1"/>
        <v>0.44069152946600681</v>
      </c>
      <c r="J27" s="24">
        <f t="shared" si="2"/>
        <v>0.97238375679816846</v>
      </c>
      <c r="K27" s="5"/>
      <c r="L27" t="s">
        <v>246</v>
      </c>
      <c r="M27" s="6">
        <v>0.14068650973771002</v>
      </c>
      <c r="N27" s="72">
        <v>0.94849527215532003</v>
      </c>
    </row>
    <row r="28" spans="1:14" x14ac:dyDescent="0.25">
      <c r="A28" s="18"/>
      <c r="B28" s="51">
        <v>22</v>
      </c>
      <c r="C28" s="20" t="s">
        <v>265</v>
      </c>
      <c r="D28" s="21">
        <v>3.6166209999999999</v>
      </c>
      <c r="E28" s="22">
        <v>3.2685220000000013</v>
      </c>
      <c r="F28" s="22">
        <f t="shared" si="0"/>
        <v>3.1870031043386007</v>
      </c>
      <c r="G28" s="22">
        <v>1.4378480580053292</v>
      </c>
      <c r="H28" s="22">
        <v>1.7491550463332715</v>
      </c>
      <c r="I28" s="23">
        <f t="shared" si="1"/>
        <v>0.43990771914808241</v>
      </c>
      <c r="J28" s="24">
        <f t="shared" si="2"/>
        <v>0.97505940126411861</v>
      </c>
      <c r="K28" s="5"/>
      <c r="L28" t="s">
        <v>268</v>
      </c>
      <c r="M28" s="6">
        <v>1.6151895795246674</v>
      </c>
      <c r="N28" s="72">
        <v>0.93382937819158274</v>
      </c>
    </row>
    <row r="29" spans="1:14" x14ac:dyDescent="0.25">
      <c r="A29" s="18"/>
      <c r="B29" s="51">
        <v>23</v>
      </c>
      <c r="C29" s="20" t="s">
        <v>266</v>
      </c>
      <c r="D29" s="21">
        <v>0.13364300000000001</v>
      </c>
      <c r="E29" s="22">
        <v>1.4144000000000002E-2</v>
      </c>
      <c r="F29" s="22">
        <f t="shared" si="0"/>
        <v>1.1410030083425227E-2</v>
      </c>
      <c r="G29" s="22">
        <v>3.6877999891657964E-3</v>
      </c>
      <c r="H29" s="22">
        <v>7.7222300942594302E-3</v>
      </c>
      <c r="I29" s="23">
        <f t="shared" si="1"/>
        <v>0.2607324652973555</v>
      </c>
      <c r="J29" s="24">
        <f t="shared" si="2"/>
        <v>0.80670461562678342</v>
      </c>
      <c r="K29" s="5"/>
      <c r="L29" t="s">
        <v>254</v>
      </c>
      <c r="M29" s="6">
        <v>2.6949797057532123</v>
      </c>
      <c r="N29" s="72">
        <v>0.9324411721213608</v>
      </c>
    </row>
    <row r="30" spans="1:14" x14ac:dyDescent="0.25">
      <c r="A30" s="18"/>
      <c r="B30" s="51">
        <v>24</v>
      </c>
      <c r="C30" s="20" t="s">
        <v>267</v>
      </c>
      <c r="D30" s="21">
        <v>0.143155</v>
      </c>
      <c r="E30" s="22">
        <v>2.3116000000000001E-2</v>
      </c>
      <c r="F30" s="22">
        <f t="shared" si="0"/>
        <v>2.2487421243567951E-2</v>
      </c>
      <c r="G30" s="22">
        <v>1.2356000625004526E-2</v>
      </c>
      <c r="H30" s="22">
        <v>1.0131420618563425E-2</v>
      </c>
      <c r="I30" s="23">
        <f t="shared" si="1"/>
        <v>0.53452157055738558</v>
      </c>
      <c r="J30" s="24">
        <f t="shared" si="2"/>
        <v>0.97280763296279416</v>
      </c>
      <c r="K30" s="5"/>
      <c r="L30" t="s">
        <v>261</v>
      </c>
      <c r="M30" s="6">
        <v>1.5104260201042052E-2</v>
      </c>
      <c r="N30" s="72">
        <v>0.84783947241325019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1.7485800000000005</v>
      </c>
      <c r="E31" s="29">
        <v>1.729641</v>
      </c>
      <c r="F31" s="29">
        <f t="shared" si="0"/>
        <v>1.6151895795246674</v>
      </c>
      <c r="G31" s="29">
        <v>0.70395131972691161</v>
      </c>
      <c r="H31" s="29">
        <v>0.91123825979775575</v>
      </c>
      <c r="I31" s="30">
        <f t="shared" si="1"/>
        <v>0.40699273417253151</v>
      </c>
      <c r="J31" s="31">
        <f t="shared" si="2"/>
        <v>0.93382937819158274</v>
      </c>
      <c r="K31" s="5"/>
      <c r="L31" t="s">
        <v>266</v>
      </c>
      <c r="M31" s="6">
        <v>1.1410030083425227E-2</v>
      </c>
      <c r="N31" s="72">
        <v>0.80670461562678342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79</v>
      </c>
      <c r="B1" s="53" t="s">
        <v>232</v>
      </c>
      <c r="C1" s="47" t="s">
        <v>45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1616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134.33611800000006</v>
      </c>
      <c r="E6" s="15">
        <v>197.85746199999997</v>
      </c>
      <c r="F6" s="15">
        <v>189.79226046323322</v>
      </c>
      <c r="G6" s="15">
        <v>73.350648476692072</v>
      </c>
      <c r="H6" s="15">
        <v>116.44161198654113</v>
      </c>
      <c r="I6" s="16">
        <v>0.37072470118257195</v>
      </c>
      <c r="J6" s="17">
        <v>0.95923731430070225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134.336118</v>
      </c>
      <c r="E7" s="36">
        <f ca="1">SUM(E8:OFFSET(E6,MATCH("GOBIERNOS REGIONALES",$A$8:$A$50,0),0))</f>
        <v>197.85746200000003</v>
      </c>
      <c r="F7" s="36">
        <f ca="1">SUM(F8:OFFSET(F6,MATCH("GOBIERNOS REGIONALES",$A$8:$A$50,0),0))</f>
        <v>189.79226046323322</v>
      </c>
      <c r="G7" s="36">
        <f ca="1">SUM(G8:OFFSET(G6,MATCH("GOBIERNOS REGIONALES",$A$8:$A$50,0),0))</f>
        <v>73.350648476692086</v>
      </c>
      <c r="H7" s="36">
        <f ca="1">SUM(H8:OFFSET(H6,MATCH("GOBIERNOS REGIONALES",$A$8:$A$50,0),0))</f>
        <v>116.44161198654113</v>
      </c>
      <c r="I7" s="37">
        <f ca="1">IFERROR(G7/E7,0)</f>
        <v>0.37072470118257189</v>
      </c>
      <c r="J7" s="38">
        <f ca="1">IFERROR(SUM(G7,H7)/E7,0)</f>
        <v>0.95923731430070192</v>
      </c>
      <c r="K7" s="5"/>
    </row>
    <row r="8" spans="1:11" ht="25.5" x14ac:dyDescent="0.25">
      <c r="A8" s="18"/>
      <c r="B8" s="19">
        <v>33</v>
      </c>
      <c r="C8" s="20" t="s">
        <v>119</v>
      </c>
      <c r="D8" s="21">
        <v>134.336118</v>
      </c>
      <c r="E8" s="22">
        <v>197.85746200000003</v>
      </c>
      <c r="F8" s="22">
        <f t="shared" ref="F8:F10" si="0">SUM(G8,H8)</f>
        <v>189.79226046323322</v>
      </c>
      <c r="G8" s="22">
        <v>73.350648476692086</v>
      </c>
      <c r="H8" s="22">
        <v>116.44161198654113</v>
      </c>
      <c r="I8" s="23">
        <f t="shared" ref="I8:I10" si="1">IFERROR(G8/E8,0)</f>
        <v>0.37072470118257189</v>
      </c>
      <c r="J8" s="24">
        <f t="shared" ref="J8:J10" si="2">IFERROR(SUM(G8,H8)/E8,0)</f>
        <v>0.95923731430070192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topLeftCell="A12" workbookViewId="0">
      <selection activeCell="F21" sqref="F21:K2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79</v>
      </c>
      <c r="B1" s="47" t="s">
        <v>232</v>
      </c>
      <c r="C1" s="47" t="s">
        <v>45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1617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134.33611800000006</v>
      </c>
      <c r="G6" s="15">
        <v>197.85746199999997</v>
      </c>
      <c r="H6" s="15">
        <v>189.79226046323322</v>
      </c>
      <c r="I6" s="15">
        <v>73.350648476692072</v>
      </c>
      <c r="J6" s="15">
        <v>116.44161198654113</v>
      </c>
      <c r="K6" s="16">
        <v>0.37072470118257195</v>
      </c>
      <c r="L6" s="17">
        <v>0.95923731430070225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134.336118</v>
      </c>
      <c r="G7" s="36">
        <f ca="1">SUM(G8:OFFSET(G6,MATCH("PROYECTOS",$A$8:$A$50,0),0))</f>
        <v>197.85746200000003</v>
      </c>
      <c r="H7" s="36">
        <f ca="1">SUM(H8:OFFSET(H6,MATCH("PROYECTOS",$A$8:$A$50,0),0))</f>
        <v>189.79226046323319</v>
      </c>
      <c r="I7" s="36">
        <f ca="1">SUM(I8:OFFSET(I6,MATCH("PROYECTOS",$A$8:$A$50,0),0))</f>
        <v>73.350648476692072</v>
      </c>
      <c r="J7" s="36">
        <f ca="1">SUM(J8:OFFSET(J6,MATCH("PROYECTOS",$A$8:$A$50,0),0))</f>
        <v>116.44161198654112</v>
      </c>
      <c r="K7" s="37">
        <f ca="1">IFERROR(I7/G7,0)</f>
        <v>0.37072470118257184</v>
      </c>
      <c r="L7" s="38">
        <f ca="1">IFERROR(SUM(I7,J7)/G7,0)</f>
        <v>0.9592373143007018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18.500000000000004</v>
      </c>
      <c r="G8" s="22">
        <v>33.481742000000004</v>
      </c>
      <c r="H8" s="22">
        <f t="shared" ref="H8:H16" si="0">SUM(I8,J8)</f>
        <v>31.164144673910414</v>
      </c>
      <c r="I8" s="22">
        <v>8.5899120037656758</v>
      </c>
      <c r="J8" s="22">
        <v>22.574232670144738</v>
      </c>
      <c r="K8" s="23">
        <f t="shared" ref="K8:K17" si="1">IFERROR(I8/G8,0)</f>
        <v>0.2565551100586605</v>
      </c>
      <c r="L8" s="24">
        <f t="shared" ref="L8:L17" si="2">IFERROR(SUM(I8,J8)/G8,0)</f>
        <v>0.93078026447699203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3000216</v>
      </c>
      <c r="C9" s="20" t="s">
        <v>1618</v>
      </c>
      <c r="D9" s="60">
        <v>231</v>
      </c>
      <c r="E9" s="20" t="s">
        <v>1626</v>
      </c>
      <c r="F9" s="21">
        <v>20.225617000000003</v>
      </c>
      <c r="G9" s="22">
        <v>21.499684000000002</v>
      </c>
      <c r="H9" s="22">
        <f t="shared" si="0"/>
        <v>20.269743191613223</v>
      </c>
      <c r="I9" s="22">
        <v>9.084535058181018</v>
      </c>
      <c r="J9" s="22">
        <v>11.185208133432207</v>
      </c>
      <c r="K9" s="23">
        <f t="shared" si="1"/>
        <v>0.4225427247293968</v>
      </c>
      <c r="L9" s="24">
        <f t="shared" si="2"/>
        <v>0.94279260995711478</v>
      </c>
      <c r="M9" s="61"/>
      <c r="N9" s="22"/>
      <c r="O9" s="24" t="str">
        <f t="shared" ref="O9:O16" si="3">IFERROR(N9/M9,".")</f>
        <v>.</v>
      </c>
    </row>
    <row r="10" spans="1:15" ht="25.5" x14ac:dyDescent="0.25">
      <c r="A10" s="18"/>
      <c r="B10" s="20">
        <v>3000217</v>
      </c>
      <c r="C10" s="20" t="s">
        <v>1619</v>
      </c>
      <c r="D10" s="60">
        <v>232</v>
      </c>
      <c r="E10" s="20" t="s">
        <v>1627</v>
      </c>
      <c r="F10" s="21">
        <v>71.331020999999993</v>
      </c>
      <c r="G10" s="22">
        <v>113.716003</v>
      </c>
      <c r="H10" s="22">
        <f t="shared" si="0"/>
        <v>111.75105603096624</v>
      </c>
      <c r="I10" s="22">
        <v>45.448132802031012</v>
      </c>
      <c r="J10" s="22">
        <v>66.302923228935228</v>
      </c>
      <c r="K10" s="23">
        <f t="shared" si="1"/>
        <v>0.39966347394421708</v>
      </c>
      <c r="L10" s="24">
        <f t="shared" si="2"/>
        <v>0.98272057654863443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3000221</v>
      </c>
      <c r="C11" s="20" t="s">
        <v>1620</v>
      </c>
      <c r="D11" s="60">
        <v>18</v>
      </c>
      <c r="E11" s="20" t="s">
        <v>840</v>
      </c>
      <c r="F11" s="21">
        <v>4.6409849999999997</v>
      </c>
      <c r="G11" s="22">
        <v>6.200882</v>
      </c>
      <c r="H11" s="22">
        <f t="shared" si="0"/>
        <v>6.0199535357332934</v>
      </c>
      <c r="I11" s="22">
        <v>1.9980889685903094</v>
      </c>
      <c r="J11" s="22">
        <v>4.021864567142984</v>
      </c>
      <c r="K11" s="23">
        <f t="shared" si="1"/>
        <v>0.32222657495987012</v>
      </c>
      <c r="L11" s="24">
        <f t="shared" si="2"/>
        <v>0.97082214042023274</v>
      </c>
      <c r="M11" s="61"/>
      <c r="N11" s="22"/>
      <c r="O11" s="24" t="str">
        <f t="shared" si="3"/>
        <v>.</v>
      </c>
    </row>
    <row r="12" spans="1:15" ht="25.5" x14ac:dyDescent="0.25">
      <c r="A12" s="18"/>
      <c r="B12" s="20">
        <v>3000464</v>
      </c>
      <c r="C12" s="20" t="s">
        <v>1621</v>
      </c>
      <c r="D12" s="60">
        <v>229</v>
      </c>
      <c r="E12" s="20" t="s">
        <v>1628</v>
      </c>
      <c r="F12" s="21">
        <v>1.546996</v>
      </c>
      <c r="G12" s="22">
        <v>2.098662</v>
      </c>
      <c r="H12" s="22">
        <f t="shared" si="0"/>
        <v>2.0525060023775348</v>
      </c>
      <c r="I12" s="22">
        <v>0.84275718946776901</v>
      </c>
      <c r="J12" s="22">
        <v>1.2097488129097655</v>
      </c>
      <c r="K12" s="23">
        <f t="shared" si="1"/>
        <v>0.40156880406076301</v>
      </c>
      <c r="L12" s="24">
        <f t="shared" si="2"/>
        <v>0.97800694079253103</v>
      </c>
      <c r="M12" s="61"/>
      <c r="N12" s="22"/>
      <c r="O12" s="24" t="str">
        <f t="shared" si="3"/>
        <v>.</v>
      </c>
    </row>
    <row r="13" spans="1:15" ht="38.25" x14ac:dyDescent="0.25">
      <c r="A13" s="18"/>
      <c r="B13" s="20">
        <v>3000465</v>
      </c>
      <c r="C13" s="20" t="s">
        <v>1622</v>
      </c>
      <c r="D13" s="60">
        <v>232</v>
      </c>
      <c r="E13" s="20" t="s">
        <v>1627</v>
      </c>
      <c r="F13" s="21">
        <v>10.583333999999999</v>
      </c>
      <c r="G13" s="22">
        <v>15.579665</v>
      </c>
      <c r="H13" s="22">
        <f t="shared" si="0"/>
        <v>13.54181543648556</v>
      </c>
      <c r="I13" s="22">
        <v>5.5458243430612608</v>
      </c>
      <c r="J13" s="22">
        <v>7.9959910934242986</v>
      </c>
      <c r="K13" s="23">
        <f t="shared" si="1"/>
        <v>0.35596557070137647</v>
      </c>
      <c r="L13" s="24">
        <f t="shared" si="2"/>
        <v>0.86919811411128289</v>
      </c>
      <c r="M13" s="61"/>
      <c r="N13" s="22"/>
      <c r="O13" s="24" t="str">
        <f t="shared" si="3"/>
        <v>.</v>
      </c>
    </row>
    <row r="14" spans="1:15" ht="38.25" x14ac:dyDescent="0.25">
      <c r="A14" s="18"/>
      <c r="B14" s="20">
        <v>3000466</v>
      </c>
      <c r="C14" s="20" t="s">
        <v>1623</v>
      </c>
      <c r="D14" s="60">
        <v>232</v>
      </c>
      <c r="E14" s="20" t="s">
        <v>1627</v>
      </c>
      <c r="F14" s="21">
        <v>2.3951030000000006</v>
      </c>
      <c r="G14" s="22">
        <v>2.4098620000000004</v>
      </c>
      <c r="H14" s="22">
        <f t="shared" si="0"/>
        <v>2.3049127159072214</v>
      </c>
      <c r="I14" s="22">
        <v>0.85081528737009648</v>
      </c>
      <c r="J14" s="22">
        <v>1.4540974285371249</v>
      </c>
      <c r="K14" s="23">
        <f t="shared" si="1"/>
        <v>0.35305560541230008</v>
      </c>
      <c r="L14" s="24">
        <f t="shared" si="2"/>
        <v>0.95645008548506971</v>
      </c>
      <c r="M14" s="61"/>
      <c r="N14" s="22"/>
      <c r="O14" s="24" t="str">
        <f t="shared" si="3"/>
        <v>.</v>
      </c>
    </row>
    <row r="15" spans="1:15" ht="38.25" x14ac:dyDescent="0.25">
      <c r="A15" s="18"/>
      <c r="B15" s="20">
        <v>3000467</v>
      </c>
      <c r="C15" s="20" t="s">
        <v>1624</v>
      </c>
      <c r="D15" s="60">
        <v>232</v>
      </c>
      <c r="E15" s="20" t="s">
        <v>1627</v>
      </c>
      <c r="F15" s="21">
        <v>2.888347</v>
      </c>
      <c r="G15" s="22">
        <v>1.5876790000000003</v>
      </c>
      <c r="H15" s="22">
        <f t="shared" si="0"/>
        <v>1.4525718827690068</v>
      </c>
      <c r="I15" s="22">
        <v>0.44737412050017156</v>
      </c>
      <c r="J15" s="22">
        <v>1.0051977622688353</v>
      </c>
      <c r="K15" s="23">
        <f t="shared" si="1"/>
        <v>0.28177869739422862</v>
      </c>
      <c r="L15" s="24">
        <f t="shared" si="2"/>
        <v>0.91490274971767382</v>
      </c>
      <c r="M15" s="61"/>
      <c r="N15" s="22"/>
      <c r="O15" s="24" t="str">
        <f t="shared" si="3"/>
        <v>.</v>
      </c>
    </row>
    <row r="16" spans="1:15" ht="38.25" x14ac:dyDescent="0.25">
      <c r="A16" s="18"/>
      <c r="B16" s="20">
        <v>3000468</v>
      </c>
      <c r="C16" s="20" t="s">
        <v>1625</v>
      </c>
      <c r="D16" s="60">
        <v>232</v>
      </c>
      <c r="E16" s="20" t="s">
        <v>1627</v>
      </c>
      <c r="F16" s="21">
        <v>2.2247150000000002</v>
      </c>
      <c r="G16" s="22">
        <v>1.2832829999999995</v>
      </c>
      <c r="H16" s="22">
        <f t="shared" si="0"/>
        <v>1.2355569934707091</v>
      </c>
      <c r="I16" s="22">
        <v>0.54320870372475838</v>
      </c>
      <c r="J16" s="22">
        <v>0.69234828974595075</v>
      </c>
      <c r="K16" s="23">
        <f t="shared" si="1"/>
        <v>0.423296111399246</v>
      </c>
      <c r="L16" s="24">
        <f t="shared" si="2"/>
        <v>0.96280944536061774</v>
      </c>
      <c r="M16" s="61"/>
      <c r="N16" s="22"/>
      <c r="O16" s="24" t="str">
        <f t="shared" si="3"/>
        <v>.</v>
      </c>
    </row>
    <row r="17" spans="1:15" ht="15.75" thickBot="1" x14ac:dyDescent="0.3">
      <c r="A17" s="39" t="s">
        <v>306</v>
      </c>
      <c r="B17" s="41"/>
      <c r="C17" s="41"/>
      <c r="D17" s="58"/>
      <c r="E17" s="41"/>
      <c r="F17" s="42">
        <f ca="1">OFFSET(F17,-MATCH("PROYECTOS",$A$8:$A$50,0)-1,0)-(OFFSET(F17,-MATCH("PROYECTOS",$A$8:$A$50,0),0))</f>
        <v>0</v>
      </c>
      <c r="G17" s="43">
        <f t="shared" ref="G17:J17" ca="1" si="4">OFFSET(G17,-MATCH("PROYECTOS",$A$8:$A$50,0)-1,0)-(OFFSET(G17,-MATCH("PROYECTOS",$A$8:$A$50,0),0))</f>
        <v>0</v>
      </c>
      <c r="H17" s="43">
        <f t="shared" ca="1" si="4"/>
        <v>0</v>
      </c>
      <c r="I17" s="43">
        <f t="shared" ca="1" si="4"/>
        <v>0</v>
      </c>
      <c r="J17" s="43">
        <f t="shared" ca="1" si="4"/>
        <v>0</v>
      </c>
      <c r="K17" s="44">
        <f t="shared" ca="1" si="1"/>
        <v>0</v>
      </c>
      <c r="L17" s="45">
        <f t="shared" ca="1" si="2"/>
        <v>0</v>
      </c>
      <c r="M17" s="59"/>
      <c r="N17" s="43"/>
      <c r="O17" s="45"/>
    </row>
    <row r="18" spans="1:15" ht="15.75" thickBot="1" x14ac:dyDescent="0.3"/>
    <row r="19" spans="1:15" ht="15.75" thickBot="1" x14ac:dyDescent="0.3">
      <c r="A19" s="87" t="s">
        <v>377</v>
      </c>
      <c r="B19" s="88"/>
      <c r="C19" s="88"/>
      <c r="D19" s="88"/>
      <c r="E19" s="88"/>
      <c r="F19" s="89"/>
    </row>
    <row r="20" spans="1:15" ht="15.75" thickBot="1" x14ac:dyDescent="0.3">
      <c r="A20" s="2" t="s">
        <v>1638</v>
      </c>
    </row>
    <row r="21" spans="1:15" ht="45" customHeight="1" x14ac:dyDescent="0.25">
      <c r="A21" s="80" t="s">
        <v>379</v>
      </c>
      <c r="B21" s="81"/>
      <c r="C21" s="81"/>
      <c r="D21" s="81"/>
      <c r="E21" s="81"/>
      <c r="F21" s="103" t="s">
        <v>380</v>
      </c>
      <c r="G21" s="7"/>
      <c r="H21" s="7"/>
      <c r="I21" s="7"/>
      <c r="J21" s="7"/>
      <c r="K21" s="7"/>
    </row>
    <row r="22" spans="1:15" ht="15.75" thickBot="1" x14ac:dyDescent="0.3">
      <c r="A22" s="101"/>
      <c r="B22" s="102"/>
      <c r="C22" s="102"/>
      <c r="D22" s="102"/>
      <c r="E22" s="102"/>
      <c r="F22" s="104"/>
      <c r="G22" s="8"/>
      <c r="H22" s="8"/>
      <c r="I22" s="8"/>
      <c r="J22" s="8"/>
      <c r="K22" s="8"/>
    </row>
  </sheetData>
  <mergeCells count="16">
    <mergeCell ref="A21:E22"/>
    <mergeCell ref="F21:F22"/>
    <mergeCell ref="A3:E3"/>
    <mergeCell ref="F3:L3"/>
    <mergeCell ref="M3:O3"/>
    <mergeCell ref="I4:J4"/>
    <mergeCell ref="K4:L4"/>
    <mergeCell ref="A19:F19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79</v>
      </c>
      <c r="B1" s="47" t="s">
        <v>232</v>
      </c>
      <c r="C1" s="47" t="s">
        <v>45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1629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134.33611800000006</v>
      </c>
      <c r="I6" s="15">
        <v>197.85746199999997</v>
      </c>
      <c r="J6" s="15">
        <v>189.79226046323322</v>
      </c>
      <c r="K6" s="15">
        <v>73.350648476692072</v>
      </c>
      <c r="L6" s="15">
        <v>116.44161198654113</v>
      </c>
      <c r="M6" s="16">
        <v>0.37072470118257195</v>
      </c>
      <c r="N6" s="17">
        <v>0.95923731430070225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SUM(H8:OFFSET(H6,MATCH("PROYECTOS",$A$8:$A$17,0),0))</f>
        <v>134.336118</v>
      </c>
      <c r="I7" s="35">
        <f ca="1">SUM(I8:OFFSET(I6,MATCH("PROYECTOS",$A$8:$A$17,0),0))</f>
        <v>197.85746200000003</v>
      </c>
      <c r="J7" s="35">
        <f ca="1">SUM(J8:OFFSET(J6,MATCH("PROYECTOS",$A$8:$A$17,0),0))</f>
        <v>189.79226046323322</v>
      </c>
      <c r="K7" s="35">
        <f ca="1">SUM(K8:OFFSET(K6,MATCH("PROYECTOS",$A$8:$A$17,0),0))</f>
        <v>73.350648476692072</v>
      </c>
      <c r="L7" s="35">
        <f ca="1">SUM(L8:OFFSET(L6,MATCH("PROYECTOS",$A$8:$A$17,0),0))</f>
        <v>116.44161198654115</v>
      </c>
      <c r="M7" s="37">
        <f ca="1">IFERROR(K7/I7,0)</f>
        <v>0.37072470118257184</v>
      </c>
      <c r="N7" s="38">
        <f ca="1">IFERROR(SUM(K7,L7)/I7,0)</f>
        <v>0.95923731430070192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18.500000000000004</v>
      </c>
      <c r="I8" s="22">
        <v>33.481741999999997</v>
      </c>
      <c r="J8" s="22">
        <f t="shared" ref="J8:J16" si="0">SUM(K8,L8)</f>
        <v>31.164144673910414</v>
      </c>
      <c r="K8" s="22">
        <v>8.5899120037656758</v>
      </c>
      <c r="L8" s="22">
        <v>22.574232670144738</v>
      </c>
      <c r="M8" s="23">
        <f t="shared" ref="M8:M17" si="1">IFERROR(K8/I8,0)</f>
        <v>0.25655511005866055</v>
      </c>
      <c r="N8" s="24">
        <f t="shared" ref="N8:N17" si="2">IFERROR(SUM(K8,L8)/I8,0)</f>
        <v>0.93078026447699214</v>
      </c>
      <c r="O8" s="61">
        <v>41</v>
      </c>
      <c r="P8" s="22">
        <v>39</v>
      </c>
      <c r="Q8" s="24">
        <f>IFERROR(P8/O8,".")</f>
        <v>0.95121951219512191</v>
      </c>
    </row>
    <row r="9" spans="1:17" ht="25.5" x14ac:dyDescent="0.25">
      <c r="A9" s="18"/>
      <c r="B9" s="65">
        <v>5001693</v>
      </c>
      <c r="C9" s="20" t="s">
        <v>1630</v>
      </c>
      <c r="D9" s="20">
        <v>3000216</v>
      </c>
      <c r="E9" s="20" t="s">
        <v>1618</v>
      </c>
      <c r="F9" s="60">
        <v>231</v>
      </c>
      <c r="G9" s="20" t="s">
        <v>1626</v>
      </c>
      <c r="H9" s="21">
        <v>9.7050070000000002</v>
      </c>
      <c r="I9" s="22">
        <v>6.5675739999999996</v>
      </c>
      <c r="J9" s="22">
        <f t="shared" si="0"/>
        <v>6.4250258107946596</v>
      </c>
      <c r="K9" s="22">
        <v>3.210060145741636</v>
      </c>
      <c r="L9" s="22">
        <v>3.2149656650530232</v>
      </c>
      <c r="M9" s="23">
        <f t="shared" si="1"/>
        <v>0.48877411137531701</v>
      </c>
      <c r="N9" s="24">
        <f t="shared" si="2"/>
        <v>0.97829515294302893</v>
      </c>
      <c r="O9" s="61">
        <v>2338523</v>
      </c>
      <c r="P9" s="22">
        <v>2337038</v>
      </c>
      <c r="Q9" s="24">
        <f t="shared" ref="Q9:Q16" si="3">IFERROR(P9/O9,".")</f>
        <v>0.99936498379532723</v>
      </c>
    </row>
    <row r="10" spans="1:17" ht="25.5" x14ac:dyDescent="0.25">
      <c r="A10" s="18"/>
      <c r="B10" s="65">
        <v>5001694</v>
      </c>
      <c r="C10" s="20" t="s">
        <v>1631</v>
      </c>
      <c r="D10" s="20">
        <v>3000216</v>
      </c>
      <c r="E10" s="20" t="s">
        <v>1618</v>
      </c>
      <c r="F10" s="60">
        <v>6</v>
      </c>
      <c r="G10" s="20" t="s">
        <v>404</v>
      </c>
      <c r="H10" s="21">
        <v>2.4666620000000004</v>
      </c>
      <c r="I10" s="22">
        <v>4.4725429999999999</v>
      </c>
      <c r="J10" s="22">
        <f t="shared" si="0"/>
        <v>4.1595714352502</v>
      </c>
      <c r="K10" s="22">
        <v>1.6824483191280706</v>
      </c>
      <c r="L10" s="22">
        <v>2.4771231161221294</v>
      </c>
      <c r="M10" s="23">
        <f t="shared" si="1"/>
        <v>0.37617264252754429</v>
      </c>
      <c r="N10" s="24">
        <f t="shared" si="2"/>
        <v>0.93002379971532978</v>
      </c>
      <c r="O10" s="61">
        <v>3536</v>
      </c>
      <c r="P10" s="22">
        <v>3536</v>
      </c>
      <c r="Q10" s="24">
        <f t="shared" si="3"/>
        <v>1</v>
      </c>
    </row>
    <row r="11" spans="1:17" ht="25.5" x14ac:dyDescent="0.25">
      <c r="A11" s="18"/>
      <c r="B11" s="65">
        <v>5003387</v>
      </c>
      <c r="C11" s="20" t="s">
        <v>1632</v>
      </c>
      <c r="D11" s="20">
        <v>3000216</v>
      </c>
      <c r="E11" s="20" t="s">
        <v>1618</v>
      </c>
      <c r="F11" s="60">
        <v>231</v>
      </c>
      <c r="G11" s="20" t="s">
        <v>1626</v>
      </c>
      <c r="H11" s="21">
        <v>8.0539480000000001</v>
      </c>
      <c r="I11" s="22">
        <v>10.459567</v>
      </c>
      <c r="J11" s="22">
        <f t="shared" si="0"/>
        <v>9.6851459455683653</v>
      </c>
      <c r="K11" s="22">
        <v>4.1920265933113114</v>
      </c>
      <c r="L11" s="22">
        <v>5.4931193522570538</v>
      </c>
      <c r="M11" s="23">
        <f t="shared" si="1"/>
        <v>0.40078395150691337</v>
      </c>
      <c r="N11" s="24">
        <f t="shared" si="2"/>
        <v>0.92596050539839414</v>
      </c>
      <c r="O11" s="61">
        <v>1648654</v>
      </c>
      <c r="P11" s="22">
        <v>1616326</v>
      </c>
      <c r="Q11" s="24">
        <f t="shared" si="3"/>
        <v>0.98039127676274096</v>
      </c>
    </row>
    <row r="12" spans="1:17" ht="25.5" x14ac:dyDescent="0.25">
      <c r="A12" s="18"/>
      <c r="B12" s="65">
        <v>5001695</v>
      </c>
      <c r="C12" s="20" t="s">
        <v>1633</v>
      </c>
      <c r="D12" s="20">
        <v>3000217</v>
      </c>
      <c r="E12" s="20" t="s">
        <v>1619</v>
      </c>
      <c r="F12" s="60">
        <v>232</v>
      </c>
      <c r="G12" s="20" t="s">
        <v>1627</v>
      </c>
      <c r="H12" s="21">
        <v>71.331021000000007</v>
      </c>
      <c r="I12" s="22">
        <v>113.71600299999999</v>
      </c>
      <c r="J12" s="22">
        <f t="shared" si="0"/>
        <v>111.75105603096625</v>
      </c>
      <c r="K12" s="22">
        <v>45.448132802031019</v>
      </c>
      <c r="L12" s="22">
        <v>66.302923228935242</v>
      </c>
      <c r="M12" s="23">
        <f t="shared" si="1"/>
        <v>0.3996634739442172</v>
      </c>
      <c r="N12" s="24">
        <f t="shared" si="2"/>
        <v>0.98272057654863465</v>
      </c>
      <c r="O12" s="61">
        <v>4722936</v>
      </c>
      <c r="P12" s="22">
        <v>4722936</v>
      </c>
      <c r="Q12" s="24">
        <f t="shared" si="3"/>
        <v>1</v>
      </c>
    </row>
    <row r="13" spans="1:17" ht="25.5" x14ac:dyDescent="0.25">
      <c r="A13" s="18"/>
      <c r="B13" s="65">
        <v>5001699</v>
      </c>
      <c r="C13" s="20" t="s">
        <v>1634</v>
      </c>
      <c r="D13" s="20">
        <v>3000221</v>
      </c>
      <c r="E13" s="20" t="s">
        <v>1620</v>
      </c>
      <c r="F13" s="60">
        <v>18</v>
      </c>
      <c r="G13" s="20" t="s">
        <v>840</v>
      </c>
      <c r="H13" s="21">
        <v>4.6409849999999997</v>
      </c>
      <c r="I13" s="22">
        <v>6.200882</v>
      </c>
      <c r="J13" s="22">
        <f t="shared" si="0"/>
        <v>6.0199535357332934</v>
      </c>
      <c r="K13" s="22">
        <v>1.9980889685903094</v>
      </c>
      <c r="L13" s="22">
        <v>4.021864567142984</v>
      </c>
      <c r="M13" s="23">
        <f t="shared" si="1"/>
        <v>0.32222657495987012</v>
      </c>
      <c r="N13" s="24">
        <f t="shared" si="2"/>
        <v>0.97082214042023274</v>
      </c>
      <c r="O13" s="61">
        <v>84296</v>
      </c>
      <c r="P13" s="22">
        <v>84296</v>
      </c>
      <c r="Q13" s="24">
        <f t="shared" si="3"/>
        <v>1</v>
      </c>
    </row>
    <row r="14" spans="1:17" ht="38.25" x14ac:dyDescent="0.25">
      <c r="A14" s="18"/>
      <c r="B14" s="65">
        <v>5003312</v>
      </c>
      <c r="C14" s="20" t="s">
        <v>1635</v>
      </c>
      <c r="D14" s="20">
        <v>3000465</v>
      </c>
      <c r="E14" s="20" t="s">
        <v>1622</v>
      </c>
      <c r="F14" s="60">
        <v>232</v>
      </c>
      <c r="G14" s="20" t="s">
        <v>1627</v>
      </c>
      <c r="H14" s="21">
        <v>10.583334000000001</v>
      </c>
      <c r="I14" s="22">
        <v>15.579664999999999</v>
      </c>
      <c r="J14" s="22">
        <f t="shared" si="0"/>
        <v>13.54181543648556</v>
      </c>
      <c r="K14" s="22">
        <v>5.5458243430612608</v>
      </c>
      <c r="L14" s="22">
        <v>7.9959910934242986</v>
      </c>
      <c r="M14" s="23">
        <f t="shared" si="1"/>
        <v>0.35596557070137652</v>
      </c>
      <c r="N14" s="24">
        <f t="shared" si="2"/>
        <v>0.869198114111283</v>
      </c>
      <c r="O14" s="61">
        <v>318880</v>
      </c>
      <c r="P14" s="22">
        <v>317858</v>
      </c>
      <c r="Q14" s="24">
        <f t="shared" si="3"/>
        <v>0.99679503261414948</v>
      </c>
    </row>
    <row r="15" spans="1:17" ht="38.25" x14ac:dyDescent="0.25">
      <c r="A15" s="18"/>
      <c r="B15" s="65">
        <v>5003354</v>
      </c>
      <c r="C15" s="20" t="s">
        <v>1636</v>
      </c>
      <c r="D15" s="20">
        <v>3000467</v>
      </c>
      <c r="E15" s="20" t="s">
        <v>1624</v>
      </c>
      <c r="F15" s="60">
        <v>232</v>
      </c>
      <c r="G15" s="20" t="s">
        <v>1627</v>
      </c>
      <c r="H15" s="21">
        <v>2.8883470000000004</v>
      </c>
      <c r="I15" s="22">
        <v>1.5876790000000001</v>
      </c>
      <c r="J15" s="22">
        <f t="shared" si="0"/>
        <v>1.4525718827690071</v>
      </c>
      <c r="K15" s="22">
        <v>0.44737412050017156</v>
      </c>
      <c r="L15" s="22">
        <v>1.0051977622688355</v>
      </c>
      <c r="M15" s="23">
        <f t="shared" si="1"/>
        <v>0.28177869739422862</v>
      </c>
      <c r="N15" s="24">
        <f t="shared" si="2"/>
        <v>0.91490274971767405</v>
      </c>
      <c r="O15" s="61">
        <v>160269</v>
      </c>
      <c r="P15" s="22">
        <v>160257</v>
      </c>
      <c r="Q15" s="24">
        <f t="shared" si="3"/>
        <v>0.99992512588211069</v>
      </c>
    </row>
    <row r="16" spans="1:17" x14ac:dyDescent="0.25">
      <c r="A16" s="18"/>
      <c r="B16" s="65">
        <v>9000000</v>
      </c>
      <c r="C16" s="20" t="s">
        <v>322</v>
      </c>
      <c r="D16" s="20">
        <v>9000000</v>
      </c>
      <c r="E16" s="20" t="s">
        <v>312</v>
      </c>
      <c r="F16" s="60"/>
      <c r="G16" s="20" t="s">
        <v>293</v>
      </c>
      <c r="H16" s="21">
        <v>6.1668139999999987</v>
      </c>
      <c r="I16" s="22">
        <v>5.7918070000000021</v>
      </c>
      <c r="J16" s="22">
        <f t="shared" si="0"/>
        <v>5.5929757117554653</v>
      </c>
      <c r="K16" s="22">
        <v>2.2367811805626241</v>
      </c>
      <c r="L16" s="22">
        <v>3.3561945311928412</v>
      </c>
      <c r="M16" s="23">
        <f t="shared" si="1"/>
        <v>0.38619746489526036</v>
      </c>
      <c r="N16" s="24">
        <f t="shared" si="2"/>
        <v>0.96567024967431814</v>
      </c>
      <c r="O16" s="61"/>
      <c r="P16" s="22"/>
      <c r="Q16" s="24" t="str">
        <f t="shared" si="3"/>
        <v>.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OFFSET(H17,-MATCH("PROYECTOS",$A$8:$A$17,0)-1,0)-(OFFSET(H17,-MATCH("PROYECTOS",$A$8:$A$17,0),0))</f>
        <v>0</v>
      </c>
      <c r="I17" s="42">
        <f t="shared" ref="I17:L17" ca="1" si="4">OFFSET(I17,-MATCH("PROYECTOS",$A$8:$A$17,0)-1,0)-(OFFSET(I17,-MATCH("PROYECTOS",$A$8:$A$17,0),0))</f>
        <v>0</v>
      </c>
      <c r="J17" s="42">
        <f t="shared" ca="1" si="4"/>
        <v>0</v>
      </c>
      <c r="K17" s="42">
        <f t="shared" ca="1" si="4"/>
        <v>0</v>
      </c>
      <c r="L17" s="42">
        <f t="shared" ca="1" si="4"/>
        <v>0</v>
      </c>
      <c r="M17" s="44">
        <f t="shared" ca="1" si="1"/>
        <v>0</v>
      </c>
      <c r="N17" s="45">
        <f t="shared" ca="1" si="2"/>
        <v>0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80</v>
      </c>
      <c r="B1" s="48" t="s">
        <v>232</v>
      </c>
      <c r="C1" s="47" t="s">
        <v>46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1639</v>
      </c>
      <c r="L2" s="1" t="s">
        <v>1658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81.326991999999976</v>
      </c>
      <c r="E6" s="15">
        <f ca="1">SUM(E7:OFFSET(E7,50,0))</f>
        <v>78.020302999999984</v>
      </c>
      <c r="F6" s="15">
        <f ca="1">SUM(F7:OFFSET(F7,50,0))</f>
        <v>76.737431743363075</v>
      </c>
      <c r="G6" s="15">
        <f ca="1">SUM(G7:OFFSET(G7,50,0))</f>
        <v>32.686707180113743</v>
      </c>
      <c r="H6" s="15">
        <f ca="1">SUM(H7:OFFSET(H7,50,0))</f>
        <v>44.050724563249332</v>
      </c>
      <c r="I6" s="16">
        <f ca="1">IFERROR(G6/E6,0)</f>
        <v>0.41895129758870264</v>
      </c>
      <c r="J6" s="17">
        <f ca="1">IFERROR(SUM(G6,H6)/E6,0)</f>
        <v>0.98355721258046247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0.19883599999999998</v>
      </c>
      <c r="F7" s="22">
        <f t="shared" ref="F7:F9" si="0">SUM(G7,H7)</f>
        <v>0.19883522018790245</v>
      </c>
      <c r="G7" s="22">
        <v>0</v>
      </c>
      <c r="H7" s="22">
        <v>0.19883522018790245</v>
      </c>
      <c r="I7" s="23">
        <f t="shared" ref="I7:I9" si="1">IFERROR(G7/E7,0)</f>
        <v>0</v>
      </c>
      <c r="J7" s="24">
        <f t="shared" ref="J7:J9" si="2">IFERROR(SUM(G7,H7)/E7,0)</f>
        <v>0.9999960781141366</v>
      </c>
      <c r="K7" s="5"/>
      <c r="L7" t="s">
        <v>244</v>
      </c>
      <c r="M7" s="6">
        <v>0.19883522018790245</v>
      </c>
      <c r="N7" s="72">
        <v>0.9999960781141366</v>
      </c>
    </row>
    <row r="8" spans="1:14" x14ac:dyDescent="0.25">
      <c r="A8" s="18"/>
      <c r="B8" s="51">
        <v>5</v>
      </c>
      <c r="C8" s="20" t="s">
        <v>248</v>
      </c>
      <c r="D8" s="21">
        <v>0.25</v>
      </c>
      <c r="E8" s="22">
        <v>0</v>
      </c>
      <c r="F8" s="22">
        <f t="shared" si="0"/>
        <v>0</v>
      </c>
      <c r="G8" s="22">
        <v>0</v>
      </c>
      <c r="H8" s="22">
        <v>0</v>
      </c>
      <c r="I8" s="23">
        <f t="shared" si="1"/>
        <v>0</v>
      </c>
      <c r="J8" s="24">
        <f t="shared" si="2"/>
        <v>0</v>
      </c>
      <c r="K8" s="5"/>
      <c r="L8" t="s">
        <v>258</v>
      </c>
      <c r="M8" s="6">
        <v>76.538596523175173</v>
      </c>
      <c r="N8" s="72">
        <v>0.98351521082447835</v>
      </c>
    </row>
    <row r="9" spans="1:14" ht="15.75" thickBot="1" x14ac:dyDescent="0.3">
      <c r="A9" s="25"/>
      <c r="B9" s="52">
        <v>15</v>
      </c>
      <c r="C9" s="27" t="s">
        <v>258</v>
      </c>
      <c r="D9" s="28">
        <v>81.076991999999976</v>
      </c>
      <c r="E9" s="29">
        <v>77.821466999999984</v>
      </c>
      <c r="F9" s="29">
        <f t="shared" si="0"/>
        <v>76.538596523175173</v>
      </c>
      <c r="G9" s="29">
        <v>32.686707180113743</v>
      </c>
      <c r="H9" s="29">
        <v>43.85188934306143</v>
      </c>
      <c r="I9" s="30">
        <f t="shared" si="1"/>
        <v>0.42002172973832208</v>
      </c>
      <c r="J9" s="31">
        <f t="shared" si="2"/>
        <v>0.98351521082447835</v>
      </c>
      <c r="K9" s="5"/>
      <c r="L9" t="s">
        <v>248</v>
      </c>
      <c r="M9" s="6">
        <v>0</v>
      </c>
      <c r="N9" s="72">
        <v>0</v>
      </c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10" sqref="A10:J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80</v>
      </c>
      <c r="B1" s="53" t="s">
        <v>232</v>
      </c>
      <c r="C1" s="47" t="s">
        <v>46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1640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81.326991999999976</v>
      </c>
      <c r="E6" s="15">
        <v>78.020302999999984</v>
      </c>
      <c r="F6" s="15">
        <v>76.737431743363075</v>
      </c>
      <c r="G6" s="15">
        <v>32.686707180113743</v>
      </c>
      <c r="H6" s="15">
        <v>44.050724563249332</v>
      </c>
      <c r="I6" s="16">
        <v>0.41895129758870264</v>
      </c>
      <c r="J6" s="17">
        <v>0.98355721258046247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81.076992000000004</v>
      </c>
      <c r="E7" s="36">
        <f ca="1">SUM(E8:OFFSET(E6,MATCH("GOBIERNOS REGIONALES",$A$8:$A$50,0),0))</f>
        <v>77.821466999999998</v>
      </c>
      <c r="F7" s="36">
        <f ca="1">SUM(F8:OFFSET(F6,MATCH("GOBIERNOS REGIONALES",$A$8:$A$50,0),0))</f>
        <v>76.538596523175173</v>
      </c>
      <c r="G7" s="36">
        <f ca="1">SUM(G8:OFFSET(G6,MATCH("GOBIERNOS REGIONALES",$A$8:$A$50,0),0))</f>
        <v>32.686707180113743</v>
      </c>
      <c r="H7" s="36">
        <f ca="1">SUM(H8:OFFSET(H6,MATCH("GOBIERNOS REGIONALES",$A$8:$A$50,0),0))</f>
        <v>43.85188934306143</v>
      </c>
      <c r="I7" s="37">
        <f ca="1">IFERROR(G7/E7,0)</f>
        <v>0.42002172973832197</v>
      </c>
      <c r="J7" s="38">
        <f ca="1">IFERROR(SUM(G7,H7)/E7,0)</f>
        <v>0.98351521082447824</v>
      </c>
      <c r="K7" s="5"/>
    </row>
    <row r="8" spans="1:11" ht="25.5" x14ac:dyDescent="0.25">
      <c r="A8" s="18"/>
      <c r="B8" s="19">
        <v>39</v>
      </c>
      <c r="C8" s="20" t="s">
        <v>124</v>
      </c>
      <c r="D8" s="21">
        <v>81.076992000000004</v>
      </c>
      <c r="E8" s="22">
        <v>77.821466999999998</v>
      </c>
      <c r="F8" s="22">
        <f t="shared" ref="F8:F11" si="0">SUM(G8,H8)</f>
        <v>76.538596523175173</v>
      </c>
      <c r="G8" s="22">
        <v>32.686707180113743</v>
      </c>
      <c r="H8" s="22">
        <v>43.85188934306143</v>
      </c>
      <c r="I8" s="23">
        <f t="shared" ref="I8:I11" si="1">IFERROR(G8/E8,0)</f>
        <v>0.42002172973832197</v>
      </c>
      <c r="J8" s="24">
        <f t="shared" ref="J8:J11" si="2">IFERROR(SUM(G8,H8)/E8,0)</f>
        <v>0.98351521082447824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0.19883599999999998</v>
      </c>
      <c r="F9" s="36">
        <f ca="1">SUM(F10:OFFSET(F8,(MATCH("GOBIERNOS LOCALES",$A$8:$A$50,0)-MATCH("GOBIERNOS REGIONALES",$A$8:$A$50,0)),0))</f>
        <v>0.19883522018790245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0.19883522018790245</v>
      </c>
      <c r="I9" s="37">
        <f t="shared" ca="1" si="1"/>
        <v>0</v>
      </c>
      <c r="J9" s="38">
        <f t="shared" ca="1" si="2"/>
        <v>0.9999960781141366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0.19883599999999998</v>
      </c>
      <c r="F10" s="22">
        <f t="shared" si="0"/>
        <v>0.19883522018790245</v>
      </c>
      <c r="G10" s="22">
        <v>0</v>
      </c>
      <c r="H10" s="22">
        <v>0.19883522018790245</v>
      </c>
      <c r="I10" s="23">
        <f t="shared" si="1"/>
        <v>0</v>
      </c>
      <c r="J10" s="24">
        <f t="shared" si="2"/>
        <v>0.9999960781141366</v>
      </c>
      <c r="K10" s="5"/>
    </row>
    <row r="11" spans="1:11" ht="15.75" thickBot="1" x14ac:dyDescent="0.3">
      <c r="A11" s="39" t="s">
        <v>231</v>
      </c>
      <c r="B11" s="40"/>
      <c r="C11" s="41"/>
      <c r="D11" s="42">
        <v>0.25</v>
      </c>
      <c r="E11" s="43">
        <v>0</v>
      </c>
      <c r="F11" s="43">
        <f t="shared" si="0"/>
        <v>0</v>
      </c>
      <c r="G11" s="43">
        <v>0</v>
      </c>
      <c r="H11" s="43">
        <v>0</v>
      </c>
      <c r="I11" s="44">
        <f t="shared" si="1"/>
        <v>0</v>
      </c>
      <c r="J11" s="45">
        <f t="shared" si="2"/>
        <v>0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80</v>
      </c>
      <c r="B1" s="47" t="s">
        <v>232</v>
      </c>
      <c r="C1" s="47" t="s">
        <v>46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1641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81.326991999999976</v>
      </c>
      <c r="G6" s="15">
        <v>78.020302999999984</v>
      </c>
      <c r="H6" s="15">
        <v>76.737431743363075</v>
      </c>
      <c r="I6" s="15">
        <v>32.686707180113743</v>
      </c>
      <c r="J6" s="15">
        <v>44.050724563249332</v>
      </c>
      <c r="K6" s="16">
        <v>0.41895129758870264</v>
      </c>
      <c r="L6" s="17">
        <v>0.98355721258046247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81.07699199999999</v>
      </c>
      <c r="G7" s="36">
        <f ca="1">SUM(G8:OFFSET(G6,MATCH("PROYECTOS",$A$8:$A$50,0),0))</f>
        <v>77.821466999999984</v>
      </c>
      <c r="H7" s="36">
        <f ca="1">SUM(H8:OFFSET(H6,MATCH("PROYECTOS",$A$8:$A$50,0),0))</f>
        <v>76.538596523175187</v>
      </c>
      <c r="I7" s="36">
        <f ca="1">SUM(I8:OFFSET(I6,MATCH("PROYECTOS",$A$8:$A$50,0),0))</f>
        <v>32.68670718011375</v>
      </c>
      <c r="J7" s="36">
        <f ca="1">SUM(J8:OFFSET(J6,MATCH("PROYECTOS",$A$8:$A$50,0),0))</f>
        <v>43.85188934306143</v>
      </c>
      <c r="K7" s="37">
        <f ca="1">IFERROR(I7/G7,0)</f>
        <v>0.42002172973832214</v>
      </c>
      <c r="L7" s="38">
        <f ca="1">IFERROR(SUM(I7,J7)/G7,0)</f>
        <v>0.98351521082447857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21.243768000000003</v>
      </c>
      <c r="G8" s="22">
        <v>17.902786999999996</v>
      </c>
      <c r="H8" s="22">
        <f t="shared" ref="H8:H10" si="0">SUM(I8,J8)</f>
        <v>17.673280417957663</v>
      </c>
      <c r="I8" s="22">
        <v>8.069639693274743</v>
      </c>
      <c r="J8" s="22">
        <v>9.6036407246829185</v>
      </c>
      <c r="K8" s="23">
        <f t="shared" ref="K8:K11" si="1">IFERROR(I8/G8,0)</f>
        <v>0.45074767930125875</v>
      </c>
      <c r="L8" s="24">
        <f t="shared" ref="L8:L11" si="2">IFERROR(SUM(I8,J8)/G8,0)</f>
        <v>0.98718039922821332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3000223</v>
      </c>
      <c r="C9" s="20" t="s">
        <v>1642</v>
      </c>
      <c r="D9" s="60">
        <v>87</v>
      </c>
      <c r="E9" s="20" t="s">
        <v>466</v>
      </c>
      <c r="F9" s="21">
        <v>58.580552999999981</v>
      </c>
      <c r="G9" s="22">
        <v>55.703912999999986</v>
      </c>
      <c r="H9" s="22">
        <f t="shared" si="0"/>
        <v>54.729268303543449</v>
      </c>
      <c r="I9" s="22">
        <v>23.300158424639449</v>
      </c>
      <c r="J9" s="22">
        <v>31.429109878904001</v>
      </c>
      <c r="K9" s="23">
        <f t="shared" si="1"/>
        <v>0.41828584689623965</v>
      </c>
      <c r="L9" s="24">
        <f t="shared" si="2"/>
        <v>0.98250311972775528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3000483</v>
      </c>
      <c r="C10" s="20" t="s">
        <v>1643</v>
      </c>
      <c r="D10" s="60">
        <v>86</v>
      </c>
      <c r="E10" s="20" t="s">
        <v>469</v>
      </c>
      <c r="F10" s="21">
        <v>1.2526709999999999</v>
      </c>
      <c r="G10" s="22">
        <v>4.2147670000000002</v>
      </c>
      <c r="H10" s="22">
        <f t="shared" si="0"/>
        <v>4.1360478016740672</v>
      </c>
      <c r="I10" s="22">
        <v>1.3169090621995565</v>
      </c>
      <c r="J10" s="22">
        <v>2.8191387394745107</v>
      </c>
      <c r="K10" s="23">
        <f t="shared" si="1"/>
        <v>0.31245121312745316</v>
      </c>
      <c r="L10" s="24">
        <f t="shared" si="2"/>
        <v>0.98132300117042459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0.24999999999998579</v>
      </c>
      <c r="G11" s="43">
        <f t="shared" ref="G11:J11" ca="1" si="4">OFFSET(G11,-MATCH("PROYECTOS",$A$8:$A$50,0)-1,0)-(OFFSET(G11,-MATCH("PROYECTOS",$A$8:$A$50,0),0))</f>
        <v>0.19883600000000001</v>
      </c>
      <c r="H11" s="43">
        <f t="shared" ca="1" si="4"/>
        <v>0.19883522018788824</v>
      </c>
      <c r="I11" s="43">
        <f t="shared" ca="1" si="4"/>
        <v>0</v>
      </c>
      <c r="J11" s="43">
        <f t="shared" ca="1" si="4"/>
        <v>0.19883522018790245</v>
      </c>
      <c r="K11" s="44">
        <f t="shared" ca="1" si="1"/>
        <v>0</v>
      </c>
      <c r="L11" s="45">
        <f t="shared" ca="1" si="2"/>
        <v>0.99999607811413649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1659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B8" sqref="B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80</v>
      </c>
      <c r="B1" s="47" t="s">
        <v>232</v>
      </c>
      <c r="C1" s="47" t="s">
        <v>46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1644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81.326991999999976</v>
      </c>
      <c r="I6" s="15">
        <v>78.020302999999984</v>
      </c>
      <c r="J6" s="15">
        <v>76.737431743363075</v>
      </c>
      <c r="K6" s="15">
        <v>32.686707180113743</v>
      </c>
      <c r="L6" s="15">
        <v>44.050724563249332</v>
      </c>
      <c r="M6" s="16">
        <v>0.41895129758870264</v>
      </c>
      <c r="N6" s="17">
        <v>0.98355721258046247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SUM(H8:OFFSET(H6,MATCH("PROYECTOS",$A$8:$A$23,0),0))</f>
        <v>81.07699199999999</v>
      </c>
      <c r="I7" s="35">
        <f ca="1">SUM(I8:OFFSET(I6,MATCH("PROYECTOS",$A$8:$A$23,0),0))</f>
        <v>77.821466999999998</v>
      </c>
      <c r="J7" s="35">
        <f ca="1">SUM(J8:OFFSET(J6,MATCH("PROYECTOS",$A$8:$A$23,0),0))</f>
        <v>76.538596523175173</v>
      </c>
      <c r="K7" s="35">
        <f ca="1">SUM(K8:OFFSET(K6,MATCH("PROYECTOS",$A$8:$A$23,0),0))</f>
        <v>32.686707180113743</v>
      </c>
      <c r="L7" s="35">
        <f ca="1">SUM(L8:OFFSET(L6,MATCH("PROYECTOS",$A$8:$A$23,0),0))</f>
        <v>43.85188934306143</v>
      </c>
      <c r="M7" s="37">
        <f ca="1">IFERROR(K7/I7,0)</f>
        <v>0.42002172973832197</v>
      </c>
      <c r="N7" s="38">
        <f ca="1">IFERROR(SUM(K7,L7)/I7,0)</f>
        <v>0.98351521082447824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20.373906000000002</v>
      </c>
      <c r="I8" s="22">
        <v>16.462933</v>
      </c>
      <c r="J8" s="22">
        <f t="shared" ref="J8:J22" si="0">SUM(K8,L8)</f>
        <v>16.301583706705362</v>
      </c>
      <c r="K8" s="22">
        <v>7.5479714745182109</v>
      </c>
      <c r="L8" s="22">
        <v>8.7536122321871517</v>
      </c>
      <c r="M8" s="23">
        <f t="shared" ref="M8:M23" si="1">IFERROR(K8/I8,0)</f>
        <v>0.45848279128137198</v>
      </c>
      <c r="N8" s="24">
        <f t="shared" ref="N8:N23" si="2">IFERROR(SUM(K8,L8)/I8,0)</f>
        <v>0.99019923768780216</v>
      </c>
      <c r="O8" s="61">
        <v>12</v>
      </c>
      <c r="P8" s="22">
        <v>11</v>
      </c>
      <c r="Q8" s="24">
        <f>IFERROR(P8/O8,".")</f>
        <v>0.91666666666666663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0.73267899999999997</v>
      </c>
      <c r="I9" s="22">
        <v>0.62342199999999992</v>
      </c>
      <c r="J9" s="22">
        <f t="shared" si="0"/>
        <v>0.58317553906454123</v>
      </c>
      <c r="K9" s="22">
        <v>0.16338422112676199</v>
      </c>
      <c r="L9" s="22">
        <v>0.41979131793777924</v>
      </c>
      <c r="M9" s="23">
        <f t="shared" si="1"/>
        <v>0.26207644440966471</v>
      </c>
      <c r="N9" s="24">
        <f t="shared" si="2"/>
        <v>0.93544266815181576</v>
      </c>
      <c r="O9" s="61">
        <v>4</v>
      </c>
      <c r="P9" s="22">
        <v>4</v>
      </c>
      <c r="Q9" s="24">
        <f t="shared" ref="Q9:Q22" si="3">IFERROR(P9/O9,".")</f>
        <v>1</v>
      </c>
    </row>
    <row r="10" spans="1:17" ht="25.5" x14ac:dyDescent="0.25">
      <c r="A10" s="18"/>
      <c r="B10" s="65">
        <v>5003461</v>
      </c>
      <c r="C10" s="20" t="s">
        <v>1645</v>
      </c>
      <c r="D10" s="20">
        <v>3000001</v>
      </c>
      <c r="E10" s="20" t="s">
        <v>275</v>
      </c>
      <c r="F10" s="60">
        <v>88</v>
      </c>
      <c r="G10" s="20" t="s">
        <v>471</v>
      </c>
      <c r="H10" s="21">
        <v>0.137183</v>
      </c>
      <c r="I10" s="22">
        <v>0.81643200000000005</v>
      </c>
      <c r="J10" s="22">
        <f t="shared" si="0"/>
        <v>0.78852117218775675</v>
      </c>
      <c r="K10" s="22">
        <v>0.35828399762976915</v>
      </c>
      <c r="L10" s="22">
        <v>0.4302371745579876</v>
      </c>
      <c r="M10" s="23">
        <f t="shared" si="1"/>
        <v>0.43884119881358047</v>
      </c>
      <c r="N10" s="24">
        <f t="shared" si="2"/>
        <v>0.96581365280605946</v>
      </c>
      <c r="O10" s="61">
        <v>462</v>
      </c>
      <c r="P10" s="22">
        <v>1022</v>
      </c>
      <c r="Q10" s="24">
        <f t="shared" si="3"/>
        <v>2.2121212121212119</v>
      </c>
    </row>
    <row r="11" spans="1:17" ht="38.25" x14ac:dyDescent="0.25">
      <c r="A11" s="18"/>
      <c r="B11" s="65">
        <v>5001708</v>
      </c>
      <c r="C11" s="20" t="s">
        <v>1646</v>
      </c>
      <c r="D11" s="20">
        <v>3000223</v>
      </c>
      <c r="E11" s="20" t="s">
        <v>1642</v>
      </c>
      <c r="F11" s="60">
        <v>43</v>
      </c>
      <c r="G11" s="20" t="s">
        <v>843</v>
      </c>
      <c r="H11" s="21">
        <v>8.0669999999999992E-2</v>
      </c>
      <c r="I11" s="22">
        <v>7.8472000000000014E-2</v>
      </c>
      <c r="J11" s="22">
        <f t="shared" si="0"/>
        <v>7.695042910927441E-2</v>
      </c>
      <c r="K11" s="22">
        <v>5.6045500095933676E-3</v>
      </c>
      <c r="L11" s="22">
        <v>7.1345879099681042E-2</v>
      </c>
      <c r="M11" s="23">
        <f t="shared" si="1"/>
        <v>7.1421016535749907E-2</v>
      </c>
      <c r="N11" s="24">
        <f t="shared" si="2"/>
        <v>0.98061001515539803</v>
      </c>
      <c r="O11" s="61">
        <v>10</v>
      </c>
      <c r="P11" s="22">
        <v>11</v>
      </c>
      <c r="Q11" s="24">
        <f t="shared" si="3"/>
        <v>1.1000000000000001</v>
      </c>
    </row>
    <row r="12" spans="1:17" ht="38.25" x14ac:dyDescent="0.25">
      <c r="A12" s="18"/>
      <c r="B12" s="65">
        <v>5003448</v>
      </c>
      <c r="C12" s="20" t="s">
        <v>1647</v>
      </c>
      <c r="D12" s="20">
        <v>3000223</v>
      </c>
      <c r="E12" s="20" t="s">
        <v>1642</v>
      </c>
      <c r="F12" s="60">
        <v>86</v>
      </c>
      <c r="G12" s="20" t="s">
        <v>469</v>
      </c>
      <c r="H12" s="21">
        <v>0.24678</v>
      </c>
      <c r="I12" s="22">
        <v>9.9532999999999996E-2</v>
      </c>
      <c r="J12" s="22">
        <f t="shared" si="0"/>
        <v>9.849016766747809E-2</v>
      </c>
      <c r="K12" s="22">
        <v>2.6887961430475116E-2</v>
      </c>
      <c r="L12" s="22">
        <v>7.1602206237002974E-2</v>
      </c>
      <c r="M12" s="23">
        <f t="shared" si="1"/>
        <v>0.27014117358539497</v>
      </c>
      <c r="N12" s="24">
        <f t="shared" si="2"/>
        <v>0.98952274790750905</v>
      </c>
      <c r="O12" s="61">
        <v>309</v>
      </c>
      <c r="P12" s="22">
        <v>196</v>
      </c>
      <c r="Q12" s="24">
        <f t="shared" si="3"/>
        <v>0.63430420711974111</v>
      </c>
    </row>
    <row r="13" spans="1:17" ht="38.25" x14ac:dyDescent="0.25">
      <c r="A13" s="18"/>
      <c r="B13" s="65">
        <v>5003451</v>
      </c>
      <c r="C13" s="20" t="s">
        <v>1648</v>
      </c>
      <c r="D13" s="20">
        <v>3000223</v>
      </c>
      <c r="E13" s="20" t="s">
        <v>1642</v>
      </c>
      <c r="F13" s="60">
        <v>86</v>
      </c>
      <c r="G13" s="20" t="s">
        <v>469</v>
      </c>
      <c r="H13" s="21">
        <v>54.931302999999986</v>
      </c>
      <c r="I13" s="22">
        <v>51.352609999999991</v>
      </c>
      <c r="J13" s="22">
        <f t="shared" si="0"/>
        <v>50.484214299066025</v>
      </c>
      <c r="K13" s="22">
        <v>21.868224038289554</v>
      </c>
      <c r="L13" s="22">
        <v>28.615990260776471</v>
      </c>
      <c r="M13" s="23">
        <f t="shared" si="1"/>
        <v>0.42584445149505656</v>
      </c>
      <c r="N13" s="24">
        <f t="shared" si="2"/>
        <v>0.98308955083424254</v>
      </c>
      <c r="O13" s="61">
        <v>53581</v>
      </c>
      <c r="P13" s="22">
        <v>58429</v>
      </c>
      <c r="Q13" s="24">
        <f t="shared" si="3"/>
        <v>1.0904798342696105</v>
      </c>
    </row>
    <row r="14" spans="1:17" ht="38.25" x14ac:dyDescent="0.25">
      <c r="A14" s="18"/>
      <c r="B14" s="65">
        <v>5003452</v>
      </c>
      <c r="C14" s="20" t="s">
        <v>1649</v>
      </c>
      <c r="D14" s="20">
        <v>3000223</v>
      </c>
      <c r="E14" s="20" t="s">
        <v>1642</v>
      </c>
      <c r="F14" s="60">
        <v>43</v>
      </c>
      <c r="G14" s="20" t="s">
        <v>843</v>
      </c>
      <c r="H14" s="21">
        <v>2.4000000000000004</v>
      </c>
      <c r="I14" s="22">
        <v>3.4078789999999999</v>
      </c>
      <c r="J14" s="22">
        <f t="shared" si="0"/>
        <v>3.3473741610832803</v>
      </c>
      <c r="K14" s="22">
        <v>1.0732899867580272</v>
      </c>
      <c r="L14" s="22">
        <v>2.2740841743252531</v>
      </c>
      <c r="M14" s="23">
        <f t="shared" si="1"/>
        <v>0.31494368983113169</v>
      </c>
      <c r="N14" s="24">
        <f t="shared" si="2"/>
        <v>0.98224560234775959</v>
      </c>
      <c r="O14" s="61">
        <v>13</v>
      </c>
      <c r="P14" s="22">
        <v>14</v>
      </c>
      <c r="Q14" s="24">
        <f t="shared" si="3"/>
        <v>1.0769230769230769</v>
      </c>
    </row>
    <row r="15" spans="1:17" ht="38.25" x14ac:dyDescent="0.25">
      <c r="A15" s="18"/>
      <c r="B15" s="65">
        <v>5004134</v>
      </c>
      <c r="C15" s="20" t="s">
        <v>1650</v>
      </c>
      <c r="D15" s="20">
        <v>3000223</v>
      </c>
      <c r="E15" s="20" t="s">
        <v>1642</v>
      </c>
      <c r="F15" s="60">
        <v>86</v>
      </c>
      <c r="G15" s="20" t="s">
        <v>469</v>
      </c>
      <c r="H15" s="21">
        <v>0.75382499999999997</v>
      </c>
      <c r="I15" s="22">
        <v>0.72296399999999994</v>
      </c>
      <c r="J15" s="22">
        <f t="shared" si="0"/>
        <v>0.67978424720422481</v>
      </c>
      <c r="K15" s="22">
        <v>0.30728188835564652</v>
      </c>
      <c r="L15" s="22">
        <v>0.3725023588485783</v>
      </c>
      <c r="M15" s="23">
        <f t="shared" si="1"/>
        <v>0.42503069081675787</v>
      </c>
      <c r="N15" s="24">
        <f t="shared" si="2"/>
        <v>0.94027399317839455</v>
      </c>
      <c r="O15" s="61">
        <v>276</v>
      </c>
      <c r="P15" s="22">
        <v>608</v>
      </c>
      <c r="Q15" s="24">
        <f t="shared" si="3"/>
        <v>2.2028985507246377</v>
      </c>
    </row>
    <row r="16" spans="1:17" ht="38.25" x14ac:dyDescent="0.25">
      <c r="A16" s="18"/>
      <c r="B16" s="65">
        <v>5004135</v>
      </c>
      <c r="C16" s="20" t="s">
        <v>1651</v>
      </c>
      <c r="D16" s="20">
        <v>3000223</v>
      </c>
      <c r="E16" s="20" t="s">
        <v>1642</v>
      </c>
      <c r="F16" s="60">
        <v>86</v>
      </c>
      <c r="G16" s="20" t="s">
        <v>469</v>
      </c>
      <c r="H16" s="21">
        <v>0.16797499999999999</v>
      </c>
      <c r="I16" s="22">
        <v>4.2454999999999993E-2</v>
      </c>
      <c r="J16" s="22">
        <f t="shared" si="0"/>
        <v>4.2454999413166661E-2</v>
      </c>
      <c r="K16" s="22">
        <v>1.8869999796152115E-2</v>
      </c>
      <c r="L16" s="22">
        <v>2.3584999617014546E-2</v>
      </c>
      <c r="M16" s="23">
        <f t="shared" si="1"/>
        <v>0.44447061114479136</v>
      </c>
      <c r="N16" s="24">
        <f t="shared" si="2"/>
        <v>0.99999998617752128</v>
      </c>
      <c r="O16" s="61">
        <v>312</v>
      </c>
      <c r="P16" s="22">
        <v>882</v>
      </c>
      <c r="Q16" s="24">
        <f t="shared" si="3"/>
        <v>2.8269230769230771</v>
      </c>
    </row>
    <row r="17" spans="1:17" ht="51" x14ac:dyDescent="0.25">
      <c r="A17" s="18"/>
      <c r="B17" s="65">
        <v>5003443</v>
      </c>
      <c r="C17" s="20" t="s">
        <v>1652</v>
      </c>
      <c r="D17" s="20">
        <v>3000483</v>
      </c>
      <c r="E17" s="20" t="s">
        <v>1643</v>
      </c>
      <c r="F17" s="60">
        <v>86</v>
      </c>
      <c r="G17" s="20" t="s">
        <v>469</v>
      </c>
      <c r="H17" s="21">
        <v>0.13465000000000002</v>
      </c>
      <c r="I17" s="22">
        <v>0.11423300000000002</v>
      </c>
      <c r="J17" s="22">
        <f t="shared" si="0"/>
        <v>0.11072518957735156</v>
      </c>
      <c r="K17" s="22">
        <v>2.1223689767793985E-2</v>
      </c>
      <c r="L17" s="22">
        <v>8.9501499809557572E-2</v>
      </c>
      <c r="M17" s="23">
        <f t="shared" si="1"/>
        <v>0.18579298248136689</v>
      </c>
      <c r="N17" s="24">
        <f t="shared" si="2"/>
        <v>0.9692924949651287</v>
      </c>
      <c r="O17" s="61">
        <v>25</v>
      </c>
      <c r="P17" s="22">
        <v>40</v>
      </c>
      <c r="Q17" s="24">
        <f t="shared" si="3"/>
        <v>1.6</v>
      </c>
    </row>
    <row r="18" spans="1:17" ht="38.25" x14ac:dyDescent="0.25">
      <c r="A18" s="18"/>
      <c r="B18" s="65">
        <v>5003446</v>
      </c>
      <c r="C18" s="20" t="s">
        <v>1653</v>
      </c>
      <c r="D18" s="20">
        <v>3000483</v>
      </c>
      <c r="E18" s="20" t="s">
        <v>1643</v>
      </c>
      <c r="F18" s="60">
        <v>86</v>
      </c>
      <c r="G18" s="20" t="s">
        <v>469</v>
      </c>
      <c r="H18" s="21">
        <v>0.11106000000000001</v>
      </c>
      <c r="I18" s="22">
        <v>0.13532800000000003</v>
      </c>
      <c r="J18" s="22">
        <f t="shared" si="0"/>
        <v>0.13505692114995327</v>
      </c>
      <c r="K18" s="22">
        <v>3.9525279542431235E-2</v>
      </c>
      <c r="L18" s="22">
        <v>9.5531641607522033E-2</v>
      </c>
      <c r="M18" s="23">
        <f t="shared" si="1"/>
        <v>0.29207022598746174</v>
      </c>
      <c r="N18" s="24">
        <f t="shared" si="2"/>
        <v>0.99799687536912718</v>
      </c>
      <c r="O18" s="61">
        <v>89</v>
      </c>
      <c r="P18" s="22">
        <v>86</v>
      </c>
      <c r="Q18" s="24">
        <f t="shared" si="3"/>
        <v>0.9662921348314607</v>
      </c>
    </row>
    <row r="19" spans="1:17" ht="51" x14ac:dyDescent="0.25">
      <c r="A19" s="18"/>
      <c r="B19" s="65">
        <v>5003455</v>
      </c>
      <c r="C19" s="20" t="s">
        <v>1654</v>
      </c>
      <c r="D19" s="20">
        <v>3000483</v>
      </c>
      <c r="E19" s="20" t="s">
        <v>1643</v>
      </c>
      <c r="F19" s="60">
        <v>86</v>
      </c>
      <c r="G19" s="20" t="s">
        <v>469</v>
      </c>
      <c r="H19" s="21">
        <v>0.110142</v>
      </c>
      <c r="I19" s="22">
        <v>9.0434999999999988E-2</v>
      </c>
      <c r="J19" s="22">
        <f t="shared" si="0"/>
        <v>9.0433698089327663E-2</v>
      </c>
      <c r="K19" s="22">
        <v>4.421449830988422E-2</v>
      </c>
      <c r="L19" s="22">
        <v>4.6219199779443443E-2</v>
      </c>
      <c r="M19" s="23">
        <f t="shared" si="1"/>
        <v>0.48890914258731938</v>
      </c>
      <c r="N19" s="24">
        <f t="shared" si="2"/>
        <v>0.99998560390697933</v>
      </c>
      <c r="O19" s="61">
        <v>252</v>
      </c>
      <c r="P19" s="22">
        <v>268</v>
      </c>
      <c r="Q19" s="24">
        <f t="shared" si="3"/>
        <v>1.0634920634920635</v>
      </c>
    </row>
    <row r="20" spans="1:17" ht="38.25" x14ac:dyDescent="0.25">
      <c r="A20" s="18"/>
      <c r="B20" s="65">
        <v>5004136</v>
      </c>
      <c r="C20" s="20" t="s">
        <v>1655</v>
      </c>
      <c r="D20" s="20">
        <v>3000483</v>
      </c>
      <c r="E20" s="20" t="s">
        <v>1643</v>
      </c>
      <c r="F20" s="60">
        <v>36</v>
      </c>
      <c r="G20" s="20" t="s">
        <v>650</v>
      </c>
      <c r="H20" s="21">
        <v>0.50445099999999998</v>
      </c>
      <c r="I20" s="22">
        <v>2.6716010000000008</v>
      </c>
      <c r="J20" s="22">
        <f t="shared" si="0"/>
        <v>2.6204368349845026</v>
      </c>
      <c r="K20" s="22">
        <v>0.7396866544149816</v>
      </c>
      <c r="L20" s="22">
        <v>1.880750180569521</v>
      </c>
      <c r="M20" s="23">
        <f t="shared" si="1"/>
        <v>0.27687018174307515</v>
      </c>
      <c r="N20" s="24">
        <f t="shared" si="2"/>
        <v>0.98084887488232786</v>
      </c>
      <c r="O20" s="61">
        <v>1</v>
      </c>
      <c r="P20" s="22">
        <v>1</v>
      </c>
      <c r="Q20" s="24">
        <f t="shared" si="3"/>
        <v>1</v>
      </c>
    </row>
    <row r="21" spans="1:17" ht="25.5" x14ac:dyDescent="0.25">
      <c r="A21" s="18"/>
      <c r="B21" s="65">
        <v>5004137</v>
      </c>
      <c r="C21" s="20" t="s">
        <v>1656</v>
      </c>
      <c r="D21" s="20">
        <v>3000483</v>
      </c>
      <c r="E21" s="20" t="s">
        <v>1643</v>
      </c>
      <c r="F21" s="60">
        <v>86</v>
      </c>
      <c r="G21" s="20" t="s">
        <v>469</v>
      </c>
      <c r="H21" s="21">
        <v>0.20796000000000001</v>
      </c>
      <c r="I21" s="22">
        <v>0.50213099999999999</v>
      </c>
      <c r="J21" s="22">
        <f t="shared" si="0"/>
        <v>0.5004495267639868</v>
      </c>
      <c r="K21" s="22">
        <v>0.27828122809296474</v>
      </c>
      <c r="L21" s="22">
        <v>0.22216829867102206</v>
      </c>
      <c r="M21" s="23">
        <f t="shared" si="1"/>
        <v>0.55420045385161387</v>
      </c>
      <c r="N21" s="24">
        <f t="shared" si="2"/>
        <v>0.99665132557835867</v>
      </c>
      <c r="O21" s="61">
        <v>11658</v>
      </c>
      <c r="P21" s="22">
        <v>19033</v>
      </c>
      <c r="Q21" s="24">
        <f t="shared" si="3"/>
        <v>1.6326127980785727</v>
      </c>
    </row>
    <row r="22" spans="1:17" ht="38.25" x14ac:dyDescent="0.25">
      <c r="A22" s="18"/>
      <c r="B22" s="65">
        <v>5004138</v>
      </c>
      <c r="C22" s="20" t="s">
        <v>1657</v>
      </c>
      <c r="D22" s="20">
        <v>3000483</v>
      </c>
      <c r="E22" s="20" t="s">
        <v>1643</v>
      </c>
      <c r="F22" s="60">
        <v>86</v>
      </c>
      <c r="G22" s="20" t="s">
        <v>469</v>
      </c>
      <c r="H22" s="21">
        <v>0.18440800000000002</v>
      </c>
      <c r="I22" s="22">
        <v>0.70103899999999997</v>
      </c>
      <c r="J22" s="22">
        <f t="shared" si="0"/>
        <v>0.67894563110894524</v>
      </c>
      <c r="K22" s="22">
        <v>0.19397771207150072</v>
      </c>
      <c r="L22" s="22">
        <v>0.48496791903744452</v>
      </c>
      <c r="M22" s="23">
        <f t="shared" si="1"/>
        <v>0.27670031492042629</v>
      </c>
      <c r="N22" s="24">
        <f t="shared" si="2"/>
        <v>0.96848482196988361</v>
      </c>
      <c r="O22" s="61">
        <v>68243</v>
      </c>
      <c r="P22" s="22">
        <v>110367</v>
      </c>
      <c r="Q22" s="24">
        <f t="shared" si="3"/>
        <v>1.6172647744090969</v>
      </c>
    </row>
    <row r="23" spans="1:17" ht="15.75" thickBot="1" x14ac:dyDescent="0.3">
      <c r="A23" s="39" t="s">
        <v>306</v>
      </c>
      <c r="B23" s="41"/>
      <c r="C23" s="41"/>
      <c r="D23" s="64"/>
      <c r="E23" s="41"/>
      <c r="F23" s="58"/>
      <c r="G23" s="41"/>
      <c r="H23" s="42">
        <f ca="1">OFFSET(H23,-MATCH("PROYECTOS",$A$8:$A$23,0)-1,0)-(OFFSET(H23,-MATCH("PROYECTOS",$A$8:$A$23,0),0))</f>
        <v>0.24999999999998579</v>
      </c>
      <c r="I23" s="42">
        <f t="shared" ref="I23:L23" ca="1" si="4">OFFSET(I23,-MATCH("PROYECTOS",$A$8:$A$23,0)-1,0)-(OFFSET(I23,-MATCH("PROYECTOS",$A$8:$A$23,0),0))</f>
        <v>0.1988359999999858</v>
      </c>
      <c r="J23" s="42">
        <f t="shared" ca="1" si="4"/>
        <v>0.19883522018790245</v>
      </c>
      <c r="K23" s="42">
        <f t="shared" ca="1" si="4"/>
        <v>0</v>
      </c>
      <c r="L23" s="42">
        <f t="shared" ca="1" si="4"/>
        <v>0.19883522018790245</v>
      </c>
      <c r="M23" s="44">
        <f t="shared" ca="1" si="1"/>
        <v>0</v>
      </c>
      <c r="N23" s="45">
        <f t="shared" ca="1" si="2"/>
        <v>0.99999607811420799</v>
      </c>
      <c r="O23" s="59"/>
      <c r="P23" s="43"/>
      <c r="Q2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82</v>
      </c>
      <c r="B1" s="48" t="s">
        <v>232</v>
      </c>
      <c r="C1" s="47" t="s">
        <v>47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1660</v>
      </c>
      <c r="L2" s="1" t="s">
        <v>1679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1755.3916850000001</v>
      </c>
      <c r="E6" s="15">
        <f ca="1">SUM(E7:OFFSET(E7,50,0))</f>
        <v>2216.373302</v>
      </c>
      <c r="F6" s="15">
        <f ca="1">SUM(F7:OFFSET(F7,50,0))</f>
        <v>1328.2477871540982</v>
      </c>
      <c r="G6" s="15">
        <f ca="1">SUM(G7:OFFSET(G7,50,0))</f>
        <v>424.40717191007036</v>
      </c>
      <c r="H6" s="15">
        <f ca="1">SUM(H7:OFFSET(H7,50,0))</f>
        <v>903.84061524402796</v>
      </c>
      <c r="I6" s="16">
        <f ca="1">IFERROR(G6/E6,0)</f>
        <v>0.19148722443421237</v>
      </c>
      <c r="J6" s="17">
        <f ca="1">IFERROR(SUM(G6,H6)/E6,0)</f>
        <v>0.59928884089856183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34.178559999999997</v>
      </c>
      <c r="E7" s="22">
        <v>57.922152999999994</v>
      </c>
      <c r="F7" s="22">
        <f t="shared" ref="F7:F31" si="0">SUM(G7,H7)</f>
        <v>35.946472949377494</v>
      </c>
      <c r="G7" s="22">
        <v>5.3240456143685151</v>
      </c>
      <c r="H7" s="22">
        <v>30.622427335008979</v>
      </c>
      <c r="I7" s="23">
        <f t="shared" ref="I7:I31" si="1">IFERROR(G7/E7,0)</f>
        <v>9.1917260298810297E-2</v>
      </c>
      <c r="J7" s="24">
        <f t="shared" ref="J7:J31" si="2">IFERROR(SUM(G7,H7)/E7,0)</f>
        <v>0.62059973753699205</v>
      </c>
      <c r="K7" s="5"/>
      <c r="L7" t="s">
        <v>260</v>
      </c>
      <c r="M7" s="6">
        <v>2.7721861993195489</v>
      </c>
      <c r="N7" s="72">
        <v>0.88496490683259044</v>
      </c>
    </row>
    <row r="8" spans="1:14" x14ac:dyDescent="0.25">
      <c r="A8" s="18"/>
      <c r="B8" s="51">
        <v>2</v>
      </c>
      <c r="C8" s="20" t="s">
        <v>245</v>
      </c>
      <c r="D8" s="21">
        <v>104.37139500000002</v>
      </c>
      <c r="E8" s="22">
        <v>90.747170000000025</v>
      </c>
      <c r="F8" s="22">
        <f t="shared" si="0"/>
        <v>53.997187516884878</v>
      </c>
      <c r="G8" s="22">
        <v>13.424494116974529</v>
      </c>
      <c r="H8" s="22">
        <v>40.572693399910349</v>
      </c>
      <c r="I8" s="23">
        <f t="shared" si="1"/>
        <v>0.14793292305395889</v>
      </c>
      <c r="J8" s="24">
        <f t="shared" si="2"/>
        <v>0.59502888648632091</v>
      </c>
      <c r="K8" s="5"/>
      <c r="L8" t="s">
        <v>257</v>
      </c>
      <c r="M8" s="6">
        <v>82.93220020813169</v>
      </c>
      <c r="N8" s="72">
        <v>0.86647829848249425</v>
      </c>
    </row>
    <row r="9" spans="1:14" x14ac:dyDescent="0.25">
      <c r="A9" s="18"/>
      <c r="B9" s="51">
        <v>3</v>
      </c>
      <c r="C9" s="20" t="s">
        <v>246</v>
      </c>
      <c r="D9" s="21">
        <v>14.021050000000002</v>
      </c>
      <c r="E9" s="22">
        <v>81.490866999999966</v>
      </c>
      <c r="F9" s="22">
        <f t="shared" si="0"/>
        <v>31.616159542179957</v>
      </c>
      <c r="G9" s="22">
        <v>7.8265805377159268</v>
      </c>
      <c r="H9" s="22">
        <v>23.789579004464031</v>
      </c>
      <c r="I9" s="23">
        <f t="shared" si="1"/>
        <v>9.6042425683309146E-2</v>
      </c>
      <c r="J9" s="24">
        <f t="shared" si="2"/>
        <v>0.38797181458604396</v>
      </c>
      <c r="K9" s="5"/>
      <c r="L9" t="s">
        <v>250</v>
      </c>
      <c r="M9" s="6">
        <v>3.002493180334568</v>
      </c>
      <c r="N9" s="72">
        <v>0.84315656641001735</v>
      </c>
    </row>
    <row r="10" spans="1:14" x14ac:dyDescent="0.25">
      <c r="A10" s="18"/>
      <c r="B10" s="51">
        <v>4</v>
      </c>
      <c r="C10" s="20" t="s">
        <v>247</v>
      </c>
      <c r="D10" s="21">
        <v>151.84120799999999</v>
      </c>
      <c r="E10" s="22">
        <v>190.59225600000008</v>
      </c>
      <c r="F10" s="22">
        <f t="shared" si="0"/>
        <v>100.95269728764833</v>
      </c>
      <c r="G10" s="22">
        <v>36.286778477544431</v>
      </c>
      <c r="H10" s="22">
        <v>64.665918810103904</v>
      </c>
      <c r="I10" s="23">
        <f t="shared" si="1"/>
        <v>0.19038957426236885</v>
      </c>
      <c r="J10" s="24">
        <f t="shared" si="2"/>
        <v>0.52967890409801488</v>
      </c>
      <c r="K10" s="5"/>
      <c r="L10" t="s">
        <v>261</v>
      </c>
      <c r="M10" s="6">
        <v>49.847637219267199</v>
      </c>
      <c r="N10" s="72">
        <v>0.8363682504675235</v>
      </c>
    </row>
    <row r="11" spans="1:14" x14ac:dyDescent="0.25">
      <c r="A11" s="18"/>
      <c r="B11" s="51">
        <v>5</v>
      </c>
      <c r="C11" s="20" t="s">
        <v>248</v>
      </c>
      <c r="D11" s="21">
        <v>7.4103289999999991</v>
      </c>
      <c r="E11" s="22">
        <v>71.392479000000009</v>
      </c>
      <c r="F11" s="22">
        <f t="shared" si="0"/>
        <v>57.709126451947668</v>
      </c>
      <c r="G11" s="22">
        <v>22.195665362261934</v>
      </c>
      <c r="H11" s="22">
        <v>35.513461089685734</v>
      </c>
      <c r="I11" s="23">
        <f t="shared" si="1"/>
        <v>0.31089640916183808</v>
      </c>
      <c r="J11" s="24">
        <f t="shared" si="2"/>
        <v>0.80833621776808817</v>
      </c>
      <c r="K11" s="5"/>
      <c r="L11" t="s">
        <v>262</v>
      </c>
      <c r="M11" s="6">
        <v>49.304390886914916</v>
      </c>
      <c r="N11" s="72">
        <v>0.82469093590514064</v>
      </c>
    </row>
    <row r="12" spans="1:14" x14ac:dyDescent="0.25">
      <c r="A12" s="18"/>
      <c r="B12" s="51">
        <v>6</v>
      </c>
      <c r="C12" s="20" t="s">
        <v>249</v>
      </c>
      <c r="D12" s="21">
        <v>20.724699999999995</v>
      </c>
      <c r="E12" s="22">
        <v>55.138118999999989</v>
      </c>
      <c r="F12" s="22">
        <f t="shared" si="0"/>
        <v>40.849166029710432</v>
      </c>
      <c r="G12" s="22">
        <v>12.548499335588531</v>
      </c>
      <c r="H12" s="22">
        <v>28.300666694121901</v>
      </c>
      <c r="I12" s="23">
        <f t="shared" si="1"/>
        <v>0.22758301449471885</v>
      </c>
      <c r="J12" s="24">
        <f t="shared" si="2"/>
        <v>0.74085164257617198</v>
      </c>
      <c r="K12" s="5"/>
      <c r="L12" t="s">
        <v>248</v>
      </c>
      <c r="M12" s="6">
        <v>57.709126451947668</v>
      </c>
      <c r="N12" s="72">
        <v>0.80833621776808817</v>
      </c>
    </row>
    <row r="13" spans="1:14" x14ac:dyDescent="0.25">
      <c r="A13" s="18"/>
      <c r="B13" s="51">
        <v>7</v>
      </c>
      <c r="C13" s="20" t="s">
        <v>250</v>
      </c>
      <c r="D13" s="21">
        <v>216.431726</v>
      </c>
      <c r="E13" s="22">
        <v>3.5610150000000003</v>
      </c>
      <c r="F13" s="22">
        <f t="shared" si="0"/>
        <v>3.002493180334568</v>
      </c>
      <c r="G13" s="22">
        <v>2.6433379650115967</v>
      </c>
      <c r="H13" s="22">
        <v>0.35915521532297134</v>
      </c>
      <c r="I13" s="23">
        <f t="shared" si="1"/>
        <v>0.74229902570239004</v>
      </c>
      <c r="J13" s="24">
        <f t="shared" si="2"/>
        <v>0.84315656641001735</v>
      </c>
      <c r="K13" s="5"/>
      <c r="L13" t="s">
        <v>254</v>
      </c>
      <c r="M13" s="6">
        <v>80.98207447535242</v>
      </c>
      <c r="N13" s="72">
        <v>0.79066460184644882</v>
      </c>
    </row>
    <row r="14" spans="1:14" x14ac:dyDescent="0.25">
      <c r="A14" s="18"/>
      <c r="B14" s="51">
        <v>8</v>
      </c>
      <c r="C14" s="20" t="s">
        <v>251</v>
      </c>
      <c r="D14" s="21">
        <v>107.37993799999998</v>
      </c>
      <c r="E14" s="22">
        <v>73.166608999999966</v>
      </c>
      <c r="F14" s="22">
        <f t="shared" si="0"/>
        <v>48.998408373076927</v>
      </c>
      <c r="G14" s="22">
        <v>11.09530002962947</v>
      </c>
      <c r="H14" s="22">
        <v>37.903108343447457</v>
      </c>
      <c r="I14" s="23">
        <f t="shared" si="1"/>
        <v>0.15164431126812883</v>
      </c>
      <c r="J14" s="24">
        <f t="shared" si="2"/>
        <v>0.66968264680787581</v>
      </c>
      <c r="K14" s="5"/>
      <c r="L14" t="s">
        <v>263</v>
      </c>
      <c r="M14" s="6">
        <v>145.87200336332899</v>
      </c>
      <c r="N14" s="72">
        <v>0.78322110207026852</v>
      </c>
    </row>
    <row r="15" spans="1:14" x14ac:dyDescent="0.25">
      <c r="A15" s="18"/>
      <c r="B15" s="51">
        <v>9</v>
      </c>
      <c r="C15" s="20" t="s">
        <v>252</v>
      </c>
      <c r="D15" s="21">
        <v>3.7411339999999997</v>
      </c>
      <c r="E15" s="22">
        <v>7.5926899999999993</v>
      </c>
      <c r="F15" s="22">
        <f t="shared" si="0"/>
        <v>5.946320311180898</v>
      </c>
      <c r="G15" s="22">
        <v>2.3724556582747027</v>
      </c>
      <c r="H15" s="22">
        <v>3.5738646529061953</v>
      </c>
      <c r="I15" s="23">
        <f t="shared" si="1"/>
        <v>0.31246576091934519</v>
      </c>
      <c r="J15" s="24">
        <f t="shared" si="2"/>
        <v>0.78316384722422472</v>
      </c>
      <c r="K15" s="5"/>
      <c r="L15" t="s">
        <v>252</v>
      </c>
      <c r="M15" s="6">
        <v>5.946320311180898</v>
      </c>
      <c r="N15" s="72">
        <v>0.78316384722422472</v>
      </c>
    </row>
    <row r="16" spans="1:14" x14ac:dyDescent="0.25">
      <c r="A16" s="18"/>
      <c r="B16" s="51">
        <v>10</v>
      </c>
      <c r="C16" s="20" t="s">
        <v>253</v>
      </c>
      <c r="D16" s="21">
        <v>56.136824000000004</v>
      </c>
      <c r="E16" s="22">
        <v>13.65413</v>
      </c>
      <c r="F16" s="22">
        <f t="shared" si="0"/>
        <v>7.5556396312470433</v>
      </c>
      <c r="G16" s="22">
        <v>0.72336032893508673</v>
      </c>
      <c r="H16" s="22">
        <v>6.8322793023119566</v>
      </c>
      <c r="I16" s="23">
        <f t="shared" si="1"/>
        <v>5.2977401631234412E-2</v>
      </c>
      <c r="J16" s="24">
        <f t="shared" si="2"/>
        <v>0.5533592862560297</v>
      </c>
      <c r="K16" s="5"/>
      <c r="L16" t="s">
        <v>249</v>
      </c>
      <c r="M16" s="6">
        <v>40.849166029710432</v>
      </c>
      <c r="N16" s="72">
        <v>0.74085164257617198</v>
      </c>
    </row>
    <row r="17" spans="1:14" x14ac:dyDescent="0.25">
      <c r="A17" s="18"/>
      <c r="B17" s="51">
        <v>11</v>
      </c>
      <c r="C17" s="20" t="s">
        <v>254</v>
      </c>
      <c r="D17" s="21">
        <v>93.10607399999995</v>
      </c>
      <c r="E17" s="22">
        <v>102.42278999999998</v>
      </c>
      <c r="F17" s="22">
        <f t="shared" si="0"/>
        <v>80.98207447535242</v>
      </c>
      <c r="G17" s="22">
        <v>40.323594527784735</v>
      </c>
      <c r="H17" s="22">
        <v>40.658479947567685</v>
      </c>
      <c r="I17" s="23">
        <f t="shared" si="1"/>
        <v>0.39369748205242938</v>
      </c>
      <c r="J17" s="24">
        <f t="shared" si="2"/>
        <v>0.79066460184644882</v>
      </c>
      <c r="K17" s="5"/>
      <c r="L17" t="s">
        <v>267</v>
      </c>
      <c r="M17" s="6">
        <v>33.796148482153001</v>
      </c>
      <c r="N17" s="72">
        <v>0.73764044582379262</v>
      </c>
    </row>
    <row r="18" spans="1:14" x14ac:dyDescent="0.25">
      <c r="A18" s="18"/>
      <c r="B18" s="51">
        <v>12</v>
      </c>
      <c r="C18" s="20" t="s">
        <v>255</v>
      </c>
      <c r="D18" s="21">
        <v>8.7207680000000014</v>
      </c>
      <c r="E18" s="22">
        <v>57.520218</v>
      </c>
      <c r="F18" s="22">
        <f t="shared" si="0"/>
        <v>28.701467561302707</v>
      </c>
      <c r="G18" s="22">
        <v>3.1057067866786383</v>
      </c>
      <c r="H18" s="22">
        <v>25.595760774624068</v>
      </c>
      <c r="I18" s="23">
        <f t="shared" si="1"/>
        <v>5.3993306956497247E-2</v>
      </c>
      <c r="J18" s="24">
        <f t="shared" si="2"/>
        <v>0.49898050736356225</v>
      </c>
      <c r="K18" s="5"/>
      <c r="L18" t="s">
        <v>265</v>
      </c>
      <c r="M18" s="6">
        <v>36.855982806015014</v>
      </c>
      <c r="N18" s="72">
        <v>0.72532059045356789</v>
      </c>
    </row>
    <row r="19" spans="1:14" x14ac:dyDescent="0.25">
      <c r="A19" s="18"/>
      <c r="B19" s="51">
        <v>13</v>
      </c>
      <c r="C19" s="20" t="s">
        <v>256</v>
      </c>
      <c r="D19" s="21">
        <v>58.037916999999993</v>
      </c>
      <c r="E19" s="22">
        <v>82.809756999999991</v>
      </c>
      <c r="F19" s="22">
        <f t="shared" si="0"/>
        <v>53.501425867577083</v>
      </c>
      <c r="G19" s="22">
        <v>17.401601136269164</v>
      </c>
      <c r="H19" s="22">
        <v>36.099824731307919</v>
      </c>
      <c r="I19" s="23">
        <f t="shared" si="1"/>
        <v>0.2101395024775784</v>
      </c>
      <c r="J19" s="24">
        <f t="shared" si="2"/>
        <v>0.64607635387188844</v>
      </c>
      <c r="K19" s="5"/>
      <c r="L19" t="s">
        <v>259</v>
      </c>
      <c r="M19" s="6">
        <v>19.246702307165833</v>
      </c>
      <c r="N19" s="72">
        <v>0.68105924688430408</v>
      </c>
    </row>
    <row r="20" spans="1:14" x14ac:dyDescent="0.25">
      <c r="A20" s="18"/>
      <c r="B20" s="51">
        <v>14</v>
      </c>
      <c r="C20" s="20" t="s">
        <v>257</v>
      </c>
      <c r="D20" s="21">
        <v>44.583316000000003</v>
      </c>
      <c r="E20" s="22">
        <v>95.711803000000003</v>
      </c>
      <c r="F20" s="22">
        <f t="shared" si="0"/>
        <v>82.93220020813169</v>
      </c>
      <c r="G20" s="22">
        <v>34.480213888571598</v>
      </c>
      <c r="H20" s="22">
        <v>48.451986319560092</v>
      </c>
      <c r="I20" s="23">
        <f t="shared" si="1"/>
        <v>0.36025038509170698</v>
      </c>
      <c r="J20" s="24">
        <f t="shared" si="2"/>
        <v>0.86647829848249425</v>
      </c>
      <c r="K20" s="5"/>
      <c r="L20" t="s">
        <v>251</v>
      </c>
      <c r="M20" s="6">
        <v>48.998408373076927</v>
      </c>
      <c r="N20" s="72">
        <v>0.66968264680787581</v>
      </c>
    </row>
    <row r="21" spans="1:14" x14ac:dyDescent="0.25">
      <c r="A21" s="18"/>
      <c r="B21" s="51">
        <v>15</v>
      </c>
      <c r="C21" s="20" t="s">
        <v>258</v>
      </c>
      <c r="D21" s="21">
        <v>73.871443999999997</v>
      </c>
      <c r="E21" s="22">
        <v>576.23263700000018</v>
      </c>
      <c r="F21" s="22">
        <f t="shared" si="0"/>
        <v>272.89193834562775</v>
      </c>
      <c r="G21" s="22">
        <v>36.140680693252861</v>
      </c>
      <c r="H21" s="22">
        <v>236.7512576523749</v>
      </c>
      <c r="I21" s="23">
        <f t="shared" si="1"/>
        <v>6.2718906172009911E-2</v>
      </c>
      <c r="J21" s="24">
        <f t="shared" si="2"/>
        <v>0.47357945528105805</v>
      </c>
      <c r="K21" s="5"/>
      <c r="L21" t="s">
        <v>256</v>
      </c>
      <c r="M21" s="6">
        <v>53.501425867577083</v>
      </c>
      <c r="N21" s="72">
        <v>0.64607635387188844</v>
      </c>
    </row>
    <row r="22" spans="1:14" x14ac:dyDescent="0.25">
      <c r="A22" s="18"/>
      <c r="B22" s="51">
        <v>16</v>
      </c>
      <c r="C22" s="20" t="s">
        <v>259</v>
      </c>
      <c r="D22" s="21">
        <v>32.023079000000003</v>
      </c>
      <c r="E22" s="22">
        <v>28.259953000000007</v>
      </c>
      <c r="F22" s="22">
        <f t="shared" si="0"/>
        <v>19.246702307165833</v>
      </c>
      <c r="G22" s="22">
        <v>7.481079455697909</v>
      </c>
      <c r="H22" s="22">
        <v>11.765622851467924</v>
      </c>
      <c r="I22" s="23">
        <f t="shared" si="1"/>
        <v>0.26472370480226587</v>
      </c>
      <c r="J22" s="24">
        <f t="shared" si="2"/>
        <v>0.68105924688430408</v>
      </c>
      <c r="K22" s="5"/>
      <c r="L22" t="s">
        <v>244</v>
      </c>
      <c r="M22" s="6">
        <v>35.946472949377494</v>
      </c>
      <c r="N22" s="72">
        <v>0.62059973753699205</v>
      </c>
    </row>
    <row r="23" spans="1:14" x14ac:dyDescent="0.25">
      <c r="A23" s="18"/>
      <c r="B23" s="51">
        <v>17</v>
      </c>
      <c r="C23" s="20" t="s">
        <v>260</v>
      </c>
      <c r="D23" s="21">
        <v>8.0621570000000009</v>
      </c>
      <c r="E23" s="22">
        <v>3.1325379999999998</v>
      </c>
      <c r="F23" s="22">
        <f t="shared" si="0"/>
        <v>2.7721861993195489</v>
      </c>
      <c r="G23" s="22">
        <v>0.30406441341619939</v>
      </c>
      <c r="H23" s="22">
        <v>2.4681217859033495</v>
      </c>
      <c r="I23" s="23">
        <f t="shared" si="1"/>
        <v>9.7066472431044534E-2</v>
      </c>
      <c r="J23" s="24">
        <f t="shared" si="2"/>
        <v>0.88496490683259044</v>
      </c>
      <c r="K23" s="5"/>
      <c r="L23" t="s">
        <v>245</v>
      </c>
      <c r="M23" s="6">
        <v>53.997187516884878</v>
      </c>
      <c r="N23" s="72">
        <v>0.59502888648632091</v>
      </c>
    </row>
    <row r="24" spans="1:14" x14ac:dyDescent="0.25">
      <c r="A24" s="18"/>
      <c r="B24" s="51">
        <v>18</v>
      </c>
      <c r="C24" s="20" t="s">
        <v>261</v>
      </c>
      <c r="D24" s="21">
        <v>55.917309000000003</v>
      </c>
      <c r="E24" s="22">
        <v>59.600106999999994</v>
      </c>
      <c r="F24" s="22">
        <f t="shared" si="0"/>
        <v>49.847637219267199</v>
      </c>
      <c r="G24" s="22">
        <v>5.8978868855629116</v>
      </c>
      <c r="H24" s="22">
        <v>43.949750333704287</v>
      </c>
      <c r="I24" s="23">
        <f t="shared" si="1"/>
        <v>9.8957655991505383E-2</v>
      </c>
      <c r="J24" s="24">
        <f t="shared" si="2"/>
        <v>0.8363682504675235</v>
      </c>
      <c r="K24" s="5"/>
      <c r="L24" t="s">
        <v>253</v>
      </c>
      <c r="M24" s="6">
        <v>7.5556396312470433</v>
      </c>
      <c r="N24" s="72">
        <v>0.5533592862560297</v>
      </c>
    </row>
    <row r="25" spans="1:14" x14ac:dyDescent="0.25">
      <c r="A25" s="18"/>
      <c r="B25" s="51">
        <v>19</v>
      </c>
      <c r="C25" s="20" t="s">
        <v>262</v>
      </c>
      <c r="D25" s="21">
        <v>100.266555</v>
      </c>
      <c r="E25" s="22">
        <v>59.785294999999991</v>
      </c>
      <c r="F25" s="22">
        <f t="shared" si="0"/>
        <v>49.304390886914916</v>
      </c>
      <c r="G25" s="22">
        <v>31.303033197298646</v>
      </c>
      <c r="H25" s="22">
        <v>18.00135768961627</v>
      </c>
      <c r="I25" s="23">
        <f t="shared" si="1"/>
        <v>0.52359084616540996</v>
      </c>
      <c r="J25" s="24">
        <f t="shared" si="2"/>
        <v>0.82469093590514064</v>
      </c>
      <c r="K25" s="5"/>
      <c r="L25" t="s">
        <v>247</v>
      </c>
      <c r="M25" s="6">
        <v>100.95269728764833</v>
      </c>
      <c r="N25" s="72">
        <v>0.52967890409801488</v>
      </c>
    </row>
    <row r="26" spans="1:14" x14ac:dyDescent="0.25">
      <c r="A26" s="18"/>
      <c r="B26" s="51">
        <v>20</v>
      </c>
      <c r="C26" s="20" t="s">
        <v>263</v>
      </c>
      <c r="D26" s="21">
        <v>248.68983300000011</v>
      </c>
      <c r="E26" s="22">
        <v>186.24626299999989</v>
      </c>
      <c r="F26" s="22">
        <f t="shared" si="0"/>
        <v>145.87200336332899</v>
      </c>
      <c r="G26" s="22">
        <v>59.094187638489529</v>
      </c>
      <c r="H26" s="22">
        <v>86.777815724839456</v>
      </c>
      <c r="I26" s="23">
        <f t="shared" si="1"/>
        <v>0.31729059518627534</v>
      </c>
      <c r="J26" s="24">
        <f t="shared" si="2"/>
        <v>0.78322110207026852</v>
      </c>
      <c r="K26" s="5"/>
      <c r="L26" t="s">
        <v>266</v>
      </c>
      <c r="M26" s="6">
        <v>9.1373226387322575</v>
      </c>
      <c r="N26" s="72">
        <v>0.51244930445930448</v>
      </c>
    </row>
    <row r="27" spans="1:14" x14ac:dyDescent="0.25">
      <c r="A27" s="18"/>
      <c r="B27" s="51">
        <v>21</v>
      </c>
      <c r="C27" s="20" t="s">
        <v>264</v>
      </c>
      <c r="D27" s="21">
        <v>136.48312799999999</v>
      </c>
      <c r="E27" s="22">
        <v>192.63479099999992</v>
      </c>
      <c r="F27" s="22">
        <f t="shared" si="0"/>
        <v>70.650517016361249</v>
      </c>
      <c r="G27" s="22">
        <v>34.165747271443252</v>
      </c>
      <c r="H27" s="22">
        <v>36.484769744917998</v>
      </c>
      <c r="I27" s="23">
        <f t="shared" si="1"/>
        <v>0.17736021148663259</v>
      </c>
      <c r="J27" s="24">
        <f t="shared" si="2"/>
        <v>0.36675886349294651</v>
      </c>
      <c r="K27" s="5"/>
      <c r="L27" t="s">
        <v>255</v>
      </c>
      <c r="M27" s="6">
        <v>28.701467561302707</v>
      </c>
      <c r="N27" s="72">
        <v>0.49898050736356225</v>
      </c>
    </row>
    <row r="28" spans="1:14" x14ac:dyDescent="0.25">
      <c r="A28" s="18"/>
      <c r="B28" s="51">
        <v>22</v>
      </c>
      <c r="C28" s="20" t="s">
        <v>265</v>
      </c>
      <c r="D28" s="21">
        <v>28.544972000000008</v>
      </c>
      <c r="E28" s="22">
        <v>50.813368999999987</v>
      </c>
      <c r="F28" s="22">
        <f t="shared" si="0"/>
        <v>36.855982806015014</v>
      </c>
      <c r="G28" s="22">
        <v>16.341068236972205</v>
      </c>
      <c r="H28" s="22">
        <v>20.514914569042809</v>
      </c>
      <c r="I28" s="23">
        <f t="shared" si="1"/>
        <v>0.32158993899759353</v>
      </c>
      <c r="J28" s="24">
        <f t="shared" si="2"/>
        <v>0.72532059045356789</v>
      </c>
      <c r="K28" s="5"/>
      <c r="L28" t="s">
        <v>258</v>
      </c>
      <c r="M28" s="6">
        <v>272.89193834562775</v>
      </c>
      <c r="N28" s="72">
        <v>0.47357945528105805</v>
      </c>
    </row>
    <row r="29" spans="1:14" x14ac:dyDescent="0.25">
      <c r="A29" s="18"/>
      <c r="B29" s="51">
        <v>23</v>
      </c>
      <c r="C29" s="20" t="s">
        <v>266</v>
      </c>
      <c r="D29" s="21">
        <v>55.043755999999988</v>
      </c>
      <c r="E29" s="22">
        <v>17.830686</v>
      </c>
      <c r="F29" s="22">
        <f t="shared" si="0"/>
        <v>9.1373226387322575</v>
      </c>
      <c r="G29" s="22">
        <v>7.2409382027644824</v>
      </c>
      <c r="H29" s="22">
        <v>1.8963844359677751</v>
      </c>
      <c r="I29" s="23">
        <f t="shared" si="1"/>
        <v>0.40609420202702701</v>
      </c>
      <c r="J29" s="24">
        <f t="shared" si="2"/>
        <v>0.51244930445930448</v>
      </c>
      <c r="K29" s="5"/>
      <c r="L29" t="s">
        <v>268</v>
      </c>
      <c r="M29" s="6">
        <v>5.1821185032604262</v>
      </c>
      <c r="N29" s="72">
        <v>0.42134312720355921</v>
      </c>
    </row>
    <row r="30" spans="1:14" x14ac:dyDescent="0.25">
      <c r="A30" s="18"/>
      <c r="B30" s="51">
        <v>24</v>
      </c>
      <c r="C30" s="20" t="s">
        <v>267</v>
      </c>
      <c r="D30" s="21">
        <v>88.365007000000034</v>
      </c>
      <c r="E30" s="22">
        <v>45.816561000000014</v>
      </c>
      <c r="F30" s="22">
        <f t="shared" si="0"/>
        <v>33.796148482153001</v>
      </c>
      <c r="G30" s="22">
        <v>15.161482541938312</v>
      </c>
      <c r="H30" s="22">
        <v>18.634665940214688</v>
      </c>
      <c r="I30" s="23">
        <f t="shared" si="1"/>
        <v>0.33091707913080398</v>
      </c>
      <c r="J30" s="24">
        <f t="shared" si="2"/>
        <v>0.73764044582379262</v>
      </c>
      <c r="K30" s="5"/>
      <c r="L30" t="s">
        <v>246</v>
      </c>
      <c r="M30" s="6">
        <v>31.616159542179957</v>
      </c>
      <c r="N30" s="72">
        <v>0.38797181458604396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7.4395060000000015</v>
      </c>
      <c r="E31" s="29">
        <v>12.299046000000001</v>
      </c>
      <c r="F31" s="29">
        <f t="shared" si="0"/>
        <v>5.1821185032604262</v>
      </c>
      <c r="G31" s="29">
        <v>1.5253696076251799</v>
      </c>
      <c r="H31" s="29">
        <v>3.6567488956352463</v>
      </c>
      <c r="I31" s="30">
        <f t="shared" si="1"/>
        <v>0.12402340861439008</v>
      </c>
      <c r="J31" s="31">
        <f t="shared" si="2"/>
        <v>0.42134312720355921</v>
      </c>
      <c r="K31" s="5"/>
      <c r="L31" t="s">
        <v>264</v>
      </c>
      <c r="M31" s="6">
        <v>70.650517016361249</v>
      </c>
      <c r="N31" s="72">
        <v>0.36675886349294651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16</v>
      </c>
      <c r="B1" s="48" t="s">
        <v>232</v>
      </c>
      <c r="C1" s="47" t="s">
        <v>438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439</v>
      </c>
      <c r="L2" s="1" t="s">
        <v>493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508.64130799999998</v>
      </c>
      <c r="E6" s="15">
        <f ca="1">SUM(E7:OFFSET(E7,50,0))</f>
        <v>608.89997700000004</v>
      </c>
      <c r="F6" s="15">
        <f ca="1">SUM(F7:OFFSET(F7,50,0))</f>
        <v>592.52228993625602</v>
      </c>
      <c r="G6" s="15">
        <f ca="1">SUM(G7:OFFSET(G7,50,0))</f>
        <v>265.67971355760869</v>
      </c>
      <c r="H6" s="15">
        <f ca="1">SUM(H7:OFFSET(H7,50,0))</f>
        <v>326.84257637864727</v>
      </c>
      <c r="I6" s="16">
        <f ca="1">IFERROR(G6/E6,0)</f>
        <v>0.43632735029255665</v>
      </c>
      <c r="J6" s="17">
        <f ca="1">IFERROR(SUM(G6,H6)/E6,0)</f>
        <v>0.97310282857221375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3.8778999999999977</v>
      </c>
      <c r="E7" s="22">
        <v>4.6350590000000018</v>
      </c>
      <c r="F7" s="22">
        <f t="shared" ref="F7:F31" si="0">SUM(G7,H7)</f>
        <v>4.5927254738041938</v>
      </c>
      <c r="G7" s="22">
        <v>1.6169362635000653</v>
      </c>
      <c r="H7" s="22">
        <v>2.9757892103041286</v>
      </c>
      <c r="I7" s="23">
        <f t="shared" ref="I7:I31" si="1">IFERROR(G7/E7,0)</f>
        <v>0.34884912220104741</v>
      </c>
      <c r="J7" s="24">
        <f t="shared" ref="J7:J31" si="2">IFERROR(SUM(G7,H7)/E7,0)</f>
        <v>0.99086666940036616</v>
      </c>
      <c r="K7" s="5"/>
      <c r="L7" t="s">
        <v>266</v>
      </c>
      <c r="M7" s="6">
        <v>12.662349844135861</v>
      </c>
      <c r="N7" s="72">
        <v>0.99944218776095683</v>
      </c>
    </row>
    <row r="8" spans="1:14" x14ac:dyDescent="0.25">
      <c r="A8" s="18"/>
      <c r="B8" s="51">
        <v>2</v>
      </c>
      <c r="C8" s="20" t="s">
        <v>245</v>
      </c>
      <c r="D8" s="21">
        <v>7.8509690000000028</v>
      </c>
      <c r="E8" s="22">
        <v>12.445528999999999</v>
      </c>
      <c r="F8" s="22">
        <f t="shared" si="0"/>
        <v>12.001149550291331</v>
      </c>
      <c r="G8" s="22">
        <v>4.9114019146084047</v>
      </c>
      <c r="H8" s="22">
        <v>7.0897476356829259</v>
      </c>
      <c r="I8" s="23">
        <f t="shared" si="1"/>
        <v>0.39463183241213812</v>
      </c>
      <c r="J8" s="24">
        <f t="shared" si="2"/>
        <v>0.96429404891437975</v>
      </c>
      <c r="K8" s="5"/>
      <c r="L8" t="s">
        <v>259</v>
      </c>
      <c r="M8" s="6">
        <v>17.972472575209054</v>
      </c>
      <c r="N8" s="72">
        <v>0.99764547953690197</v>
      </c>
    </row>
    <row r="9" spans="1:14" x14ac:dyDescent="0.25">
      <c r="A9" s="18"/>
      <c r="B9" s="51">
        <v>3</v>
      </c>
      <c r="C9" s="20" t="s">
        <v>246</v>
      </c>
      <c r="D9" s="21">
        <v>4.1748599999999971</v>
      </c>
      <c r="E9" s="22">
        <v>7.0671859999999977</v>
      </c>
      <c r="F9" s="22">
        <f t="shared" si="0"/>
        <v>7.0427665078484676</v>
      </c>
      <c r="G9" s="22">
        <v>3.6314597551524175</v>
      </c>
      <c r="H9" s="22">
        <v>3.4113067526960505</v>
      </c>
      <c r="I9" s="23">
        <f t="shared" si="1"/>
        <v>0.51384805142420453</v>
      </c>
      <c r="J9" s="24">
        <f t="shared" si="2"/>
        <v>0.99654466542248499</v>
      </c>
      <c r="K9" s="5"/>
      <c r="L9" t="s">
        <v>246</v>
      </c>
      <c r="M9" s="6">
        <v>7.0427665078484676</v>
      </c>
      <c r="N9" s="72">
        <v>0.99654466542248499</v>
      </c>
    </row>
    <row r="10" spans="1:14" x14ac:dyDescent="0.25">
      <c r="A10" s="18"/>
      <c r="B10" s="51">
        <v>4</v>
      </c>
      <c r="C10" s="20" t="s">
        <v>247</v>
      </c>
      <c r="D10" s="21">
        <v>16.461845999999998</v>
      </c>
      <c r="E10" s="22">
        <v>21.082365999999997</v>
      </c>
      <c r="F10" s="22">
        <f t="shared" si="0"/>
        <v>20.538531205391337</v>
      </c>
      <c r="G10" s="22">
        <v>7.1049853145050292</v>
      </c>
      <c r="H10" s="22">
        <v>13.433545890886307</v>
      </c>
      <c r="I10" s="23">
        <f t="shared" si="1"/>
        <v>0.33701081342127492</v>
      </c>
      <c r="J10" s="24">
        <f t="shared" si="2"/>
        <v>0.97420428074303145</v>
      </c>
      <c r="K10" s="5"/>
      <c r="L10" t="s">
        <v>268</v>
      </c>
      <c r="M10" s="6">
        <v>9.8292128615597356</v>
      </c>
      <c r="N10" s="72">
        <v>0.99591135634127559</v>
      </c>
    </row>
    <row r="11" spans="1:14" x14ac:dyDescent="0.25">
      <c r="A11" s="18"/>
      <c r="B11" s="51">
        <v>5</v>
      </c>
      <c r="C11" s="20" t="s">
        <v>248</v>
      </c>
      <c r="D11" s="21">
        <v>8.0840950000000031</v>
      </c>
      <c r="E11" s="22">
        <v>19.81416299999999</v>
      </c>
      <c r="F11" s="22">
        <f t="shared" si="0"/>
        <v>19.484638206077754</v>
      </c>
      <c r="G11" s="22">
        <v>8.9030937914926156</v>
      </c>
      <c r="H11" s="22">
        <v>10.581544414585137</v>
      </c>
      <c r="I11" s="23">
        <f t="shared" si="1"/>
        <v>0.44932979462683437</v>
      </c>
      <c r="J11" s="24">
        <f t="shared" si="2"/>
        <v>0.98336922968069684</v>
      </c>
      <c r="K11" s="5"/>
      <c r="L11" t="s">
        <v>263</v>
      </c>
      <c r="M11" s="6">
        <v>21.367847544436042</v>
      </c>
      <c r="N11" s="72">
        <v>0.99578538306535969</v>
      </c>
    </row>
    <row r="12" spans="1:14" x14ac:dyDescent="0.25">
      <c r="A12" s="18"/>
      <c r="B12" s="51">
        <v>6</v>
      </c>
      <c r="C12" s="20" t="s">
        <v>249</v>
      </c>
      <c r="D12" s="21">
        <v>15.534992000000003</v>
      </c>
      <c r="E12" s="22">
        <v>21.462246000000007</v>
      </c>
      <c r="F12" s="22">
        <f t="shared" si="0"/>
        <v>21.150740996283972</v>
      </c>
      <c r="G12" s="22">
        <v>8.7427205565068267</v>
      </c>
      <c r="H12" s="22">
        <v>12.408020439777147</v>
      </c>
      <c r="I12" s="23">
        <f t="shared" si="1"/>
        <v>0.40735347812651218</v>
      </c>
      <c r="J12" s="24">
        <f t="shared" si="2"/>
        <v>0.98548590843120354</v>
      </c>
      <c r="K12" s="5"/>
      <c r="L12" t="s">
        <v>251</v>
      </c>
      <c r="M12" s="6">
        <v>19.929598977234434</v>
      </c>
      <c r="N12" s="72">
        <v>0.99401622993501482</v>
      </c>
    </row>
    <row r="13" spans="1:14" x14ac:dyDescent="0.25">
      <c r="A13" s="18"/>
      <c r="B13" s="51">
        <v>7</v>
      </c>
      <c r="C13" s="20" t="s">
        <v>250</v>
      </c>
      <c r="D13" s="21">
        <v>23.147254999999998</v>
      </c>
      <c r="E13" s="22">
        <v>28.798203999999995</v>
      </c>
      <c r="F13" s="22">
        <f t="shared" si="0"/>
        <v>28.567944999369317</v>
      </c>
      <c r="G13" s="22">
        <v>13.471184194111206</v>
      </c>
      <c r="H13" s="22">
        <v>15.096760805258109</v>
      </c>
      <c r="I13" s="23">
        <f t="shared" si="1"/>
        <v>0.46777862237906254</v>
      </c>
      <c r="J13" s="24">
        <f t="shared" si="2"/>
        <v>0.99200439719675992</v>
      </c>
      <c r="K13" s="5"/>
      <c r="L13" t="s">
        <v>267</v>
      </c>
      <c r="M13" s="6">
        <v>6.7208570752873129</v>
      </c>
      <c r="N13" s="72">
        <v>0.9926010548419405</v>
      </c>
    </row>
    <row r="14" spans="1:14" x14ac:dyDescent="0.25">
      <c r="A14" s="18"/>
      <c r="B14" s="51">
        <v>8</v>
      </c>
      <c r="C14" s="20" t="s">
        <v>251</v>
      </c>
      <c r="D14" s="21">
        <v>10.846262999999999</v>
      </c>
      <c r="E14" s="22">
        <v>20.049571000000029</v>
      </c>
      <c r="F14" s="22">
        <f t="shared" si="0"/>
        <v>19.929598977234434</v>
      </c>
      <c r="G14" s="22">
        <v>9.9077721585692711</v>
      </c>
      <c r="H14" s="22">
        <v>10.021826818665165</v>
      </c>
      <c r="I14" s="23">
        <f t="shared" si="1"/>
        <v>0.49416379824631945</v>
      </c>
      <c r="J14" s="24">
        <f t="shared" si="2"/>
        <v>0.99401622993501482</v>
      </c>
      <c r="K14" s="5"/>
      <c r="L14" t="s">
        <v>250</v>
      </c>
      <c r="M14" s="6">
        <v>28.567944999369317</v>
      </c>
      <c r="N14" s="72">
        <v>0.99200439719675992</v>
      </c>
    </row>
    <row r="15" spans="1:14" x14ac:dyDescent="0.25">
      <c r="A15" s="18"/>
      <c r="B15" s="51">
        <v>9</v>
      </c>
      <c r="C15" s="20" t="s">
        <v>252</v>
      </c>
      <c r="D15" s="21">
        <v>3.6603930000000013</v>
      </c>
      <c r="E15" s="22">
        <v>9.3433829999999976</v>
      </c>
      <c r="F15" s="22">
        <f t="shared" si="0"/>
        <v>9.0523078430266359</v>
      </c>
      <c r="G15" s="22">
        <v>4.5549871577331942</v>
      </c>
      <c r="H15" s="22">
        <v>4.4973206852934426</v>
      </c>
      <c r="I15" s="23">
        <f t="shared" si="1"/>
        <v>0.48750941256857344</v>
      </c>
      <c r="J15" s="24">
        <f t="shared" si="2"/>
        <v>0.96884692011733209</v>
      </c>
      <c r="K15" s="5"/>
      <c r="L15" t="s">
        <v>244</v>
      </c>
      <c r="M15" s="6">
        <v>4.5927254738041938</v>
      </c>
      <c r="N15" s="72">
        <v>0.99086666940036616</v>
      </c>
    </row>
    <row r="16" spans="1:14" x14ac:dyDescent="0.25">
      <c r="A16" s="18"/>
      <c r="B16" s="51">
        <v>10</v>
      </c>
      <c r="C16" s="20" t="s">
        <v>253</v>
      </c>
      <c r="D16" s="21">
        <v>5.6649779999999978</v>
      </c>
      <c r="E16" s="22">
        <v>13.057790000000004</v>
      </c>
      <c r="F16" s="22">
        <f t="shared" si="0"/>
        <v>12.424369384318851</v>
      </c>
      <c r="G16" s="22">
        <v>5.6884307598320447</v>
      </c>
      <c r="H16" s="22">
        <v>6.7359386244868062</v>
      </c>
      <c r="I16" s="23">
        <f t="shared" si="1"/>
        <v>0.43563503164257067</v>
      </c>
      <c r="J16" s="24">
        <f t="shared" si="2"/>
        <v>0.95149097851312103</v>
      </c>
      <c r="K16" s="5"/>
      <c r="L16" t="s">
        <v>261</v>
      </c>
      <c r="M16" s="6">
        <v>3.4247576175353061</v>
      </c>
      <c r="N16" s="72">
        <v>0.98757801842801241</v>
      </c>
    </row>
    <row r="17" spans="1:14" x14ac:dyDescent="0.25">
      <c r="A17" s="18"/>
      <c r="B17" s="51">
        <v>11</v>
      </c>
      <c r="C17" s="20" t="s">
        <v>254</v>
      </c>
      <c r="D17" s="21">
        <v>15.681860000000006</v>
      </c>
      <c r="E17" s="22">
        <v>21.45817400000001</v>
      </c>
      <c r="F17" s="22">
        <f t="shared" si="0"/>
        <v>20.898063739119038</v>
      </c>
      <c r="G17" s="22">
        <v>10.511767073166993</v>
      </c>
      <c r="H17" s="22">
        <v>10.386296665952045</v>
      </c>
      <c r="I17" s="23">
        <f t="shared" si="1"/>
        <v>0.4898723942292102</v>
      </c>
      <c r="J17" s="24">
        <f t="shared" si="2"/>
        <v>0.97389758043340635</v>
      </c>
      <c r="K17" s="5"/>
      <c r="L17" t="s">
        <v>249</v>
      </c>
      <c r="M17" s="6">
        <v>21.150740996283972</v>
      </c>
      <c r="N17" s="72">
        <v>0.98548590843120354</v>
      </c>
    </row>
    <row r="18" spans="1:14" x14ac:dyDescent="0.25">
      <c r="A18" s="18"/>
      <c r="B18" s="51">
        <v>12</v>
      </c>
      <c r="C18" s="20" t="s">
        <v>255</v>
      </c>
      <c r="D18" s="21">
        <v>7.9321540000000006</v>
      </c>
      <c r="E18" s="22">
        <v>14.454400999999988</v>
      </c>
      <c r="F18" s="22">
        <f t="shared" si="0"/>
        <v>13.99779794561632</v>
      </c>
      <c r="G18" s="22">
        <v>6.2236913364026867</v>
      </c>
      <c r="H18" s="22">
        <v>7.7741066092136339</v>
      </c>
      <c r="I18" s="23">
        <f t="shared" si="1"/>
        <v>0.43057414391663079</v>
      </c>
      <c r="J18" s="24">
        <f t="shared" si="2"/>
        <v>0.96841079375176675</v>
      </c>
      <c r="K18" s="5"/>
      <c r="L18" t="s">
        <v>257</v>
      </c>
      <c r="M18" s="6">
        <v>27.920386156632958</v>
      </c>
      <c r="N18" s="72">
        <v>0.9844108483618903</v>
      </c>
    </row>
    <row r="19" spans="1:14" x14ac:dyDescent="0.25">
      <c r="A19" s="18"/>
      <c r="B19" s="51">
        <v>13</v>
      </c>
      <c r="C19" s="20" t="s">
        <v>256</v>
      </c>
      <c r="D19" s="21">
        <v>18.981399</v>
      </c>
      <c r="E19" s="22">
        <v>28.828459000000009</v>
      </c>
      <c r="F19" s="22">
        <f t="shared" si="0"/>
        <v>27.397900038747558</v>
      </c>
      <c r="G19" s="22">
        <v>12.759937561041021</v>
      </c>
      <c r="H19" s="22">
        <v>14.637962477706537</v>
      </c>
      <c r="I19" s="23">
        <f t="shared" si="1"/>
        <v>0.44261601222045954</v>
      </c>
      <c r="J19" s="24">
        <f t="shared" si="2"/>
        <v>0.95037684944407019</v>
      </c>
      <c r="K19" s="5"/>
      <c r="L19" t="s">
        <v>248</v>
      </c>
      <c r="M19" s="6">
        <v>19.484638206077754</v>
      </c>
      <c r="N19" s="72">
        <v>0.98336922968069684</v>
      </c>
    </row>
    <row r="20" spans="1:14" x14ac:dyDescent="0.25">
      <c r="A20" s="18"/>
      <c r="B20" s="51">
        <v>14</v>
      </c>
      <c r="C20" s="20" t="s">
        <v>257</v>
      </c>
      <c r="D20" s="21">
        <v>23.207011000000005</v>
      </c>
      <c r="E20" s="22">
        <v>28.362534</v>
      </c>
      <c r="F20" s="22">
        <f t="shared" si="0"/>
        <v>27.920386156632958</v>
      </c>
      <c r="G20" s="22">
        <v>11.694848793878919</v>
      </c>
      <c r="H20" s="22">
        <v>16.225537362754039</v>
      </c>
      <c r="I20" s="23">
        <f t="shared" si="1"/>
        <v>0.41233441249921177</v>
      </c>
      <c r="J20" s="24">
        <f t="shared" si="2"/>
        <v>0.9844108483618903</v>
      </c>
      <c r="K20" s="5"/>
      <c r="L20" t="s">
        <v>265</v>
      </c>
      <c r="M20" s="6">
        <v>15.814810944176543</v>
      </c>
      <c r="N20" s="72">
        <v>0.98230634523921923</v>
      </c>
    </row>
    <row r="21" spans="1:14" x14ac:dyDescent="0.25">
      <c r="A21" s="18"/>
      <c r="B21" s="51">
        <v>15</v>
      </c>
      <c r="C21" s="20" t="s">
        <v>258</v>
      </c>
      <c r="D21" s="21">
        <v>249.01014900000001</v>
      </c>
      <c r="E21" s="22">
        <v>244.47579000000005</v>
      </c>
      <c r="F21" s="22">
        <f t="shared" si="0"/>
        <v>235.44950584959929</v>
      </c>
      <c r="G21" s="22">
        <v>107.13533642060007</v>
      </c>
      <c r="H21" s="22">
        <v>128.31416942899921</v>
      </c>
      <c r="I21" s="23">
        <f t="shared" si="1"/>
        <v>0.43822472736707407</v>
      </c>
      <c r="J21" s="24">
        <f t="shared" si="2"/>
        <v>0.96307902655555078</v>
      </c>
      <c r="K21" s="5"/>
      <c r="L21" t="s">
        <v>260</v>
      </c>
      <c r="M21" s="6">
        <v>8.6911208243327565</v>
      </c>
      <c r="N21" s="72">
        <v>0.97679614020091943</v>
      </c>
    </row>
    <row r="22" spans="1:14" x14ac:dyDescent="0.25">
      <c r="A22" s="18"/>
      <c r="B22" s="51">
        <v>16</v>
      </c>
      <c r="C22" s="20" t="s">
        <v>259</v>
      </c>
      <c r="D22" s="21">
        <v>16.383118000000003</v>
      </c>
      <c r="E22" s="22">
        <v>18.014888999999993</v>
      </c>
      <c r="F22" s="22">
        <f t="shared" si="0"/>
        <v>17.972472575209054</v>
      </c>
      <c r="G22" s="22">
        <v>7.6040962154144154</v>
      </c>
      <c r="H22" s="22">
        <v>10.368376359794638</v>
      </c>
      <c r="I22" s="23">
        <f t="shared" si="1"/>
        <v>0.42210064216406873</v>
      </c>
      <c r="J22" s="24">
        <f t="shared" si="2"/>
        <v>0.99764547953690197</v>
      </c>
      <c r="K22" s="5"/>
      <c r="L22" t="s">
        <v>247</v>
      </c>
      <c r="M22" s="6">
        <v>20.538531205391337</v>
      </c>
      <c r="N22" s="72">
        <v>0.97420428074303145</v>
      </c>
    </row>
    <row r="23" spans="1:14" x14ac:dyDescent="0.25">
      <c r="A23" s="18"/>
      <c r="B23" s="51">
        <v>17</v>
      </c>
      <c r="C23" s="20" t="s">
        <v>260</v>
      </c>
      <c r="D23" s="21">
        <v>6.1370669999999992</v>
      </c>
      <c r="E23" s="22">
        <v>8.8975790000000003</v>
      </c>
      <c r="F23" s="22">
        <f t="shared" si="0"/>
        <v>8.6911208243327565</v>
      </c>
      <c r="G23" s="22">
        <v>3.3009619235963328</v>
      </c>
      <c r="H23" s="22">
        <v>5.3901589007364237</v>
      </c>
      <c r="I23" s="23">
        <f t="shared" si="1"/>
        <v>0.37099551727456792</v>
      </c>
      <c r="J23" s="24">
        <f t="shared" si="2"/>
        <v>0.97679614020091943</v>
      </c>
      <c r="K23" s="5"/>
      <c r="L23" t="s">
        <v>254</v>
      </c>
      <c r="M23" s="6">
        <v>20.898063739119038</v>
      </c>
      <c r="N23" s="72">
        <v>0.97389758043340635</v>
      </c>
    </row>
    <row r="24" spans="1:14" x14ac:dyDescent="0.25">
      <c r="A24" s="18"/>
      <c r="B24" s="51">
        <v>18</v>
      </c>
      <c r="C24" s="20" t="s">
        <v>261</v>
      </c>
      <c r="D24" s="21">
        <v>2.6049569999999993</v>
      </c>
      <c r="E24" s="22">
        <v>3.4678349999999996</v>
      </c>
      <c r="F24" s="22">
        <f t="shared" si="0"/>
        <v>3.4247576175353061</v>
      </c>
      <c r="G24" s="22">
        <v>0.7818149642807839</v>
      </c>
      <c r="H24" s="22">
        <v>2.6429426532545222</v>
      </c>
      <c r="I24" s="23">
        <f t="shared" si="1"/>
        <v>0.22544756722300341</v>
      </c>
      <c r="J24" s="24">
        <f t="shared" si="2"/>
        <v>0.98757801842801241</v>
      </c>
      <c r="K24" s="5"/>
      <c r="L24" t="s">
        <v>252</v>
      </c>
      <c r="M24" s="6">
        <v>9.0523078430266359</v>
      </c>
      <c r="N24" s="72">
        <v>0.96884692011733209</v>
      </c>
    </row>
    <row r="25" spans="1:14" x14ac:dyDescent="0.25">
      <c r="A25" s="18"/>
      <c r="B25" s="51">
        <v>19</v>
      </c>
      <c r="C25" s="20" t="s">
        <v>262</v>
      </c>
      <c r="D25" s="21">
        <v>2.0527609999999994</v>
      </c>
      <c r="E25" s="22">
        <v>2.6600249999999992</v>
      </c>
      <c r="F25" s="22">
        <f t="shared" si="0"/>
        <v>2.5071470023046665</v>
      </c>
      <c r="G25" s="22">
        <v>0.7575374570171538</v>
      </c>
      <c r="H25" s="22">
        <v>1.7496095452875124</v>
      </c>
      <c r="I25" s="23">
        <f t="shared" si="1"/>
        <v>0.2847858411169647</v>
      </c>
      <c r="J25" s="24">
        <f t="shared" si="2"/>
        <v>0.9425276086896428</v>
      </c>
      <c r="K25" s="5"/>
      <c r="L25" t="s">
        <v>255</v>
      </c>
      <c r="M25" s="6">
        <v>13.99779794561632</v>
      </c>
      <c r="N25" s="72">
        <v>0.96841079375176675</v>
      </c>
    </row>
    <row r="26" spans="1:14" x14ac:dyDescent="0.25">
      <c r="A26" s="18"/>
      <c r="B26" s="51">
        <v>20</v>
      </c>
      <c r="C26" s="20" t="s">
        <v>263</v>
      </c>
      <c r="D26" s="21">
        <v>17.419246999999995</v>
      </c>
      <c r="E26" s="22">
        <v>21.458285999999998</v>
      </c>
      <c r="F26" s="22">
        <f t="shared" si="0"/>
        <v>21.367847544436042</v>
      </c>
      <c r="G26" s="22">
        <v>12.38998386318508</v>
      </c>
      <c r="H26" s="22">
        <v>8.9778636812509625</v>
      </c>
      <c r="I26" s="23">
        <f t="shared" si="1"/>
        <v>0.57739857988588095</v>
      </c>
      <c r="J26" s="24">
        <f t="shared" si="2"/>
        <v>0.99578538306535969</v>
      </c>
      <c r="K26" s="5"/>
      <c r="L26" t="s">
        <v>245</v>
      </c>
      <c r="M26" s="6">
        <v>12.001149550291331</v>
      </c>
      <c r="N26" s="72">
        <v>0.96429404891437975</v>
      </c>
    </row>
    <row r="27" spans="1:14" x14ac:dyDescent="0.25">
      <c r="A27" s="18"/>
      <c r="B27" s="51">
        <v>21</v>
      </c>
      <c r="C27" s="20" t="s">
        <v>264</v>
      </c>
      <c r="D27" s="21">
        <v>10.353327000000004</v>
      </c>
      <c r="E27" s="22">
        <v>13.65689700000001</v>
      </c>
      <c r="F27" s="22">
        <f t="shared" si="0"/>
        <v>13.083286773917251</v>
      </c>
      <c r="G27" s="22">
        <v>5.0144042182209887</v>
      </c>
      <c r="H27" s="22">
        <v>8.0688825556962627</v>
      </c>
      <c r="I27" s="23">
        <f t="shared" si="1"/>
        <v>0.36717009861178457</v>
      </c>
      <c r="J27" s="24">
        <f t="shared" si="2"/>
        <v>0.95799849511329271</v>
      </c>
      <c r="K27" s="5"/>
      <c r="L27" t="s">
        <v>258</v>
      </c>
      <c r="M27" s="6">
        <v>235.44950584959929</v>
      </c>
      <c r="N27" s="72">
        <v>0.96307902655555078</v>
      </c>
    </row>
    <row r="28" spans="1:14" x14ac:dyDescent="0.25">
      <c r="A28" s="18"/>
      <c r="B28" s="51">
        <v>22</v>
      </c>
      <c r="C28" s="20" t="s">
        <v>265</v>
      </c>
      <c r="D28" s="21">
        <v>13.730001000000007</v>
      </c>
      <c r="E28" s="22">
        <v>16.099673000000006</v>
      </c>
      <c r="F28" s="22">
        <f t="shared" si="0"/>
        <v>15.814810944176543</v>
      </c>
      <c r="G28" s="22">
        <v>7.5107278926006984</v>
      </c>
      <c r="H28" s="22">
        <v>8.3040830515758444</v>
      </c>
      <c r="I28" s="23">
        <f t="shared" si="1"/>
        <v>0.46651431321621845</v>
      </c>
      <c r="J28" s="24">
        <f t="shared" si="2"/>
        <v>0.98230634523921923</v>
      </c>
      <c r="K28" s="5"/>
      <c r="L28" t="s">
        <v>264</v>
      </c>
      <c r="M28" s="6">
        <v>13.083286773917251</v>
      </c>
      <c r="N28" s="72">
        <v>0.95799849511329271</v>
      </c>
    </row>
    <row r="29" spans="1:14" x14ac:dyDescent="0.25">
      <c r="A29" s="18"/>
      <c r="B29" s="51">
        <v>23</v>
      </c>
      <c r="C29" s="20" t="s">
        <v>266</v>
      </c>
      <c r="D29" s="21">
        <v>11.154501999999999</v>
      </c>
      <c r="E29" s="22">
        <v>12.669417000000003</v>
      </c>
      <c r="F29" s="22">
        <f t="shared" si="0"/>
        <v>12.662349844135861</v>
      </c>
      <c r="G29" s="22">
        <v>5.2845140782028466</v>
      </c>
      <c r="H29" s="22">
        <v>7.377835765933014</v>
      </c>
      <c r="I29" s="23">
        <f t="shared" si="1"/>
        <v>0.41710791255847413</v>
      </c>
      <c r="J29" s="24">
        <f t="shared" si="2"/>
        <v>0.99944218776095683</v>
      </c>
      <c r="K29" s="5"/>
      <c r="L29" t="s">
        <v>253</v>
      </c>
      <c r="M29" s="6">
        <v>12.424369384318851</v>
      </c>
      <c r="N29" s="72">
        <v>0.95149097851312103</v>
      </c>
    </row>
    <row r="30" spans="1:14" x14ac:dyDescent="0.25">
      <c r="A30" s="18"/>
      <c r="B30" s="51">
        <v>24</v>
      </c>
      <c r="C30" s="20" t="s">
        <v>267</v>
      </c>
      <c r="D30" s="21">
        <v>7.3498030000000014</v>
      </c>
      <c r="E30" s="22">
        <v>6.7709550000000016</v>
      </c>
      <c r="F30" s="22">
        <f t="shared" si="0"/>
        <v>6.7208570752873129</v>
      </c>
      <c r="G30" s="22">
        <v>2.5352102936885785</v>
      </c>
      <c r="H30" s="22">
        <v>4.1856467815987344</v>
      </c>
      <c r="I30" s="23">
        <f t="shared" si="1"/>
        <v>0.37442433064295627</v>
      </c>
      <c r="J30" s="24">
        <f t="shared" si="2"/>
        <v>0.9926010548419405</v>
      </c>
      <c r="K30" s="5"/>
      <c r="L30" t="s">
        <v>256</v>
      </c>
      <c r="M30" s="6">
        <v>27.397900038747558</v>
      </c>
      <c r="N30" s="72">
        <v>0.95037684944407019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7.3404010000000017</v>
      </c>
      <c r="E31" s="29">
        <v>9.8695659999999972</v>
      </c>
      <c r="F31" s="29">
        <f t="shared" si="0"/>
        <v>9.8292128615597356</v>
      </c>
      <c r="G31" s="29">
        <v>3.6419096003010054</v>
      </c>
      <c r="H31" s="29">
        <v>6.1873032612587311</v>
      </c>
      <c r="I31" s="30">
        <f t="shared" si="1"/>
        <v>0.3690040271579324</v>
      </c>
      <c r="J31" s="31">
        <f t="shared" si="2"/>
        <v>0.99591135634127559</v>
      </c>
      <c r="K31" s="5"/>
      <c r="L31" t="s">
        <v>262</v>
      </c>
      <c r="M31" s="6">
        <v>2.5071470023046665</v>
      </c>
      <c r="N31" s="72">
        <v>0.9425276086896428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82</v>
      </c>
      <c r="B1" s="53" t="s">
        <v>232</v>
      </c>
      <c r="C1" s="47" t="s">
        <v>47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1661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1755.3916850000001</v>
      </c>
      <c r="E6" s="15">
        <v>2216.373302</v>
      </c>
      <c r="F6" s="15">
        <v>1328.2477871540982</v>
      </c>
      <c r="G6" s="15">
        <v>424.40717191007036</v>
      </c>
      <c r="H6" s="15">
        <v>903.84061524402796</v>
      </c>
      <c r="I6" s="16">
        <v>0.19148722443421237</v>
      </c>
      <c r="J6" s="17">
        <v>0.59928884089856183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1427.8057289999999</v>
      </c>
      <c r="E7" s="36">
        <f ca="1">SUM(E8:OFFSET(E6,MATCH("GOBIERNOS REGIONALES",$A$8:$A$50,0),0))</f>
        <v>671.04655000000059</v>
      </c>
      <c r="F7" s="36">
        <f ca="1">SUM(F8:OFFSET(F6,MATCH("GOBIERNOS REGIONALES",$A$8:$A$50,0),0))</f>
        <v>377.52939865589906</v>
      </c>
      <c r="G7" s="36">
        <f ca="1">SUM(G8:OFFSET(G6,MATCH("GOBIERNOS REGIONALES",$A$8:$A$50,0),0))</f>
        <v>80.085989519257055</v>
      </c>
      <c r="H7" s="36">
        <f ca="1">SUM(H8:OFFSET(H6,MATCH("GOBIERNOS REGIONALES",$A$8:$A$50,0),0))</f>
        <v>297.443409136642</v>
      </c>
      <c r="I7" s="37">
        <f ca="1">IFERROR(G7/E7,0)</f>
        <v>0.11934490911138279</v>
      </c>
      <c r="J7" s="38">
        <f ca="1">IFERROR(SUM(G7,H7)/E7,0)</f>
        <v>0.56259792805118913</v>
      </c>
      <c r="K7" s="5"/>
    </row>
    <row r="8" spans="1:11" ht="25.5" x14ac:dyDescent="0.25">
      <c r="A8" s="18"/>
      <c r="B8" s="19">
        <v>37</v>
      </c>
      <c r="C8" s="20" t="s">
        <v>122</v>
      </c>
      <c r="D8" s="21">
        <v>1427.8057289999999</v>
      </c>
      <c r="E8" s="22">
        <v>671.04655000000059</v>
      </c>
      <c r="F8" s="22">
        <f t="shared" ref="F8:F29" si="0">SUM(G8,H8)</f>
        <v>377.52939865589906</v>
      </c>
      <c r="G8" s="22">
        <v>80.085989519257055</v>
      </c>
      <c r="H8" s="22">
        <v>297.443409136642</v>
      </c>
      <c r="I8" s="23">
        <f t="shared" ref="I8:I29" si="1">IFERROR(G8/E8,0)</f>
        <v>0.11934490911138279</v>
      </c>
      <c r="J8" s="24">
        <f t="shared" ref="J8:J29" si="2">IFERROR(SUM(G8,H8)/E8,0)</f>
        <v>0.56259792805118913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65.734718999999998</v>
      </c>
      <c r="E9" s="36">
        <f ca="1">SUM(E10:OFFSET(E8,(MATCH("GOBIERNOS LOCALES",$A$8:$A$50,0)-MATCH("GOBIERNOS REGIONALES",$A$8:$A$50,0)),0))</f>
        <v>186.688131</v>
      </c>
      <c r="F9" s="36">
        <f ca="1">SUM(F10:OFFSET(F8,(MATCH("GOBIERNOS LOCALES",$A$8:$A$50,0)-MATCH("GOBIERNOS REGIONALES",$A$8:$A$50,0)),0))</f>
        <v>151.56162402150221</v>
      </c>
      <c r="G9" s="36">
        <f ca="1">SUM(G10:OFFSET(G8,(MATCH("GOBIERNOS LOCALES",$A$8:$A$50,0)-MATCH("GOBIERNOS REGIONALES",$A$8:$A$50,0)),0))</f>
        <v>66.624718204664532</v>
      </c>
      <c r="H9" s="36">
        <f ca="1">SUM(H10:OFFSET(H8,(MATCH("GOBIERNOS LOCALES",$A$8:$A$50,0)-MATCH("GOBIERNOS REGIONALES",$A$8:$A$50,0)),0))</f>
        <v>84.93690581683768</v>
      </c>
      <c r="I9" s="37">
        <f t="shared" ca="1" si="1"/>
        <v>0.35687709683410207</v>
      </c>
      <c r="J9" s="38">
        <f t="shared" ca="1" si="2"/>
        <v>0.81184391964105218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2.9455780000000003</v>
      </c>
      <c r="F10" s="22">
        <f t="shared" si="0"/>
        <v>0.41926037613302469</v>
      </c>
      <c r="G10" s="22">
        <v>0.13476889254525304</v>
      </c>
      <c r="H10" s="22">
        <v>0.28449148358777165</v>
      </c>
      <c r="I10" s="23">
        <f t="shared" si="1"/>
        <v>4.5752953255779688E-2</v>
      </c>
      <c r="J10" s="24">
        <f t="shared" si="2"/>
        <v>0.14233551993293833</v>
      </c>
      <c r="K10" s="5"/>
    </row>
    <row r="11" spans="1:11" x14ac:dyDescent="0.25">
      <c r="A11" s="18"/>
      <c r="B11" s="19">
        <v>441</v>
      </c>
      <c r="C11" s="20" t="s">
        <v>206</v>
      </c>
      <c r="D11" s="21">
        <v>0</v>
      </c>
      <c r="E11" s="22">
        <v>0.28066599999999997</v>
      </c>
      <c r="F11" s="22">
        <f t="shared" si="0"/>
        <v>0</v>
      </c>
      <c r="G11" s="22">
        <v>0</v>
      </c>
      <c r="H11" s="22">
        <v>0</v>
      </c>
      <c r="I11" s="23">
        <f t="shared" si="1"/>
        <v>0</v>
      </c>
      <c r="J11" s="24">
        <f t="shared" si="2"/>
        <v>0</v>
      </c>
      <c r="K11" s="5"/>
    </row>
    <row r="12" spans="1:11" x14ac:dyDescent="0.25">
      <c r="A12" s="18"/>
      <c r="B12" s="19">
        <v>442</v>
      </c>
      <c r="C12" s="20" t="s">
        <v>207</v>
      </c>
      <c r="D12" s="21">
        <v>10.933861</v>
      </c>
      <c r="E12" s="22">
        <v>22.859983999999994</v>
      </c>
      <c r="F12" s="22">
        <f t="shared" si="0"/>
        <v>22.777082728222013</v>
      </c>
      <c r="G12" s="22">
        <v>6.702170695643872</v>
      </c>
      <c r="H12" s="22">
        <v>16.07491203257814</v>
      </c>
      <c r="I12" s="23">
        <f t="shared" si="1"/>
        <v>0.29318352522223434</v>
      </c>
      <c r="J12" s="24">
        <f t="shared" si="2"/>
        <v>0.99637352013116098</v>
      </c>
      <c r="K12" s="5"/>
    </row>
    <row r="13" spans="1:11" x14ac:dyDescent="0.25">
      <c r="A13" s="18"/>
      <c r="B13" s="19">
        <v>443</v>
      </c>
      <c r="C13" s="20" t="s">
        <v>208</v>
      </c>
      <c r="D13" s="21">
        <v>10.110237999999999</v>
      </c>
      <c r="E13" s="22">
        <v>49.414104999999978</v>
      </c>
      <c r="F13" s="22">
        <f t="shared" si="0"/>
        <v>41.11701709778572</v>
      </c>
      <c r="G13" s="22">
        <v>13.683130199846346</v>
      </c>
      <c r="H13" s="22">
        <v>27.433886897939374</v>
      </c>
      <c r="I13" s="23">
        <f t="shared" si="1"/>
        <v>0.27690737694928103</v>
      </c>
      <c r="J13" s="24">
        <f t="shared" si="2"/>
        <v>0.83209069754042364</v>
      </c>
      <c r="K13" s="5"/>
    </row>
    <row r="14" spans="1:11" x14ac:dyDescent="0.25">
      <c r="A14" s="18"/>
      <c r="B14" s="19">
        <v>444</v>
      </c>
      <c r="C14" s="20" t="s">
        <v>209</v>
      </c>
      <c r="D14" s="21">
        <v>2</v>
      </c>
      <c r="E14" s="22">
        <v>3.9834490000000002</v>
      </c>
      <c r="F14" s="22">
        <f t="shared" si="0"/>
        <v>3.2529569864273071</v>
      </c>
      <c r="G14" s="22">
        <v>1.2493572235107422</v>
      </c>
      <c r="H14" s="22">
        <v>2.0035997629165649</v>
      </c>
      <c r="I14" s="23">
        <f t="shared" si="1"/>
        <v>0.31363705761282301</v>
      </c>
      <c r="J14" s="24">
        <f t="shared" si="2"/>
        <v>0.81661820859945911</v>
      </c>
      <c r="K14" s="5"/>
    </row>
    <row r="15" spans="1:11" x14ac:dyDescent="0.25">
      <c r="A15" s="18"/>
      <c r="B15" s="19">
        <v>445</v>
      </c>
      <c r="C15" s="20" t="s">
        <v>210</v>
      </c>
      <c r="D15" s="21">
        <v>2.2399999999999998</v>
      </c>
      <c r="E15" s="22">
        <v>33.607160999999998</v>
      </c>
      <c r="F15" s="22">
        <f t="shared" si="0"/>
        <v>23.312245408305898</v>
      </c>
      <c r="G15" s="22">
        <v>8.7335575022734702</v>
      </c>
      <c r="H15" s="22">
        <v>14.578687906032428</v>
      </c>
      <c r="I15" s="23">
        <f t="shared" si="1"/>
        <v>0.25987192141203092</v>
      </c>
      <c r="J15" s="24">
        <f t="shared" si="2"/>
        <v>0.69366898942478061</v>
      </c>
      <c r="K15" s="5"/>
    </row>
    <row r="16" spans="1:11" x14ac:dyDescent="0.25">
      <c r="A16" s="18"/>
      <c r="B16" s="19">
        <v>446</v>
      </c>
      <c r="C16" s="20" t="s">
        <v>211</v>
      </c>
      <c r="D16" s="21">
        <v>0</v>
      </c>
      <c r="E16" s="22">
        <v>0.99585699999999999</v>
      </c>
      <c r="F16" s="22">
        <f t="shared" si="0"/>
        <v>0.96782789891585708</v>
      </c>
      <c r="G16" s="22">
        <v>3.4128289669752121E-2</v>
      </c>
      <c r="H16" s="22">
        <v>0.93369960924610496</v>
      </c>
      <c r="I16" s="23">
        <f t="shared" si="1"/>
        <v>3.4270271404179639E-2</v>
      </c>
      <c r="J16" s="24">
        <f t="shared" si="2"/>
        <v>0.97185429124448297</v>
      </c>
      <c r="K16" s="5"/>
    </row>
    <row r="17" spans="1:11" x14ac:dyDescent="0.25">
      <c r="A17" s="18"/>
      <c r="B17" s="19">
        <v>448</v>
      </c>
      <c r="C17" s="20" t="s">
        <v>213</v>
      </c>
      <c r="D17" s="21">
        <v>0</v>
      </c>
      <c r="E17" s="22">
        <v>0.19204000000000002</v>
      </c>
      <c r="F17" s="22">
        <f t="shared" si="0"/>
        <v>0.17992126592434943</v>
      </c>
      <c r="G17" s="22">
        <v>0</v>
      </c>
      <c r="H17" s="22">
        <v>0.17992126592434943</v>
      </c>
      <c r="I17" s="23">
        <f t="shared" si="1"/>
        <v>0</v>
      </c>
      <c r="J17" s="24">
        <f t="shared" si="2"/>
        <v>0.93689474028509379</v>
      </c>
      <c r="K17" s="5"/>
    </row>
    <row r="18" spans="1:11" x14ac:dyDescent="0.25">
      <c r="A18" s="18"/>
      <c r="B18" s="19">
        <v>450</v>
      </c>
      <c r="C18" s="20" t="s">
        <v>215</v>
      </c>
      <c r="D18" s="21">
        <v>0</v>
      </c>
      <c r="E18" s="22">
        <v>1.1354439999999999</v>
      </c>
      <c r="F18" s="22">
        <f t="shared" si="0"/>
        <v>0.24831651197746396</v>
      </c>
      <c r="G18" s="22">
        <v>0</v>
      </c>
      <c r="H18" s="22">
        <v>0.24831651197746396</v>
      </c>
      <c r="I18" s="23">
        <f t="shared" si="1"/>
        <v>0</v>
      </c>
      <c r="J18" s="24">
        <f t="shared" si="2"/>
        <v>0.21869551644771912</v>
      </c>
      <c r="K18" s="5"/>
    </row>
    <row r="19" spans="1:11" x14ac:dyDescent="0.25">
      <c r="A19" s="18"/>
      <c r="B19" s="19">
        <v>452</v>
      </c>
      <c r="C19" s="20" t="s">
        <v>217</v>
      </c>
      <c r="D19" s="21">
        <v>0</v>
      </c>
      <c r="E19" s="22">
        <v>0.21894000000000002</v>
      </c>
      <c r="F19" s="22">
        <f t="shared" si="0"/>
        <v>0.11350888293236494</v>
      </c>
      <c r="G19" s="22">
        <v>9.0157262049615383E-2</v>
      </c>
      <c r="H19" s="22">
        <v>2.3351620882749557E-2</v>
      </c>
      <c r="I19" s="23">
        <f t="shared" si="1"/>
        <v>0.41178981478768328</v>
      </c>
      <c r="J19" s="24">
        <f t="shared" si="2"/>
        <v>0.51844744191269265</v>
      </c>
      <c r="K19" s="5"/>
    </row>
    <row r="20" spans="1:11" x14ac:dyDescent="0.25">
      <c r="A20" s="18"/>
      <c r="B20" s="19">
        <v>453</v>
      </c>
      <c r="C20" s="20" t="s">
        <v>218</v>
      </c>
      <c r="D20" s="21">
        <v>16.7</v>
      </c>
      <c r="E20" s="22">
        <v>10.041594</v>
      </c>
      <c r="F20" s="22">
        <f t="shared" si="0"/>
        <v>7.4575556362979114</v>
      </c>
      <c r="G20" s="22">
        <v>2.4277565213851631</v>
      </c>
      <c r="H20" s="22">
        <v>5.0297991149127483</v>
      </c>
      <c r="I20" s="23">
        <f t="shared" si="1"/>
        <v>0.24177003385968035</v>
      </c>
      <c r="J20" s="24">
        <f t="shared" si="2"/>
        <v>0.74266651652097382</v>
      </c>
      <c r="K20" s="5"/>
    </row>
    <row r="21" spans="1:11" x14ac:dyDescent="0.25">
      <c r="A21" s="18"/>
      <c r="B21" s="19">
        <v>455</v>
      </c>
      <c r="C21" s="20" t="s">
        <v>220</v>
      </c>
      <c r="D21" s="21">
        <v>2.6472129999999998</v>
      </c>
      <c r="E21" s="22">
        <v>2.8572259999999998</v>
      </c>
      <c r="F21" s="22">
        <f t="shared" si="0"/>
        <v>2.4629515337292105</v>
      </c>
      <c r="G21" s="22">
        <v>0.69727862463332713</v>
      </c>
      <c r="H21" s="22">
        <v>1.7656729090958834</v>
      </c>
      <c r="I21" s="23">
        <f t="shared" si="1"/>
        <v>0.24404041704552848</v>
      </c>
      <c r="J21" s="24">
        <f t="shared" si="2"/>
        <v>0.86200795237380967</v>
      </c>
      <c r="K21" s="5"/>
    </row>
    <row r="22" spans="1:11" x14ac:dyDescent="0.25">
      <c r="A22" s="18"/>
      <c r="B22" s="19">
        <v>456</v>
      </c>
      <c r="C22" s="20" t="s">
        <v>221</v>
      </c>
      <c r="D22" s="21">
        <v>6.0360020000000008</v>
      </c>
      <c r="E22" s="22">
        <v>44.949382</v>
      </c>
      <c r="F22" s="22">
        <f t="shared" si="0"/>
        <v>39.925238185212947</v>
      </c>
      <c r="G22" s="22">
        <v>28.108140075579286</v>
      </c>
      <c r="H22" s="22">
        <v>11.817098109633662</v>
      </c>
      <c r="I22" s="23">
        <f t="shared" si="1"/>
        <v>0.62532873256364874</v>
      </c>
      <c r="J22" s="24">
        <f t="shared" si="2"/>
        <v>0.88822663201938901</v>
      </c>
      <c r="K22" s="5"/>
    </row>
    <row r="23" spans="1:11" x14ac:dyDescent="0.25">
      <c r="A23" s="18"/>
      <c r="B23" s="19">
        <v>457</v>
      </c>
      <c r="C23" s="20" t="s">
        <v>222</v>
      </c>
      <c r="D23" s="21">
        <v>0</v>
      </c>
      <c r="E23" s="22">
        <v>2.3403090000000004</v>
      </c>
      <c r="F23" s="22">
        <f t="shared" si="0"/>
        <v>2.1891794105613371</v>
      </c>
      <c r="G23" s="22">
        <v>0.96462659817188978</v>
      </c>
      <c r="H23" s="22">
        <v>1.2245528123894474</v>
      </c>
      <c r="I23" s="23">
        <f t="shared" si="1"/>
        <v>0.41217916017580997</v>
      </c>
      <c r="J23" s="24">
        <f t="shared" si="2"/>
        <v>0.93542323281299045</v>
      </c>
      <c r="K23" s="5"/>
    </row>
    <row r="24" spans="1:11" x14ac:dyDescent="0.25">
      <c r="A24" s="18"/>
      <c r="B24" s="19">
        <v>459</v>
      </c>
      <c r="C24" s="20" t="s">
        <v>224</v>
      </c>
      <c r="D24" s="21">
        <v>2.71</v>
      </c>
      <c r="E24" s="22">
        <v>10.100357999999998</v>
      </c>
      <c r="F24" s="22">
        <f t="shared" si="0"/>
        <v>6.3773769470863044</v>
      </c>
      <c r="G24" s="22">
        <v>3.3480368792079389</v>
      </c>
      <c r="H24" s="22">
        <v>3.0293400678783655</v>
      </c>
      <c r="I24" s="23">
        <f t="shared" si="1"/>
        <v>0.33147705053701459</v>
      </c>
      <c r="J24" s="24">
        <f t="shared" si="2"/>
        <v>0.63140107975245097</v>
      </c>
      <c r="K24" s="5"/>
    </row>
    <row r="25" spans="1:11" x14ac:dyDescent="0.25">
      <c r="A25" s="18"/>
      <c r="B25" s="19">
        <v>460</v>
      </c>
      <c r="C25" s="20" t="s">
        <v>225</v>
      </c>
      <c r="D25" s="21">
        <v>1.346438</v>
      </c>
      <c r="E25" s="22">
        <v>0</v>
      </c>
      <c r="F25" s="22">
        <f t="shared" si="0"/>
        <v>0</v>
      </c>
      <c r="G25" s="22">
        <v>0</v>
      </c>
      <c r="H25" s="22">
        <v>0</v>
      </c>
      <c r="I25" s="23">
        <f t="shared" si="1"/>
        <v>0</v>
      </c>
      <c r="J25" s="24">
        <f t="shared" si="2"/>
        <v>0</v>
      </c>
      <c r="K25" s="5"/>
    </row>
    <row r="26" spans="1:11" x14ac:dyDescent="0.25">
      <c r="A26" s="18"/>
      <c r="B26" s="19">
        <v>461</v>
      </c>
      <c r="C26" s="20" t="s">
        <v>226</v>
      </c>
      <c r="D26" s="21">
        <v>1.331348</v>
      </c>
      <c r="E26" s="22">
        <v>0</v>
      </c>
      <c r="F26" s="22">
        <f t="shared" si="0"/>
        <v>0</v>
      </c>
      <c r="G26" s="22">
        <v>0</v>
      </c>
      <c r="H26" s="22">
        <v>0</v>
      </c>
      <c r="I26" s="23">
        <f t="shared" si="1"/>
        <v>0</v>
      </c>
      <c r="J26" s="24">
        <f t="shared" si="2"/>
        <v>0</v>
      </c>
      <c r="K26" s="5"/>
    </row>
    <row r="27" spans="1:11" x14ac:dyDescent="0.25">
      <c r="A27" s="18"/>
      <c r="B27" s="19">
        <v>462</v>
      </c>
      <c r="C27" s="20" t="s">
        <v>227</v>
      </c>
      <c r="D27" s="21">
        <v>0</v>
      </c>
      <c r="E27" s="22">
        <v>0.128079</v>
      </c>
      <c r="F27" s="22">
        <f t="shared" si="0"/>
        <v>0.12807795032858849</v>
      </c>
      <c r="G27" s="22">
        <v>0</v>
      </c>
      <c r="H27" s="22">
        <v>0.12807795032858849</v>
      </c>
      <c r="I27" s="23">
        <f t="shared" si="1"/>
        <v>0</v>
      </c>
      <c r="J27" s="24">
        <f t="shared" si="2"/>
        <v>0.9999918045002576</v>
      </c>
      <c r="K27" s="5"/>
    </row>
    <row r="28" spans="1:11" x14ac:dyDescent="0.25">
      <c r="A28" s="18"/>
      <c r="B28" s="19">
        <v>463</v>
      </c>
      <c r="C28" s="20" t="s">
        <v>228</v>
      </c>
      <c r="D28" s="21">
        <v>9.6796190000000006</v>
      </c>
      <c r="E28" s="22">
        <v>0.63795899999999994</v>
      </c>
      <c r="F28" s="22">
        <f t="shared" si="0"/>
        <v>0.63310720166191459</v>
      </c>
      <c r="G28" s="22">
        <v>0.45160944014787674</v>
      </c>
      <c r="H28" s="22">
        <v>0.18149776151403785</v>
      </c>
      <c r="I28" s="23">
        <f t="shared" si="1"/>
        <v>0.70789727889704002</v>
      </c>
      <c r="J28" s="24">
        <f t="shared" si="2"/>
        <v>0.99239481167585164</v>
      </c>
      <c r="K28" s="5"/>
    </row>
    <row r="29" spans="1:11" ht="15.75" thickBot="1" x14ac:dyDescent="0.3">
      <c r="A29" s="39" t="s">
        <v>231</v>
      </c>
      <c r="B29" s="40"/>
      <c r="C29" s="41"/>
      <c r="D29" s="42">
        <v>261.85123700000003</v>
      </c>
      <c r="E29" s="43">
        <v>1358.6386209999996</v>
      </c>
      <c r="F29" s="43">
        <f t="shared" si="0"/>
        <v>799.15676447669705</v>
      </c>
      <c r="G29" s="43">
        <v>277.69646418614877</v>
      </c>
      <c r="H29" s="43">
        <v>521.46030029054828</v>
      </c>
      <c r="I29" s="44">
        <f t="shared" si="1"/>
        <v>0.20439317703316551</v>
      </c>
      <c r="J29" s="45">
        <f t="shared" si="2"/>
        <v>0.58820406848768458</v>
      </c>
      <c r="K29" s="5"/>
    </row>
    <row r="30" spans="1:11" x14ac:dyDescent="0.25">
      <c r="D30" s="6"/>
      <c r="E30" s="6"/>
      <c r="F30" s="6"/>
      <c r="G30" s="6"/>
      <c r="H30" s="6"/>
      <c r="I30" s="5"/>
      <c r="J30" s="5"/>
      <c r="K3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16" sqref="A16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82</v>
      </c>
      <c r="B1" s="47" t="s">
        <v>232</v>
      </c>
      <c r="C1" s="47" t="s">
        <v>47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1662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1755.3916850000001</v>
      </c>
      <c r="G6" s="15">
        <v>2216.373302</v>
      </c>
      <c r="H6" s="15">
        <v>1328.2477871540982</v>
      </c>
      <c r="I6" s="15">
        <v>424.40717191007036</v>
      </c>
      <c r="J6" s="15">
        <v>903.84061524402796</v>
      </c>
      <c r="K6" s="16">
        <v>0.19148722443421237</v>
      </c>
      <c r="L6" s="17">
        <v>0.59928884089856183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1389.7698459999999</v>
      </c>
      <c r="G7" s="36">
        <f ca="1">SUM(G8:OFFSET(G6,MATCH("PROYECTOS",$A$8:$A$50,0),0))</f>
        <v>634.17721300000005</v>
      </c>
      <c r="H7" s="36">
        <f ca="1">SUM(H8:OFFSET(H6,MATCH("PROYECTOS",$A$8:$A$50,0),0))</f>
        <v>343.44233291948331</v>
      </c>
      <c r="I7" s="36">
        <f ca="1">SUM(I8:OFFSET(I6,MATCH("PROYECTOS",$A$8:$A$50,0),0))</f>
        <v>62.986309524987519</v>
      </c>
      <c r="J7" s="36">
        <f ca="1">SUM(J8:OFFSET(J6,MATCH("PROYECTOS",$A$8:$A$50,0),0))</f>
        <v>280.45602339449579</v>
      </c>
      <c r="K7" s="37">
        <f ca="1">IFERROR(I7/G7,0)</f>
        <v>9.931972993326002E-2</v>
      </c>
      <c r="L7" s="38">
        <f ca="1">IFERROR(SUM(I7,J7)/G7,0)</f>
        <v>0.54155577633389873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1388.284915</v>
      </c>
      <c r="G8" s="22">
        <v>633.78765299999998</v>
      </c>
      <c r="H8" s="22">
        <f t="shared" ref="H8:H11" si="0">SUM(I8,J8)</f>
        <v>343.05277439465863</v>
      </c>
      <c r="I8" s="22">
        <v>62.986309524987519</v>
      </c>
      <c r="J8" s="22">
        <v>280.06646486967111</v>
      </c>
      <c r="K8" s="23">
        <f t="shared" ref="K8:K12" si="1">IFERROR(I8/G8,0)</f>
        <v>9.9380777184353758E-2</v>
      </c>
      <c r="L8" s="24">
        <f t="shared" ref="L8:L12" si="2">IFERROR(SUM(I8,J8)/G8,0)</f>
        <v>0.54127399416955613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3000269</v>
      </c>
      <c r="C9" s="20" t="s">
        <v>1663</v>
      </c>
      <c r="D9" s="60">
        <v>265</v>
      </c>
      <c r="E9" s="20" t="s">
        <v>1666</v>
      </c>
      <c r="F9" s="21">
        <v>0.5</v>
      </c>
      <c r="G9" s="22">
        <v>2.3906E-2</v>
      </c>
      <c r="H9" s="22">
        <f t="shared" si="0"/>
        <v>2.3905310779809952E-2</v>
      </c>
      <c r="I9" s="22">
        <v>0</v>
      </c>
      <c r="J9" s="22">
        <v>2.3905310779809952E-2</v>
      </c>
      <c r="K9" s="23">
        <f t="shared" si="1"/>
        <v>0</v>
      </c>
      <c r="L9" s="24">
        <f t="shared" si="2"/>
        <v>0.99997116957290855</v>
      </c>
      <c r="M9" s="61"/>
      <c r="N9" s="22"/>
      <c r="O9" s="24" t="str">
        <f t="shared" ref="O9:O11" si="3">IFERROR(N9/M9,".")</f>
        <v>.</v>
      </c>
    </row>
    <row r="10" spans="1:15" ht="25.5" x14ac:dyDescent="0.25">
      <c r="A10" s="18"/>
      <c r="B10" s="20">
        <v>3000270</v>
      </c>
      <c r="C10" s="20" t="s">
        <v>1664</v>
      </c>
      <c r="D10" s="60">
        <v>41</v>
      </c>
      <c r="E10" s="20" t="s">
        <v>799</v>
      </c>
      <c r="F10" s="21">
        <v>0.78493100000000005</v>
      </c>
      <c r="G10" s="22">
        <v>0.35845399999999999</v>
      </c>
      <c r="H10" s="22">
        <f t="shared" si="0"/>
        <v>0.35845321416854858</v>
      </c>
      <c r="I10" s="22">
        <v>0</v>
      </c>
      <c r="J10" s="22">
        <v>0.35845321416854858</v>
      </c>
      <c r="K10" s="23">
        <f t="shared" si="1"/>
        <v>0</v>
      </c>
      <c r="L10" s="24">
        <f t="shared" si="2"/>
        <v>0.9999978077202335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3000666</v>
      </c>
      <c r="C11" s="20" t="s">
        <v>1665</v>
      </c>
      <c r="D11" s="60">
        <v>120</v>
      </c>
      <c r="E11" s="20" t="s">
        <v>800</v>
      </c>
      <c r="F11" s="21">
        <v>0.2</v>
      </c>
      <c r="G11" s="22">
        <v>7.1999999999999998E-3</v>
      </c>
      <c r="H11" s="22">
        <f t="shared" si="0"/>
        <v>7.1999998763203621E-3</v>
      </c>
      <c r="I11" s="22">
        <v>0</v>
      </c>
      <c r="J11" s="22">
        <v>7.1999998763203621E-3</v>
      </c>
      <c r="K11" s="23">
        <f t="shared" si="1"/>
        <v>0</v>
      </c>
      <c r="L11" s="24">
        <f t="shared" si="2"/>
        <v>0.99999998282227254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365.62183900000014</v>
      </c>
      <c r="G12" s="43">
        <f t="shared" ref="G12:J12" ca="1" si="4">OFFSET(G12,-MATCH("PROYECTOS",$A$8:$A$50,0)-1,0)-(OFFSET(G12,-MATCH("PROYECTOS",$A$8:$A$50,0),0))</f>
        <v>1582.196089</v>
      </c>
      <c r="H12" s="43">
        <f t="shared" ca="1" si="4"/>
        <v>984.8054542346149</v>
      </c>
      <c r="I12" s="43">
        <f t="shared" ca="1" si="4"/>
        <v>361.42086238508284</v>
      </c>
      <c r="J12" s="43">
        <f t="shared" ca="1" si="4"/>
        <v>623.38459184953217</v>
      </c>
      <c r="K12" s="44">
        <f t="shared" ca="1" si="1"/>
        <v>0.22842987977142121</v>
      </c>
      <c r="L12" s="45">
        <f t="shared" ca="1" si="2"/>
        <v>0.62242945806865468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1680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</row>
    <row r="17" spans="1:6" ht="15.75" thickBot="1" x14ac:dyDescent="0.3">
      <c r="A17" s="83"/>
      <c r="B17" s="84"/>
      <c r="C17" s="84"/>
      <c r="D17" s="84"/>
      <c r="E17" s="84"/>
      <c r="F17" s="115"/>
    </row>
    <row r="18" spans="1:6" ht="15.75" thickBot="1" x14ac:dyDescent="0.3">
      <c r="A18" s="73"/>
      <c r="B18" s="74">
        <v>3000001</v>
      </c>
      <c r="C18" s="113" t="s">
        <v>275</v>
      </c>
      <c r="D18" s="113"/>
      <c r="E18" s="114"/>
      <c r="F18" s="75">
        <v>0.54127399416955613</v>
      </c>
    </row>
  </sheetData>
  <mergeCells count="17">
    <mergeCell ref="C18:E18"/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82</v>
      </c>
      <c r="B1" s="47" t="s">
        <v>232</v>
      </c>
      <c r="C1" s="47" t="s">
        <v>47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1667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1755.3916850000001</v>
      </c>
      <c r="I6" s="15">
        <v>2216.373302</v>
      </c>
      <c r="J6" s="15">
        <v>1328.2477871540982</v>
      </c>
      <c r="K6" s="15">
        <v>424.40717191007036</v>
      </c>
      <c r="L6" s="15">
        <v>903.84061524402796</v>
      </c>
      <c r="M6" s="16">
        <v>0.19148722443421237</v>
      </c>
      <c r="N6" s="17">
        <v>0.59928884089856183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1389.7698459999997</v>
      </c>
      <c r="I7" s="35">
        <f ca="1">SUM(I8:OFFSET(I6,MATCH("PROYECTOS",$A$8:$A$18,0),0))</f>
        <v>634.17721300000028</v>
      </c>
      <c r="J7" s="35">
        <f ca="1">SUM(J8:OFFSET(J6,MATCH("PROYECTOS",$A$8:$A$18,0),0))</f>
        <v>343.44233291948331</v>
      </c>
      <c r="K7" s="35">
        <f ca="1">SUM(K8:OFFSET(K6,MATCH("PROYECTOS",$A$8:$A$18,0),0))</f>
        <v>62.986309524987519</v>
      </c>
      <c r="L7" s="35">
        <f ca="1">SUM(L8:OFFSET(L6,MATCH("PROYECTOS",$A$8:$A$18,0),0))</f>
        <v>280.45602339449579</v>
      </c>
      <c r="M7" s="37">
        <f ca="1">IFERROR(K7/I7,0)</f>
        <v>9.9319729933259979E-2</v>
      </c>
      <c r="N7" s="38">
        <f ca="1">IFERROR(SUM(K7,L7)/I7,0)</f>
        <v>0.54155577633389862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26.929896999999997</v>
      </c>
      <c r="I8" s="22">
        <v>38.626268000000003</v>
      </c>
      <c r="J8" s="22">
        <f t="shared" ref="J8:J17" si="0">SUM(K8,L8)</f>
        <v>36.692942148802103</v>
      </c>
      <c r="K8" s="22">
        <v>14.219019171212494</v>
      </c>
      <c r="L8" s="22">
        <v>22.473922977589609</v>
      </c>
      <c r="M8" s="23">
        <f t="shared" ref="M8:M18" si="1">IFERROR(K8/I8,0)</f>
        <v>0.36811786143078834</v>
      </c>
      <c r="N8" s="24">
        <f t="shared" ref="N8:N18" si="2">IFERROR(SUM(K8,L8)/I8,0)</f>
        <v>0.94994789941399727</v>
      </c>
      <c r="O8" s="61">
        <v>1154</v>
      </c>
      <c r="P8" s="22">
        <v>4</v>
      </c>
      <c r="Q8" s="24">
        <f>IFERROR(P8/O8,".")</f>
        <v>3.4662045060658577E-3</v>
      </c>
    </row>
    <row r="9" spans="1:17" ht="25.5" x14ac:dyDescent="0.25">
      <c r="A9" s="18"/>
      <c r="B9" s="65">
        <v>5001777</v>
      </c>
      <c r="C9" s="20" t="s">
        <v>1668</v>
      </c>
      <c r="D9" s="20">
        <v>3000001</v>
      </c>
      <c r="E9" s="20" t="s">
        <v>275</v>
      </c>
      <c r="F9" s="60">
        <v>177</v>
      </c>
      <c r="G9" s="20" t="s">
        <v>1013</v>
      </c>
      <c r="H9" s="21">
        <v>1361.2550180000001</v>
      </c>
      <c r="I9" s="22">
        <v>595.16138500000022</v>
      </c>
      <c r="J9" s="22">
        <f t="shared" si="0"/>
        <v>306.35983224585652</v>
      </c>
      <c r="K9" s="22">
        <v>48.767290353775024</v>
      </c>
      <c r="L9" s="22">
        <v>257.5925418920815</v>
      </c>
      <c r="M9" s="23">
        <f t="shared" si="1"/>
        <v>8.193960761378194E-2</v>
      </c>
      <c r="N9" s="24">
        <f t="shared" si="2"/>
        <v>0.51475085576302371</v>
      </c>
      <c r="O9" s="61">
        <v>45</v>
      </c>
      <c r="P9" s="22">
        <v>44</v>
      </c>
      <c r="Q9" s="24">
        <f t="shared" ref="Q9:Q17" si="3">IFERROR(P9/O9,".")</f>
        <v>0.97777777777777775</v>
      </c>
    </row>
    <row r="10" spans="1:17" ht="51" x14ac:dyDescent="0.25">
      <c r="A10" s="18"/>
      <c r="B10" s="65">
        <v>5004465</v>
      </c>
      <c r="C10" s="20" t="s">
        <v>1669</v>
      </c>
      <c r="D10" s="20">
        <v>3000001</v>
      </c>
      <c r="E10" s="20" t="s">
        <v>275</v>
      </c>
      <c r="F10" s="60">
        <v>60</v>
      </c>
      <c r="G10" s="20" t="s">
        <v>323</v>
      </c>
      <c r="H10" s="21">
        <v>0.1</v>
      </c>
      <c r="I10" s="22">
        <v>0</v>
      </c>
      <c r="J10" s="22">
        <f t="shared" si="0"/>
        <v>0</v>
      </c>
      <c r="K10" s="22">
        <v>0</v>
      </c>
      <c r="L10" s="22">
        <v>0</v>
      </c>
      <c r="M10" s="23">
        <f t="shared" si="1"/>
        <v>0</v>
      </c>
      <c r="N10" s="24">
        <f t="shared" si="2"/>
        <v>0</v>
      </c>
      <c r="O10" s="61">
        <v>0</v>
      </c>
      <c r="P10" s="22">
        <v>0</v>
      </c>
      <c r="Q10" s="24" t="str">
        <f t="shared" si="3"/>
        <v>.</v>
      </c>
    </row>
    <row r="11" spans="1:17" ht="25.5" x14ac:dyDescent="0.25">
      <c r="A11" s="18"/>
      <c r="B11" s="65">
        <v>5002737</v>
      </c>
      <c r="C11" s="20" t="s">
        <v>1670</v>
      </c>
      <c r="D11" s="20">
        <v>3000269</v>
      </c>
      <c r="E11" s="20" t="s">
        <v>1663</v>
      </c>
      <c r="F11" s="60">
        <v>46</v>
      </c>
      <c r="G11" s="20" t="s">
        <v>866</v>
      </c>
      <c r="H11" s="21">
        <v>0.4</v>
      </c>
      <c r="I11" s="22">
        <v>2.3906E-2</v>
      </c>
      <c r="J11" s="22">
        <f t="shared" si="0"/>
        <v>2.3905310779809952E-2</v>
      </c>
      <c r="K11" s="22">
        <v>0</v>
      </c>
      <c r="L11" s="22">
        <v>2.3905310779809952E-2</v>
      </c>
      <c r="M11" s="23">
        <f t="shared" si="1"/>
        <v>0</v>
      </c>
      <c r="N11" s="24">
        <f t="shared" si="2"/>
        <v>0.99997116957290855</v>
      </c>
      <c r="O11" s="61">
        <v>2</v>
      </c>
      <c r="P11" s="22">
        <v>1</v>
      </c>
      <c r="Q11" s="24">
        <f t="shared" si="3"/>
        <v>0.5</v>
      </c>
    </row>
    <row r="12" spans="1:17" ht="51" x14ac:dyDescent="0.25">
      <c r="A12" s="18"/>
      <c r="B12" s="65">
        <v>5005060</v>
      </c>
      <c r="C12" s="20" t="s">
        <v>1671</v>
      </c>
      <c r="D12" s="20">
        <v>3000269</v>
      </c>
      <c r="E12" s="20" t="s">
        <v>1663</v>
      </c>
      <c r="F12" s="60">
        <v>60</v>
      </c>
      <c r="G12" s="20" t="s">
        <v>323</v>
      </c>
      <c r="H12" s="21">
        <v>0.1</v>
      </c>
      <c r="I12" s="22">
        <v>0</v>
      </c>
      <c r="J12" s="22">
        <f t="shared" si="0"/>
        <v>0</v>
      </c>
      <c r="K12" s="22">
        <v>0</v>
      </c>
      <c r="L12" s="22">
        <v>0</v>
      </c>
      <c r="M12" s="23">
        <f t="shared" si="1"/>
        <v>0</v>
      </c>
      <c r="N12" s="24">
        <f t="shared" si="2"/>
        <v>0</v>
      </c>
      <c r="O12" s="61">
        <v>0</v>
      </c>
      <c r="P12" s="22">
        <v>0</v>
      </c>
      <c r="Q12" s="24" t="str">
        <f t="shared" si="3"/>
        <v>.</v>
      </c>
    </row>
    <row r="13" spans="1:17" ht="38.25" x14ac:dyDescent="0.25">
      <c r="A13" s="18"/>
      <c r="B13" s="65">
        <v>5002740</v>
      </c>
      <c r="C13" s="20" t="s">
        <v>1672</v>
      </c>
      <c r="D13" s="20">
        <v>3000270</v>
      </c>
      <c r="E13" s="20" t="s">
        <v>1664</v>
      </c>
      <c r="F13" s="60">
        <v>120</v>
      </c>
      <c r="G13" s="20" t="s">
        <v>800</v>
      </c>
      <c r="H13" s="21">
        <v>0.25</v>
      </c>
      <c r="I13" s="22">
        <v>0</v>
      </c>
      <c r="J13" s="22">
        <f t="shared" si="0"/>
        <v>0</v>
      </c>
      <c r="K13" s="22">
        <v>0</v>
      </c>
      <c r="L13" s="22">
        <v>0</v>
      </c>
      <c r="M13" s="23">
        <f t="shared" si="1"/>
        <v>0</v>
      </c>
      <c r="N13" s="24">
        <f t="shared" si="2"/>
        <v>0</v>
      </c>
      <c r="O13" s="61">
        <v>0</v>
      </c>
      <c r="P13" s="22">
        <v>0</v>
      </c>
      <c r="Q13" s="24" t="str">
        <f t="shared" si="3"/>
        <v>.</v>
      </c>
    </row>
    <row r="14" spans="1:17" ht="25.5" x14ac:dyDescent="0.25">
      <c r="A14" s="18"/>
      <c r="B14" s="65">
        <v>5002741</v>
      </c>
      <c r="C14" s="20" t="s">
        <v>1673</v>
      </c>
      <c r="D14" s="20">
        <v>3000270</v>
      </c>
      <c r="E14" s="20" t="s">
        <v>1664</v>
      </c>
      <c r="F14" s="60">
        <v>120</v>
      </c>
      <c r="G14" s="20" t="s">
        <v>800</v>
      </c>
      <c r="H14" s="21">
        <v>0.51825100000000002</v>
      </c>
      <c r="I14" s="22">
        <v>0.35845399999999999</v>
      </c>
      <c r="J14" s="22">
        <f t="shared" si="0"/>
        <v>0.35845321416854858</v>
      </c>
      <c r="K14" s="22">
        <v>0</v>
      </c>
      <c r="L14" s="22">
        <v>0.35845321416854858</v>
      </c>
      <c r="M14" s="23">
        <f t="shared" si="1"/>
        <v>0</v>
      </c>
      <c r="N14" s="24">
        <f t="shared" si="2"/>
        <v>0.9999978077202335</v>
      </c>
      <c r="O14" s="61">
        <v>7</v>
      </c>
      <c r="P14" s="22">
        <v>5</v>
      </c>
      <c r="Q14" s="24">
        <f t="shared" si="3"/>
        <v>0.7142857142857143</v>
      </c>
    </row>
    <row r="15" spans="1:17" ht="25.5" x14ac:dyDescent="0.25">
      <c r="A15" s="18"/>
      <c r="B15" s="65">
        <v>5002741</v>
      </c>
      <c r="C15" s="20" t="s">
        <v>1673</v>
      </c>
      <c r="D15" s="20">
        <v>3000270</v>
      </c>
      <c r="E15" s="20" t="s">
        <v>1664</v>
      </c>
      <c r="F15" s="60">
        <v>227</v>
      </c>
      <c r="G15" s="20" t="s">
        <v>903</v>
      </c>
      <c r="H15" s="21">
        <v>1.668E-2</v>
      </c>
      <c r="I15" s="22">
        <v>0</v>
      </c>
      <c r="J15" s="22">
        <f t="shared" si="0"/>
        <v>0</v>
      </c>
      <c r="K15" s="22">
        <v>0</v>
      </c>
      <c r="L15" s="22">
        <v>0</v>
      </c>
      <c r="M15" s="23">
        <f t="shared" si="1"/>
        <v>0</v>
      </c>
      <c r="N15" s="24">
        <f t="shared" si="2"/>
        <v>0</v>
      </c>
      <c r="O15" s="61">
        <v>200</v>
      </c>
      <c r="P15" s="22">
        <v>0</v>
      </c>
      <c r="Q15" s="24">
        <f t="shared" si="3"/>
        <v>0</v>
      </c>
    </row>
    <row r="16" spans="1:17" ht="51" x14ac:dyDescent="0.25">
      <c r="A16" s="18"/>
      <c r="B16" s="65">
        <v>5005061</v>
      </c>
      <c r="C16" s="20" t="s">
        <v>1674</v>
      </c>
      <c r="D16" s="20">
        <v>3000666</v>
      </c>
      <c r="E16" s="20" t="s">
        <v>1665</v>
      </c>
      <c r="F16" s="60">
        <v>120</v>
      </c>
      <c r="G16" s="20" t="s">
        <v>800</v>
      </c>
      <c r="H16" s="21">
        <v>0.1</v>
      </c>
      <c r="I16" s="22">
        <v>0</v>
      </c>
      <c r="J16" s="22">
        <f t="shared" si="0"/>
        <v>0</v>
      </c>
      <c r="K16" s="22">
        <v>0</v>
      </c>
      <c r="L16" s="22">
        <v>0</v>
      </c>
      <c r="M16" s="23">
        <f t="shared" si="1"/>
        <v>0</v>
      </c>
      <c r="N16" s="24">
        <f t="shared" si="2"/>
        <v>0</v>
      </c>
      <c r="O16" s="61">
        <v>0</v>
      </c>
      <c r="P16" s="22">
        <v>0</v>
      </c>
      <c r="Q16" s="24" t="str">
        <f t="shared" si="3"/>
        <v>.</v>
      </c>
    </row>
    <row r="17" spans="1:17" ht="63.75" x14ac:dyDescent="0.25">
      <c r="A17" s="18"/>
      <c r="B17" s="65">
        <v>5005062</v>
      </c>
      <c r="C17" s="20" t="s">
        <v>1675</v>
      </c>
      <c r="D17" s="20">
        <v>3000666</v>
      </c>
      <c r="E17" s="20" t="s">
        <v>1665</v>
      </c>
      <c r="F17" s="60">
        <v>120</v>
      </c>
      <c r="G17" s="20" t="s">
        <v>800</v>
      </c>
      <c r="H17" s="21">
        <v>0.1</v>
      </c>
      <c r="I17" s="22">
        <v>7.1999999999999998E-3</v>
      </c>
      <c r="J17" s="22">
        <f t="shared" si="0"/>
        <v>7.1999998763203621E-3</v>
      </c>
      <c r="K17" s="22">
        <v>0</v>
      </c>
      <c r="L17" s="22">
        <v>7.1999998763203621E-3</v>
      </c>
      <c r="M17" s="23">
        <f t="shared" si="1"/>
        <v>0</v>
      </c>
      <c r="N17" s="24">
        <f t="shared" si="2"/>
        <v>0.99999998282227254</v>
      </c>
      <c r="O17" s="61">
        <v>1</v>
      </c>
      <c r="P17" s="22">
        <v>1</v>
      </c>
      <c r="Q17" s="24">
        <f t="shared" si="3"/>
        <v>1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365.62183900000036</v>
      </c>
      <c r="I18" s="42">
        <f t="shared" ref="I18:L18" ca="1" si="4">OFFSET(I18,-MATCH("PROYECTOS",$A$8:$A$18,0)-1,0)-(OFFSET(I18,-MATCH("PROYECTOS",$A$8:$A$18,0),0))</f>
        <v>1582.1960889999996</v>
      </c>
      <c r="J18" s="42">
        <f t="shared" ca="1" si="4"/>
        <v>984.8054542346149</v>
      </c>
      <c r="K18" s="42">
        <f t="shared" ca="1" si="4"/>
        <v>361.42086238508284</v>
      </c>
      <c r="L18" s="42">
        <f t="shared" ca="1" si="4"/>
        <v>623.38459184953217</v>
      </c>
      <c r="M18" s="44">
        <f t="shared" ca="1" si="1"/>
        <v>0.22842987977142126</v>
      </c>
      <c r="N18" s="45">
        <f t="shared" ca="1" si="2"/>
        <v>0.62242945806865491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82</v>
      </c>
      <c r="B1" s="47" t="s">
        <v>232</v>
      </c>
      <c r="C1" s="47" t="s">
        <v>47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1676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37</v>
      </c>
      <c r="G6" s="20" t="s">
        <v>122</v>
      </c>
      <c r="H6" s="20">
        <v>4</v>
      </c>
      <c r="I6" s="20" t="s">
        <v>1677</v>
      </c>
      <c r="J6" s="20">
        <v>2</v>
      </c>
      <c r="K6" s="20" t="s">
        <v>331</v>
      </c>
      <c r="L6" s="66">
        <v>0</v>
      </c>
      <c r="M6" s="67">
        <v>156.41678200000001</v>
      </c>
      <c r="N6" s="68">
        <v>0</v>
      </c>
      <c r="O6" s="67"/>
      <c r="P6" s="68"/>
    </row>
    <row r="7" spans="1:16" ht="51.75" thickBot="1" x14ac:dyDescent="0.3">
      <c r="A7" s="25"/>
      <c r="B7" s="27">
        <v>3000001</v>
      </c>
      <c r="C7" s="27" t="s">
        <v>275</v>
      </c>
      <c r="D7" s="27"/>
      <c r="E7" s="27" t="s">
        <v>339</v>
      </c>
      <c r="F7" s="27">
        <v>37</v>
      </c>
      <c r="G7" s="27" t="s">
        <v>122</v>
      </c>
      <c r="H7" s="27">
        <v>4</v>
      </c>
      <c r="I7" s="27" t="s">
        <v>1677</v>
      </c>
      <c r="J7" s="27">
        <v>3</v>
      </c>
      <c r="K7" s="27" t="s">
        <v>657</v>
      </c>
      <c r="L7" s="69">
        <v>1144.823292</v>
      </c>
      <c r="M7" s="70">
        <v>131.99868000000001</v>
      </c>
      <c r="N7" s="71">
        <v>0</v>
      </c>
      <c r="O7" s="70"/>
      <c r="P7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82</v>
      </c>
      <c r="B1" s="47" t="s">
        <v>232</v>
      </c>
      <c r="C1" s="47" t="s">
        <v>47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1678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" x14ac:dyDescent="0.25">
      <c r="A6" s="18"/>
      <c r="B6" s="20">
        <v>5001777</v>
      </c>
      <c r="C6" s="20" t="s">
        <v>1668</v>
      </c>
      <c r="D6" s="20">
        <v>3000001</v>
      </c>
      <c r="E6" s="20" t="s">
        <v>275</v>
      </c>
      <c r="F6" s="20">
        <v>177</v>
      </c>
      <c r="G6" s="20" t="s">
        <v>1013</v>
      </c>
      <c r="H6" s="20">
        <v>37</v>
      </c>
      <c r="I6" s="20" t="s">
        <v>122</v>
      </c>
      <c r="J6" s="20">
        <v>4</v>
      </c>
      <c r="K6" s="20" t="s">
        <v>1677</v>
      </c>
      <c r="L6" s="20">
        <v>2</v>
      </c>
      <c r="M6" s="20" t="s">
        <v>331</v>
      </c>
      <c r="N6" s="66">
        <v>0</v>
      </c>
      <c r="O6" s="67">
        <v>156.41678200000001</v>
      </c>
      <c r="P6" s="68">
        <v>0</v>
      </c>
      <c r="Q6" s="67">
        <v>1</v>
      </c>
      <c r="R6" s="68">
        <v>1</v>
      </c>
    </row>
    <row r="7" spans="1:18" ht="51.75" thickBot="1" x14ac:dyDescent="0.3">
      <c r="A7" s="25"/>
      <c r="B7" s="27">
        <v>5001777</v>
      </c>
      <c r="C7" s="27" t="s">
        <v>1668</v>
      </c>
      <c r="D7" s="27">
        <v>3000001</v>
      </c>
      <c r="E7" s="27" t="s">
        <v>275</v>
      </c>
      <c r="F7" s="27">
        <v>177</v>
      </c>
      <c r="G7" s="27" t="s">
        <v>1013</v>
      </c>
      <c r="H7" s="27">
        <v>37</v>
      </c>
      <c r="I7" s="27" t="s">
        <v>122</v>
      </c>
      <c r="J7" s="27">
        <v>4</v>
      </c>
      <c r="K7" s="27" t="s">
        <v>1677</v>
      </c>
      <c r="L7" s="27">
        <v>3</v>
      </c>
      <c r="M7" s="27" t="s">
        <v>657</v>
      </c>
      <c r="N7" s="69">
        <v>1144.8232919999998</v>
      </c>
      <c r="O7" s="70">
        <v>131.99868000000001</v>
      </c>
      <c r="P7" s="71">
        <v>0</v>
      </c>
      <c r="Q7" s="70">
        <v>17</v>
      </c>
      <c r="R7" s="71">
        <v>17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83</v>
      </c>
      <c r="B1" s="48" t="s">
        <v>232</v>
      </c>
      <c r="C1" s="47" t="s">
        <v>48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1681</v>
      </c>
      <c r="L2" s="1" t="s">
        <v>1695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1221.5727770000001</v>
      </c>
      <c r="E6" s="15">
        <f ca="1">SUM(E7:OFFSET(E7,50,0))</f>
        <v>2924.8691920000006</v>
      </c>
      <c r="F6" s="15">
        <f ca="1">SUM(F7:OFFSET(F7,50,0))</f>
        <v>1943.0871389218094</v>
      </c>
      <c r="G6" s="15">
        <f ca="1">SUM(G7:OFFSET(G7,50,0))</f>
        <v>545.68751746837393</v>
      </c>
      <c r="H6" s="15">
        <f ca="1">SUM(H7:OFFSET(H7,50,0))</f>
        <v>1397.3996214534354</v>
      </c>
      <c r="I6" s="16">
        <f ca="1">IFERROR(G6/E6,0)</f>
        <v>0.18656817848843266</v>
      </c>
      <c r="J6" s="17">
        <f ca="1">IFERROR(SUM(G6,H6)/E6,0)</f>
        <v>0.66433300478410218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30.876989000000002</v>
      </c>
      <c r="E7" s="22">
        <v>105.4395619999999</v>
      </c>
      <c r="F7" s="22">
        <f t="shared" ref="F7:F30" si="0">SUM(G7,H7)</f>
        <v>90.611622746189241</v>
      </c>
      <c r="G7" s="22">
        <v>23.989392306815716</v>
      </c>
      <c r="H7" s="22">
        <v>66.622230439373524</v>
      </c>
      <c r="I7" s="23">
        <f t="shared" ref="I7:I30" si="1">IFERROR(G7/E7,0)</f>
        <v>0.22751794347187956</v>
      </c>
      <c r="J7" s="24">
        <f t="shared" ref="J7:J30" si="2">IFERROR(SUM(G7,H7)/E7,0)</f>
        <v>0.85937024990856214</v>
      </c>
      <c r="K7" s="5"/>
      <c r="L7" t="s">
        <v>268</v>
      </c>
      <c r="M7" s="6">
        <v>9.2413598689599894</v>
      </c>
      <c r="N7" s="72">
        <v>0.88273838156349271</v>
      </c>
    </row>
    <row r="8" spans="1:14" x14ac:dyDescent="0.25">
      <c r="A8" s="18"/>
      <c r="B8" s="51">
        <v>2</v>
      </c>
      <c r="C8" s="20" t="s">
        <v>245</v>
      </c>
      <c r="D8" s="21">
        <v>70.599209000000002</v>
      </c>
      <c r="E8" s="22">
        <v>180.12846900000011</v>
      </c>
      <c r="F8" s="22">
        <f t="shared" si="0"/>
        <v>99.316715742781525</v>
      </c>
      <c r="G8" s="22">
        <v>29.680083166211261</v>
      </c>
      <c r="H8" s="22">
        <v>69.636632576570264</v>
      </c>
      <c r="I8" s="23">
        <f t="shared" si="1"/>
        <v>0.16477175057881185</v>
      </c>
      <c r="J8" s="24">
        <f t="shared" si="2"/>
        <v>0.5513660127915786</v>
      </c>
      <c r="K8" s="5"/>
      <c r="L8" t="s">
        <v>244</v>
      </c>
      <c r="M8" s="6">
        <v>90.611622746189241</v>
      </c>
      <c r="N8" s="72">
        <v>0.85937024990856214</v>
      </c>
    </row>
    <row r="9" spans="1:14" x14ac:dyDescent="0.25">
      <c r="A9" s="18"/>
      <c r="B9" s="51">
        <v>3</v>
      </c>
      <c r="C9" s="20" t="s">
        <v>246</v>
      </c>
      <c r="D9" s="21">
        <v>19.565870000000015</v>
      </c>
      <c r="E9" s="22">
        <v>137.99932300000006</v>
      </c>
      <c r="F9" s="22">
        <f t="shared" si="0"/>
        <v>78.564787643376278</v>
      </c>
      <c r="G9" s="22">
        <v>31.683883298975125</v>
      </c>
      <c r="H9" s="22">
        <v>46.880904344401152</v>
      </c>
      <c r="I9" s="23">
        <f t="shared" si="1"/>
        <v>0.22959448358290216</v>
      </c>
      <c r="J9" s="24">
        <f t="shared" si="2"/>
        <v>0.56931284832010542</v>
      </c>
      <c r="K9" s="5"/>
      <c r="L9" t="s">
        <v>251</v>
      </c>
      <c r="M9" s="6">
        <v>275.92586684862806</v>
      </c>
      <c r="N9" s="72">
        <v>0.84679023882824833</v>
      </c>
    </row>
    <row r="10" spans="1:14" x14ac:dyDescent="0.25">
      <c r="A10" s="18"/>
      <c r="B10" s="51">
        <v>4</v>
      </c>
      <c r="C10" s="20" t="s">
        <v>247</v>
      </c>
      <c r="D10" s="21">
        <v>48.274793000000031</v>
      </c>
      <c r="E10" s="22">
        <v>76.160151999999982</v>
      </c>
      <c r="F10" s="22">
        <f t="shared" si="0"/>
        <v>33.482469782997214</v>
      </c>
      <c r="G10" s="22">
        <v>13.600493151054252</v>
      </c>
      <c r="H10" s="22">
        <v>19.881976631942962</v>
      </c>
      <c r="I10" s="23">
        <f t="shared" si="1"/>
        <v>0.17857754736432585</v>
      </c>
      <c r="J10" s="24">
        <f t="shared" si="2"/>
        <v>0.4396323917919337</v>
      </c>
      <c r="K10" s="5"/>
      <c r="L10" t="s">
        <v>263</v>
      </c>
      <c r="M10" s="6">
        <v>113.6384563230485</v>
      </c>
      <c r="N10" s="72">
        <v>0.83549476050801519</v>
      </c>
    </row>
    <row r="11" spans="1:14" x14ac:dyDescent="0.25">
      <c r="A11" s="18"/>
      <c r="B11" s="51">
        <v>5</v>
      </c>
      <c r="C11" s="20" t="s">
        <v>248</v>
      </c>
      <c r="D11" s="21">
        <v>69.898272000000034</v>
      </c>
      <c r="E11" s="22">
        <v>166.15757699999997</v>
      </c>
      <c r="F11" s="22">
        <f t="shared" si="0"/>
        <v>128.35280590719674</v>
      </c>
      <c r="G11" s="22">
        <v>27.056506561866847</v>
      </c>
      <c r="H11" s="22">
        <v>101.29629934532988</v>
      </c>
      <c r="I11" s="23">
        <f t="shared" si="1"/>
        <v>0.16283642943268756</v>
      </c>
      <c r="J11" s="24">
        <f t="shared" si="2"/>
        <v>0.77247639394258116</v>
      </c>
      <c r="K11" s="5"/>
      <c r="L11" t="s">
        <v>252</v>
      </c>
      <c r="M11" s="6">
        <v>141.20128964623555</v>
      </c>
      <c r="N11" s="72">
        <v>0.82153138723189512</v>
      </c>
    </row>
    <row r="12" spans="1:14" x14ac:dyDescent="0.25">
      <c r="A12" s="18"/>
      <c r="B12" s="51">
        <v>6</v>
      </c>
      <c r="C12" s="20" t="s">
        <v>249</v>
      </c>
      <c r="D12" s="21">
        <v>54.126863000000021</v>
      </c>
      <c r="E12" s="22">
        <v>262.95989500000024</v>
      </c>
      <c r="F12" s="22">
        <f t="shared" si="0"/>
        <v>152.8700168617961</v>
      </c>
      <c r="G12" s="22">
        <v>38.219688097044127</v>
      </c>
      <c r="H12" s="22">
        <v>114.65032876475198</v>
      </c>
      <c r="I12" s="23">
        <f t="shared" si="1"/>
        <v>0.14534417157811874</v>
      </c>
      <c r="J12" s="24">
        <f t="shared" si="2"/>
        <v>0.58134346631753853</v>
      </c>
      <c r="K12" s="5"/>
      <c r="L12" t="s">
        <v>259</v>
      </c>
      <c r="M12" s="6">
        <v>35.508935871213907</v>
      </c>
      <c r="N12" s="72">
        <v>0.78012456071835679</v>
      </c>
    </row>
    <row r="13" spans="1:14" x14ac:dyDescent="0.25">
      <c r="A13" s="18"/>
      <c r="B13" s="51">
        <v>8</v>
      </c>
      <c r="C13" s="20" t="s">
        <v>251</v>
      </c>
      <c r="D13" s="21">
        <v>268.58672300000006</v>
      </c>
      <c r="E13" s="22">
        <v>325.84913499999993</v>
      </c>
      <c r="F13" s="22">
        <f t="shared" si="0"/>
        <v>275.92586684862806</v>
      </c>
      <c r="G13" s="22">
        <v>65.435623812658307</v>
      </c>
      <c r="H13" s="22">
        <v>210.49024303596974</v>
      </c>
      <c r="I13" s="23">
        <f t="shared" si="1"/>
        <v>0.20081570513501076</v>
      </c>
      <c r="J13" s="24">
        <f t="shared" si="2"/>
        <v>0.84679023882824833</v>
      </c>
      <c r="K13" s="5"/>
      <c r="L13" t="s">
        <v>260</v>
      </c>
      <c r="M13" s="6">
        <v>2.5808082258091893</v>
      </c>
      <c r="N13" s="72">
        <v>0.77820461873860269</v>
      </c>
    </row>
    <row r="14" spans="1:14" x14ac:dyDescent="0.25">
      <c r="A14" s="18"/>
      <c r="B14" s="51">
        <v>9</v>
      </c>
      <c r="C14" s="20" t="s">
        <v>252</v>
      </c>
      <c r="D14" s="21">
        <v>54.724204999999969</v>
      </c>
      <c r="E14" s="22">
        <v>171.87570900000003</v>
      </c>
      <c r="F14" s="22">
        <f t="shared" si="0"/>
        <v>141.20128964623555</v>
      </c>
      <c r="G14" s="22">
        <v>39.146873525329887</v>
      </c>
      <c r="H14" s="22">
        <v>102.05441612090566</v>
      </c>
      <c r="I14" s="23">
        <f t="shared" si="1"/>
        <v>0.22776268824194279</v>
      </c>
      <c r="J14" s="24">
        <f t="shared" si="2"/>
        <v>0.82153138723189512</v>
      </c>
      <c r="K14" s="5"/>
      <c r="L14" t="s">
        <v>248</v>
      </c>
      <c r="M14" s="6">
        <v>128.35280590719674</v>
      </c>
      <c r="N14" s="72">
        <v>0.77247639394258116</v>
      </c>
    </row>
    <row r="15" spans="1:14" x14ac:dyDescent="0.25">
      <c r="A15" s="18"/>
      <c r="B15" s="51">
        <v>10</v>
      </c>
      <c r="C15" s="20" t="s">
        <v>253</v>
      </c>
      <c r="D15" s="21">
        <v>58.346897000000006</v>
      </c>
      <c r="E15" s="22">
        <v>110.24741800000011</v>
      </c>
      <c r="F15" s="22">
        <f t="shared" si="0"/>
        <v>69.466512421296287</v>
      </c>
      <c r="G15" s="22">
        <v>25.259025384776759</v>
      </c>
      <c r="H15" s="22">
        <v>44.207487036519524</v>
      </c>
      <c r="I15" s="23">
        <f t="shared" si="1"/>
        <v>0.22911217190389652</v>
      </c>
      <c r="J15" s="24">
        <f t="shared" si="2"/>
        <v>0.63009650186361932</v>
      </c>
      <c r="K15" s="5"/>
      <c r="L15" t="s">
        <v>255</v>
      </c>
      <c r="M15" s="6">
        <v>129.50734406083842</v>
      </c>
      <c r="N15" s="72">
        <v>0.7388617294456532</v>
      </c>
    </row>
    <row r="16" spans="1:14" x14ac:dyDescent="0.25">
      <c r="A16" s="18"/>
      <c r="B16" s="51">
        <v>11</v>
      </c>
      <c r="C16" s="20" t="s">
        <v>254</v>
      </c>
      <c r="D16" s="21">
        <v>36.362515000000009</v>
      </c>
      <c r="E16" s="22">
        <v>32.947454</v>
      </c>
      <c r="F16" s="22">
        <f t="shared" si="0"/>
        <v>19.26755435281768</v>
      </c>
      <c r="G16" s="22">
        <v>3.8149075061337498</v>
      </c>
      <c r="H16" s="22">
        <v>15.45264684668393</v>
      </c>
      <c r="I16" s="23">
        <f t="shared" si="1"/>
        <v>0.11578762675057531</v>
      </c>
      <c r="J16" s="24">
        <f t="shared" si="2"/>
        <v>0.58479645658865409</v>
      </c>
      <c r="K16" s="5"/>
      <c r="L16" t="s">
        <v>267</v>
      </c>
      <c r="M16" s="6">
        <v>16.603148112990311</v>
      </c>
      <c r="N16" s="72">
        <v>0.71691631550143431</v>
      </c>
    </row>
    <row r="17" spans="1:14" x14ac:dyDescent="0.25">
      <c r="A17" s="18"/>
      <c r="B17" s="51">
        <v>12</v>
      </c>
      <c r="C17" s="20" t="s">
        <v>255</v>
      </c>
      <c r="D17" s="21">
        <v>41.67035000000002</v>
      </c>
      <c r="E17" s="22">
        <v>175.27953999999983</v>
      </c>
      <c r="F17" s="22">
        <f t="shared" si="0"/>
        <v>129.50734406083842</v>
      </c>
      <c r="G17" s="22">
        <v>32.511826252797619</v>
      </c>
      <c r="H17" s="22">
        <v>96.995517808040802</v>
      </c>
      <c r="I17" s="23">
        <f t="shared" si="1"/>
        <v>0.18548557494387338</v>
      </c>
      <c r="J17" s="24">
        <f t="shared" si="2"/>
        <v>0.7388617294456532</v>
      </c>
      <c r="K17" s="5"/>
      <c r="L17" t="s">
        <v>265</v>
      </c>
      <c r="M17" s="6">
        <v>81.250817080266231</v>
      </c>
      <c r="N17" s="72">
        <v>0.69686174774416132</v>
      </c>
    </row>
    <row r="18" spans="1:14" x14ac:dyDescent="0.25">
      <c r="A18" s="18"/>
      <c r="B18" s="51">
        <v>13</v>
      </c>
      <c r="C18" s="20" t="s">
        <v>256</v>
      </c>
      <c r="D18" s="21">
        <v>46.398987999999996</v>
      </c>
      <c r="E18" s="22">
        <v>149.71243700000002</v>
      </c>
      <c r="F18" s="22">
        <f t="shared" si="0"/>
        <v>96.5995314593915</v>
      </c>
      <c r="G18" s="22">
        <v>38.414979266133741</v>
      </c>
      <c r="H18" s="22">
        <v>58.184552193257758</v>
      </c>
      <c r="I18" s="23">
        <f t="shared" si="1"/>
        <v>0.25659177043610437</v>
      </c>
      <c r="J18" s="24">
        <f t="shared" si="2"/>
        <v>0.64523384559822161</v>
      </c>
      <c r="K18" s="5"/>
      <c r="L18" t="s">
        <v>261</v>
      </c>
      <c r="M18" s="6">
        <v>12.539167651586467</v>
      </c>
      <c r="N18" s="72">
        <v>0.6797793818544684</v>
      </c>
    </row>
    <row r="19" spans="1:14" x14ac:dyDescent="0.25">
      <c r="A19" s="18"/>
      <c r="B19" s="51">
        <v>14</v>
      </c>
      <c r="C19" s="20" t="s">
        <v>257</v>
      </c>
      <c r="D19" s="21">
        <v>26.494792000000004</v>
      </c>
      <c r="E19" s="22">
        <v>73.689274999999967</v>
      </c>
      <c r="F19" s="22">
        <f t="shared" si="0"/>
        <v>29.582209293970664</v>
      </c>
      <c r="G19" s="22">
        <v>13.900540326874761</v>
      </c>
      <c r="H19" s="22">
        <v>15.681668967095902</v>
      </c>
      <c r="I19" s="23">
        <f t="shared" si="1"/>
        <v>0.18863722470976635</v>
      </c>
      <c r="J19" s="24">
        <f t="shared" si="2"/>
        <v>0.40144524822602307</v>
      </c>
      <c r="K19" s="5"/>
      <c r="L19" t="s">
        <v>264</v>
      </c>
      <c r="M19" s="6">
        <v>183.95974829095513</v>
      </c>
      <c r="N19" s="72">
        <v>0.66277282042676999</v>
      </c>
    </row>
    <row r="20" spans="1:14" x14ac:dyDescent="0.25">
      <c r="A20" s="18"/>
      <c r="B20" s="51">
        <v>15</v>
      </c>
      <c r="C20" s="20" t="s">
        <v>258</v>
      </c>
      <c r="D20" s="21">
        <v>84.702563999999924</v>
      </c>
      <c r="E20" s="22">
        <v>285.69079999999997</v>
      </c>
      <c r="F20" s="22">
        <f t="shared" si="0"/>
        <v>121.33234088104483</v>
      </c>
      <c r="G20" s="22">
        <v>39.186142328549977</v>
      </c>
      <c r="H20" s="22">
        <v>82.146198552494852</v>
      </c>
      <c r="I20" s="23">
        <f t="shared" si="1"/>
        <v>0.13716277292985976</v>
      </c>
      <c r="J20" s="24">
        <f t="shared" si="2"/>
        <v>0.42469810326774554</v>
      </c>
      <c r="K20" s="5"/>
      <c r="L20" t="s">
        <v>256</v>
      </c>
      <c r="M20" s="6">
        <v>96.5995314593915</v>
      </c>
      <c r="N20" s="72">
        <v>0.64523384559822161</v>
      </c>
    </row>
    <row r="21" spans="1:14" x14ac:dyDescent="0.25">
      <c r="A21" s="18"/>
      <c r="B21" s="51">
        <v>16</v>
      </c>
      <c r="C21" s="20" t="s">
        <v>259</v>
      </c>
      <c r="D21" s="21">
        <v>15.584665000000001</v>
      </c>
      <c r="E21" s="22">
        <v>45.517007999999969</v>
      </c>
      <c r="F21" s="22">
        <f t="shared" si="0"/>
        <v>35.508935871213907</v>
      </c>
      <c r="G21" s="22">
        <v>19.261131305393064</v>
      </c>
      <c r="H21" s="22">
        <v>16.247804565820843</v>
      </c>
      <c r="I21" s="23">
        <f t="shared" si="1"/>
        <v>0.42316338774712692</v>
      </c>
      <c r="J21" s="24">
        <f t="shared" si="2"/>
        <v>0.78012456071835679</v>
      </c>
      <c r="K21" s="5"/>
      <c r="L21" t="s">
        <v>253</v>
      </c>
      <c r="M21" s="6">
        <v>69.466512421296287</v>
      </c>
      <c r="N21" s="72">
        <v>0.63009650186361932</v>
      </c>
    </row>
    <row r="22" spans="1:14" x14ac:dyDescent="0.25">
      <c r="A22" s="18"/>
      <c r="B22" s="51">
        <v>17</v>
      </c>
      <c r="C22" s="20" t="s">
        <v>260</v>
      </c>
      <c r="D22" s="21">
        <v>1.7089569999999998</v>
      </c>
      <c r="E22" s="22">
        <v>3.3163619999999994</v>
      </c>
      <c r="F22" s="22">
        <f t="shared" si="0"/>
        <v>2.5808082258091893</v>
      </c>
      <c r="G22" s="22">
        <v>0.72424177630455233</v>
      </c>
      <c r="H22" s="22">
        <v>1.8565664495046368</v>
      </c>
      <c r="I22" s="23">
        <f t="shared" si="1"/>
        <v>0.21838441530344169</v>
      </c>
      <c r="J22" s="24">
        <f t="shared" si="2"/>
        <v>0.77820461873860269</v>
      </c>
      <c r="K22" s="5"/>
      <c r="L22" t="s">
        <v>254</v>
      </c>
      <c r="M22" s="6">
        <v>19.26755435281768</v>
      </c>
      <c r="N22" s="72">
        <v>0.58479645658865409</v>
      </c>
    </row>
    <row r="23" spans="1:14" x14ac:dyDescent="0.25">
      <c r="A23" s="18"/>
      <c r="B23" s="51">
        <v>18</v>
      </c>
      <c r="C23" s="20" t="s">
        <v>261</v>
      </c>
      <c r="D23" s="21">
        <v>16.331448999999999</v>
      </c>
      <c r="E23" s="22">
        <v>18.445937000000001</v>
      </c>
      <c r="F23" s="22">
        <f t="shared" si="0"/>
        <v>12.539167651586467</v>
      </c>
      <c r="G23" s="22">
        <v>3.3650768410298042</v>
      </c>
      <c r="H23" s="22">
        <v>9.1740908105566632</v>
      </c>
      <c r="I23" s="23">
        <f t="shared" si="1"/>
        <v>0.182429162640521</v>
      </c>
      <c r="J23" s="24">
        <f t="shared" si="2"/>
        <v>0.6797793818544684</v>
      </c>
      <c r="K23" s="5"/>
      <c r="L23" t="s">
        <v>249</v>
      </c>
      <c r="M23" s="6">
        <v>152.8700168617961</v>
      </c>
      <c r="N23" s="72">
        <v>0.58134346631753853</v>
      </c>
    </row>
    <row r="24" spans="1:14" x14ac:dyDescent="0.25">
      <c r="A24" s="18"/>
      <c r="B24" s="51">
        <v>19</v>
      </c>
      <c r="C24" s="20" t="s">
        <v>262</v>
      </c>
      <c r="D24" s="21">
        <v>15.822270999999997</v>
      </c>
      <c r="E24" s="22">
        <v>26.521876999999996</v>
      </c>
      <c r="F24" s="22">
        <f t="shared" si="0"/>
        <v>14.279081470340316</v>
      </c>
      <c r="G24" s="22">
        <v>1.6608552278485149</v>
      </c>
      <c r="H24" s="22">
        <v>12.618226242491801</v>
      </c>
      <c r="I24" s="23">
        <f t="shared" si="1"/>
        <v>6.262208469817257E-2</v>
      </c>
      <c r="J24" s="24">
        <f t="shared" si="2"/>
        <v>0.53838879768352432</v>
      </c>
      <c r="K24" s="5"/>
      <c r="L24" t="s">
        <v>246</v>
      </c>
      <c r="M24" s="6">
        <v>78.564787643376278</v>
      </c>
      <c r="N24" s="72">
        <v>0.56931284832010542</v>
      </c>
    </row>
    <row r="25" spans="1:14" x14ac:dyDescent="0.25">
      <c r="A25" s="18"/>
      <c r="B25" s="51">
        <v>20</v>
      </c>
      <c r="C25" s="20" t="s">
        <v>263</v>
      </c>
      <c r="D25" s="21">
        <v>73.195080000000033</v>
      </c>
      <c r="E25" s="22">
        <v>136.01336799999996</v>
      </c>
      <c r="F25" s="22">
        <f t="shared" si="0"/>
        <v>113.6384563230485</v>
      </c>
      <c r="G25" s="22">
        <v>47.905588565647484</v>
      </c>
      <c r="H25" s="22">
        <v>65.73286775740101</v>
      </c>
      <c r="I25" s="23">
        <f t="shared" si="1"/>
        <v>0.35221235434481335</v>
      </c>
      <c r="J25" s="24">
        <f t="shared" si="2"/>
        <v>0.83549476050801519</v>
      </c>
      <c r="K25" s="5"/>
      <c r="L25" t="s">
        <v>266</v>
      </c>
      <c r="M25" s="6">
        <v>7.4045483780791983</v>
      </c>
      <c r="N25" s="72">
        <v>0.56378231681071456</v>
      </c>
    </row>
    <row r="26" spans="1:14" x14ac:dyDescent="0.25">
      <c r="A26" s="18"/>
      <c r="B26" s="51">
        <v>21</v>
      </c>
      <c r="C26" s="20" t="s">
        <v>264</v>
      </c>
      <c r="D26" s="21">
        <v>122.54704700000009</v>
      </c>
      <c r="E26" s="22">
        <v>277.56079099999982</v>
      </c>
      <c r="F26" s="22">
        <f t="shared" si="0"/>
        <v>183.95974829095513</v>
      </c>
      <c r="G26" s="22">
        <v>29.360764990819213</v>
      </c>
      <c r="H26" s="22">
        <v>154.59898330013593</v>
      </c>
      <c r="I26" s="23">
        <f t="shared" si="1"/>
        <v>0.10578138534999071</v>
      </c>
      <c r="J26" s="24">
        <f t="shared" si="2"/>
        <v>0.66277282042676999</v>
      </c>
      <c r="K26" s="5"/>
      <c r="L26" t="s">
        <v>245</v>
      </c>
      <c r="M26" s="6">
        <v>99.316715742781525</v>
      </c>
      <c r="N26" s="72">
        <v>0.5513660127915786</v>
      </c>
    </row>
    <row r="27" spans="1:14" x14ac:dyDescent="0.25">
      <c r="A27" s="18"/>
      <c r="B27" s="51">
        <v>22</v>
      </c>
      <c r="C27" s="20" t="s">
        <v>265</v>
      </c>
      <c r="D27" s="21">
        <v>11.066267999999997</v>
      </c>
      <c r="E27" s="22">
        <v>116.59531799999995</v>
      </c>
      <c r="F27" s="22">
        <f t="shared" si="0"/>
        <v>81.250817080266231</v>
      </c>
      <c r="G27" s="22">
        <v>6.2599868844432542</v>
      </c>
      <c r="H27" s="22">
        <v>74.99083019582298</v>
      </c>
      <c r="I27" s="23">
        <f t="shared" si="1"/>
        <v>5.3689865011931757E-2</v>
      </c>
      <c r="J27" s="24">
        <f t="shared" si="2"/>
        <v>0.69686174774416132</v>
      </c>
      <c r="K27" s="5"/>
      <c r="L27" t="s">
        <v>262</v>
      </c>
      <c r="M27" s="6">
        <v>14.279081470340316</v>
      </c>
      <c r="N27" s="72">
        <v>0.53838879768352432</v>
      </c>
    </row>
    <row r="28" spans="1:14" x14ac:dyDescent="0.25">
      <c r="A28" s="18"/>
      <c r="B28" s="51">
        <v>23</v>
      </c>
      <c r="C28" s="20" t="s">
        <v>266</v>
      </c>
      <c r="D28" s="21">
        <v>29.567151000000003</v>
      </c>
      <c r="E28" s="22">
        <v>13.133701</v>
      </c>
      <c r="F28" s="22">
        <f t="shared" si="0"/>
        <v>7.4045483780791983</v>
      </c>
      <c r="G28" s="22">
        <v>3.3641187506727874</v>
      </c>
      <c r="H28" s="22">
        <v>4.0404296274064109</v>
      </c>
      <c r="I28" s="23">
        <f t="shared" si="1"/>
        <v>0.25614400317722991</v>
      </c>
      <c r="J28" s="24">
        <f t="shared" si="2"/>
        <v>0.56378231681071456</v>
      </c>
      <c r="K28" s="5"/>
      <c r="L28" t="s">
        <v>247</v>
      </c>
      <c r="M28" s="6">
        <v>33.482469782997214</v>
      </c>
      <c r="N28" s="72">
        <v>0.4396323917919337</v>
      </c>
    </row>
    <row r="29" spans="1:14" x14ac:dyDescent="0.25">
      <c r="A29" s="18"/>
      <c r="B29" s="51">
        <v>24</v>
      </c>
      <c r="C29" s="20" t="s">
        <v>267</v>
      </c>
      <c r="D29" s="21">
        <v>9.9739759999999986</v>
      </c>
      <c r="E29" s="22">
        <v>23.159115999999994</v>
      </c>
      <c r="F29" s="22">
        <f t="shared" si="0"/>
        <v>16.603148112990311</v>
      </c>
      <c r="G29" s="22">
        <v>8.147295753005892</v>
      </c>
      <c r="H29" s="22">
        <v>8.4558523599844193</v>
      </c>
      <c r="I29" s="23">
        <f t="shared" si="1"/>
        <v>0.3517964914121029</v>
      </c>
      <c r="J29" s="24">
        <f t="shared" si="2"/>
        <v>0.71691631550143431</v>
      </c>
      <c r="K29" s="5"/>
      <c r="L29" t="s">
        <v>258</v>
      </c>
      <c r="M29" s="6">
        <v>121.33234088104483</v>
      </c>
      <c r="N29" s="72">
        <v>0.42469810326774554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15.146883000000001</v>
      </c>
      <c r="E30" s="29">
        <v>10.468967999999993</v>
      </c>
      <c r="F30" s="29">
        <f t="shared" si="0"/>
        <v>9.2413598689599894</v>
      </c>
      <c r="G30" s="29">
        <v>3.7384923879872076</v>
      </c>
      <c r="H30" s="29">
        <v>5.5028674809727818</v>
      </c>
      <c r="I30" s="30">
        <f t="shared" si="1"/>
        <v>0.35710228438822339</v>
      </c>
      <c r="J30" s="31">
        <f t="shared" si="2"/>
        <v>0.88273838156349271</v>
      </c>
      <c r="K30" s="5"/>
      <c r="L30" t="s">
        <v>257</v>
      </c>
      <c r="M30" s="6">
        <v>29.582209293970664</v>
      </c>
      <c r="N30" s="72">
        <v>0.40144524822602307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83</v>
      </c>
      <c r="B1" s="53" t="s">
        <v>232</v>
      </c>
      <c r="C1" s="47" t="s">
        <v>48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1682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1221.5727770000001</v>
      </c>
      <c r="E6" s="15">
        <v>2924.8691920000006</v>
      </c>
      <c r="F6" s="15">
        <v>1943.0871389218094</v>
      </c>
      <c r="G6" s="15">
        <v>545.68751746837393</v>
      </c>
      <c r="H6" s="15">
        <v>1397.3996214534354</v>
      </c>
      <c r="I6" s="16">
        <v>0.18656817848843266</v>
      </c>
      <c r="J6" s="17">
        <v>0.66433300478410218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434.40925400000049</v>
      </c>
      <c r="E7" s="36">
        <f ca="1">SUM(E8:OFFSET(E6,MATCH("GOBIERNOS REGIONALES",$A$8:$A$50,0),0))</f>
        <v>682.23285199999964</v>
      </c>
      <c r="F7" s="36">
        <f ca="1">SUM(F8:OFFSET(F6,MATCH("GOBIERNOS REGIONALES",$A$8:$A$50,0),0))</f>
        <v>480.89724080473036</v>
      </c>
      <c r="G7" s="36">
        <f ca="1">SUM(G8:OFFSET(G6,MATCH("GOBIERNOS REGIONALES",$A$8:$A$50,0),0))</f>
        <v>120.84225087256527</v>
      </c>
      <c r="H7" s="36">
        <f ca="1">SUM(H8:OFFSET(H6,MATCH("GOBIERNOS REGIONALES",$A$8:$A$50,0),0))</f>
        <v>360.05498993216509</v>
      </c>
      <c r="I7" s="37">
        <f ca="1">IFERROR(G7/E7,0)</f>
        <v>0.17712757531143536</v>
      </c>
      <c r="J7" s="38">
        <f ca="1">IFERROR(SUM(G7,H7)/E7,0)</f>
        <v>0.70488725278320463</v>
      </c>
      <c r="K7" s="5"/>
    </row>
    <row r="8" spans="1:11" ht="25.5" x14ac:dyDescent="0.25">
      <c r="A8" s="18"/>
      <c r="B8" s="19">
        <v>37</v>
      </c>
      <c r="C8" s="20" t="s">
        <v>122</v>
      </c>
      <c r="D8" s="21">
        <v>434.40925400000049</v>
      </c>
      <c r="E8" s="22">
        <v>682.23285199999964</v>
      </c>
      <c r="F8" s="22">
        <f t="shared" ref="F8:F34" si="0">SUM(G8,H8)</f>
        <v>480.89724080473036</v>
      </c>
      <c r="G8" s="22">
        <v>120.84225087256527</v>
      </c>
      <c r="H8" s="22">
        <v>360.05498993216509</v>
      </c>
      <c r="I8" s="23">
        <f t="shared" ref="I8:I34" si="1">IFERROR(G8/E8,0)</f>
        <v>0.17712757531143536</v>
      </c>
      <c r="J8" s="24">
        <f t="shared" ref="J8:J34" si="2">IFERROR(SUM(G8,H8)/E8,0)</f>
        <v>0.70488725278320463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39.950538000000002</v>
      </c>
      <c r="E9" s="36">
        <f ca="1">SUM(E10:OFFSET(E8,(MATCH("GOBIERNOS LOCALES",$A$8:$A$50,0)-MATCH("GOBIERNOS REGIONALES",$A$8:$A$50,0)),0))</f>
        <v>102.71198500000004</v>
      </c>
      <c r="F9" s="36">
        <f ca="1">SUM(F10:OFFSET(F8,(MATCH("GOBIERNOS LOCALES",$A$8:$A$50,0)-MATCH("GOBIERNOS REGIONALES",$A$8:$A$50,0)),0))</f>
        <v>85.89132770310168</v>
      </c>
      <c r="G9" s="36">
        <f ca="1">SUM(G10:OFFSET(G8,(MATCH("GOBIERNOS LOCALES",$A$8:$A$50,0)-MATCH("GOBIERNOS REGIONALES",$A$8:$A$50,0)),0))</f>
        <v>34.536186677742677</v>
      </c>
      <c r="H9" s="36">
        <f ca="1">SUM(H10:OFFSET(H8,(MATCH("GOBIERNOS LOCALES",$A$8:$A$50,0)-MATCH("GOBIERNOS REGIONALES",$A$8:$A$50,0)),0))</f>
        <v>51.355141025358996</v>
      </c>
      <c r="I9" s="37">
        <f t="shared" ca="1" si="1"/>
        <v>0.33624300686762759</v>
      </c>
      <c r="J9" s="38">
        <f t="shared" ca="1" si="2"/>
        <v>0.83623471694273688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12.615358000000002</v>
      </c>
      <c r="F10" s="22">
        <f t="shared" si="0"/>
        <v>11.787525103048537</v>
      </c>
      <c r="G10" s="22">
        <v>2.2149780979234492</v>
      </c>
      <c r="H10" s="22">
        <v>9.572547005125088</v>
      </c>
      <c r="I10" s="23">
        <f t="shared" si="1"/>
        <v>0.17557790257901906</v>
      </c>
      <c r="J10" s="24">
        <f t="shared" si="2"/>
        <v>0.93437896118750929</v>
      </c>
      <c r="K10" s="5"/>
    </row>
    <row r="11" spans="1:11" x14ac:dyDescent="0.25">
      <c r="A11" s="18"/>
      <c r="B11" s="19">
        <v>441</v>
      </c>
      <c r="C11" s="20" t="s">
        <v>206</v>
      </c>
      <c r="D11" s="21">
        <v>0</v>
      </c>
      <c r="E11" s="22">
        <v>0.41999999999999993</v>
      </c>
      <c r="F11" s="22">
        <f t="shared" si="0"/>
        <v>0.23325799497251865</v>
      </c>
      <c r="G11" s="22">
        <v>0</v>
      </c>
      <c r="H11" s="22">
        <v>0.23325799497251865</v>
      </c>
      <c r="I11" s="23">
        <f t="shared" si="1"/>
        <v>0</v>
      </c>
      <c r="J11" s="24">
        <f t="shared" si="2"/>
        <v>0.55537617850599685</v>
      </c>
      <c r="K11" s="5"/>
    </row>
    <row r="12" spans="1:11" x14ac:dyDescent="0.25">
      <c r="A12" s="18"/>
      <c r="B12" s="19">
        <v>442</v>
      </c>
      <c r="C12" s="20" t="s">
        <v>207</v>
      </c>
      <c r="D12" s="21">
        <v>0</v>
      </c>
      <c r="E12" s="22">
        <v>1.345464</v>
      </c>
      <c r="F12" s="22">
        <f t="shared" si="0"/>
        <v>1.1969436880899593</v>
      </c>
      <c r="G12" s="22">
        <v>0</v>
      </c>
      <c r="H12" s="22">
        <v>1.1969436880899593</v>
      </c>
      <c r="I12" s="23">
        <f t="shared" si="1"/>
        <v>0</v>
      </c>
      <c r="J12" s="24">
        <f t="shared" si="2"/>
        <v>0.88961405737348553</v>
      </c>
      <c r="K12" s="5"/>
    </row>
    <row r="13" spans="1:11" x14ac:dyDescent="0.25">
      <c r="A13" s="18"/>
      <c r="B13" s="19">
        <v>443</v>
      </c>
      <c r="C13" s="20" t="s">
        <v>208</v>
      </c>
      <c r="D13" s="21">
        <v>0</v>
      </c>
      <c r="E13" s="22">
        <v>1.0698429999999997</v>
      </c>
      <c r="F13" s="22">
        <f t="shared" si="0"/>
        <v>0.79929078969871625</v>
      </c>
      <c r="G13" s="22">
        <v>9.2532001435756683E-3</v>
      </c>
      <c r="H13" s="22">
        <v>0.79003758955514058</v>
      </c>
      <c r="I13" s="23">
        <f t="shared" si="1"/>
        <v>8.6491196779113124E-3</v>
      </c>
      <c r="J13" s="24">
        <f t="shared" si="2"/>
        <v>0.74711036077136228</v>
      </c>
      <c r="K13" s="5"/>
    </row>
    <row r="14" spans="1:11" x14ac:dyDescent="0.25">
      <c r="A14" s="18"/>
      <c r="B14" s="19">
        <v>444</v>
      </c>
      <c r="C14" s="20" t="s">
        <v>209</v>
      </c>
      <c r="D14" s="21">
        <v>0</v>
      </c>
      <c r="E14" s="22">
        <v>0.35</v>
      </c>
      <c r="F14" s="22">
        <f t="shared" si="0"/>
        <v>1.3285079738125205E-2</v>
      </c>
      <c r="G14" s="22">
        <v>0</v>
      </c>
      <c r="H14" s="22">
        <v>1.3285079738125205E-2</v>
      </c>
      <c r="I14" s="23">
        <f t="shared" si="1"/>
        <v>0</v>
      </c>
      <c r="J14" s="24">
        <f t="shared" si="2"/>
        <v>3.7957370680357733E-2</v>
      </c>
      <c r="K14" s="5"/>
    </row>
    <row r="15" spans="1:11" x14ac:dyDescent="0.25">
      <c r="A15" s="18"/>
      <c r="B15" s="19">
        <v>445</v>
      </c>
      <c r="C15" s="20" t="s">
        <v>210</v>
      </c>
      <c r="D15" s="21">
        <v>0</v>
      </c>
      <c r="E15" s="22">
        <v>2.0199449999999999</v>
      </c>
      <c r="F15" s="22">
        <f t="shared" si="0"/>
        <v>1.4285303496581037</v>
      </c>
      <c r="G15" s="22">
        <v>0.15674984455108643</v>
      </c>
      <c r="H15" s="22">
        <v>1.2717805051070172</v>
      </c>
      <c r="I15" s="23">
        <f t="shared" si="1"/>
        <v>7.7601045845845526E-2</v>
      </c>
      <c r="J15" s="24">
        <f t="shared" si="2"/>
        <v>0.70721249819084364</v>
      </c>
      <c r="K15" s="5"/>
    </row>
    <row r="16" spans="1:11" x14ac:dyDescent="0.25">
      <c r="A16" s="18"/>
      <c r="B16" s="19">
        <v>446</v>
      </c>
      <c r="C16" s="20" t="s">
        <v>211</v>
      </c>
      <c r="D16" s="21">
        <v>8.5698939999999997</v>
      </c>
      <c r="E16" s="22">
        <v>15.408129000000001</v>
      </c>
      <c r="F16" s="22">
        <f t="shared" si="0"/>
        <v>14.52118620055262</v>
      </c>
      <c r="G16" s="22">
        <v>3.5216025091940537</v>
      </c>
      <c r="H16" s="22">
        <v>10.999583691358566</v>
      </c>
      <c r="I16" s="23">
        <f t="shared" si="1"/>
        <v>0.22855484330343118</v>
      </c>
      <c r="J16" s="24">
        <f t="shared" si="2"/>
        <v>0.94243669692489074</v>
      </c>
      <c r="K16" s="5"/>
    </row>
    <row r="17" spans="1:11" x14ac:dyDescent="0.25">
      <c r="A17" s="18"/>
      <c r="B17" s="19">
        <v>447</v>
      </c>
      <c r="C17" s="20" t="s">
        <v>212</v>
      </c>
      <c r="D17" s="21">
        <v>13.059056999999999</v>
      </c>
      <c r="E17" s="22">
        <v>17.645637000000004</v>
      </c>
      <c r="F17" s="22">
        <f t="shared" si="0"/>
        <v>11.097575461419783</v>
      </c>
      <c r="G17" s="22">
        <v>5.0533775850641725</v>
      </c>
      <c r="H17" s="22">
        <v>6.0441978763556108</v>
      </c>
      <c r="I17" s="23">
        <f t="shared" si="1"/>
        <v>0.28638113688183492</v>
      </c>
      <c r="J17" s="24">
        <f t="shared" si="2"/>
        <v>0.6289132810235063</v>
      </c>
      <c r="K17" s="5"/>
    </row>
    <row r="18" spans="1:11" x14ac:dyDescent="0.25">
      <c r="A18" s="18"/>
      <c r="B18" s="19">
        <v>448</v>
      </c>
      <c r="C18" s="20" t="s">
        <v>213</v>
      </c>
      <c r="D18" s="21">
        <v>12.915973000000001</v>
      </c>
      <c r="E18" s="22">
        <v>23.159260000000007</v>
      </c>
      <c r="F18" s="22">
        <f t="shared" si="0"/>
        <v>22.413948527037064</v>
      </c>
      <c r="G18" s="22">
        <v>10.450925499288132</v>
      </c>
      <c r="H18" s="22">
        <v>11.963023027748932</v>
      </c>
      <c r="I18" s="23">
        <f t="shared" si="1"/>
        <v>0.45126336071567613</v>
      </c>
      <c r="J18" s="24">
        <f t="shared" si="2"/>
        <v>0.96781799276129965</v>
      </c>
      <c r="K18" s="5"/>
    </row>
    <row r="19" spans="1:11" x14ac:dyDescent="0.25">
      <c r="A19" s="18"/>
      <c r="B19" s="19">
        <v>449</v>
      </c>
      <c r="C19" s="20" t="s">
        <v>214</v>
      </c>
      <c r="D19" s="21">
        <v>0</v>
      </c>
      <c r="E19" s="22">
        <v>0.28350000000000003</v>
      </c>
      <c r="F19" s="22">
        <f t="shared" si="0"/>
        <v>0.11783009872306138</v>
      </c>
      <c r="G19" s="22">
        <v>0</v>
      </c>
      <c r="H19" s="22">
        <v>0.11783009872306138</v>
      </c>
      <c r="I19" s="23">
        <f t="shared" si="1"/>
        <v>0</v>
      </c>
      <c r="J19" s="24">
        <f t="shared" si="2"/>
        <v>0.41562645052226233</v>
      </c>
      <c r="K19" s="5"/>
    </row>
    <row r="20" spans="1:11" x14ac:dyDescent="0.25">
      <c r="A20" s="18"/>
      <c r="B20" s="19">
        <v>450</v>
      </c>
      <c r="C20" s="20" t="s">
        <v>215</v>
      </c>
      <c r="D20" s="21">
        <v>0</v>
      </c>
      <c r="E20" s="22">
        <v>0.52799999999999991</v>
      </c>
      <c r="F20" s="22">
        <f t="shared" si="0"/>
        <v>0.28004208032507449</v>
      </c>
      <c r="G20" s="22">
        <v>0</v>
      </c>
      <c r="H20" s="22">
        <v>0.28004208032507449</v>
      </c>
      <c r="I20" s="23">
        <f t="shared" si="1"/>
        <v>0</v>
      </c>
      <c r="J20" s="24">
        <f t="shared" si="2"/>
        <v>0.5303827278883988</v>
      </c>
      <c r="K20" s="5"/>
    </row>
    <row r="21" spans="1:11" x14ac:dyDescent="0.25">
      <c r="A21" s="18"/>
      <c r="B21" s="19">
        <v>451</v>
      </c>
      <c r="C21" s="20" t="s">
        <v>216</v>
      </c>
      <c r="D21" s="21">
        <v>0</v>
      </c>
      <c r="E21" s="22">
        <v>0.78547000000000011</v>
      </c>
      <c r="F21" s="22">
        <f t="shared" si="0"/>
        <v>9.3748790954123251E-2</v>
      </c>
      <c r="G21" s="22">
        <v>1.9988730549812317E-2</v>
      </c>
      <c r="H21" s="22">
        <v>7.3760060404310934E-2</v>
      </c>
      <c r="I21" s="23">
        <f t="shared" si="1"/>
        <v>2.5448114568108665E-2</v>
      </c>
      <c r="J21" s="24">
        <f t="shared" si="2"/>
        <v>0.11935375119880229</v>
      </c>
      <c r="K21" s="5"/>
    </row>
    <row r="22" spans="1:11" x14ac:dyDescent="0.25">
      <c r="A22" s="18"/>
      <c r="B22" s="19">
        <v>452</v>
      </c>
      <c r="C22" s="20" t="s">
        <v>217</v>
      </c>
      <c r="D22" s="21">
        <v>0</v>
      </c>
      <c r="E22" s="22">
        <v>0.76647900000000002</v>
      </c>
      <c r="F22" s="22">
        <f t="shared" si="0"/>
        <v>0.13691023888532072</v>
      </c>
      <c r="G22" s="22">
        <v>0</v>
      </c>
      <c r="H22" s="22">
        <v>0.13691023888532072</v>
      </c>
      <c r="I22" s="23">
        <f t="shared" si="1"/>
        <v>0</v>
      </c>
      <c r="J22" s="24">
        <f t="shared" si="2"/>
        <v>0.17862229609072228</v>
      </c>
      <c r="K22" s="5"/>
    </row>
    <row r="23" spans="1:11" x14ac:dyDescent="0.25">
      <c r="A23" s="18"/>
      <c r="B23" s="19">
        <v>453</v>
      </c>
      <c r="C23" s="20" t="s">
        <v>218</v>
      </c>
      <c r="D23" s="21">
        <v>0.55644800000000005</v>
      </c>
      <c r="E23" s="22">
        <v>5.0397999999999998E-2</v>
      </c>
      <c r="F23" s="22">
        <f t="shared" si="0"/>
        <v>0</v>
      </c>
      <c r="G23" s="22">
        <v>0</v>
      </c>
      <c r="H23" s="22">
        <v>0</v>
      </c>
      <c r="I23" s="23">
        <f t="shared" si="1"/>
        <v>0</v>
      </c>
      <c r="J23" s="24">
        <f t="shared" si="2"/>
        <v>0</v>
      </c>
      <c r="K23" s="5"/>
    </row>
    <row r="24" spans="1:11" x14ac:dyDescent="0.25">
      <c r="A24" s="18"/>
      <c r="B24" s="19">
        <v>454</v>
      </c>
      <c r="C24" s="20" t="s">
        <v>219</v>
      </c>
      <c r="D24" s="21">
        <v>0.182445</v>
      </c>
      <c r="E24" s="22">
        <v>1.0148740000000001</v>
      </c>
      <c r="F24" s="22">
        <f t="shared" si="0"/>
        <v>0.61446408941369746</v>
      </c>
      <c r="G24" s="22">
        <v>0.3141612712352071</v>
      </c>
      <c r="H24" s="22">
        <v>0.30030281817849036</v>
      </c>
      <c r="I24" s="23">
        <f t="shared" si="1"/>
        <v>0.30955692158357301</v>
      </c>
      <c r="J24" s="24">
        <f t="shared" si="2"/>
        <v>0.60545849968931853</v>
      </c>
      <c r="K24" s="5"/>
    </row>
    <row r="25" spans="1:11" x14ac:dyDescent="0.25">
      <c r="A25" s="18"/>
      <c r="B25" s="19">
        <v>455</v>
      </c>
      <c r="C25" s="20" t="s">
        <v>220</v>
      </c>
      <c r="D25" s="21">
        <v>0</v>
      </c>
      <c r="E25" s="22">
        <v>1.2295469999999999</v>
      </c>
      <c r="F25" s="22">
        <f t="shared" si="0"/>
        <v>0.53834636695683002</v>
      </c>
      <c r="G25" s="22">
        <v>0</v>
      </c>
      <c r="H25" s="22">
        <v>0.53834636695683002</v>
      </c>
      <c r="I25" s="23">
        <f t="shared" si="1"/>
        <v>0</v>
      </c>
      <c r="J25" s="24">
        <f t="shared" si="2"/>
        <v>0.43784122685576887</v>
      </c>
      <c r="K25" s="5"/>
    </row>
    <row r="26" spans="1:11" x14ac:dyDescent="0.25">
      <c r="A26" s="18"/>
      <c r="B26" s="19">
        <v>456</v>
      </c>
      <c r="C26" s="20" t="s">
        <v>221</v>
      </c>
      <c r="D26" s="21">
        <v>2</v>
      </c>
      <c r="E26" s="22">
        <v>0.36681900000000006</v>
      </c>
      <c r="F26" s="22">
        <f t="shared" si="0"/>
        <v>0.1565868123434484</v>
      </c>
      <c r="G26" s="22">
        <v>0</v>
      </c>
      <c r="H26" s="22">
        <v>0.1565868123434484</v>
      </c>
      <c r="I26" s="23">
        <f t="shared" si="1"/>
        <v>0</v>
      </c>
      <c r="J26" s="24">
        <f t="shared" si="2"/>
        <v>0.42687759451786406</v>
      </c>
      <c r="K26" s="5"/>
    </row>
    <row r="27" spans="1:11" x14ac:dyDescent="0.25">
      <c r="A27" s="18"/>
      <c r="B27" s="19">
        <v>457</v>
      </c>
      <c r="C27" s="20" t="s">
        <v>222</v>
      </c>
      <c r="D27" s="21">
        <v>0.10198599999999999</v>
      </c>
      <c r="E27" s="22">
        <v>9.241776999999999</v>
      </c>
      <c r="F27" s="22">
        <f t="shared" si="0"/>
        <v>8.3435044631623896</v>
      </c>
      <c r="G27" s="22">
        <v>4.2185378684225725</v>
      </c>
      <c r="H27" s="22">
        <v>4.1249665947398171</v>
      </c>
      <c r="I27" s="23">
        <f t="shared" si="1"/>
        <v>0.45646393203629271</v>
      </c>
      <c r="J27" s="24">
        <f t="shared" si="2"/>
        <v>0.90280305001542349</v>
      </c>
      <c r="K27" s="5"/>
    </row>
    <row r="28" spans="1:11" x14ac:dyDescent="0.25">
      <c r="A28" s="18"/>
      <c r="B28" s="19">
        <v>458</v>
      </c>
      <c r="C28" s="20" t="s">
        <v>223</v>
      </c>
      <c r="D28" s="21">
        <v>0</v>
      </c>
      <c r="E28" s="22">
        <v>0.25</v>
      </c>
      <c r="F28" s="22">
        <f t="shared" si="0"/>
        <v>2.3400000296533108E-2</v>
      </c>
      <c r="G28" s="22">
        <v>0</v>
      </c>
      <c r="H28" s="22">
        <v>2.3400000296533108E-2</v>
      </c>
      <c r="I28" s="23">
        <f t="shared" si="1"/>
        <v>0</v>
      </c>
      <c r="J28" s="24">
        <f t="shared" si="2"/>
        <v>9.3600001186132431E-2</v>
      </c>
      <c r="K28" s="5"/>
    </row>
    <row r="29" spans="1:11" x14ac:dyDescent="0.25">
      <c r="A29" s="18"/>
      <c r="B29" s="19">
        <v>459</v>
      </c>
      <c r="C29" s="20" t="s">
        <v>224</v>
      </c>
      <c r="D29" s="21">
        <v>0</v>
      </c>
      <c r="E29" s="22">
        <v>1.5649360000000001</v>
      </c>
      <c r="F29" s="22">
        <f t="shared" si="0"/>
        <v>0.41247079602908343</v>
      </c>
      <c r="G29" s="22">
        <v>0.14949509501457214</v>
      </c>
      <c r="H29" s="22">
        <v>0.26297570101451129</v>
      </c>
      <c r="I29" s="23">
        <f t="shared" si="1"/>
        <v>9.5527928946980659E-2</v>
      </c>
      <c r="J29" s="24">
        <f t="shared" si="2"/>
        <v>0.26357039267361948</v>
      </c>
      <c r="K29" s="5"/>
    </row>
    <row r="30" spans="1:11" x14ac:dyDescent="0.25">
      <c r="A30" s="18"/>
      <c r="B30" s="19">
        <v>460</v>
      </c>
      <c r="C30" s="20" t="s">
        <v>225</v>
      </c>
      <c r="D30" s="21">
        <v>0</v>
      </c>
      <c r="E30" s="22">
        <v>0.56700000000000006</v>
      </c>
      <c r="F30" s="22">
        <f t="shared" si="0"/>
        <v>0.10150012877420522</v>
      </c>
      <c r="G30" s="22">
        <v>0</v>
      </c>
      <c r="H30" s="22">
        <v>0.10150012877420522</v>
      </c>
      <c r="I30" s="23">
        <f t="shared" si="1"/>
        <v>0</v>
      </c>
      <c r="J30" s="24">
        <f t="shared" si="2"/>
        <v>0.17901257279401273</v>
      </c>
      <c r="K30" s="5"/>
    </row>
    <row r="31" spans="1:11" x14ac:dyDescent="0.25">
      <c r="A31" s="18"/>
      <c r="B31" s="19">
        <v>461</v>
      </c>
      <c r="C31" s="20" t="s">
        <v>226</v>
      </c>
      <c r="D31" s="21">
        <v>0</v>
      </c>
      <c r="E31" s="22">
        <v>0.22050000000000003</v>
      </c>
      <c r="F31" s="22">
        <f t="shared" si="0"/>
        <v>5.612800014205277E-2</v>
      </c>
      <c r="G31" s="22">
        <v>0</v>
      </c>
      <c r="H31" s="22">
        <v>5.612800014205277E-2</v>
      </c>
      <c r="I31" s="23">
        <f t="shared" si="1"/>
        <v>0</v>
      </c>
      <c r="J31" s="24">
        <f t="shared" si="2"/>
        <v>0.25454875347869732</v>
      </c>
      <c r="K31" s="5"/>
    </row>
    <row r="32" spans="1:11" x14ac:dyDescent="0.25">
      <c r="A32" s="18"/>
      <c r="B32" s="19">
        <v>462</v>
      </c>
      <c r="C32" s="20" t="s">
        <v>227</v>
      </c>
      <c r="D32" s="21">
        <v>0</v>
      </c>
      <c r="E32" s="22">
        <v>1.5160139999999998</v>
      </c>
      <c r="F32" s="22">
        <f t="shared" si="0"/>
        <v>1.516009769286029</v>
      </c>
      <c r="G32" s="22">
        <v>1.1569906119257212</v>
      </c>
      <c r="H32" s="22">
        <v>0.35901915736030787</v>
      </c>
      <c r="I32" s="23">
        <f t="shared" si="1"/>
        <v>0.76317937164546068</v>
      </c>
      <c r="J32" s="24">
        <f t="shared" si="2"/>
        <v>0.99999720931734748</v>
      </c>
      <c r="K32" s="5"/>
    </row>
    <row r="33" spans="1:11" x14ac:dyDescent="0.25">
      <c r="A33" s="18"/>
      <c r="B33" s="19">
        <v>463</v>
      </c>
      <c r="C33" s="20" t="s">
        <v>228</v>
      </c>
      <c r="D33" s="21">
        <v>2.5647349999999998</v>
      </c>
      <c r="E33" s="22">
        <v>10.293035000000001</v>
      </c>
      <c r="F33" s="22">
        <f t="shared" si="0"/>
        <v>10.008842873594403</v>
      </c>
      <c r="G33" s="22">
        <v>7.2701263644303253</v>
      </c>
      <c r="H33" s="22">
        <v>2.7387165091640782</v>
      </c>
      <c r="I33" s="23">
        <f t="shared" si="1"/>
        <v>0.70631513100172338</v>
      </c>
      <c r="J33" s="24">
        <f t="shared" si="2"/>
        <v>0.97238986106570147</v>
      </c>
      <c r="K33" s="5"/>
    </row>
    <row r="34" spans="1:11" ht="15.75" thickBot="1" x14ac:dyDescent="0.3">
      <c r="A34" s="39" t="s">
        <v>231</v>
      </c>
      <c r="B34" s="40"/>
      <c r="C34" s="41"/>
      <c r="D34" s="42">
        <v>747.21298499999648</v>
      </c>
      <c r="E34" s="43">
        <v>2139.9243550000083</v>
      </c>
      <c r="F34" s="43">
        <f t="shared" si="0"/>
        <v>1376.2985704139774</v>
      </c>
      <c r="G34" s="43">
        <v>390.30907991806589</v>
      </c>
      <c r="H34" s="43">
        <v>985.98949049591135</v>
      </c>
      <c r="I34" s="44">
        <f t="shared" si="1"/>
        <v>0.18239386780476377</v>
      </c>
      <c r="J34" s="45">
        <f t="shared" si="2"/>
        <v>0.64315290734376074</v>
      </c>
      <c r="K34" s="5"/>
    </row>
    <row r="35" spans="1:11" x14ac:dyDescent="0.25">
      <c r="D35" s="6"/>
      <c r="E35" s="6"/>
      <c r="F35" s="6"/>
      <c r="G35" s="6"/>
      <c r="H35" s="6"/>
      <c r="I35" s="5"/>
      <c r="J35" s="5"/>
      <c r="K35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C16" sqref="C16:E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83</v>
      </c>
      <c r="B1" s="47" t="s">
        <v>232</v>
      </c>
      <c r="C1" s="47" t="s">
        <v>48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1683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1221.5727770000001</v>
      </c>
      <c r="G6" s="15">
        <v>2924.8691920000006</v>
      </c>
      <c r="H6" s="15">
        <v>1943.0871389218094</v>
      </c>
      <c r="I6" s="15">
        <v>545.68751746837393</v>
      </c>
      <c r="J6" s="15">
        <v>1397.3996214534354</v>
      </c>
      <c r="K6" s="16">
        <v>0.18656817848843266</v>
      </c>
      <c r="L6" s="17">
        <v>0.66433300478410218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178.82441400000002</v>
      </c>
      <c r="G7" s="36">
        <f ca="1">SUM(G8:OFFSET(G6,MATCH("PROYECTOS",$A$8:$A$50,0),0))</f>
        <v>572.53946800000006</v>
      </c>
      <c r="H7" s="36">
        <f ca="1">SUM(H8:OFFSET(H6,MATCH("PROYECTOS",$A$8:$A$50,0),0))</f>
        <v>360.68278474859119</v>
      </c>
      <c r="I7" s="36">
        <f ca="1">SUM(I8:OFFSET(I6,MATCH("PROYECTOS",$A$8:$A$50,0),0))</f>
        <v>67.269684432199938</v>
      </c>
      <c r="J7" s="36">
        <f ca="1">SUM(J8:OFFSET(J6,MATCH("PROYECTOS",$A$8:$A$50,0),0))</f>
        <v>293.41310031639125</v>
      </c>
      <c r="K7" s="37">
        <f ca="1">IFERROR(I7/G7,0)</f>
        <v>0.11749353222265531</v>
      </c>
      <c r="L7" s="38">
        <f ca="1">IFERROR(SUM(I7,J7)/G7,0)</f>
        <v>0.62997016783582005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170.72740900000002</v>
      </c>
      <c r="G8" s="22">
        <v>547.23955100000001</v>
      </c>
      <c r="H8" s="22">
        <f t="shared" ref="H8:H9" si="0">SUM(I8,J8)</f>
        <v>349.08787827528806</v>
      </c>
      <c r="I8" s="22">
        <v>64.688499456235149</v>
      </c>
      <c r="J8" s="22">
        <v>284.39937881905291</v>
      </c>
      <c r="K8" s="23">
        <f t="shared" ref="K8:K10" si="1">IFERROR(I8/G8,0)</f>
        <v>0.11820874302309912</v>
      </c>
      <c r="L8" s="24">
        <f t="shared" ref="L8:L10" si="2">IFERROR(SUM(I8,J8)/G8,0)</f>
        <v>0.63790688673247609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3000627</v>
      </c>
      <c r="C9" s="20" t="s">
        <v>1684</v>
      </c>
      <c r="D9" s="60">
        <v>265</v>
      </c>
      <c r="E9" s="20" t="s">
        <v>1666</v>
      </c>
      <c r="F9" s="21">
        <v>8.0970049999999993</v>
      </c>
      <c r="G9" s="22">
        <v>25.299916999999997</v>
      </c>
      <c r="H9" s="22">
        <f t="shared" si="0"/>
        <v>11.594906473303126</v>
      </c>
      <c r="I9" s="22">
        <v>2.5811849759647885</v>
      </c>
      <c r="J9" s="22">
        <v>9.0137214973383379</v>
      </c>
      <c r="K9" s="23">
        <f t="shared" si="1"/>
        <v>0.10202345628109329</v>
      </c>
      <c r="L9" s="24">
        <f t="shared" si="2"/>
        <v>0.45829820205746635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1042.7483630000002</v>
      </c>
      <c r="G10" s="43">
        <f t="shared" ref="G10:J10" ca="1" si="3">OFFSET(G10,-MATCH("PROYECTOS",$A$8:$A$50,0)-1,0)-(OFFSET(G10,-MATCH("PROYECTOS",$A$8:$A$50,0),0))</f>
        <v>2352.3297240000006</v>
      </c>
      <c r="H10" s="43">
        <f t="shared" ca="1" si="3"/>
        <v>1582.4043541732181</v>
      </c>
      <c r="I10" s="43">
        <f t="shared" ca="1" si="3"/>
        <v>478.41783303617399</v>
      </c>
      <c r="J10" s="43">
        <f t="shared" ca="1" si="3"/>
        <v>1103.9865211370443</v>
      </c>
      <c r="K10" s="44">
        <f t="shared" ca="1" si="1"/>
        <v>0.20338043096384131</v>
      </c>
      <c r="L10" s="45">
        <f t="shared" ca="1" si="2"/>
        <v>0.67269666238899162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1696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</row>
    <row r="15" spans="1:15" ht="15.75" thickBot="1" x14ac:dyDescent="0.3">
      <c r="A15" s="101"/>
      <c r="B15" s="102"/>
      <c r="C15" s="102"/>
      <c r="D15" s="102"/>
      <c r="E15" s="102"/>
      <c r="F15" s="104"/>
    </row>
    <row r="16" spans="1:15" x14ac:dyDescent="0.25">
      <c r="A16" s="18"/>
      <c r="B16" s="20">
        <v>3000001</v>
      </c>
      <c r="C16" s="97" t="s">
        <v>275</v>
      </c>
      <c r="D16" s="97"/>
      <c r="E16" s="98"/>
      <c r="F16" s="24">
        <v>0.63790688673247609</v>
      </c>
    </row>
    <row r="17" spans="1:6" ht="26.25" customHeight="1" thickBot="1" x14ac:dyDescent="0.3">
      <c r="A17" s="25"/>
      <c r="B17" s="27">
        <v>3000627</v>
      </c>
      <c r="C17" s="99" t="s">
        <v>1684</v>
      </c>
      <c r="D17" s="99"/>
      <c r="E17" s="100"/>
      <c r="F17" s="31">
        <v>0.45829820205746635</v>
      </c>
    </row>
  </sheetData>
  <mergeCells count="18">
    <mergeCell ref="C16:E16"/>
    <mergeCell ref="C17:E17"/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83</v>
      </c>
      <c r="B1" s="47" t="s">
        <v>232</v>
      </c>
      <c r="C1" s="47" t="s">
        <v>48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1685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1221.5727770000001</v>
      </c>
      <c r="I6" s="15">
        <v>2924.8691920000006</v>
      </c>
      <c r="J6" s="15">
        <v>1943.0871389218094</v>
      </c>
      <c r="K6" s="15">
        <v>545.68751746837393</v>
      </c>
      <c r="L6" s="15">
        <v>1397.3996214534354</v>
      </c>
      <c r="M6" s="16">
        <v>0.18656817848843266</v>
      </c>
      <c r="N6" s="17">
        <v>0.66433300478410218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SUM(H8:OFFSET(H6,MATCH("PROYECTOS",$A$8:$A$17,0),0))</f>
        <v>178.82441400000002</v>
      </c>
      <c r="I7" s="35">
        <f ca="1">SUM(I8:OFFSET(I6,MATCH("PROYECTOS",$A$8:$A$17,0),0))</f>
        <v>572.53946799999994</v>
      </c>
      <c r="J7" s="35">
        <f ca="1">SUM(J8:OFFSET(J6,MATCH("PROYECTOS",$A$8:$A$17,0),0))</f>
        <v>360.68278474859119</v>
      </c>
      <c r="K7" s="35">
        <f ca="1">SUM(K8:OFFSET(K6,MATCH("PROYECTOS",$A$8:$A$17,0),0))</f>
        <v>67.269684432199938</v>
      </c>
      <c r="L7" s="35">
        <f ca="1">SUM(L8:OFFSET(L6,MATCH("PROYECTOS",$A$8:$A$17,0),0))</f>
        <v>293.41310031639125</v>
      </c>
      <c r="M7" s="37">
        <f ca="1">IFERROR(K7/I7,0)</f>
        <v>0.11749353222265534</v>
      </c>
      <c r="N7" s="38">
        <f ca="1">IFERROR(SUM(K7,L7)/I7,0)</f>
        <v>0.62997016783582027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16.332136000000002</v>
      </c>
      <c r="I8" s="22">
        <v>53.435401999999996</v>
      </c>
      <c r="J8" s="22">
        <f t="shared" ref="J8:J16" si="0">SUM(K8,L8)</f>
        <v>50.731991058505827</v>
      </c>
      <c r="K8" s="22">
        <v>25.440090970078018</v>
      </c>
      <c r="L8" s="22">
        <v>25.291900088427813</v>
      </c>
      <c r="M8" s="23">
        <f t="shared" ref="M8:M17" si="1">IFERROR(K8/I8,0)</f>
        <v>0.47609056950817025</v>
      </c>
      <c r="N8" s="24">
        <f t="shared" ref="N8:N17" si="2">IFERROR(SUM(K8,L8)/I8,0)</f>
        <v>0.94940786743788008</v>
      </c>
      <c r="O8" s="61">
        <v>127927</v>
      </c>
      <c r="P8" s="22">
        <v>65</v>
      </c>
      <c r="Q8" s="24">
        <f>IFERROR(P8/O8,".")</f>
        <v>5.0810227707989708E-4</v>
      </c>
    </row>
    <row r="9" spans="1:17" ht="25.5" x14ac:dyDescent="0.25">
      <c r="A9" s="18"/>
      <c r="B9" s="65">
        <v>5001778</v>
      </c>
      <c r="C9" s="20" t="s">
        <v>1686</v>
      </c>
      <c r="D9" s="20">
        <v>3000001</v>
      </c>
      <c r="E9" s="20" t="s">
        <v>275</v>
      </c>
      <c r="F9" s="60">
        <v>177</v>
      </c>
      <c r="G9" s="20" t="s">
        <v>1013</v>
      </c>
      <c r="H9" s="21">
        <v>154.317273</v>
      </c>
      <c r="I9" s="22">
        <v>493.54324000000003</v>
      </c>
      <c r="J9" s="22">
        <f t="shared" si="0"/>
        <v>298.0952787399292</v>
      </c>
      <c r="K9" s="22">
        <v>39</v>
      </c>
      <c r="L9" s="22">
        <v>259.0952787399292</v>
      </c>
      <c r="M9" s="23">
        <f t="shared" si="1"/>
        <v>7.9020431928112311E-2</v>
      </c>
      <c r="N9" s="24">
        <f t="shared" si="2"/>
        <v>0.60399019696821132</v>
      </c>
      <c r="O9" s="61">
        <v>197.001</v>
      </c>
      <c r="P9" s="22">
        <v>170</v>
      </c>
      <c r="Q9" s="24">
        <f t="shared" ref="Q9:Q16" si="3">IFERROR(P9/O9,".")</f>
        <v>0.8629397820315633</v>
      </c>
    </row>
    <row r="10" spans="1:17" ht="38.25" x14ac:dyDescent="0.25">
      <c r="A10" s="18"/>
      <c r="B10" s="65">
        <v>5002734</v>
      </c>
      <c r="C10" s="20" t="s">
        <v>1687</v>
      </c>
      <c r="D10" s="20">
        <v>3000001</v>
      </c>
      <c r="E10" s="20" t="s">
        <v>275</v>
      </c>
      <c r="F10" s="60">
        <v>60</v>
      </c>
      <c r="G10" s="20" t="s">
        <v>323</v>
      </c>
      <c r="H10" s="21">
        <v>7.8E-2</v>
      </c>
      <c r="I10" s="22">
        <v>0.24113499999999999</v>
      </c>
      <c r="J10" s="22">
        <f t="shared" si="0"/>
        <v>0.24113497628139502</v>
      </c>
      <c r="K10" s="22">
        <v>0.24113498628139496</v>
      </c>
      <c r="L10" s="22">
        <v>-9.9999999392252903E-9</v>
      </c>
      <c r="M10" s="23">
        <f t="shared" si="1"/>
        <v>0.99999994310819651</v>
      </c>
      <c r="N10" s="24">
        <f t="shared" si="2"/>
        <v>0.99999990163765129</v>
      </c>
      <c r="O10" s="61">
        <v>1</v>
      </c>
      <c r="P10" s="22">
        <v>1</v>
      </c>
      <c r="Q10" s="24">
        <f t="shared" si="3"/>
        <v>1</v>
      </c>
    </row>
    <row r="11" spans="1:17" ht="51" x14ac:dyDescent="0.25">
      <c r="A11" s="18"/>
      <c r="B11" s="65">
        <v>5004465</v>
      </c>
      <c r="C11" s="20" t="s">
        <v>1669</v>
      </c>
      <c r="D11" s="20">
        <v>3000001</v>
      </c>
      <c r="E11" s="20" t="s">
        <v>275</v>
      </c>
      <c r="F11" s="60">
        <v>60</v>
      </c>
      <c r="G11" s="20" t="s">
        <v>323</v>
      </c>
      <c r="H11" s="21">
        <v>0</v>
      </c>
      <c r="I11" s="22">
        <v>1.9774E-2</v>
      </c>
      <c r="J11" s="22">
        <f t="shared" si="0"/>
        <v>1.9473500571621116E-2</v>
      </c>
      <c r="K11" s="22">
        <v>7.2734998757368885E-3</v>
      </c>
      <c r="L11" s="22">
        <v>1.2200000695884228E-2</v>
      </c>
      <c r="M11" s="23">
        <f t="shared" si="1"/>
        <v>0.36783148961954532</v>
      </c>
      <c r="N11" s="24">
        <f t="shared" si="2"/>
        <v>0.98480330593815701</v>
      </c>
      <c r="O11" s="61">
        <v>12</v>
      </c>
      <c r="P11" s="22">
        <v>0</v>
      </c>
      <c r="Q11" s="24">
        <f t="shared" si="3"/>
        <v>0</v>
      </c>
    </row>
    <row r="12" spans="1:17" ht="38.25" x14ac:dyDescent="0.25">
      <c r="A12" s="18"/>
      <c r="B12" s="65">
        <v>5004464</v>
      </c>
      <c r="C12" s="20" t="s">
        <v>920</v>
      </c>
      <c r="D12" s="20">
        <v>3000627</v>
      </c>
      <c r="E12" s="20" t="s">
        <v>1684</v>
      </c>
      <c r="F12" s="60">
        <v>60</v>
      </c>
      <c r="G12" s="20" t="s">
        <v>323</v>
      </c>
      <c r="H12" s="21">
        <v>1.8267129999999998</v>
      </c>
      <c r="I12" s="22">
        <v>0.38247199999999998</v>
      </c>
      <c r="J12" s="22">
        <f t="shared" si="0"/>
        <v>0.16109539246826898</v>
      </c>
      <c r="K12" s="22">
        <v>7.4193280699546449E-2</v>
      </c>
      <c r="L12" s="22">
        <v>8.6902111768722534E-2</v>
      </c>
      <c r="M12" s="23">
        <f t="shared" si="1"/>
        <v>0.19398356140984557</v>
      </c>
      <c r="N12" s="24">
        <f t="shared" si="2"/>
        <v>0.42119525734764635</v>
      </c>
      <c r="O12" s="61">
        <v>6031</v>
      </c>
      <c r="P12" s="22">
        <v>6000</v>
      </c>
      <c r="Q12" s="24">
        <f t="shared" si="3"/>
        <v>0.99485989056541202</v>
      </c>
    </row>
    <row r="13" spans="1:17" ht="25.5" x14ac:dyDescent="0.25">
      <c r="A13" s="18"/>
      <c r="B13" s="65">
        <v>5004469</v>
      </c>
      <c r="C13" s="20" t="s">
        <v>1688</v>
      </c>
      <c r="D13" s="20">
        <v>3000627</v>
      </c>
      <c r="E13" s="20" t="s">
        <v>1684</v>
      </c>
      <c r="F13" s="60">
        <v>277</v>
      </c>
      <c r="G13" s="20" t="s">
        <v>922</v>
      </c>
      <c r="H13" s="21">
        <v>2.352363</v>
      </c>
      <c r="I13" s="22">
        <v>4.6706740000000009</v>
      </c>
      <c r="J13" s="22">
        <f t="shared" si="0"/>
        <v>3.6072469885202736</v>
      </c>
      <c r="K13" s="22">
        <v>1.5670430199988914</v>
      </c>
      <c r="L13" s="22">
        <v>2.0402039685213822</v>
      </c>
      <c r="M13" s="23">
        <f t="shared" si="1"/>
        <v>0.33550682835044604</v>
      </c>
      <c r="N13" s="24">
        <f t="shared" si="2"/>
        <v>0.77231829678549024</v>
      </c>
      <c r="O13" s="61">
        <v>45878</v>
      </c>
      <c r="P13" s="22">
        <v>43170</v>
      </c>
      <c r="Q13" s="24">
        <f t="shared" si="3"/>
        <v>0.94097388726622777</v>
      </c>
    </row>
    <row r="14" spans="1:17" ht="25.5" x14ac:dyDescent="0.25">
      <c r="A14" s="18"/>
      <c r="B14" s="65">
        <v>5004470</v>
      </c>
      <c r="C14" s="20" t="s">
        <v>1689</v>
      </c>
      <c r="D14" s="20">
        <v>3000627</v>
      </c>
      <c r="E14" s="20" t="s">
        <v>1684</v>
      </c>
      <c r="F14" s="60">
        <v>120</v>
      </c>
      <c r="G14" s="20" t="s">
        <v>800</v>
      </c>
      <c r="H14" s="21">
        <v>0</v>
      </c>
      <c r="I14" s="22">
        <v>4.1264390000000013</v>
      </c>
      <c r="J14" s="22">
        <f t="shared" si="0"/>
        <v>0.96373515687628242</v>
      </c>
      <c r="K14" s="22">
        <v>0</v>
      </c>
      <c r="L14" s="22">
        <v>0.96373515687628242</v>
      </c>
      <c r="M14" s="23">
        <f t="shared" si="1"/>
        <v>0</v>
      </c>
      <c r="N14" s="24">
        <f t="shared" si="2"/>
        <v>0.23355129128924046</v>
      </c>
      <c r="O14" s="61">
        <v>1421</v>
      </c>
      <c r="P14" s="22">
        <v>615</v>
      </c>
      <c r="Q14" s="24">
        <f t="shared" si="3"/>
        <v>0.43279380717804361</v>
      </c>
    </row>
    <row r="15" spans="1:17" ht="25.5" x14ac:dyDescent="0.25">
      <c r="A15" s="18"/>
      <c r="B15" s="65">
        <v>5004470</v>
      </c>
      <c r="C15" s="20" t="s">
        <v>1689</v>
      </c>
      <c r="D15" s="20">
        <v>3000627</v>
      </c>
      <c r="E15" s="20" t="s">
        <v>1684</v>
      </c>
      <c r="F15" s="60">
        <v>277</v>
      </c>
      <c r="G15" s="20" t="s">
        <v>922</v>
      </c>
      <c r="H15" s="21">
        <v>0.75042500000000001</v>
      </c>
      <c r="I15" s="22">
        <v>7.8019809999999996</v>
      </c>
      <c r="J15" s="22">
        <f t="shared" si="0"/>
        <v>4.4401368040998932</v>
      </c>
      <c r="K15" s="22">
        <v>0.26913425237580668</v>
      </c>
      <c r="L15" s="22">
        <v>4.1710025517240865</v>
      </c>
      <c r="M15" s="23">
        <f t="shared" si="1"/>
        <v>3.4495630324632515E-2</v>
      </c>
      <c r="N15" s="24">
        <f t="shared" si="2"/>
        <v>0.56910377045264449</v>
      </c>
      <c r="O15" s="61">
        <v>8833</v>
      </c>
      <c r="P15" s="22">
        <v>4656</v>
      </c>
      <c r="Q15" s="24">
        <f t="shared" si="3"/>
        <v>0.52711423072568775</v>
      </c>
    </row>
    <row r="16" spans="1:17" ht="38.25" x14ac:dyDescent="0.25">
      <c r="A16" s="18"/>
      <c r="B16" s="65">
        <v>5004471</v>
      </c>
      <c r="C16" s="20" t="s">
        <v>1690</v>
      </c>
      <c r="D16" s="20">
        <v>3000627</v>
      </c>
      <c r="E16" s="20" t="s">
        <v>1684</v>
      </c>
      <c r="F16" s="60">
        <v>60</v>
      </c>
      <c r="G16" s="20" t="s">
        <v>323</v>
      </c>
      <c r="H16" s="21">
        <v>3.1675040000000005</v>
      </c>
      <c r="I16" s="22">
        <v>8.3183509999999998</v>
      </c>
      <c r="J16" s="22">
        <f t="shared" si="0"/>
        <v>2.4226921313384082</v>
      </c>
      <c r="K16" s="22">
        <v>0.67081442289054394</v>
      </c>
      <c r="L16" s="22">
        <v>1.7518777084478643</v>
      </c>
      <c r="M16" s="23">
        <f t="shared" si="1"/>
        <v>8.06427166743197E-2</v>
      </c>
      <c r="N16" s="24">
        <f t="shared" si="2"/>
        <v>0.29124668234586498</v>
      </c>
      <c r="O16" s="61">
        <v>81324</v>
      </c>
      <c r="P16" s="22">
        <v>2910</v>
      </c>
      <c r="Q16" s="24">
        <f t="shared" si="3"/>
        <v>3.5782794746938171E-2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OFFSET(H17,-MATCH("PROYECTOS",$A$8:$A$17,0)-1,0)-(OFFSET(H17,-MATCH("PROYECTOS",$A$8:$A$17,0),0))</f>
        <v>1042.7483630000002</v>
      </c>
      <c r="I17" s="42">
        <f t="shared" ref="I17:L17" ca="1" si="4">OFFSET(I17,-MATCH("PROYECTOS",$A$8:$A$17,0)-1,0)-(OFFSET(I17,-MATCH("PROYECTOS",$A$8:$A$17,0),0))</f>
        <v>2352.3297240000006</v>
      </c>
      <c r="J17" s="42">
        <f t="shared" ca="1" si="4"/>
        <v>1582.4043541732181</v>
      </c>
      <c r="K17" s="42">
        <f t="shared" ca="1" si="4"/>
        <v>478.41783303617399</v>
      </c>
      <c r="L17" s="42">
        <f t="shared" ca="1" si="4"/>
        <v>1103.9865211370443</v>
      </c>
      <c r="M17" s="44">
        <f t="shared" ca="1" si="1"/>
        <v>0.20338043096384131</v>
      </c>
      <c r="N17" s="45">
        <f t="shared" ca="1" si="2"/>
        <v>0.67269666238899162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83</v>
      </c>
      <c r="B1" s="47" t="s">
        <v>232</v>
      </c>
      <c r="C1" s="47" t="s">
        <v>48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1691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37</v>
      </c>
      <c r="G6" s="20" t="s">
        <v>122</v>
      </c>
      <c r="H6" s="20">
        <v>5</v>
      </c>
      <c r="I6" s="20" t="s">
        <v>1692</v>
      </c>
      <c r="J6" s="20">
        <v>3</v>
      </c>
      <c r="K6" s="20" t="s">
        <v>657</v>
      </c>
      <c r="L6" s="66">
        <v>154.317273</v>
      </c>
      <c r="M6" s="67">
        <v>0</v>
      </c>
      <c r="N6" s="68">
        <v>0</v>
      </c>
      <c r="O6" s="67"/>
      <c r="P6" s="68"/>
    </row>
    <row r="7" spans="1:16" ht="39" thickBot="1" x14ac:dyDescent="0.3">
      <c r="A7" s="25"/>
      <c r="B7" s="27">
        <v>3000001</v>
      </c>
      <c r="C7" s="27" t="s">
        <v>275</v>
      </c>
      <c r="D7" s="27"/>
      <c r="E7" s="27" t="s">
        <v>339</v>
      </c>
      <c r="F7" s="27">
        <v>440</v>
      </c>
      <c r="G7" s="27" t="s">
        <v>205</v>
      </c>
      <c r="H7" s="27">
        <v>1</v>
      </c>
      <c r="I7" s="27" t="s">
        <v>1693</v>
      </c>
      <c r="J7" s="27">
        <v>1</v>
      </c>
      <c r="K7" s="27" t="s">
        <v>330</v>
      </c>
      <c r="L7" s="69">
        <v>0</v>
      </c>
      <c r="M7" s="70">
        <v>1.8</v>
      </c>
      <c r="N7" s="71">
        <v>1.7999999523162842</v>
      </c>
      <c r="O7" s="70"/>
      <c r="P7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"/>
  <sheetViews>
    <sheetView workbookViewId="0">
      <selection activeCell="D6" sqref="D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x14ac:dyDescent="0.25">
      <c r="A1" s="2" t="s">
        <v>96</v>
      </c>
      <c r="B1" s="3"/>
      <c r="C1" s="2"/>
      <c r="D1" s="2"/>
      <c r="E1" s="2"/>
      <c r="F1" s="2"/>
      <c r="G1" s="2"/>
      <c r="H1" s="2"/>
      <c r="I1" s="2"/>
      <c r="J1" s="2"/>
    </row>
    <row r="2" spans="1:11" ht="15.75" thickBot="1" x14ac:dyDescent="0.3"/>
    <row r="3" spans="1:11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4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10</v>
      </c>
      <c r="B6" s="12"/>
      <c r="C6" s="13"/>
      <c r="D6" s="14">
        <v>60148.455566000033</v>
      </c>
      <c r="E6" s="15">
        <v>78357.278081000215</v>
      </c>
      <c r="F6" s="15">
        <v>69982.389112575576</v>
      </c>
      <c r="G6" s="15">
        <v>27700.305044994388</v>
      </c>
      <c r="H6" s="15">
        <v>42282.084067581171</v>
      </c>
      <c r="I6" s="16">
        <v>0.35351285449655068</v>
      </c>
      <c r="J6" s="17">
        <v>0.89311919487852443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REGIONALES",$A$8:$A$500,0),0))</f>
        <v>42407.366648999989</v>
      </c>
      <c r="E7" s="36">
        <f ca="1">SUM(E8:OFFSET(E6,MATCH("GOBIERNOS REGIONALES",$A$8:$A$500,0),0))</f>
        <v>46621.915520000046</v>
      </c>
      <c r="F7" s="36">
        <f ca="1">SUM(F8:OFFSET(F6,MATCH("GOBIERNOS REGIONALES",$A$8:$A$500,0),0))</f>
        <v>43792.321982485031</v>
      </c>
      <c r="G7" s="36">
        <f ca="1">SUM(G8:OFFSET(G6,MATCH("GOBIERNOS REGIONALES",$A$8:$A$500,0),0))</f>
        <v>18280.118636791845</v>
      </c>
      <c r="H7" s="36">
        <f ca="1">SUM(H8:OFFSET(H6,MATCH("GOBIERNOS REGIONALES",$A$8:$A$500,0),0))</f>
        <v>25512.203345693153</v>
      </c>
      <c r="I7" s="37">
        <f ca="1">IFERROR(G7/E7,0)</f>
        <v>0.39209282657959371</v>
      </c>
      <c r="J7" s="38">
        <f ca="1">IFERROR(SUM(G7,H7)/E7,0)</f>
        <v>0.93930765164933638</v>
      </c>
      <c r="K7" s="5"/>
    </row>
    <row r="8" spans="1:11" x14ac:dyDescent="0.25">
      <c r="A8" s="18"/>
      <c r="B8" s="19">
        <v>1</v>
      </c>
      <c r="C8" s="20" t="s">
        <v>98</v>
      </c>
      <c r="D8" s="21">
        <v>16.451080000000001</v>
      </c>
      <c r="E8" s="22">
        <v>11.586758</v>
      </c>
      <c r="F8" s="22">
        <f t="shared" ref="F8:F71" si="0">SUM(G8,H8)</f>
        <v>11.222586120124973</v>
      </c>
      <c r="G8" s="22">
        <v>4.6291172506866625</v>
      </c>
      <c r="H8" s="22">
        <v>6.5934688694383112</v>
      </c>
      <c r="I8" s="23">
        <f t="shared" ref="I8:I71" si="1">IFERROR(G8/E8,0)</f>
        <v>0.39951790230594808</v>
      </c>
      <c r="J8" s="24">
        <f t="shared" ref="J8:J71" si="2">IFERROR(SUM(G8,H8)/E8,0)</f>
        <v>0.96856999344639572</v>
      </c>
      <c r="K8" s="5"/>
    </row>
    <row r="9" spans="1:11" ht="25.5" x14ac:dyDescent="0.25">
      <c r="A9" s="18"/>
      <c r="B9" s="19">
        <v>2</v>
      </c>
      <c r="C9" s="20" t="s">
        <v>99</v>
      </c>
      <c r="D9" s="21">
        <v>0</v>
      </c>
      <c r="E9" s="22">
        <v>0.102892</v>
      </c>
      <c r="F9" s="22">
        <f t="shared" si="0"/>
        <v>0.10289155741338618</v>
      </c>
      <c r="G9" s="22">
        <v>1.452679026988335E-2</v>
      </c>
      <c r="H9" s="22">
        <v>8.8364767143502831E-2</v>
      </c>
      <c r="I9" s="23">
        <f t="shared" si="1"/>
        <v>0.14118483720681249</v>
      </c>
      <c r="J9" s="24">
        <f t="shared" si="2"/>
        <v>0.99999569853230752</v>
      </c>
      <c r="K9" s="5"/>
    </row>
    <row r="10" spans="1:11" x14ac:dyDescent="0.25">
      <c r="A10" s="18"/>
      <c r="B10" s="19">
        <v>3</v>
      </c>
      <c r="C10" s="20" t="s">
        <v>100</v>
      </c>
      <c r="D10" s="21">
        <v>131.44782699999996</v>
      </c>
      <c r="E10" s="22">
        <v>157.74696900000001</v>
      </c>
      <c r="F10" s="22">
        <f t="shared" si="0"/>
        <v>155.77301757453233</v>
      </c>
      <c r="G10" s="22">
        <v>49.042377232246963</v>
      </c>
      <c r="H10" s="22">
        <v>106.73064034228537</v>
      </c>
      <c r="I10" s="23">
        <f t="shared" si="1"/>
        <v>0.31089267542279664</v>
      </c>
      <c r="J10" s="24">
        <f t="shared" si="2"/>
        <v>0.98748659680765294</v>
      </c>
      <c r="K10" s="5"/>
    </row>
    <row r="11" spans="1:11" x14ac:dyDescent="0.25">
      <c r="A11" s="18"/>
      <c r="B11" s="19">
        <v>4</v>
      </c>
      <c r="C11" s="20" t="s">
        <v>101</v>
      </c>
      <c r="D11" s="21">
        <v>306.63365400000009</v>
      </c>
      <c r="E11" s="22">
        <v>402.92867999999982</v>
      </c>
      <c r="F11" s="22">
        <f t="shared" si="0"/>
        <v>399.59221494081879</v>
      </c>
      <c r="G11" s="22">
        <v>182.28699150151192</v>
      </c>
      <c r="H11" s="22">
        <v>217.30522343930687</v>
      </c>
      <c r="I11" s="23">
        <f t="shared" si="1"/>
        <v>0.4524051043016149</v>
      </c>
      <c r="J11" s="24">
        <f t="shared" si="2"/>
        <v>0.99171946494555552</v>
      </c>
      <c r="K11" s="5"/>
    </row>
    <row r="12" spans="1:11" x14ac:dyDescent="0.25">
      <c r="A12" s="18"/>
      <c r="B12" s="19">
        <v>5</v>
      </c>
      <c r="C12" s="20" t="s">
        <v>102</v>
      </c>
      <c r="D12" s="21">
        <v>107.56725100000008</v>
      </c>
      <c r="E12" s="22">
        <v>103.21544500000003</v>
      </c>
      <c r="F12" s="22">
        <f t="shared" si="0"/>
        <v>41.872819826932457</v>
      </c>
      <c r="G12" s="22">
        <v>13.463590342391097</v>
      </c>
      <c r="H12" s="22">
        <v>28.409229484541356</v>
      </c>
      <c r="I12" s="23">
        <f t="shared" si="1"/>
        <v>0.13044162472381041</v>
      </c>
      <c r="J12" s="24">
        <f t="shared" si="2"/>
        <v>0.40568366320498295</v>
      </c>
      <c r="K12" s="5"/>
    </row>
    <row r="13" spans="1:11" x14ac:dyDescent="0.25">
      <c r="A13" s="18"/>
      <c r="B13" s="19">
        <v>6</v>
      </c>
      <c r="C13" s="20" t="s">
        <v>103</v>
      </c>
      <c r="D13" s="21">
        <v>57.160965000000012</v>
      </c>
      <c r="E13" s="22">
        <v>125.529267</v>
      </c>
      <c r="F13" s="22">
        <f t="shared" si="0"/>
        <v>115.575529043291</v>
      </c>
      <c r="G13" s="22">
        <v>15.574529074372322</v>
      </c>
      <c r="H13" s="22">
        <v>100.00099996891868</v>
      </c>
      <c r="I13" s="23">
        <f t="shared" si="1"/>
        <v>0.12407089953271472</v>
      </c>
      <c r="J13" s="24">
        <f t="shared" si="2"/>
        <v>0.9207058386096606</v>
      </c>
      <c r="K13" s="5"/>
    </row>
    <row r="14" spans="1:11" ht="25.5" x14ac:dyDescent="0.25">
      <c r="A14" s="18"/>
      <c r="B14" s="19">
        <v>6</v>
      </c>
      <c r="C14" s="20" t="s">
        <v>104</v>
      </c>
      <c r="D14" s="21">
        <v>319.57484599999992</v>
      </c>
      <c r="E14" s="22">
        <v>104.61100499999999</v>
      </c>
      <c r="F14" s="22">
        <f t="shared" si="0"/>
        <v>99.508294421715163</v>
      </c>
      <c r="G14" s="22">
        <v>35.885546961340879</v>
      </c>
      <c r="H14" s="22">
        <v>63.622747460374285</v>
      </c>
      <c r="I14" s="23">
        <f t="shared" si="1"/>
        <v>0.3430379715914294</v>
      </c>
      <c r="J14" s="24">
        <f t="shared" si="2"/>
        <v>0.95122204802176569</v>
      </c>
      <c r="K14" s="5"/>
    </row>
    <row r="15" spans="1:11" x14ac:dyDescent="0.25">
      <c r="A15" s="18"/>
      <c r="B15" s="19">
        <v>7</v>
      </c>
      <c r="C15" s="20" t="s">
        <v>105</v>
      </c>
      <c r="D15" s="21">
        <v>4513.703692</v>
      </c>
      <c r="E15" s="22">
        <v>5020.994875000003</v>
      </c>
      <c r="F15" s="22">
        <f t="shared" si="0"/>
        <v>4852.8939088603111</v>
      </c>
      <c r="G15" s="22">
        <v>2363.5870784122712</v>
      </c>
      <c r="H15" s="22">
        <v>2489.3068304480398</v>
      </c>
      <c r="I15" s="23">
        <f t="shared" si="1"/>
        <v>0.47074078688683579</v>
      </c>
      <c r="J15" s="24">
        <f t="shared" si="2"/>
        <v>0.96652038683076891</v>
      </c>
      <c r="K15" s="5"/>
    </row>
    <row r="16" spans="1:11" x14ac:dyDescent="0.25">
      <c r="A16" s="18"/>
      <c r="B16" s="19">
        <v>8</v>
      </c>
      <c r="C16" s="20" t="s">
        <v>106</v>
      </c>
      <c r="D16" s="21">
        <v>405.46538499999986</v>
      </c>
      <c r="E16" s="22">
        <v>547.92015000000004</v>
      </c>
      <c r="F16" s="22">
        <f t="shared" si="0"/>
        <v>537.09806734800634</v>
      </c>
      <c r="G16" s="22">
        <v>210.78117491611602</v>
      </c>
      <c r="H16" s="22">
        <v>326.31689243189032</v>
      </c>
      <c r="I16" s="23">
        <f t="shared" si="1"/>
        <v>0.38469323480093953</v>
      </c>
      <c r="J16" s="24">
        <f t="shared" si="2"/>
        <v>0.98024879601162018</v>
      </c>
      <c r="K16" s="5"/>
    </row>
    <row r="17" spans="1:11" ht="38.25" x14ac:dyDescent="0.25">
      <c r="A17" s="18"/>
      <c r="B17" s="19">
        <v>8</v>
      </c>
      <c r="C17" s="20" t="s">
        <v>107</v>
      </c>
      <c r="D17" s="21">
        <v>126.9684</v>
      </c>
      <c r="E17" s="22">
        <v>159.88467600000001</v>
      </c>
      <c r="F17" s="22">
        <f t="shared" si="0"/>
        <v>157.76172044861465</v>
      </c>
      <c r="G17" s="22">
        <v>57.444794749695575</v>
      </c>
      <c r="H17" s="22">
        <v>100.31692569891908</v>
      </c>
      <c r="I17" s="23">
        <f t="shared" si="1"/>
        <v>0.35928893366676096</v>
      </c>
      <c r="J17" s="24">
        <f t="shared" si="2"/>
        <v>0.98672195732263068</v>
      </c>
      <c r="K17" s="5"/>
    </row>
    <row r="18" spans="1:11" x14ac:dyDescent="0.25">
      <c r="A18" s="18"/>
      <c r="B18" s="19">
        <v>10</v>
      </c>
      <c r="C18" s="20" t="s">
        <v>108</v>
      </c>
      <c r="D18" s="21">
        <v>6915.4579630000035</v>
      </c>
      <c r="E18" s="22">
        <v>4113.4137160000018</v>
      </c>
      <c r="F18" s="22">
        <f t="shared" si="0"/>
        <v>4077.334593051552</v>
      </c>
      <c r="G18" s="22">
        <v>1679.6537180174701</v>
      </c>
      <c r="H18" s="22">
        <v>2397.680875034082</v>
      </c>
      <c r="I18" s="23">
        <f t="shared" si="1"/>
        <v>0.40833571188915374</v>
      </c>
      <c r="J18" s="24">
        <f t="shared" si="2"/>
        <v>0.99122890974761124</v>
      </c>
      <c r="K18" s="5"/>
    </row>
    <row r="19" spans="1:11" x14ac:dyDescent="0.25">
      <c r="A19" s="18"/>
      <c r="B19" s="19">
        <v>11</v>
      </c>
      <c r="C19" s="20" t="s">
        <v>109</v>
      </c>
      <c r="D19" s="21">
        <v>844.69505699999877</v>
      </c>
      <c r="E19" s="22">
        <v>818.39580199999978</v>
      </c>
      <c r="F19" s="22">
        <f t="shared" si="0"/>
        <v>775.65158884862774</v>
      </c>
      <c r="G19" s="22">
        <v>337.46060107753465</v>
      </c>
      <c r="H19" s="22">
        <v>438.19098777109309</v>
      </c>
      <c r="I19" s="23">
        <f t="shared" si="1"/>
        <v>0.41234400305188118</v>
      </c>
      <c r="J19" s="24">
        <f t="shared" si="2"/>
        <v>0.94777073263705225</v>
      </c>
      <c r="K19" s="5"/>
    </row>
    <row r="20" spans="1:11" ht="25.5" x14ac:dyDescent="0.25">
      <c r="A20" s="18"/>
      <c r="B20" s="19">
        <v>12</v>
      </c>
      <c r="C20" s="20" t="s">
        <v>110</v>
      </c>
      <c r="D20" s="21">
        <v>125.58404099999991</v>
      </c>
      <c r="E20" s="22">
        <v>351.39681000000007</v>
      </c>
      <c r="F20" s="22">
        <f t="shared" si="0"/>
        <v>339.5496263858978</v>
      </c>
      <c r="G20" s="22">
        <v>54.23017620858792</v>
      </c>
      <c r="H20" s="22">
        <v>285.31945017730988</v>
      </c>
      <c r="I20" s="23">
        <f t="shared" si="1"/>
        <v>0.1543274573511009</v>
      </c>
      <c r="J20" s="24">
        <f t="shared" si="2"/>
        <v>0.96628545485628548</v>
      </c>
      <c r="K20" s="5"/>
    </row>
    <row r="21" spans="1:11" ht="25.5" x14ac:dyDescent="0.25">
      <c r="A21" s="18"/>
      <c r="B21" s="19">
        <v>12</v>
      </c>
      <c r="C21" s="20" t="s">
        <v>111</v>
      </c>
      <c r="D21" s="21">
        <v>194.10295199999999</v>
      </c>
      <c r="E21" s="22">
        <v>296.4451059999999</v>
      </c>
      <c r="F21" s="22">
        <f t="shared" si="0"/>
        <v>291.09603120062161</v>
      </c>
      <c r="G21" s="22">
        <v>141.82728486055942</v>
      </c>
      <c r="H21" s="22">
        <v>149.26874634006217</v>
      </c>
      <c r="I21" s="23">
        <f t="shared" si="1"/>
        <v>0.47842680479454253</v>
      </c>
      <c r="J21" s="24">
        <f t="shared" si="2"/>
        <v>0.9819559348725484</v>
      </c>
      <c r="K21" s="5"/>
    </row>
    <row r="22" spans="1:11" x14ac:dyDescent="0.25">
      <c r="A22" s="18"/>
      <c r="B22" s="19">
        <v>13</v>
      </c>
      <c r="C22" s="20" t="s">
        <v>112</v>
      </c>
      <c r="D22" s="21">
        <v>591.6897919999999</v>
      </c>
      <c r="E22" s="22">
        <v>1847.8168879999982</v>
      </c>
      <c r="F22" s="22">
        <f t="shared" si="0"/>
        <v>1736.5175659399033</v>
      </c>
      <c r="G22" s="22">
        <v>536.3348614963578</v>
      </c>
      <c r="H22" s="22">
        <v>1200.1827044435454</v>
      </c>
      <c r="I22" s="23">
        <f t="shared" si="1"/>
        <v>0.2902532523538438</v>
      </c>
      <c r="J22" s="24">
        <f t="shared" si="2"/>
        <v>0.93976712585381728</v>
      </c>
      <c r="K22" s="5"/>
    </row>
    <row r="23" spans="1:11" x14ac:dyDescent="0.25">
      <c r="A23" s="18"/>
      <c r="B23" s="19">
        <v>16</v>
      </c>
      <c r="C23" s="20" t="s">
        <v>113</v>
      </c>
      <c r="D23" s="21">
        <v>294.29533900000007</v>
      </c>
      <c r="E23" s="22">
        <v>291.80156500000015</v>
      </c>
      <c r="F23" s="22">
        <f t="shared" si="0"/>
        <v>282.09379723747588</v>
      </c>
      <c r="G23" s="22">
        <v>61.56029211335408</v>
      </c>
      <c r="H23" s="22">
        <v>220.5335051241218</v>
      </c>
      <c r="I23" s="23">
        <f t="shared" si="1"/>
        <v>0.21096628495928063</v>
      </c>
      <c r="J23" s="24">
        <f t="shared" si="2"/>
        <v>0.96673161172893551</v>
      </c>
      <c r="K23" s="5"/>
    </row>
    <row r="24" spans="1:11" ht="25.5" x14ac:dyDescent="0.25">
      <c r="A24" s="18"/>
      <c r="B24" s="19">
        <v>19</v>
      </c>
      <c r="C24" s="20" t="s">
        <v>114</v>
      </c>
      <c r="D24" s="21">
        <v>61.370683999999997</v>
      </c>
      <c r="E24" s="22">
        <v>66.204913000000005</v>
      </c>
      <c r="F24" s="22">
        <f t="shared" si="0"/>
        <v>53.444027289087671</v>
      </c>
      <c r="G24" s="22">
        <v>23.376546112765482</v>
      </c>
      <c r="H24" s="22">
        <v>30.06748117632219</v>
      </c>
      <c r="I24" s="23">
        <f t="shared" si="1"/>
        <v>0.35309382723251187</v>
      </c>
      <c r="J24" s="24">
        <f t="shared" si="2"/>
        <v>0.80725168068852637</v>
      </c>
      <c r="K24" s="5"/>
    </row>
    <row r="25" spans="1:11" x14ac:dyDescent="0.25">
      <c r="A25" s="18"/>
      <c r="B25" s="19">
        <v>22</v>
      </c>
      <c r="C25" s="20" t="s">
        <v>115</v>
      </c>
      <c r="D25" s="21">
        <v>739.77003999999999</v>
      </c>
      <c r="E25" s="22">
        <v>837.53520400000036</v>
      </c>
      <c r="F25" s="22">
        <f t="shared" si="0"/>
        <v>817.05984027308966</v>
      </c>
      <c r="G25" s="22">
        <v>347.50607715092326</v>
      </c>
      <c r="H25" s="22">
        <v>469.5537631221664</v>
      </c>
      <c r="I25" s="23">
        <f t="shared" si="1"/>
        <v>0.41491518862880311</v>
      </c>
      <c r="J25" s="24">
        <f t="shared" si="2"/>
        <v>0.97555283213276045</v>
      </c>
      <c r="K25" s="5"/>
    </row>
    <row r="26" spans="1:11" ht="38.25" x14ac:dyDescent="0.25">
      <c r="A26" s="18"/>
      <c r="B26" s="19">
        <v>25</v>
      </c>
      <c r="C26" s="20" t="s">
        <v>116</v>
      </c>
      <c r="D26" s="21">
        <v>7.6720309999999996</v>
      </c>
      <c r="E26" s="22">
        <v>9.6806350000000005</v>
      </c>
      <c r="F26" s="22">
        <f t="shared" si="0"/>
        <v>9.2058715275252325</v>
      </c>
      <c r="G26" s="22">
        <v>2.5178211895254208</v>
      </c>
      <c r="H26" s="22">
        <v>6.6880503379998117</v>
      </c>
      <c r="I26" s="23">
        <f t="shared" si="1"/>
        <v>0.26008843319941521</v>
      </c>
      <c r="J26" s="24">
        <f t="shared" si="2"/>
        <v>0.95095740388158756</v>
      </c>
      <c r="K26" s="5"/>
    </row>
    <row r="27" spans="1:11" x14ac:dyDescent="0.25">
      <c r="A27" s="18"/>
      <c r="B27" s="19">
        <v>26</v>
      </c>
      <c r="C27" s="20" t="s">
        <v>117</v>
      </c>
      <c r="D27" s="21">
        <v>4912.2721449999999</v>
      </c>
      <c r="E27" s="22">
        <v>7927.3300900000013</v>
      </c>
      <c r="F27" s="22">
        <f t="shared" si="0"/>
        <v>7456.1544447776441</v>
      </c>
      <c r="G27" s="22">
        <v>3038.0362847636688</v>
      </c>
      <c r="H27" s="22">
        <v>4418.1181600139753</v>
      </c>
      <c r="I27" s="23">
        <f t="shared" si="1"/>
        <v>0.38323574901920959</v>
      </c>
      <c r="J27" s="24">
        <f t="shared" si="2"/>
        <v>0.94056313539703285</v>
      </c>
      <c r="K27" s="5"/>
    </row>
    <row r="28" spans="1:11" ht="25.5" x14ac:dyDescent="0.25">
      <c r="A28" s="18"/>
      <c r="B28" s="19">
        <v>32</v>
      </c>
      <c r="C28" s="20" t="s">
        <v>118</v>
      </c>
      <c r="D28" s="21">
        <v>147.55197100000001</v>
      </c>
      <c r="E28" s="22">
        <v>166.21710200000007</v>
      </c>
      <c r="F28" s="22">
        <f t="shared" si="0"/>
        <v>150.59684873406553</v>
      </c>
      <c r="G28" s="22">
        <v>36.160141894124891</v>
      </c>
      <c r="H28" s="22">
        <v>114.43670683994063</v>
      </c>
      <c r="I28" s="23">
        <f t="shared" si="1"/>
        <v>0.21754766181716292</v>
      </c>
      <c r="J28" s="24">
        <f t="shared" si="2"/>
        <v>0.90602499334915287</v>
      </c>
      <c r="K28" s="5"/>
    </row>
    <row r="29" spans="1:11" ht="25.5" x14ac:dyDescent="0.25">
      <c r="A29" s="18"/>
      <c r="B29" s="19">
        <v>33</v>
      </c>
      <c r="C29" s="20" t="s">
        <v>119</v>
      </c>
      <c r="D29" s="21">
        <v>134.33611799999997</v>
      </c>
      <c r="E29" s="22">
        <v>197.85746200000014</v>
      </c>
      <c r="F29" s="22">
        <f t="shared" si="0"/>
        <v>189.79226046323322</v>
      </c>
      <c r="G29" s="22">
        <v>73.350648476692072</v>
      </c>
      <c r="H29" s="22">
        <v>116.44161198654113</v>
      </c>
      <c r="I29" s="23">
        <f t="shared" si="1"/>
        <v>0.37072470118257161</v>
      </c>
      <c r="J29" s="24">
        <f t="shared" si="2"/>
        <v>0.95923731430070136</v>
      </c>
      <c r="K29" s="5"/>
    </row>
    <row r="30" spans="1:11" ht="25.5" x14ac:dyDescent="0.25">
      <c r="A30" s="18"/>
      <c r="B30" s="19">
        <v>35</v>
      </c>
      <c r="C30" s="20" t="s">
        <v>120</v>
      </c>
      <c r="D30" s="21">
        <v>203.96780400000006</v>
      </c>
      <c r="E30" s="22">
        <v>246.465913</v>
      </c>
      <c r="F30" s="22">
        <f t="shared" si="0"/>
        <v>241.48226124521548</v>
      </c>
      <c r="G30" s="22">
        <v>97.392652783982555</v>
      </c>
      <c r="H30" s="22">
        <v>144.08960846123293</v>
      </c>
      <c r="I30" s="23">
        <f t="shared" si="1"/>
        <v>0.3951566835288195</v>
      </c>
      <c r="J30" s="24">
        <f t="shared" si="2"/>
        <v>0.97977954965811231</v>
      </c>
      <c r="K30" s="5"/>
    </row>
    <row r="31" spans="1:11" ht="25.5" x14ac:dyDescent="0.25">
      <c r="A31" s="18"/>
      <c r="B31" s="19">
        <v>36</v>
      </c>
      <c r="C31" s="20" t="s">
        <v>121</v>
      </c>
      <c r="D31" s="21">
        <v>6578.3229649999867</v>
      </c>
      <c r="E31" s="22">
        <v>7818.9140430000061</v>
      </c>
      <c r="F31" s="22">
        <f t="shared" si="0"/>
        <v>7712.6832388456442</v>
      </c>
      <c r="G31" s="22">
        <v>3021.9557297326942</v>
      </c>
      <c r="H31" s="22">
        <v>4690.7275091129504</v>
      </c>
      <c r="I31" s="23">
        <f t="shared" si="1"/>
        <v>0.38649302359809712</v>
      </c>
      <c r="J31" s="24">
        <f t="shared" si="2"/>
        <v>0.98641361145932194</v>
      </c>
      <c r="K31" s="5"/>
    </row>
    <row r="32" spans="1:11" ht="25.5" x14ac:dyDescent="0.25">
      <c r="A32" s="18"/>
      <c r="B32" s="19">
        <v>37</v>
      </c>
      <c r="C32" s="20" t="s">
        <v>122</v>
      </c>
      <c r="D32" s="21">
        <v>4399.4936049999969</v>
      </c>
      <c r="E32" s="22">
        <v>3510.7335430000167</v>
      </c>
      <c r="F32" s="22">
        <f t="shared" si="0"/>
        <v>3002.1944607516743</v>
      </c>
      <c r="G32" s="22">
        <v>1608.676940518726</v>
      </c>
      <c r="H32" s="22">
        <v>1393.5175202329483</v>
      </c>
      <c r="I32" s="23">
        <f t="shared" si="1"/>
        <v>0.45821675749965007</v>
      </c>
      <c r="J32" s="24">
        <f t="shared" si="2"/>
        <v>0.85514734285024041</v>
      </c>
      <c r="K32" s="5"/>
    </row>
    <row r="33" spans="1:11" x14ac:dyDescent="0.25">
      <c r="A33" s="18"/>
      <c r="B33" s="19">
        <v>38</v>
      </c>
      <c r="C33" s="20" t="s">
        <v>123</v>
      </c>
      <c r="D33" s="21">
        <v>42.239808000000011</v>
      </c>
      <c r="E33" s="22">
        <v>38.751861000000005</v>
      </c>
      <c r="F33" s="22">
        <f t="shared" si="0"/>
        <v>33.642856554411082</v>
      </c>
      <c r="G33" s="22">
        <v>10.528817133128541</v>
      </c>
      <c r="H33" s="22">
        <v>23.114039421282541</v>
      </c>
      <c r="I33" s="23">
        <f t="shared" si="1"/>
        <v>0.2716983613542725</v>
      </c>
      <c r="J33" s="24">
        <f t="shared" si="2"/>
        <v>0.86816105565642587</v>
      </c>
      <c r="K33" s="5"/>
    </row>
    <row r="34" spans="1:11" ht="25.5" x14ac:dyDescent="0.25">
      <c r="A34" s="18"/>
      <c r="B34" s="19">
        <v>39</v>
      </c>
      <c r="C34" s="20" t="s">
        <v>124</v>
      </c>
      <c r="D34" s="21">
        <v>189.76843599999992</v>
      </c>
      <c r="E34" s="22">
        <v>190.54976299999998</v>
      </c>
      <c r="F34" s="22">
        <f t="shared" si="0"/>
        <v>186.60826267511305</v>
      </c>
      <c r="G34" s="22">
        <v>71.47711455616718</v>
      </c>
      <c r="H34" s="22">
        <v>115.13114811894586</v>
      </c>
      <c r="I34" s="23">
        <f t="shared" si="1"/>
        <v>0.37510996303977134</v>
      </c>
      <c r="J34" s="24">
        <f t="shared" si="2"/>
        <v>0.97931511295090445</v>
      </c>
      <c r="K34" s="5"/>
    </row>
    <row r="35" spans="1:11" ht="25.5" x14ac:dyDescent="0.25">
      <c r="A35" s="18"/>
      <c r="B35" s="19">
        <v>40</v>
      </c>
      <c r="C35" s="20" t="s">
        <v>125</v>
      </c>
      <c r="D35" s="21">
        <v>3744.6616010000002</v>
      </c>
      <c r="E35" s="22">
        <v>3561.411329</v>
      </c>
      <c r="F35" s="22">
        <f t="shared" si="0"/>
        <v>3476.656752913304</v>
      </c>
      <c r="G35" s="22">
        <v>1287.1556728788169</v>
      </c>
      <c r="H35" s="22">
        <v>2189.5010800344871</v>
      </c>
      <c r="I35" s="23">
        <f t="shared" si="1"/>
        <v>0.36141730173027614</v>
      </c>
      <c r="J35" s="24">
        <f t="shared" si="2"/>
        <v>0.97620196931577286</v>
      </c>
      <c r="K35" s="5"/>
    </row>
    <row r="36" spans="1:11" ht="25.5" x14ac:dyDescent="0.25">
      <c r="A36" s="18"/>
      <c r="B36" s="19">
        <v>50</v>
      </c>
      <c r="C36" s="20" t="s">
        <v>126</v>
      </c>
      <c r="D36" s="21">
        <v>53.886043999999984</v>
      </c>
      <c r="E36" s="22">
        <v>54.955102999999987</v>
      </c>
      <c r="F36" s="22">
        <f t="shared" si="0"/>
        <v>48.559389284188399</v>
      </c>
      <c r="G36" s="22">
        <v>20.100560579697301</v>
      </c>
      <c r="H36" s="22">
        <v>28.458828704491101</v>
      </c>
      <c r="I36" s="23">
        <f t="shared" si="1"/>
        <v>0.36576331373079779</v>
      </c>
      <c r="J36" s="24">
        <f t="shared" si="2"/>
        <v>0.88361929344738754</v>
      </c>
      <c r="K36" s="5"/>
    </row>
    <row r="37" spans="1:11" ht="25.5" x14ac:dyDescent="0.25">
      <c r="A37" s="18"/>
      <c r="B37" s="19">
        <v>51</v>
      </c>
      <c r="C37" s="20" t="s">
        <v>127</v>
      </c>
      <c r="D37" s="21">
        <v>122.28569399999998</v>
      </c>
      <c r="E37" s="22">
        <v>148.79311599999994</v>
      </c>
      <c r="F37" s="22">
        <f t="shared" si="0"/>
        <v>121.61928971151389</v>
      </c>
      <c r="G37" s="22">
        <v>38.805206809316083</v>
      </c>
      <c r="H37" s="22">
        <v>82.814082902197811</v>
      </c>
      <c r="I37" s="23">
        <f t="shared" si="1"/>
        <v>0.26079974566374492</v>
      </c>
      <c r="J37" s="24">
        <f t="shared" si="2"/>
        <v>0.81737175066294021</v>
      </c>
      <c r="K37" s="5"/>
    </row>
    <row r="38" spans="1:11" ht="25.5" x14ac:dyDescent="0.25">
      <c r="A38" s="18"/>
      <c r="B38" s="19">
        <v>55</v>
      </c>
      <c r="C38" s="20" t="s">
        <v>128</v>
      </c>
      <c r="D38" s="21">
        <v>102.82792200000004</v>
      </c>
      <c r="E38" s="22">
        <v>101.11914499999999</v>
      </c>
      <c r="F38" s="22">
        <f t="shared" si="0"/>
        <v>64.158546323764313</v>
      </c>
      <c r="G38" s="22">
        <v>19.560731197430869</v>
      </c>
      <c r="H38" s="22">
        <v>44.597815126333444</v>
      </c>
      <c r="I38" s="23">
        <f t="shared" si="1"/>
        <v>0.19344241090478831</v>
      </c>
      <c r="J38" s="24">
        <f t="shared" si="2"/>
        <v>0.63448465989070935</v>
      </c>
      <c r="K38" s="5"/>
    </row>
    <row r="39" spans="1:11" ht="25.5" x14ac:dyDescent="0.25">
      <c r="A39" s="18"/>
      <c r="B39" s="19">
        <v>55</v>
      </c>
      <c r="C39" s="20" t="s">
        <v>129</v>
      </c>
      <c r="D39" s="21">
        <v>0.15</v>
      </c>
      <c r="E39" s="22">
        <v>0.10989</v>
      </c>
      <c r="F39" s="22">
        <f t="shared" si="0"/>
        <v>0.10354943794663996</v>
      </c>
      <c r="G39" s="22">
        <v>3.3739199861884117E-3</v>
      </c>
      <c r="H39" s="22">
        <v>0.10017551796045154</v>
      </c>
      <c r="I39" s="23">
        <f t="shared" si="1"/>
        <v>3.0702702577017123E-2</v>
      </c>
      <c r="J39" s="24">
        <f t="shared" si="2"/>
        <v>0.94230082761525125</v>
      </c>
      <c r="K39" s="5"/>
    </row>
    <row r="40" spans="1:11" ht="38.25" x14ac:dyDescent="0.25">
      <c r="A40" s="18"/>
      <c r="B40" s="19">
        <v>57</v>
      </c>
      <c r="C40" s="20" t="s">
        <v>130</v>
      </c>
      <c r="D40" s="21">
        <v>18.745370000000001</v>
      </c>
      <c r="E40" s="22">
        <v>20.064585999999998</v>
      </c>
      <c r="F40" s="22">
        <f t="shared" si="0"/>
        <v>8.8359755006240448</v>
      </c>
      <c r="G40" s="22">
        <v>3.2936035626626108</v>
      </c>
      <c r="H40" s="22">
        <v>5.542371937961434</v>
      </c>
      <c r="I40" s="23">
        <f t="shared" si="1"/>
        <v>0.16415008825313471</v>
      </c>
      <c r="J40" s="24">
        <f t="shared" si="2"/>
        <v>0.44037666666155212</v>
      </c>
      <c r="K40" s="5"/>
    </row>
    <row r="41" spans="1:11" ht="25.5" x14ac:dyDescent="0.25">
      <c r="A41" s="18"/>
      <c r="B41" s="19">
        <v>59</v>
      </c>
      <c r="C41" s="20" t="s">
        <v>131</v>
      </c>
      <c r="D41" s="21">
        <v>73.951162999999994</v>
      </c>
      <c r="E41" s="22">
        <v>97.343448000000009</v>
      </c>
      <c r="F41" s="22">
        <f t="shared" si="0"/>
        <v>78.675387505036269</v>
      </c>
      <c r="G41" s="22">
        <v>30.931272256410011</v>
      </c>
      <c r="H41" s="22">
        <v>47.744115248626258</v>
      </c>
      <c r="I41" s="23">
        <f t="shared" si="1"/>
        <v>0.31775402342857229</v>
      </c>
      <c r="J41" s="24">
        <f t="shared" si="2"/>
        <v>0.80822478678828247</v>
      </c>
      <c r="K41" s="5"/>
    </row>
    <row r="42" spans="1:11" ht="25.5" x14ac:dyDescent="0.25">
      <c r="A42" s="18"/>
      <c r="B42" s="19">
        <v>59</v>
      </c>
      <c r="C42" s="20" t="s">
        <v>132</v>
      </c>
      <c r="D42" s="21">
        <v>40.579333000000005</v>
      </c>
      <c r="E42" s="22">
        <v>65.393435999999994</v>
      </c>
      <c r="F42" s="22">
        <f t="shared" si="0"/>
        <v>59.735916055503992</v>
      </c>
      <c r="G42" s="22">
        <v>21.780414940342325</v>
      </c>
      <c r="H42" s="22">
        <v>37.955501115161667</v>
      </c>
      <c r="I42" s="23">
        <f t="shared" si="1"/>
        <v>0.33306729654551759</v>
      </c>
      <c r="J42" s="24">
        <f t="shared" si="2"/>
        <v>0.91348489557123125</v>
      </c>
      <c r="K42" s="5"/>
    </row>
    <row r="43" spans="1:11" x14ac:dyDescent="0.25">
      <c r="A43" s="18"/>
      <c r="B43" s="19">
        <v>61</v>
      </c>
      <c r="C43" s="20" t="s">
        <v>133</v>
      </c>
      <c r="D43" s="21">
        <v>586.81549000000018</v>
      </c>
      <c r="E43" s="22">
        <v>626.93334999999968</v>
      </c>
      <c r="F43" s="22">
        <f t="shared" si="0"/>
        <v>618.29691017701316</v>
      </c>
      <c r="G43" s="22">
        <v>251.78451251515327</v>
      </c>
      <c r="H43" s="22">
        <v>366.51239766185984</v>
      </c>
      <c r="I43" s="23">
        <f t="shared" si="1"/>
        <v>0.40161288678478085</v>
      </c>
      <c r="J43" s="24">
        <f t="shared" si="2"/>
        <v>0.98622430945333106</v>
      </c>
      <c r="K43" s="5"/>
    </row>
    <row r="44" spans="1:11" ht="25.5" x14ac:dyDescent="0.25">
      <c r="A44" s="18"/>
      <c r="B44" s="19">
        <v>67</v>
      </c>
      <c r="C44" s="20" t="s">
        <v>134</v>
      </c>
      <c r="D44" s="21">
        <v>529.31417999999985</v>
      </c>
      <c r="E44" s="22">
        <v>605.82938700000011</v>
      </c>
      <c r="F44" s="22">
        <f t="shared" si="0"/>
        <v>500.42831462166208</v>
      </c>
      <c r="G44" s="22">
        <v>213.17578722437264</v>
      </c>
      <c r="H44" s="22">
        <v>287.25252739728944</v>
      </c>
      <c r="I44" s="23">
        <f t="shared" si="1"/>
        <v>0.35187429299195189</v>
      </c>
      <c r="J44" s="24">
        <f t="shared" si="2"/>
        <v>0.82602185592172672</v>
      </c>
      <c r="K44" s="5"/>
    </row>
    <row r="45" spans="1:11" ht="25.5" x14ac:dyDescent="0.25">
      <c r="A45" s="18"/>
      <c r="B45" s="19">
        <v>70</v>
      </c>
      <c r="C45" s="20" t="s">
        <v>135</v>
      </c>
      <c r="D45" s="21">
        <v>47.725332999999992</v>
      </c>
      <c r="E45" s="22">
        <v>69.887402999999992</v>
      </c>
      <c r="F45" s="22">
        <f t="shared" si="0"/>
        <v>54.069992949574953</v>
      </c>
      <c r="G45" s="22">
        <v>11.146709041320719</v>
      </c>
      <c r="H45" s="22">
        <v>42.923283908254234</v>
      </c>
      <c r="I45" s="23">
        <f t="shared" si="1"/>
        <v>0.15949525326217545</v>
      </c>
      <c r="J45" s="24">
        <f t="shared" si="2"/>
        <v>0.77367294574638812</v>
      </c>
      <c r="K45" s="5"/>
    </row>
    <row r="46" spans="1:11" ht="38.25" x14ac:dyDescent="0.25">
      <c r="A46" s="18"/>
      <c r="B46" s="19">
        <v>72</v>
      </c>
      <c r="C46" s="20" t="s">
        <v>136</v>
      </c>
      <c r="D46" s="21">
        <v>1.2013499999999999</v>
      </c>
      <c r="E46" s="22">
        <v>1.2013499999999999</v>
      </c>
      <c r="F46" s="22">
        <f t="shared" si="0"/>
        <v>0.72833554740645923</v>
      </c>
      <c r="G46" s="22">
        <v>0.12969416670966893</v>
      </c>
      <c r="H46" s="22">
        <v>0.59864138069679029</v>
      </c>
      <c r="I46" s="23">
        <f t="shared" si="1"/>
        <v>0.10795702060987135</v>
      </c>
      <c r="J46" s="24">
        <f t="shared" si="2"/>
        <v>0.60626424223287079</v>
      </c>
      <c r="K46" s="5"/>
    </row>
    <row r="47" spans="1:11" x14ac:dyDescent="0.25">
      <c r="A47" s="18"/>
      <c r="B47" s="19">
        <v>112</v>
      </c>
      <c r="C47" s="20" t="s">
        <v>137</v>
      </c>
      <c r="D47" s="21">
        <v>13.123149000000002</v>
      </c>
      <c r="E47" s="22">
        <v>14.355387999999998</v>
      </c>
      <c r="F47" s="22">
        <f t="shared" si="0"/>
        <v>14.212730757369121</v>
      </c>
      <c r="G47" s="22">
        <v>6.1839661229860212</v>
      </c>
      <c r="H47" s="22">
        <v>8.0287646343830996</v>
      </c>
      <c r="I47" s="23">
        <f t="shared" si="1"/>
        <v>0.4307766619046467</v>
      </c>
      <c r="J47" s="24">
        <f t="shared" si="2"/>
        <v>0.99006245998848119</v>
      </c>
      <c r="K47" s="5"/>
    </row>
    <row r="48" spans="1:11" ht="25.5" x14ac:dyDescent="0.25">
      <c r="A48" s="18"/>
      <c r="B48" s="19">
        <v>114</v>
      </c>
      <c r="C48" s="20" t="s">
        <v>138</v>
      </c>
      <c r="D48" s="21">
        <v>62.750074000000005</v>
      </c>
      <c r="E48" s="22">
        <v>109.463233</v>
      </c>
      <c r="F48" s="22">
        <f t="shared" si="0"/>
        <v>108.66978835216742</v>
      </c>
      <c r="G48" s="22">
        <v>13.361910424260714</v>
      </c>
      <c r="H48" s="22">
        <v>95.307877927906702</v>
      </c>
      <c r="I48" s="23">
        <f t="shared" si="1"/>
        <v>0.12206756604987826</v>
      </c>
      <c r="J48" s="24">
        <f t="shared" si="2"/>
        <v>0.99275149631445125</v>
      </c>
      <c r="K48" s="5"/>
    </row>
    <row r="49" spans="1:11" ht="38.25" x14ac:dyDescent="0.25">
      <c r="A49" s="18"/>
      <c r="B49" s="19">
        <v>117</v>
      </c>
      <c r="C49" s="20" t="s">
        <v>139</v>
      </c>
      <c r="D49" s="21">
        <v>6.5815400000000004</v>
      </c>
      <c r="E49" s="22">
        <v>5.3888249999999998</v>
      </c>
      <c r="F49" s="22">
        <f t="shared" si="0"/>
        <v>5.2513460021036735</v>
      </c>
      <c r="G49" s="22">
        <v>2.0894705303944647</v>
      </c>
      <c r="H49" s="22">
        <v>3.1618754717092088</v>
      </c>
      <c r="I49" s="23">
        <f t="shared" si="1"/>
        <v>0.38774139638872385</v>
      </c>
      <c r="J49" s="24">
        <f t="shared" si="2"/>
        <v>0.97448813091975961</v>
      </c>
      <c r="K49" s="5"/>
    </row>
    <row r="50" spans="1:11" ht="25.5" x14ac:dyDescent="0.25">
      <c r="A50" s="18"/>
      <c r="B50" s="19">
        <v>121</v>
      </c>
      <c r="C50" s="20" t="s">
        <v>140</v>
      </c>
      <c r="D50" s="21">
        <v>54.816431000000009</v>
      </c>
      <c r="E50" s="22">
        <v>64.367002999999983</v>
      </c>
      <c r="F50" s="22">
        <f t="shared" si="0"/>
        <v>58.827411448038902</v>
      </c>
      <c r="G50" s="22">
        <v>26.633927499428182</v>
      </c>
      <c r="H50" s="22">
        <v>32.193483948610719</v>
      </c>
      <c r="I50" s="23">
        <f t="shared" si="1"/>
        <v>0.41378231482096794</v>
      </c>
      <c r="J50" s="24">
        <f t="shared" si="2"/>
        <v>0.91393740124950229</v>
      </c>
      <c r="K50" s="5"/>
    </row>
    <row r="51" spans="1:11" x14ac:dyDescent="0.25">
      <c r="A51" s="18"/>
      <c r="B51" s="19">
        <v>131</v>
      </c>
      <c r="C51" s="20" t="s">
        <v>141</v>
      </c>
      <c r="D51" s="21">
        <v>61.489707999999993</v>
      </c>
      <c r="E51" s="22">
        <v>66.196967000000001</v>
      </c>
      <c r="F51" s="22">
        <f t="shared" si="0"/>
        <v>61.465650944090157</v>
      </c>
      <c r="G51" s="22">
        <v>26.271782357038319</v>
      </c>
      <c r="H51" s="22">
        <v>35.193868587051838</v>
      </c>
      <c r="I51" s="23">
        <f t="shared" si="1"/>
        <v>0.39687290139800996</v>
      </c>
      <c r="J51" s="24">
        <f t="shared" si="2"/>
        <v>0.92852669434371748</v>
      </c>
      <c r="K51" s="5"/>
    </row>
    <row r="52" spans="1:11" x14ac:dyDescent="0.25">
      <c r="A52" s="18"/>
      <c r="B52" s="19">
        <v>135</v>
      </c>
      <c r="C52" s="20" t="s">
        <v>142</v>
      </c>
      <c r="D52" s="21">
        <v>747.22112699999991</v>
      </c>
      <c r="E52" s="22">
        <v>793.31124899999918</v>
      </c>
      <c r="F52" s="22">
        <f t="shared" si="0"/>
        <v>787.68492052254851</v>
      </c>
      <c r="G52" s="22">
        <v>652.63518586947293</v>
      </c>
      <c r="H52" s="22">
        <v>135.04973465307557</v>
      </c>
      <c r="I52" s="23">
        <f t="shared" si="1"/>
        <v>0.82267229500671513</v>
      </c>
      <c r="J52" s="24">
        <f t="shared" si="2"/>
        <v>0.99290779188553935</v>
      </c>
      <c r="K52" s="5"/>
    </row>
    <row r="53" spans="1:11" ht="25.5" x14ac:dyDescent="0.25">
      <c r="A53" s="18"/>
      <c r="B53" s="19">
        <v>136</v>
      </c>
      <c r="C53" s="20" t="s">
        <v>143</v>
      </c>
      <c r="D53" s="21">
        <v>107.61070000000002</v>
      </c>
      <c r="E53" s="22">
        <v>172.30457300000003</v>
      </c>
      <c r="F53" s="22">
        <f t="shared" si="0"/>
        <v>158.11086452542298</v>
      </c>
      <c r="G53" s="22">
        <v>33.036666996854365</v>
      </c>
      <c r="H53" s="22">
        <v>125.07419752856863</v>
      </c>
      <c r="I53" s="23">
        <f t="shared" si="1"/>
        <v>0.19173412766505249</v>
      </c>
      <c r="J53" s="24">
        <f t="shared" si="2"/>
        <v>0.91762430777401915</v>
      </c>
      <c r="K53" s="5"/>
    </row>
    <row r="54" spans="1:11" ht="25.5" x14ac:dyDescent="0.25">
      <c r="A54" s="18"/>
      <c r="B54" s="19">
        <v>137</v>
      </c>
      <c r="C54" s="20" t="s">
        <v>144</v>
      </c>
      <c r="D54" s="21">
        <v>848.65724999999679</v>
      </c>
      <c r="E54" s="22">
        <v>1186.1183780000003</v>
      </c>
      <c r="F54" s="22">
        <f t="shared" si="0"/>
        <v>1133.7922865448575</v>
      </c>
      <c r="G54" s="22">
        <v>460.57219052153403</v>
      </c>
      <c r="H54" s="22">
        <v>673.22009602332344</v>
      </c>
      <c r="I54" s="23">
        <f t="shared" si="1"/>
        <v>0.38830204393100964</v>
      </c>
      <c r="J54" s="24">
        <f t="shared" si="2"/>
        <v>0.95588459598495246</v>
      </c>
      <c r="K54" s="5"/>
    </row>
    <row r="55" spans="1:11" ht="25.5" x14ac:dyDescent="0.25">
      <c r="A55" s="18"/>
      <c r="B55" s="19">
        <v>160</v>
      </c>
      <c r="C55" s="20" t="s">
        <v>145</v>
      </c>
      <c r="D55" s="21">
        <v>150.61623600000004</v>
      </c>
      <c r="E55" s="22">
        <v>173.00736000000001</v>
      </c>
      <c r="F55" s="22">
        <f t="shared" si="0"/>
        <v>162.57790738719035</v>
      </c>
      <c r="G55" s="22">
        <v>60.793348365822737</v>
      </c>
      <c r="H55" s="22">
        <v>101.78455902136761</v>
      </c>
      <c r="I55" s="23">
        <f t="shared" si="1"/>
        <v>0.35139168857222453</v>
      </c>
      <c r="J55" s="24">
        <f t="shared" si="2"/>
        <v>0.93971671139996782</v>
      </c>
      <c r="K55" s="5"/>
    </row>
    <row r="56" spans="1:11" ht="25.5" x14ac:dyDescent="0.25">
      <c r="A56" s="18"/>
      <c r="B56" s="19">
        <v>163</v>
      </c>
      <c r="C56" s="20" t="s">
        <v>146</v>
      </c>
      <c r="D56" s="21">
        <v>31.440664000000012</v>
      </c>
      <c r="E56" s="22">
        <v>54.84013599999998</v>
      </c>
      <c r="F56" s="22">
        <f t="shared" si="0"/>
        <v>49.668586489259297</v>
      </c>
      <c r="G56" s="22">
        <v>12.198385735644479</v>
      </c>
      <c r="H56" s="22">
        <v>37.470200753614819</v>
      </c>
      <c r="I56" s="23">
        <f t="shared" si="1"/>
        <v>0.22243536623695614</v>
      </c>
      <c r="J56" s="24">
        <f t="shared" si="2"/>
        <v>0.90569772637433499</v>
      </c>
      <c r="K56" s="5"/>
    </row>
    <row r="57" spans="1:11" x14ac:dyDescent="0.25">
      <c r="A57" s="18"/>
      <c r="B57" s="19">
        <v>164</v>
      </c>
      <c r="C57" s="20" t="s">
        <v>147</v>
      </c>
      <c r="D57" s="21">
        <v>3.5511400000000002</v>
      </c>
      <c r="E57" s="22">
        <v>26.414707000000007</v>
      </c>
      <c r="F57" s="22">
        <f t="shared" si="0"/>
        <v>18.408397864768631</v>
      </c>
      <c r="G57" s="22">
        <v>1.0674589888694754</v>
      </c>
      <c r="H57" s="22">
        <v>17.340938875899155</v>
      </c>
      <c r="I57" s="23">
        <f t="shared" si="1"/>
        <v>4.0411540013276508E-2</v>
      </c>
      <c r="J57" s="24">
        <f t="shared" si="2"/>
        <v>0.69689956677424536</v>
      </c>
      <c r="K57" s="5"/>
    </row>
    <row r="58" spans="1:11" ht="25.5" x14ac:dyDescent="0.25">
      <c r="A58" s="18"/>
      <c r="B58" s="19">
        <v>165</v>
      </c>
      <c r="C58" s="20" t="s">
        <v>148</v>
      </c>
      <c r="D58" s="21">
        <v>45.338813000000016</v>
      </c>
      <c r="E58" s="22">
        <v>67.944570999999982</v>
      </c>
      <c r="F58" s="22">
        <f t="shared" si="0"/>
        <v>51.383404859265482</v>
      </c>
      <c r="G58" s="22">
        <v>15.653231194793989</v>
      </c>
      <c r="H58" s="22">
        <v>35.730173664471494</v>
      </c>
      <c r="I58" s="23">
        <f t="shared" si="1"/>
        <v>0.23038236851615404</v>
      </c>
      <c r="J58" s="24">
        <f t="shared" si="2"/>
        <v>0.7562547544713395</v>
      </c>
      <c r="K58" s="5"/>
    </row>
    <row r="59" spans="1:11" x14ac:dyDescent="0.25">
      <c r="A59" s="18"/>
      <c r="B59" s="19">
        <v>180</v>
      </c>
      <c r="C59" s="20" t="s">
        <v>149</v>
      </c>
      <c r="D59" s="21">
        <v>15.597477000000001</v>
      </c>
      <c r="E59" s="22">
        <v>18.864786000000002</v>
      </c>
      <c r="F59" s="22">
        <f t="shared" si="0"/>
        <v>15.710064520107979</v>
      </c>
      <c r="G59" s="22">
        <v>5.3284136184329327</v>
      </c>
      <c r="H59" s="22">
        <v>10.381650901675046</v>
      </c>
      <c r="I59" s="23">
        <f t="shared" si="1"/>
        <v>0.28245290555816177</v>
      </c>
      <c r="J59" s="24">
        <f t="shared" si="2"/>
        <v>0.83277194451651759</v>
      </c>
      <c r="K59" s="5"/>
    </row>
    <row r="60" spans="1:11" ht="38.25" x14ac:dyDescent="0.25">
      <c r="A60" s="18"/>
      <c r="B60" s="19">
        <v>183</v>
      </c>
      <c r="C60" s="20" t="s">
        <v>150</v>
      </c>
      <c r="D60" s="21">
        <v>31.071806000000002</v>
      </c>
      <c r="E60" s="22">
        <v>31.071805999999999</v>
      </c>
      <c r="F60" s="22">
        <f t="shared" si="0"/>
        <v>26.836416520716739</v>
      </c>
      <c r="G60" s="22">
        <v>10.528500024287496</v>
      </c>
      <c r="H60" s="22">
        <v>16.307916496429243</v>
      </c>
      <c r="I60" s="23">
        <f t="shared" si="1"/>
        <v>0.33884416066087358</v>
      </c>
      <c r="J60" s="24">
        <f t="shared" si="2"/>
        <v>0.86369027023137113</v>
      </c>
      <c r="K60" s="5"/>
    </row>
    <row r="61" spans="1:11" ht="38.25" x14ac:dyDescent="0.25">
      <c r="A61" s="18"/>
      <c r="B61" s="19">
        <v>202</v>
      </c>
      <c r="C61" s="20" t="s">
        <v>151</v>
      </c>
      <c r="D61" s="21">
        <v>74.33324300000001</v>
      </c>
      <c r="E61" s="22">
        <v>51.051166000000009</v>
      </c>
      <c r="F61" s="22">
        <f t="shared" si="0"/>
        <v>44.036403959815587</v>
      </c>
      <c r="G61" s="22">
        <v>20.599439010306014</v>
      </c>
      <c r="H61" s="22">
        <v>23.436964949509576</v>
      </c>
      <c r="I61" s="23">
        <f t="shared" si="1"/>
        <v>0.40350574970816555</v>
      </c>
      <c r="J61" s="24">
        <f t="shared" si="2"/>
        <v>0.86259350001556434</v>
      </c>
      <c r="K61" s="5"/>
    </row>
    <row r="62" spans="1:11" ht="25.5" x14ac:dyDescent="0.25">
      <c r="A62" s="18"/>
      <c r="B62" s="19">
        <v>211</v>
      </c>
      <c r="C62" s="20" t="s">
        <v>152</v>
      </c>
      <c r="D62" s="21">
        <v>50.201283999999994</v>
      </c>
      <c r="E62" s="22">
        <v>51.400131999999992</v>
      </c>
      <c r="F62" s="22">
        <f t="shared" si="0"/>
        <v>51.051366490515143</v>
      </c>
      <c r="G62" s="22">
        <v>21.144884198223281</v>
      </c>
      <c r="H62" s="22">
        <v>29.906482292291862</v>
      </c>
      <c r="I62" s="23">
        <f t="shared" si="1"/>
        <v>0.41137801354718861</v>
      </c>
      <c r="J62" s="24">
        <f t="shared" si="2"/>
        <v>0.99321469622909042</v>
      </c>
      <c r="K62" s="5"/>
    </row>
    <row r="63" spans="1:11" ht="25.5" x14ac:dyDescent="0.25">
      <c r="A63" s="18"/>
      <c r="B63" s="19">
        <v>221</v>
      </c>
      <c r="C63" s="20" t="s">
        <v>153</v>
      </c>
      <c r="D63" s="21">
        <v>3.7157239999999998</v>
      </c>
      <c r="E63" s="22">
        <v>3.712024</v>
      </c>
      <c r="F63" s="22">
        <f t="shared" si="0"/>
        <v>3.4834419729086221</v>
      </c>
      <c r="G63" s="22">
        <v>1.264108396921074</v>
      </c>
      <c r="H63" s="22">
        <v>2.2193335759875481</v>
      </c>
      <c r="I63" s="23">
        <f t="shared" si="1"/>
        <v>0.34054424134140138</v>
      </c>
      <c r="J63" s="24">
        <f t="shared" si="2"/>
        <v>0.9384211882543384</v>
      </c>
      <c r="K63" s="5"/>
    </row>
    <row r="64" spans="1:11" x14ac:dyDescent="0.25">
      <c r="A64" s="18"/>
      <c r="B64" s="19">
        <v>240</v>
      </c>
      <c r="C64" s="20" t="s">
        <v>154</v>
      </c>
      <c r="D64" s="21">
        <v>13.782512000000001</v>
      </c>
      <c r="E64" s="22">
        <v>14.388256</v>
      </c>
      <c r="F64" s="22">
        <f t="shared" si="0"/>
        <v>13.410187294124075</v>
      </c>
      <c r="G64" s="22">
        <v>3.3626552631761966</v>
      </c>
      <c r="H64" s="22">
        <v>10.047532030947878</v>
      </c>
      <c r="I64" s="23">
        <f t="shared" si="1"/>
        <v>0.23370832873533781</v>
      </c>
      <c r="J64" s="24">
        <f t="shared" si="2"/>
        <v>0.93202312317240354</v>
      </c>
      <c r="K64" s="5"/>
    </row>
    <row r="65" spans="1:11" ht="25.5" x14ac:dyDescent="0.25">
      <c r="A65" s="18"/>
      <c r="B65" s="19">
        <v>241</v>
      </c>
      <c r="C65" s="20" t="s">
        <v>155</v>
      </c>
      <c r="D65" s="21">
        <v>21.174932000000002</v>
      </c>
      <c r="E65" s="22">
        <v>92.613867999999997</v>
      </c>
      <c r="F65" s="22">
        <f t="shared" si="0"/>
        <v>44.325052572114046</v>
      </c>
      <c r="G65" s="22">
        <v>7.9081457274327391</v>
      </c>
      <c r="H65" s="22">
        <v>36.416906844681307</v>
      </c>
      <c r="I65" s="23">
        <f t="shared" si="1"/>
        <v>8.5388353798512548E-2</v>
      </c>
      <c r="J65" s="24">
        <f t="shared" si="2"/>
        <v>0.4786005976136754</v>
      </c>
      <c r="K65" s="5"/>
    </row>
    <row r="66" spans="1:11" ht="25.5" x14ac:dyDescent="0.25">
      <c r="A66" s="18"/>
      <c r="B66" s="19">
        <v>243</v>
      </c>
      <c r="C66" s="20" t="s">
        <v>156</v>
      </c>
      <c r="D66" s="21">
        <v>1.5570000000000002</v>
      </c>
      <c r="E66" s="22">
        <v>2.5628649999999999</v>
      </c>
      <c r="F66" s="22">
        <f t="shared" si="0"/>
        <v>1.7672277319070417</v>
      </c>
      <c r="G66" s="22">
        <v>0.52226360096392455</v>
      </c>
      <c r="H66" s="22">
        <v>1.2449641309431172</v>
      </c>
      <c r="I66" s="23">
        <f t="shared" si="1"/>
        <v>0.20378115935249205</v>
      </c>
      <c r="J66" s="24">
        <f t="shared" si="2"/>
        <v>0.6895516275367769</v>
      </c>
      <c r="K66" s="5"/>
    </row>
    <row r="67" spans="1:11" ht="25.5" x14ac:dyDescent="0.25">
      <c r="A67" s="18"/>
      <c r="B67" s="19">
        <v>331</v>
      </c>
      <c r="C67" s="20" t="s">
        <v>157</v>
      </c>
      <c r="D67" s="21">
        <v>21.288118999999998</v>
      </c>
      <c r="E67" s="22">
        <v>22.777401999999999</v>
      </c>
      <c r="F67" s="22">
        <f t="shared" si="0"/>
        <v>21.397429004744026</v>
      </c>
      <c r="G67" s="22">
        <v>5.2135637958240295</v>
      </c>
      <c r="H67" s="22">
        <v>16.183865208919997</v>
      </c>
      <c r="I67" s="23">
        <f t="shared" si="1"/>
        <v>0.22889194280471625</v>
      </c>
      <c r="J67" s="24">
        <f t="shared" si="2"/>
        <v>0.93941482021277178</v>
      </c>
      <c r="K67" s="5"/>
    </row>
    <row r="68" spans="1:11" x14ac:dyDescent="0.25">
      <c r="A68" s="18"/>
      <c r="B68" s="19">
        <v>332</v>
      </c>
      <c r="C68" s="20" t="s">
        <v>158</v>
      </c>
      <c r="D68" s="21">
        <v>0</v>
      </c>
      <c r="E68" s="22">
        <v>1.9559E-2</v>
      </c>
      <c r="F68" s="22">
        <f t="shared" si="0"/>
        <v>1.8987780109455343E-2</v>
      </c>
      <c r="G68" s="22">
        <v>0</v>
      </c>
      <c r="H68" s="22">
        <v>1.8987780109455343E-2</v>
      </c>
      <c r="I68" s="23">
        <f t="shared" si="1"/>
        <v>0</v>
      </c>
      <c r="J68" s="24">
        <f t="shared" si="2"/>
        <v>0.97079503601694073</v>
      </c>
      <c r="K68" s="5"/>
    </row>
    <row r="69" spans="1:11" x14ac:dyDescent="0.25">
      <c r="A69" s="18"/>
      <c r="B69" s="19">
        <v>342</v>
      </c>
      <c r="C69" s="20" t="s">
        <v>159</v>
      </c>
      <c r="D69" s="21">
        <v>155.22619500000005</v>
      </c>
      <c r="E69" s="22">
        <v>151.44752500000001</v>
      </c>
      <c r="F69" s="22">
        <f t="shared" si="0"/>
        <v>137.88823045915069</v>
      </c>
      <c r="G69" s="22">
        <v>75.642168849314061</v>
      </c>
      <c r="H69" s="22">
        <v>62.246061609836644</v>
      </c>
      <c r="I69" s="23">
        <f t="shared" si="1"/>
        <v>0.49946124143867027</v>
      </c>
      <c r="J69" s="24">
        <f t="shared" si="2"/>
        <v>0.91046869507541095</v>
      </c>
      <c r="K69" s="5"/>
    </row>
    <row r="70" spans="1:11" ht="25.5" x14ac:dyDescent="0.25">
      <c r="A70" s="18"/>
      <c r="B70" s="19">
        <v>510</v>
      </c>
      <c r="C70" s="20" t="s">
        <v>160</v>
      </c>
      <c r="D70" s="21">
        <v>243.65247699999992</v>
      </c>
      <c r="E70" s="22">
        <v>255.35711299999997</v>
      </c>
      <c r="F70" s="22">
        <f t="shared" si="0"/>
        <v>235.99990338836994</v>
      </c>
      <c r="G70" s="22">
        <v>98.616660299585575</v>
      </c>
      <c r="H70" s="22">
        <v>137.38324308878435</v>
      </c>
      <c r="I70" s="23">
        <f t="shared" si="1"/>
        <v>0.38619116241177737</v>
      </c>
      <c r="J70" s="24">
        <f t="shared" si="2"/>
        <v>0.92419553391633924</v>
      </c>
      <c r="K70" s="5"/>
    </row>
    <row r="71" spans="1:11" ht="25.5" x14ac:dyDescent="0.25">
      <c r="A71" s="18"/>
      <c r="B71" s="19">
        <v>511</v>
      </c>
      <c r="C71" s="20" t="s">
        <v>161</v>
      </c>
      <c r="D71" s="21">
        <v>99.257818</v>
      </c>
      <c r="E71" s="22">
        <v>126.87447900000004</v>
      </c>
      <c r="F71" s="22">
        <f t="shared" si="0"/>
        <v>85.158506212368522</v>
      </c>
      <c r="G71" s="22">
        <v>40.370482366682992</v>
      </c>
      <c r="H71" s="22">
        <v>44.78802384568553</v>
      </c>
      <c r="I71" s="23">
        <f t="shared" si="1"/>
        <v>0.31819230064923443</v>
      </c>
      <c r="J71" s="24">
        <f t="shared" si="2"/>
        <v>0.67120280519432518</v>
      </c>
      <c r="K71" s="5"/>
    </row>
    <row r="72" spans="1:11" x14ac:dyDescent="0.25">
      <c r="A72" s="18"/>
      <c r="B72" s="19">
        <v>512</v>
      </c>
      <c r="C72" s="20" t="s">
        <v>162</v>
      </c>
      <c r="D72" s="21">
        <v>89.029878999999994</v>
      </c>
      <c r="E72" s="22">
        <v>93.202169999999995</v>
      </c>
      <c r="F72" s="22">
        <f t="shared" ref="F72:F135" si="3">SUM(G72,H72)</f>
        <v>85.987808259857047</v>
      </c>
      <c r="G72" s="22">
        <v>40.029054875146358</v>
      </c>
      <c r="H72" s="22">
        <v>45.95875338471069</v>
      </c>
      <c r="I72" s="23">
        <f t="shared" ref="I72:I135" si="4">IFERROR(G72/E72,0)</f>
        <v>0.42948629710173442</v>
      </c>
      <c r="J72" s="24">
        <f t="shared" ref="J72:J135" si="5">IFERROR(SUM(G72,H72)/E72,0)</f>
        <v>0.92259448744441308</v>
      </c>
      <c r="K72" s="5"/>
    </row>
    <row r="73" spans="1:11" x14ac:dyDescent="0.25">
      <c r="A73" s="18"/>
      <c r="B73" s="19">
        <v>513</v>
      </c>
      <c r="C73" s="20" t="s">
        <v>163</v>
      </c>
      <c r="D73" s="21">
        <v>112.85907299999998</v>
      </c>
      <c r="E73" s="22">
        <v>114.41647099999999</v>
      </c>
      <c r="F73" s="22">
        <f t="shared" si="3"/>
        <v>86.618586048795351</v>
      </c>
      <c r="G73" s="22">
        <v>42.84641255062661</v>
      </c>
      <c r="H73" s="22">
        <v>43.77217349816874</v>
      </c>
      <c r="I73" s="23">
        <f t="shared" si="4"/>
        <v>0.37447766196727578</v>
      </c>
      <c r="J73" s="24">
        <f t="shared" si="5"/>
        <v>0.75704647496771127</v>
      </c>
      <c r="K73" s="5"/>
    </row>
    <row r="74" spans="1:11" x14ac:dyDescent="0.25">
      <c r="A74" s="18"/>
      <c r="B74" s="19">
        <v>514</v>
      </c>
      <c r="C74" s="20" t="s">
        <v>164</v>
      </c>
      <c r="D74" s="21">
        <v>112.67809700000002</v>
      </c>
      <c r="E74" s="22">
        <v>125.82000499999999</v>
      </c>
      <c r="F74" s="22">
        <f t="shared" si="3"/>
        <v>107.08462358612255</v>
      </c>
      <c r="G74" s="22">
        <v>41.976579541291862</v>
      </c>
      <c r="H74" s="22">
        <v>65.108044044830677</v>
      </c>
      <c r="I74" s="23">
        <f t="shared" si="4"/>
        <v>0.33362404922247352</v>
      </c>
      <c r="J74" s="24">
        <f t="shared" si="5"/>
        <v>0.85109377945202391</v>
      </c>
      <c r="K74" s="5"/>
    </row>
    <row r="75" spans="1:11" ht="25.5" x14ac:dyDescent="0.25">
      <c r="A75" s="18"/>
      <c r="B75" s="19">
        <v>515</v>
      </c>
      <c r="C75" s="20" t="s">
        <v>165</v>
      </c>
      <c r="D75" s="21">
        <v>86.65152999999998</v>
      </c>
      <c r="E75" s="22">
        <v>134.56940099999997</v>
      </c>
      <c r="F75" s="22">
        <f t="shared" si="3"/>
        <v>125.3613563492728</v>
      </c>
      <c r="G75" s="22">
        <v>46.996613459770856</v>
      </c>
      <c r="H75" s="22">
        <v>78.36474288950194</v>
      </c>
      <c r="I75" s="23">
        <f t="shared" si="4"/>
        <v>0.3492369967506273</v>
      </c>
      <c r="J75" s="24">
        <f t="shared" si="5"/>
        <v>0.93157400878430618</v>
      </c>
      <c r="K75" s="5"/>
    </row>
    <row r="76" spans="1:11" ht="25.5" x14ac:dyDescent="0.25">
      <c r="A76" s="18"/>
      <c r="B76" s="19">
        <v>516</v>
      </c>
      <c r="C76" s="20" t="s">
        <v>166</v>
      </c>
      <c r="D76" s="21">
        <v>48.662029000000011</v>
      </c>
      <c r="E76" s="22">
        <v>102.13981400000002</v>
      </c>
      <c r="F76" s="22">
        <f t="shared" si="3"/>
        <v>54.622165784276149</v>
      </c>
      <c r="G76" s="22">
        <v>23.611945793305495</v>
      </c>
      <c r="H76" s="22">
        <v>31.010219990970654</v>
      </c>
      <c r="I76" s="23">
        <f t="shared" si="4"/>
        <v>0.23117279020407744</v>
      </c>
      <c r="J76" s="24">
        <f t="shared" si="5"/>
        <v>0.53477839488014089</v>
      </c>
      <c r="K76" s="5"/>
    </row>
    <row r="77" spans="1:11" ht="25.5" x14ac:dyDescent="0.25">
      <c r="A77" s="18"/>
      <c r="B77" s="19">
        <v>517</v>
      </c>
      <c r="C77" s="20" t="s">
        <v>167</v>
      </c>
      <c r="D77" s="21">
        <v>58.440656000000018</v>
      </c>
      <c r="E77" s="22">
        <v>84.521491000000012</v>
      </c>
      <c r="F77" s="22">
        <f t="shared" si="3"/>
        <v>54.916783022331849</v>
      </c>
      <c r="G77" s="22">
        <v>24.725313793362595</v>
      </c>
      <c r="H77" s="22">
        <v>30.191469228969254</v>
      </c>
      <c r="I77" s="23">
        <f t="shared" si="4"/>
        <v>0.29253286354546909</v>
      </c>
      <c r="J77" s="24">
        <f t="shared" si="5"/>
        <v>0.64973750903580063</v>
      </c>
      <c r="K77" s="5"/>
    </row>
    <row r="78" spans="1:11" ht="25.5" x14ac:dyDescent="0.25">
      <c r="A78" s="18"/>
      <c r="B78" s="19">
        <v>518</v>
      </c>
      <c r="C78" s="20" t="s">
        <v>168</v>
      </c>
      <c r="D78" s="21">
        <v>71.420799999999986</v>
      </c>
      <c r="E78" s="22">
        <v>74.06304200000001</v>
      </c>
      <c r="F78" s="22">
        <f t="shared" si="3"/>
        <v>63.355058205251112</v>
      </c>
      <c r="G78" s="22">
        <v>26.770633923368223</v>
      </c>
      <c r="H78" s="22">
        <v>36.584424281882889</v>
      </c>
      <c r="I78" s="23">
        <f t="shared" si="4"/>
        <v>0.36145739089906975</v>
      </c>
      <c r="J78" s="24">
        <f t="shared" si="5"/>
        <v>0.85542068613993882</v>
      </c>
      <c r="K78" s="5"/>
    </row>
    <row r="79" spans="1:11" ht="25.5" x14ac:dyDescent="0.25">
      <c r="A79" s="18"/>
      <c r="B79" s="19">
        <v>519</v>
      </c>
      <c r="C79" s="20" t="s">
        <v>169</v>
      </c>
      <c r="D79" s="21">
        <v>55.887765999999985</v>
      </c>
      <c r="E79" s="22">
        <v>60.836453999999996</v>
      </c>
      <c r="F79" s="22">
        <f t="shared" si="3"/>
        <v>54.041549955900336</v>
      </c>
      <c r="G79" s="22">
        <v>25.093707438043566</v>
      </c>
      <c r="H79" s="22">
        <v>28.94784251785677</v>
      </c>
      <c r="I79" s="23">
        <f t="shared" si="4"/>
        <v>0.41247814078781725</v>
      </c>
      <c r="J79" s="24">
        <f t="shared" si="5"/>
        <v>0.88830867683215631</v>
      </c>
      <c r="K79" s="5"/>
    </row>
    <row r="80" spans="1:11" x14ac:dyDescent="0.25">
      <c r="A80" s="18"/>
      <c r="B80" s="19">
        <v>520</v>
      </c>
      <c r="C80" s="20" t="s">
        <v>170</v>
      </c>
      <c r="D80" s="21">
        <v>120.74197600000002</v>
      </c>
      <c r="E80" s="22">
        <v>133.99162799999999</v>
      </c>
      <c r="F80" s="22">
        <f t="shared" si="3"/>
        <v>109.79199610679234</v>
      </c>
      <c r="G80" s="22">
        <v>35.793523934514724</v>
      </c>
      <c r="H80" s="22">
        <v>73.998472172277616</v>
      </c>
      <c r="I80" s="23">
        <f t="shared" si="4"/>
        <v>0.2671325400607471</v>
      </c>
      <c r="J80" s="24">
        <f t="shared" si="5"/>
        <v>0.8193944483366703</v>
      </c>
      <c r="K80" s="5"/>
    </row>
    <row r="81" spans="1:11" x14ac:dyDescent="0.25">
      <c r="A81" s="18"/>
      <c r="B81" s="19">
        <v>521</v>
      </c>
      <c r="C81" s="20" t="s">
        <v>171</v>
      </c>
      <c r="D81" s="21">
        <v>68.793936000000016</v>
      </c>
      <c r="E81" s="22">
        <v>90.267651999999998</v>
      </c>
      <c r="F81" s="22">
        <f t="shared" si="3"/>
        <v>82.623913327347793</v>
      </c>
      <c r="G81" s="22">
        <v>36.881116845557067</v>
      </c>
      <c r="H81" s="22">
        <v>45.74279648179072</v>
      </c>
      <c r="I81" s="23">
        <f t="shared" si="4"/>
        <v>0.40857512108055127</v>
      </c>
      <c r="J81" s="24">
        <f t="shared" si="5"/>
        <v>0.9153213969423708</v>
      </c>
      <c r="K81" s="5"/>
    </row>
    <row r="82" spans="1:11" x14ac:dyDescent="0.25">
      <c r="A82" s="18"/>
      <c r="B82" s="19">
        <v>522</v>
      </c>
      <c r="C82" s="20" t="s">
        <v>172</v>
      </c>
      <c r="D82" s="21">
        <v>43.040734999999991</v>
      </c>
      <c r="E82" s="22">
        <v>44.403286000000008</v>
      </c>
      <c r="F82" s="22">
        <f t="shared" si="3"/>
        <v>37.310582853931223</v>
      </c>
      <c r="G82" s="22">
        <v>17.199664637078271</v>
      </c>
      <c r="H82" s="22">
        <v>20.110918216852951</v>
      </c>
      <c r="I82" s="23">
        <f t="shared" si="4"/>
        <v>0.38735116669244407</v>
      </c>
      <c r="J82" s="24">
        <f t="shared" si="5"/>
        <v>0.84026625538324384</v>
      </c>
      <c r="K82" s="5"/>
    </row>
    <row r="83" spans="1:11" ht="25.5" x14ac:dyDescent="0.25">
      <c r="A83" s="18"/>
      <c r="B83" s="19">
        <v>523</v>
      </c>
      <c r="C83" s="20" t="s">
        <v>173</v>
      </c>
      <c r="D83" s="21">
        <v>88.071166000000019</v>
      </c>
      <c r="E83" s="22">
        <v>105.51882999999999</v>
      </c>
      <c r="F83" s="22">
        <f t="shared" si="3"/>
        <v>71.535214398209234</v>
      </c>
      <c r="G83" s="22">
        <v>30.160366113332831</v>
      </c>
      <c r="H83" s="22">
        <v>41.374848284876407</v>
      </c>
      <c r="I83" s="23">
        <f t="shared" si="4"/>
        <v>0.28582923174311953</v>
      </c>
      <c r="J83" s="24">
        <f t="shared" si="5"/>
        <v>0.67793790357805561</v>
      </c>
      <c r="K83" s="5"/>
    </row>
    <row r="84" spans="1:11" ht="25.5" x14ac:dyDescent="0.25">
      <c r="A84" s="18"/>
      <c r="B84" s="19">
        <v>524</v>
      </c>
      <c r="C84" s="20" t="s">
        <v>174</v>
      </c>
      <c r="D84" s="21">
        <v>116.92862400000003</v>
      </c>
      <c r="E84" s="22">
        <v>129.12009399999999</v>
      </c>
      <c r="F84" s="22">
        <f t="shared" si="3"/>
        <v>100.23048959788866</v>
      </c>
      <c r="G84" s="22">
        <v>43.119954585050436</v>
      </c>
      <c r="H84" s="22">
        <v>57.110535012838227</v>
      </c>
      <c r="I84" s="23">
        <f t="shared" si="4"/>
        <v>0.33395231717419938</v>
      </c>
      <c r="J84" s="24">
        <f t="shared" si="5"/>
        <v>0.7762578735257788</v>
      </c>
      <c r="K84" s="5"/>
    </row>
    <row r="85" spans="1:11" ht="25.5" x14ac:dyDescent="0.25">
      <c r="A85" s="18"/>
      <c r="B85" s="19">
        <v>525</v>
      </c>
      <c r="C85" s="20" t="s">
        <v>175</v>
      </c>
      <c r="D85" s="21">
        <v>45.529508999999997</v>
      </c>
      <c r="E85" s="22">
        <v>56.156750999999993</v>
      </c>
      <c r="F85" s="22">
        <f t="shared" si="3"/>
        <v>54.457589281666515</v>
      </c>
      <c r="G85" s="22">
        <v>24.112467959745118</v>
      </c>
      <c r="H85" s="22">
        <v>30.345121321921397</v>
      </c>
      <c r="I85" s="23">
        <f t="shared" si="4"/>
        <v>0.4293779025739064</v>
      </c>
      <c r="J85" s="24">
        <f t="shared" si="5"/>
        <v>0.96974252092444813</v>
      </c>
      <c r="K85" s="5"/>
    </row>
    <row r="86" spans="1:11" ht="25.5" x14ac:dyDescent="0.25">
      <c r="A86" s="18"/>
      <c r="B86" s="19">
        <v>526</v>
      </c>
      <c r="C86" s="20" t="s">
        <v>176</v>
      </c>
      <c r="D86" s="21">
        <v>44.423856999999998</v>
      </c>
      <c r="E86" s="22">
        <v>47.19125600000001</v>
      </c>
      <c r="F86" s="22">
        <f t="shared" si="3"/>
        <v>29.340051074182213</v>
      </c>
      <c r="G86" s="22">
        <v>11.475183023832017</v>
      </c>
      <c r="H86" s="22">
        <v>17.864868050350196</v>
      </c>
      <c r="I86" s="23">
        <f t="shared" si="4"/>
        <v>0.24316333144072313</v>
      </c>
      <c r="J86" s="24">
        <f t="shared" si="5"/>
        <v>0.62172642902706821</v>
      </c>
      <c r="K86" s="5"/>
    </row>
    <row r="87" spans="1:11" ht="25.5" x14ac:dyDescent="0.25">
      <c r="A87" s="18"/>
      <c r="B87" s="19">
        <v>527</v>
      </c>
      <c r="C87" s="20" t="s">
        <v>177</v>
      </c>
      <c r="D87" s="21">
        <v>41.11613599999999</v>
      </c>
      <c r="E87" s="22">
        <v>67.524457000000012</v>
      </c>
      <c r="F87" s="22">
        <f t="shared" si="3"/>
        <v>44.735179915458502</v>
      </c>
      <c r="G87" s="22">
        <v>15.666076968587731</v>
      </c>
      <c r="H87" s="22">
        <v>29.069102946870771</v>
      </c>
      <c r="I87" s="23">
        <f t="shared" si="4"/>
        <v>0.23200596738730869</v>
      </c>
      <c r="J87" s="24">
        <f t="shared" si="5"/>
        <v>0.66250336401014664</v>
      </c>
      <c r="K87" s="5"/>
    </row>
    <row r="88" spans="1:11" ht="25.5" x14ac:dyDescent="0.25">
      <c r="A88" s="18"/>
      <c r="B88" s="19">
        <v>528</v>
      </c>
      <c r="C88" s="20" t="s">
        <v>178</v>
      </c>
      <c r="D88" s="21">
        <v>68.714286000000016</v>
      </c>
      <c r="E88" s="22">
        <v>69.551554999999979</v>
      </c>
      <c r="F88" s="22">
        <f t="shared" si="3"/>
        <v>61.528906812799626</v>
      </c>
      <c r="G88" s="22">
        <v>19.431222109979217</v>
      </c>
      <c r="H88" s="22">
        <v>42.097684702820409</v>
      </c>
      <c r="I88" s="23">
        <f t="shared" si="4"/>
        <v>0.27937868693200635</v>
      </c>
      <c r="J88" s="24">
        <f t="shared" si="5"/>
        <v>0.884651778278712</v>
      </c>
      <c r="K88" s="5"/>
    </row>
    <row r="89" spans="1:11" x14ac:dyDescent="0.25">
      <c r="A89" s="18"/>
      <c r="B89" s="19">
        <v>529</v>
      </c>
      <c r="C89" s="20" t="s">
        <v>179</v>
      </c>
      <c r="D89" s="21">
        <v>76.415937</v>
      </c>
      <c r="E89" s="22">
        <v>79.365087999999986</v>
      </c>
      <c r="F89" s="22">
        <f t="shared" si="3"/>
        <v>67.5740294726711</v>
      </c>
      <c r="G89" s="22">
        <v>27.798802430042997</v>
      </c>
      <c r="H89" s="22">
        <v>39.775227042628103</v>
      </c>
      <c r="I89" s="23">
        <f t="shared" si="4"/>
        <v>0.35026487250972371</v>
      </c>
      <c r="J89" s="24">
        <f t="shared" si="5"/>
        <v>0.85143267871978057</v>
      </c>
      <c r="K89" s="5"/>
    </row>
    <row r="90" spans="1:11" ht="25.5" x14ac:dyDescent="0.25">
      <c r="A90" s="18"/>
      <c r="B90" s="19">
        <v>530</v>
      </c>
      <c r="C90" s="20" t="s">
        <v>180</v>
      </c>
      <c r="D90" s="21">
        <v>69.812943000000018</v>
      </c>
      <c r="E90" s="22">
        <v>84.755393000000026</v>
      </c>
      <c r="F90" s="22">
        <f t="shared" si="3"/>
        <v>63.692489231669256</v>
      </c>
      <c r="G90" s="22">
        <v>22.52769217884817</v>
      </c>
      <c r="H90" s="22">
        <v>41.164797052821086</v>
      </c>
      <c r="I90" s="23">
        <f t="shared" si="4"/>
        <v>0.26579656328002826</v>
      </c>
      <c r="J90" s="24">
        <f t="shared" si="5"/>
        <v>0.75148597602124545</v>
      </c>
      <c r="K90" s="5"/>
    </row>
    <row r="91" spans="1:11" ht="25.5" x14ac:dyDescent="0.25">
      <c r="A91" s="18"/>
      <c r="B91" s="19">
        <v>531</v>
      </c>
      <c r="C91" s="20" t="s">
        <v>181</v>
      </c>
      <c r="D91" s="21">
        <v>44.533156999999996</v>
      </c>
      <c r="E91" s="22">
        <v>49.209383999999993</v>
      </c>
      <c r="F91" s="22">
        <f t="shared" si="3"/>
        <v>39.155669123196617</v>
      </c>
      <c r="G91" s="22">
        <v>18.608622897544933</v>
      </c>
      <c r="H91" s="22">
        <v>20.547046225651684</v>
      </c>
      <c r="I91" s="23">
        <f t="shared" si="4"/>
        <v>0.37815191707225876</v>
      </c>
      <c r="J91" s="24">
        <f t="shared" si="5"/>
        <v>0.79569516910019888</v>
      </c>
      <c r="K91" s="5"/>
    </row>
    <row r="92" spans="1:11" ht="25.5" x14ac:dyDescent="0.25">
      <c r="A92" s="18"/>
      <c r="B92" s="19">
        <v>532</v>
      </c>
      <c r="C92" s="20" t="s">
        <v>182</v>
      </c>
      <c r="D92" s="21">
        <v>40.063999999999993</v>
      </c>
      <c r="E92" s="22">
        <v>69.815851999999992</v>
      </c>
      <c r="F92" s="22">
        <f t="shared" si="3"/>
        <v>30.872164945452823</v>
      </c>
      <c r="G92" s="22">
        <v>14.735804751573596</v>
      </c>
      <c r="H92" s="22">
        <v>16.136360193879227</v>
      </c>
      <c r="I92" s="23">
        <f t="shared" si="4"/>
        <v>0.21106674672642536</v>
      </c>
      <c r="J92" s="24">
        <f t="shared" si="5"/>
        <v>0.44219420176169771</v>
      </c>
      <c r="K92" s="5"/>
    </row>
    <row r="93" spans="1:11" x14ac:dyDescent="0.25">
      <c r="A93" s="18"/>
      <c r="B93" s="19">
        <v>533</v>
      </c>
      <c r="C93" s="20" t="s">
        <v>183</v>
      </c>
      <c r="D93" s="21">
        <v>47.117865999999992</v>
      </c>
      <c r="E93" s="22">
        <v>48.224735000000003</v>
      </c>
      <c r="F93" s="22">
        <f t="shared" si="3"/>
        <v>37.995585801931156</v>
      </c>
      <c r="G93" s="22">
        <v>10.184087351452035</v>
      </c>
      <c r="H93" s="22">
        <v>27.811498450479121</v>
      </c>
      <c r="I93" s="23">
        <f t="shared" si="4"/>
        <v>0.21117974731125086</v>
      </c>
      <c r="J93" s="24">
        <f t="shared" si="5"/>
        <v>0.78788583912241617</v>
      </c>
      <c r="K93" s="5"/>
    </row>
    <row r="94" spans="1:11" x14ac:dyDescent="0.25">
      <c r="A94" s="18"/>
      <c r="B94" s="19">
        <v>534</v>
      </c>
      <c r="C94" s="20" t="s">
        <v>184</v>
      </c>
      <c r="D94" s="21">
        <v>24.518181999999999</v>
      </c>
      <c r="E94" s="22">
        <v>34.794589999999999</v>
      </c>
      <c r="F94" s="22">
        <f t="shared" si="3"/>
        <v>26.227662742088796</v>
      </c>
      <c r="G94" s="22">
        <v>9.8131458990328611</v>
      </c>
      <c r="H94" s="22">
        <v>16.414516843055935</v>
      </c>
      <c r="I94" s="23">
        <f t="shared" si="4"/>
        <v>0.28203079556427768</v>
      </c>
      <c r="J94" s="24">
        <f t="shared" si="5"/>
        <v>0.75378565294457545</v>
      </c>
      <c r="K94" s="5"/>
    </row>
    <row r="95" spans="1:11" x14ac:dyDescent="0.25">
      <c r="A95" s="18"/>
      <c r="B95" s="19">
        <v>535</v>
      </c>
      <c r="C95" s="20" t="s">
        <v>185</v>
      </c>
      <c r="D95" s="21">
        <v>47.344182000000004</v>
      </c>
      <c r="E95" s="22">
        <v>55.302962000000008</v>
      </c>
      <c r="F95" s="22">
        <f t="shared" si="3"/>
        <v>47.397444173147733</v>
      </c>
      <c r="G95" s="22">
        <v>21.726214467557611</v>
      </c>
      <c r="H95" s="22">
        <v>25.671229705590122</v>
      </c>
      <c r="I95" s="23">
        <f t="shared" si="4"/>
        <v>0.3928580618802589</v>
      </c>
      <c r="J95" s="24">
        <f t="shared" si="5"/>
        <v>0.85705073397601605</v>
      </c>
      <c r="K95" s="5"/>
    </row>
    <row r="96" spans="1:11" x14ac:dyDescent="0.25">
      <c r="A96" s="18"/>
      <c r="B96" s="19">
        <v>536</v>
      </c>
      <c r="C96" s="20" t="s">
        <v>186</v>
      </c>
      <c r="D96" s="21">
        <v>13.023967000000003</v>
      </c>
      <c r="E96" s="22">
        <v>13.024893</v>
      </c>
      <c r="F96" s="22">
        <f t="shared" si="3"/>
        <v>12.481291202719149</v>
      </c>
      <c r="G96" s="22">
        <v>5.5165989513006934</v>
      </c>
      <c r="H96" s="22">
        <v>6.9646922514184553</v>
      </c>
      <c r="I96" s="23">
        <f t="shared" si="4"/>
        <v>0.42354274628595362</v>
      </c>
      <c r="J96" s="24">
        <f t="shared" si="5"/>
        <v>0.95826439439611122</v>
      </c>
      <c r="K96" s="5"/>
    </row>
    <row r="97" spans="1:11" ht="25.5" x14ac:dyDescent="0.25">
      <c r="A97" s="18"/>
      <c r="B97" s="19">
        <v>537</v>
      </c>
      <c r="C97" s="20" t="s">
        <v>187</v>
      </c>
      <c r="D97" s="21">
        <v>27.514019000000001</v>
      </c>
      <c r="E97" s="22">
        <v>68.298541</v>
      </c>
      <c r="F97" s="22">
        <f t="shared" si="3"/>
        <v>30.782030333488365</v>
      </c>
      <c r="G97" s="22">
        <v>15.082795162309594</v>
      </c>
      <c r="H97" s="22">
        <v>15.699235171178771</v>
      </c>
      <c r="I97" s="23">
        <f t="shared" si="4"/>
        <v>0.22083627177789339</v>
      </c>
      <c r="J97" s="24">
        <f t="shared" si="5"/>
        <v>0.45069821233060259</v>
      </c>
      <c r="K97" s="5"/>
    </row>
    <row r="98" spans="1:11" ht="25.5" x14ac:dyDescent="0.25">
      <c r="A98" s="18"/>
      <c r="B98" s="19">
        <v>538</v>
      </c>
      <c r="C98" s="20" t="s">
        <v>188</v>
      </c>
      <c r="D98" s="21">
        <v>26.163712999999998</v>
      </c>
      <c r="E98" s="22">
        <v>27.877860000000002</v>
      </c>
      <c r="F98" s="22">
        <f t="shared" si="3"/>
        <v>25.096743661013079</v>
      </c>
      <c r="G98" s="22">
        <v>6.6736203906475566</v>
      </c>
      <c r="H98" s="22">
        <v>18.423123270365522</v>
      </c>
      <c r="I98" s="23">
        <f t="shared" si="4"/>
        <v>0.23938782928989372</v>
      </c>
      <c r="J98" s="24">
        <f t="shared" si="5"/>
        <v>0.90023924580341097</v>
      </c>
      <c r="K98" s="5"/>
    </row>
    <row r="99" spans="1:11" ht="25.5" x14ac:dyDescent="0.25">
      <c r="A99" s="18"/>
      <c r="B99" s="19">
        <v>539</v>
      </c>
      <c r="C99" s="20" t="s">
        <v>189</v>
      </c>
      <c r="D99" s="21">
        <v>18.231728</v>
      </c>
      <c r="E99" s="22">
        <v>32.049827999999998</v>
      </c>
      <c r="F99" s="22">
        <f t="shared" si="3"/>
        <v>13.598239769224165</v>
      </c>
      <c r="G99" s="22">
        <v>4.4351896773878252</v>
      </c>
      <c r="H99" s="22">
        <v>9.1630500918363396</v>
      </c>
      <c r="I99" s="23">
        <f t="shared" si="4"/>
        <v>0.13838419592728626</v>
      </c>
      <c r="J99" s="24">
        <f t="shared" si="5"/>
        <v>0.42428432905237951</v>
      </c>
      <c r="K99" s="5"/>
    </row>
    <row r="100" spans="1:11" ht="25.5" x14ac:dyDescent="0.25">
      <c r="A100" s="18"/>
      <c r="B100" s="19">
        <v>541</v>
      </c>
      <c r="C100" s="20" t="s">
        <v>190</v>
      </c>
      <c r="D100" s="21">
        <v>30.943989999999996</v>
      </c>
      <c r="E100" s="22">
        <v>32.810664000000003</v>
      </c>
      <c r="F100" s="22">
        <f t="shared" si="3"/>
        <v>31.807628167945779</v>
      </c>
      <c r="G100" s="22">
        <v>10.874004678455094</v>
      </c>
      <c r="H100" s="22">
        <v>20.933623489490685</v>
      </c>
      <c r="I100" s="23">
        <f t="shared" si="4"/>
        <v>0.33141678200889485</v>
      </c>
      <c r="J100" s="24">
        <f t="shared" si="5"/>
        <v>0.96942957838176569</v>
      </c>
      <c r="K100" s="5"/>
    </row>
    <row r="101" spans="1:11" ht="25.5" x14ac:dyDescent="0.25">
      <c r="A101" s="18"/>
      <c r="B101" s="19">
        <v>542</v>
      </c>
      <c r="C101" s="20" t="s">
        <v>191</v>
      </c>
      <c r="D101" s="21">
        <v>9.8161759999999987</v>
      </c>
      <c r="E101" s="22">
        <v>22.954020000000003</v>
      </c>
      <c r="F101" s="22">
        <f t="shared" si="3"/>
        <v>12.402862352550983</v>
      </c>
      <c r="G101" s="22">
        <v>5.23685702277362</v>
      </c>
      <c r="H101" s="22">
        <v>7.1660053297773629</v>
      </c>
      <c r="I101" s="23">
        <f t="shared" si="4"/>
        <v>0.22814552844223449</v>
      </c>
      <c r="J101" s="24">
        <f t="shared" si="5"/>
        <v>0.54033508520733975</v>
      </c>
      <c r="K101" s="5"/>
    </row>
    <row r="102" spans="1:11" x14ac:dyDescent="0.25">
      <c r="A102" s="18"/>
      <c r="B102" s="19">
        <v>543</v>
      </c>
      <c r="C102" s="20" t="s">
        <v>192</v>
      </c>
      <c r="D102" s="21">
        <v>5.8678409999999994</v>
      </c>
      <c r="E102" s="22">
        <v>7.3595040000000003</v>
      </c>
      <c r="F102" s="22">
        <f t="shared" si="3"/>
        <v>5.5363106465952043</v>
      </c>
      <c r="G102" s="22">
        <v>2.2478934381415456</v>
      </c>
      <c r="H102" s="22">
        <v>3.2884172084536587</v>
      </c>
      <c r="I102" s="23">
        <f t="shared" si="4"/>
        <v>0.30544088815517262</v>
      </c>
      <c r="J102" s="24">
        <f t="shared" si="5"/>
        <v>0.75226681670330009</v>
      </c>
      <c r="K102" s="5"/>
    </row>
    <row r="103" spans="1:11" ht="25.5" x14ac:dyDescent="0.25">
      <c r="A103" s="18"/>
      <c r="B103" s="19">
        <v>544</v>
      </c>
      <c r="C103" s="20" t="s">
        <v>193</v>
      </c>
      <c r="D103" s="21">
        <v>11.276948999999998</v>
      </c>
      <c r="E103" s="22">
        <v>11.437863999999998</v>
      </c>
      <c r="F103" s="22">
        <f t="shared" si="3"/>
        <v>11.344333205237689</v>
      </c>
      <c r="G103" s="22">
        <v>3.3327690442674793</v>
      </c>
      <c r="H103" s="22">
        <v>8.0115641609702095</v>
      </c>
      <c r="I103" s="23">
        <f t="shared" si="4"/>
        <v>0.29138036999456191</v>
      </c>
      <c r="J103" s="24">
        <f t="shared" si="5"/>
        <v>0.99182270441733622</v>
      </c>
      <c r="K103" s="5"/>
    </row>
    <row r="104" spans="1:11" x14ac:dyDescent="0.25">
      <c r="A104" s="18"/>
      <c r="B104" s="19">
        <v>545</v>
      </c>
      <c r="C104" s="20" t="s">
        <v>194</v>
      </c>
      <c r="D104" s="21">
        <v>13.404956</v>
      </c>
      <c r="E104" s="22">
        <v>50.588844999999985</v>
      </c>
      <c r="F104" s="22">
        <f t="shared" si="3"/>
        <v>13.027221847481087</v>
      </c>
      <c r="G104" s="22">
        <v>4.1106597790039814</v>
      </c>
      <c r="H104" s="22">
        <v>8.9165620684771056</v>
      </c>
      <c r="I104" s="23">
        <f t="shared" si="4"/>
        <v>8.1256248862846797E-2</v>
      </c>
      <c r="J104" s="24">
        <f t="shared" si="5"/>
        <v>0.25751174685804928</v>
      </c>
      <c r="K104" s="5"/>
    </row>
    <row r="105" spans="1:11" x14ac:dyDescent="0.25">
      <c r="A105" s="18"/>
      <c r="B105" s="19">
        <v>546</v>
      </c>
      <c r="C105" s="20" t="s">
        <v>195</v>
      </c>
      <c r="D105" s="21">
        <v>18.284730999999997</v>
      </c>
      <c r="E105" s="22">
        <v>30.288412999999998</v>
      </c>
      <c r="F105" s="22">
        <f t="shared" si="3"/>
        <v>7.4907642477473928</v>
      </c>
      <c r="G105" s="22">
        <v>2.1408884328702698</v>
      </c>
      <c r="H105" s="22">
        <v>5.349875814877123</v>
      </c>
      <c r="I105" s="23">
        <f t="shared" si="4"/>
        <v>7.0683413913771906E-2</v>
      </c>
      <c r="J105" s="24">
        <f t="shared" si="5"/>
        <v>0.24731451752679789</v>
      </c>
      <c r="K105" s="5"/>
    </row>
    <row r="106" spans="1:11" x14ac:dyDescent="0.25">
      <c r="A106" s="18"/>
      <c r="B106" s="19">
        <v>547</v>
      </c>
      <c r="C106" s="20" t="s">
        <v>196</v>
      </c>
      <c r="D106" s="21">
        <v>7.1944089999999994</v>
      </c>
      <c r="E106" s="22">
        <v>6.2548809999999992</v>
      </c>
      <c r="F106" s="22">
        <f t="shared" si="3"/>
        <v>3.6197096291871276</v>
      </c>
      <c r="G106" s="22">
        <v>0.8575933485844871</v>
      </c>
      <c r="H106" s="22">
        <v>2.7621162806026405</v>
      </c>
      <c r="I106" s="23">
        <f t="shared" si="4"/>
        <v>0.1371078600191574</v>
      </c>
      <c r="J106" s="24">
        <f t="shared" si="5"/>
        <v>0.57870159787006792</v>
      </c>
      <c r="K106" s="5"/>
    </row>
    <row r="107" spans="1:11" x14ac:dyDescent="0.25">
      <c r="A107" s="18"/>
      <c r="B107" s="19">
        <v>548</v>
      </c>
      <c r="C107" s="20" t="s">
        <v>197</v>
      </c>
      <c r="D107" s="21">
        <v>6.24437</v>
      </c>
      <c r="E107" s="22">
        <v>5.2270769999999995</v>
      </c>
      <c r="F107" s="22">
        <f t="shared" si="3"/>
        <v>3.1883137040931615</v>
      </c>
      <c r="G107" s="22">
        <v>0.92676951706380351</v>
      </c>
      <c r="H107" s="22">
        <v>2.261544187029358</v>
      </c>
      <c r="I107" s="23">
        <f t="shared" si="4"/>
        <v>0.17730167683847084</v>
      </c>
      <c r="J107" s="24">
        <f t="shared" si="5"/>
        <v>0.60996111289218846</v>
      </c>
      <c r="K107" s="5"/>
    </row>
    <row r="108" spans="1:11" x14ac:dyDescent="0.25">
      <c r="A108" s="18"/>
      <c r="B108" s="19">
        <v>549</v>
      </c>
      <c r="C108" s="20" t="s">
        <v>198</v>
      </c>
      <c r="D108" s="21">
        <v>8.0086109999999984</v>
      </c>
      <c r="E108" s="22">
        <v>17.813276000000002</v>
      </c>
      <c r="F108" s="22">
        <f t="shared" si="3"/>
        <v>8.8567349438635574</v>
      </c>
      <c r="G108" s="22">
        <v>2.6525073935627006</v>
      </c>
      <c r="H108" s="22">
        <v>6.2042275503008568</v>
      </c>
      <c r="I108" s="23">
        <f t="shared" si="4"/>
        <v>0.14890620869303886</v>
      </c>
      <c r="J108" s="24">
        <f t="shared" si="5"/>
        <v>0.49719854696371157</v>
      </c>
      <c r="K108" s="5"/>
    </row>
    <row r="109" spans="1:11" ht="25.5" x14ac:dyDescent="0.25">
      <c r="A109" s="18"/>
      <c r="B109" s="19">
        <v>550</v>
      </c>
      <c r="C109" s="20" t="s">
        <v>199</v>
      </c>
      <c r="D109" s="21">
        <v>9.8656550000000003</v>
      </c>
      <c r="E109" s="22">
        <v>26.777131000000001</v>
      </c>
      <c r="F109" s="22">
        <f t="shared" si="3"/>
        <v>6.8878644254855317</v>
      </c>
      <c r="G109" s="22">
        <v>2.1444513437854766</v>
      </c>
      <c r="H109" s="22">
        <v>4.743413081700055</v>
      </c>
      <c r="I109" s="23">
        <f t="shared" si="4"/>
        <v>8.0085179543151072E-2</v>
      </c>
      <c r="J109" s="24">
        <f t="shared" si="5"/>
        <v>0.25722936581538669</v>
      </c>
      <c r="K109" s="5"/>
    </row>
    <row r="110" spans="1:11" ht="38.25" x14ac:dyDescent="0.25">
      <c r="A110" s="18"/>
      <c r="B110" s="19">
        <v>551</v>
      </c>
      <c r="C110" s="20" t="s">
        <v>200</v>
      </c>
      <c r="D110" s="21">
        <v>2.3849440000000004</v>
      </c>
      <c r="E110" s="22">
        <v>2.8705800000000004</v>
      </c>
      <c r="F110" s="22">
        <f t="shared" si="3"/>
        <v>1.2652216844508075</v>
      </c>
      <c r="G110" s="22">
        <v>0.77245968941861065</v>
      </c>
      <c r="H110" s="22">
        <v>0.49276199503219686</v>
      </c>
      <c r="I110" s="23">
        <f t="shared" si="4"/>
        <v>0.26909533593162727</v>
      </c>
      <c r="J110" s="24">
        <f t="shared" si="5"/>
        <v>0.44075472010910943</v>
      </c>
      <c r="K110" s="5"/>
    </row>
    <row r="111" spans="1:11" x14ac:dyDescent="0.25">
      <c r="A111" s="18"/>
      <c r="B111" s="19">
        <v>552</v>
      </c>
      <c r="C111" s="20" t="s">
        <v>201</v>
      </c>
      <c r="D111" s="21">
        <v>14.197221000000001</v>
      </c>
      <c r="E111" s="22">
        <v>24.892108</v>
      </c>
      <c r="F111" s="22">
        <f t="shared" si="3"/>
        <v>15.631153379625175</v>
      </c>
      <c r="G111" s="22">
        <v>8.0693957744515501</v>
      </c>
      <c r="H111" s="22">
        <v>7.5617576051736251</v>
      </c>
      <c r="I111" s="23">
        <f t="shared" si="4"/>
        <v>0.32417486596360379</v>
      </c>
      <c r="J111" s="24">
        <f t="shared" si="5"/>
        <v>0.62795619316874152</v>
      </c>
      <c r="K111" s="5"/>
    </row>
    <row r="112" spans="1:11" x14ac:dyDescent="0.25">
      <c r="A112" s="18"/>
      <c r="B112" s="19">
        <v>553</v>
      </c>
      <c r="C112" s="20" t="s">
        <v>202</v>
      </c>
      <c r="D112" s="21">
        <v>1.2808969999999997</v>
      </c>
      <c r="E112" s="22">
        <v>2.7728549999999998</v>
      </c>
      <c r="F112" s="22">
        <f t="shared" si="3"/>
        <v>1.2642807146185078</v>
      </c>
      <c r="G112" s="22">
        <v>0</v>
      </c>
      <c r="H112" s="22">
        <v>1.2642807146185078</v>
      </c>
      <c r="I112" s="23">
        <f t="shared" si="4"/>
        <v>0</v>
      </c>
      <c r="J112" s="24">
        <f t="shared" si="5"/>
        <v>0.45594909024038682</v>
      </c>
      <c r="K112" s="5"/>
    </row>
    <row r="113" spans="1:11" x14ac:dyDescent="0.25">
      <c r="A113" s="18"/>
      <c r="B113" s="19">
        <v>554</v>
      </c>
      <c r="C113" s="20" t="s">
        <v>203</v>
      </c>
      <c r="D113" s="21">
        <v>7.1033999999999988</v>
      </c>
      <c r="E113" s="22">
        <v>10.928772000000002</v>
      </c>
      <c r="F113" s="22">
        <f t="shared" si="3"/>
        <v>2.0708789253403665</v>
      </c>
      <c r="G113" s="22">
        <v>0.13819145155139267</v>
      </c>
      <c r="H113" s="22">
        <v>1.9326874737889739</v>
      </c>
      <c r="I113" s="23">
        <f t="shared" si="4"/>
        <v>1.2644737354882384E-2</v>
      </c>
      <c r="J113" s="24">
        <f t="shared" si="5"/>
        <v>0.18948871157165381</v>
      </c>
      <c r="K113" s="5"/>
    </row>
    <row r="114" spans="1:11" x14ac:dyDescent="0.25">
      <c r="A114" s="32" t="s">
        <v>204</v>
      </c>
      <c r="B114" s="33"/>
      <c r="C114" s="34"/>
      <c r="D114" s="35">
        <f ca="1">SUM(D115:OFFSET(D113,(MATCH("GOBIERNOS LOCALES",$A$8:$A$500,0)-MATCH("GOBIERNOS REGIONALES",$A$8:$A$500,0)),0))</f>
        <v>12466.51101</v>
      </c>
      <c r="E114" s="36">
        <f ca="1">SUM(E115:OFFSET(E113,(MATCH("GOBIERNOS LOCALES",$A$8:$A$500,0)-MATCH("GOBIERNOS REGIONALES",$A$8:$A$500,0)),0))</f>
        <v>17962.606876999991</v>
      </c>
      <c r="F114" s="36">
        <f ca="1">SUM(F115:OFFSET(F113,(MATCH("GOBIERNOS LOCALES",$A$8:$A$500,0)-MATCH("GOBIERNOS REGIONALES",$A$8:$A$500,0)),0))</f>
        <v>16637.710408434879</v>
      </c>
      <c r="G114" s="36">
        <f ca="1">SUM(G115:OFFSET(G113,(MATCH("GOBIERNOS LOCALES",$A$8:$A$500,0)-MATCH("GOBIERNOS REGIONALES",$A$8:$A$500,0)),0))</f>
        <v>6600.8093977787994</v>
      </c>
      <c r="H114" s="36">
        <f ca="1">SUM(H115:OFFSET(H113,(MATCH("GOBIERNOS LOCALES",$A$8:$A$500,0)-MATCH("GOBIERNOS REGIONALES",$A$8:$A$500,0)),0))</f>
        <v>10036.901010656078</v>
      </c>
      <c r="I114" s="37">
        <f t="shared" ca="1" si="4"/>
        <v>0.36747502425334089</v>
      </c>
      <c r="J114" s="38">
        <f t="shared" ca="1" si="5"/>
        <v>0.92624141486603684</v>
      </c>
      <c r="K114" s="5"/>
    </row>
    <row r="115" spans="1:11" x14ac:dyDescent="0.25">
      <c r="A115" s="18"/>
      <c r="B115" s="19">
        <v>440</v>
      </c>
      <c r="C115" s="20" t="s">
        <v>205</v>
      </c>
      <c r="D115" s="21">
        <v>345.69243799999941</v>
      </c>
      <c r="E115" s="22">
        <v>540.08352799999977</v>
      </c>
      <c r="F115" s="22">
        <f t="shared" si="3"/>
        <v>497.47547337841502</v>
      </c>
      <c r="G115" s="22">
        <v>182.48659425762403</v>
      </c>
      <c r="H115" s="22">
        <v>314.98887912079101</v>
      </c>
      <c r="I115" s="23">
        <f t="shared" si="4"/>
        <v>0.33788587282673821</v>
      </c>
      <c r="J115" s="24">
        <f t="shared" si="5"/>
        <v>0.92110839821505397</v>
      </c>
      <c r="K115" s="5"/>
    </row>
    <row r="116" spans="1:11" x14ac:dyDescent="0.25">
      <c r="A116" s="18"/>
      <c r="B116" s="19">
        <v>441</v>
      </c>
      <c r="C116" s="20" t="s">
        <v>206</v>
      </c>
      <c r="D116" s="21">
        <v>508.46727900000002</v>
      </c>
      <c r="E116" s="22">
        <v>764.76178700000105</v>
      </c>
      <c r="F116" s="22">
        <f t="shared" si="3"/>
        <v>674.75425290941871</v>
      </c>
      <c r="G116" s="22">
        <v>279.48601237138826</v>
      </c>
      <c r="H116" s="22">
        <v>395.2682405380304</v>
      </c>
      <c r="I116" s="23">
        <f t="shared" si="4"/>
        <v>0.36545499150494021</v>
      </c>
      <c r="J116" s="24">
        <f t="shared" si="5"/>
        <v>0.88230644414953985</v>
      </c>
      <c r="K116" s="5"/>
    </row>
    <row r="117" spans="1:11" x14ac:dyDescent="0.25">
      <c r="A117" s="18"/>
      <c r="B117" s="19">
        <v>442</v>
      </c>
      <c r="C117" s="20" t="s">
        <v>207</v>
      </c>
      <c r="D117" s="21">
        <v>500.61539699999986</v>
      </c>
      <c r="E117" s="22">
        <v>691.65982000000042</v>
      </c>
      <c r="F117" s="22">
        <f t="shared" si="3"/>
        <v>623.91630447159775</v>
      </c>
      <c r="G117" s="22">
        <v>257.71279163351437</v>
      </c>
      <c r="H117" s="22">
        <v>366.20351283808338</v>
      </c>
      <c r="I117" s="23">
        <f t="shared" si="4"/>
        <v>0.37260049547697338</v>
      </c>
      <c r="J117" s="24">
        <f t="shared" si="5"/>
        <v>0.90205659838907137</v>
      </c>
      <c r="K117" s="5"/>
    </row>
    <row r="118" spans="1:11" x14ac:dyDescent="0.25">
      <c r="A118" s="18"/>
      <c r="B118" s="19">
        <v>443</v>
      </c>
      <c r="C118" s="20" t="s">
        <v>208</v>
      </c>
      <c r="D118" s="21">
        <v>685.34963699999957</v>
      </c>
      <c r="E118" s="22">
        <v>925.50087999999948</v>
      </c>
      <c r="F118" s="22">
        <f t="shared" si="3"/>
        <v>832.22178668941433</v>
      </c>
      <c r="G118" s="22">
        <v>295.02252895586236</v>
      </c>
      <c r="H118" s="22">
        <v>537.19925773355192</v>
      </c>
      <c r="I118" s="23">
        <f t="shared" si="4"/>
        <v>0.31877066281758965</v>
      </c>
      <c r="J118" s="24">
        <f t="shared" si="5"/>
        <v>0.8992123126770174</v>
      </c>
      <c r="K118" s="5"/>
    </row>
    <row r="119" spans="1:11" x14ac:dyDescent="0.25">
      <c r="A119" s="18"/>
      <c r="B119" s="19">
        <v>444</v>
      </c>
      <c r="C119" s="20" t="s">
        <v>209</v>
      </c>
      <c r="D119" s="21">
        <v>552.09179899999913</v>
      </c>
      <c r="E119" s="22">
        <v>925.97308799999973</v>
      </c>
      <c r="F119" s="22">
        <f t="shared" si="3"/>
        <v>861.78080766859398</v>
      </c>
      <c r="G119" s="22">
        <v>327.58116207746332</v>
      </c>
      <c r="H119" s="22">
        <v>534.19964559113066</v>
      </c>
      <c r="I119" s="23">
        <f t="shared" si="4"/>
        <v>0.3537696357731116</v>
      </c>
      <c r="J119" s="24">
        <f t="shared" si="5"/>
        <v>0.93067586826950444</v>
      </c>
      <c r="K119" s="5"/>
    </row>
    <row r="120" spans="1:11" x14ac:dyDescent="0.25">
      <c r="A120" s="18"/>
      <c r="B120" s="19">
        <v>445</v>
      </c>
      <c r="C120" s="20" t="s">
        <v>210</v>
      </c>
      <c r="D120" s="21">
        <v>767.82834099999991</v>
      </c>
      <c r="E120" s="22">
        <v>1198.2051659999984</v>
      </c>
      <c r="F120" s="22">
        <f t="shared" si="3"/>
        <v>1124.9841970421016</v>
      </c>
      <c r="G120" s="22">
        <v>456.25942355439292</v>
      </c>
      <c r="H120" s="22">
        <v>668.7247734877086</v>
      </c>
      <c r="I120" s="23">
        <f t="shared" si="4"/>
        <v>0.38078572560118101</v>
      </c>
      <c r="J120" s="24">
        <f t="shared" si="5"/>
        <v>0.93889112563056931</v>
      </c>
      <c r="K120" s="5"/>
    </row>
    <row r="121" spans="1:11" x14ac:dyDescent="0.25">
      <c r="A121" s="18"/>
      <c r="B121" s="19">
        <v>446</v>
      </c>
      <c r="C121" s="20" t="s">
        <v>211</v>
      </c>
      <c r="D121" s="21">
        <v>764.52985899999896</v>
      </c>
      <c r="E121" s="22">
        <v>1136.7091659999994</v>
      </c>
      <c r="F121" s="22">
        <f t="shared" si="3"/>
        <v>1070.783050575943</v>
      </c>
      <c r="G121" s="22">
        <v>409.98827180526933</v>
      </c>
      <c r="H121" s="22">
        <v>660.7947787706737</v>
      </c>
      <c r="I121" s="23">
        <f t="shared" si="4"/>
        <v>0.360680008632278</v>
      </c>
      <c r="J121" s="24">
        <f t="shared" si="5"/>
        <v>0.94200265345264533</v>
      </c>
      <c r="K121" s="5"/>
    </row>
    <row r="122" spans="1:11" x14ac:dyDescent="0.25">
      <c r="A122" s="18"/>
      <c r="B122" s="19">
        <v>447</v>
      </c>
      <c r="C122" s="20" t="s">
        <v>212</v>
      </c>
      <c r="D122" s="21">
        <v>465.12121799999932</v>
      </c>
      <c r="E122" s="22">
        <v>631.92531599999973</v>
      </c>
      <c r="F122" s="22">
        <f t="shared" si="3"/>
        <v>597.00817373892482</v>
      </c>
      <c r="G122" s="22">
        <v>249.24270939084357</v>
      </c>
      <c r="H122" s="22">
        <v>347.76546434808131</v>
      </c>
      <c r="I122" s="23">
        <f t="shared" si="4"/>
        <v>0.39441798434111741</v>
      </c>
      <c r="J122" s="24">
        <f t="shared" si="5"/>
        <v>0.94474482762916412</v>
      </c>
      <c r="K122" s="5"/>
    </row>
    <row r="123" spans="1:11" x14ac:dyDescent="0.25">
      <c r="A123" s="18"/>
      <c r="B123" s="19">
        <v>448</v>
      </c>
      <c r="C123" s="20" t="s">
        <v>213</v>
      </c>
      <c r="D123" s="21">
        <v>459.26120599999985</v>
      </c>
      <c r="E123" s="22">
        <v>672.8046599999999</v>
      </c>
      <c r="F123" s="22">
        <f t="shared" si="3"/>
        <v>632.65276586828088</v>
      </c>
      <c r="G123" s="22">
        <v>264.65319856887487</v>
      </c>
      <c r="H123" s="22">
        <v>367.99956729940601</v>
      </c>
      <c r="I123" s="23">
        <f t="shared" si="4"/>
        <v>0.39335815326973939</v>
      </c>
      <c r="J123" s="24">
        <f t="shared" si="5"/>
        <v>0.94032161707720774</v>
      </c>
      <c r="K123" s="5"/>
    </row>
    <row r="124" spans="1:11" x14ac:dyDescent="0.25">
      <c r="A124" s="18"/>
      <c r="B124" s="19">
        <v>449</v>
      </c>
      <c r="C124" s="20" t="s">
        <v>214</v>
      </c>
      <c r="D124" s="21">
        <v>367.66157899999934</v>
      </c>
      <c r="E124" s="22">
        <v>442.4172539999995</v>
      </c>
      <c r="F124" s="22">
        <f t="shared" si="3"/>
        <v>425.32725233844349</v>
      </c>
      <c r="G124" s="22">
        <v>179.25967124465177</v>
      </c>
      <c r="H124" s="22">
        <v>246.06758109379174</v>
      </c>
      <c r="I124" s="23">
        <f t="shared" si="4"/>
        <v>0.40518236941240987</v>
      </c>
      <c r="J124" s="24">
        <f t="shared" si="5"/>
        <v>0.96137130388328829</v>
      </c>
      <c r="K124" s="5"/>
    </row>
    <row r="125" spans="1:11" x14ac:dyDescent="0.25">
      <c r="A125" s="18"/>
      <c r="B125" s="19">
        <v>450</v>
      </c>
      <c r="C125" s="20" t="s">
        <v>215</v>
      </c>
      <c r="D125" s="21">
        <v>579.18089399999963</v>
      </c>
      <c r="E125" s="22">
        <v>904.42899599999805</v>
      </c>
      <c r="F125" s="22">
        <f t="shared" si="3"/>
        <v>854.48249291524314</v>
      </c>
      <c r="G125" s="22">
        <v>297.87483955804066</v>
      </c>
      <c r="H125" s="22">
        <v>556.60765335720248</v>
      </c>
      <c r="I125" s="23">
        <f t="shared" si="4"/>
        <v>0.32935127121691848</v>
      </c>
      <c r="J125" s="24">
        <f t="shared" si="5"/>
        <v>0.94477565037647793</v>
      </c>
      <c r="K125" s="5"/>
    </row>
    <row r="126" spans="1:11" x14ac:dyDescent="0.25">
      <c r="A126" s="18"/>
      <c r="B126" s="19">
        <v>451</v>
      </c>
      <c r="C126" s="20" t="s">
        <v>216</v>
      </c>
      <c r="D126" s="21">
        <v>984.8565310000007</v>
      </c>
      <c r="E126" s="22">
        <v>1452.1223829999979</v>
      </c>
      <c r="F126" s="22">
        <f t="shared" si="3"/>
        <v>1319.5484061835041</v>
      </c>
      <c r="G126" s="22">
        <v>496.68725810636261</v>
      </c>
      <c r="H126" s="22">
        <v>822.86114807714159</v>
      </c>
      <c r="I126" s="23">
        <f t="shared" si="4"/>
        <v>0.34204228508635509</v>
      </c>
      <c r="J126" s="24">
        <f t="shared" si="5"/>
        <v>0.90870330326938153</v>
      </c>
      <c r="K126" s="5"/>
    </row>
    <row r="127" spans="1:11" x14ac:dyDescent="0.25">
      <c r="A127" s="18"/>
      <c r="B127" s="19">
        <v>452</v>
      </c>
      <c r="C127" s="20" t="s">
        <v>217</v>
      </c>
      <c r="D127" s="21">
        <v>501.30365899999902</v>
      </c>
      <c r="E127" s="22">
        <v>848.16707799999915</v>
      </c>
      <c r="F127" s="22">
        <f t="shared" si="3"/>
        <v>757.67254470935131</v>
      </c>
      <c r="G127" s="22">
        <v>381.33577644997661</v>
      </c>
      <c r="H127" s="22">
        <v>376.33676825937465</v>
      </c>
      <c r="I127" s="23">
        <f t="shared" si="4"/>
        <v>0.44959983279376586</v>
      </c>
      <c r="J127" s="24">
        <f t="shared" si="5"/>
        <v>0.89330577000932831</v>
      </c>
      <c r="K127" s="5"/>
    </row>
    <row r="128" spans="1:11" x14ac:dyDescent="0.25">
      <c r="A128" s="18"/>
      <c r="B128" s="19">
        <v>453</v>
      </c>
      <c r="C128" s="20" t="s">
        <v>218</v>
      </c>
      <c r="D128" s="21">
        <v>627.97437899999989</v>
      </c>
      <c r="E128" s="22">
        <v>825.97696299999973</v>
      </c>
      <c r="F128" s="22">
        <f t="shared" si="3"/>
        <v>810.85242496131571</v>
      </c>
      <c r="G128" s="22">
        <v>329.67898804308129</v>
      </c>
      <c r="H128" s="22">
        <v>481.17343691823442</v>
      </c>
      <c r="I128" s="23">
        <f t="shared" si="4"/>
        <v>0.39913823606613275</v>
      </c>
      <c r="J128" s="24">
        <f t="shared" si="5"/>
        <v>0.98168891056749241</v>
      </c>
      <c r="K128" s="5"/>
    </row>
    <row r="129" spans="1:11" x14ac:dyDescent="0.25">
      <c r="A129" s="18"/>
      <c r="B129" s="19">
        <v>454</v>
      </c>
      <c r="C129" s="20" t="s">
        <v>219</v>
      </c>
      <c r="D129" s="21">
        <v>173.12535700000012</v>
      </c>
      <c r="E129" s="22">
        <v>243.83509600000005</v>
      </c>
      <c r="F129" s="22">
        <f t="shared" si="3"/>
        <v>202.68527681061317</v>
      </c>
      <c r="G129" s="22">
        <v>65.367580914059616</v>
      </c>
      <c r="H129" s="22">
        <v>137.31769589655357</v>
      </c>
      <c r="I129" s="23">
        <f t="shared" si="4"/>
        <v>0.26808110065525431</v>
      </c>
      <c r="J129" s="24">
        <f t="shared" si="5"/>
        <v>0.83123914537148147</v>
      </c>
      <c r="K129" s="5"/>
    </row>
    <row r="130" spans="1:11" x14ac:dyDescent="0.25">
      <c r="A130" s="18"/>
      <c r="B130" s="19">
        <v>455</v>
      </c>
      <c r="C130" s="20" t="s">
        <v>220</v>
      </c>
      <c r="D130" s="21">
        <v>162.75856799999988</v>
      </c>
      <c r="E130" s="22">
        <v>237.43707099999989</v>
      </c>
      <c r="F130" s="22">
        <f t="shared" si="3"/>
        <v>214.25761851513093</v>
      </c>
      <c r="G130" s="22">
        <v>80.684067427370792</v>
      </c>
      <c r="H130" s="22">
        <v>133.57355108776014</v>
      </c>
      <c r="I130" s="23">
        <f t="shared" si="4"/>
        <v>0.33981242729940359</v>
      </c>
      <c r="J130" s="24">
        <f t="shared" si="5"/>
        <v>0.90237643857698624</v>
      </c>
      <c r="K130" s="5"/>
    </row>
    <row r="131" spans="1:11" x14ac:dyDescent="0.25">
      <c r="A131" s="18"/>
      <c r="B131" s="19">
        <v>456</v>
      </c>
      <c r="C131" s="20" t="s">
        <v>221</v>
      </c>
      <c r="D131" s="21">
        <v>233.99152799999973</v>
      </c>
      <c r="E131" s="22">
        <v>357.13012000000015</v>
      </c>
      <c r="F131" s="22">
        <f t="shared" si="3"/>
        <v>319.52454043345585</v>
      </c>
      <c r="G131" s="22">
        <v>130.03921094246118</v>
      </c>
      <c r="H131" s="22">
        <v>189.4853294909947</v>
      </c>
      <c r="I131" s="23">
        <f t="shared" si="4"/>
        <v>0.36412277671359988</v>
      </c>
      <c r="J131" s="24">
        <f t="shared" si="5"/>
        <v>0.89470062181665244</v>
      </c>
      <c r="K131" s="5"/>
    </row>
    <row r="132" spans="1:11" x14ac:dyDescent="0.25">
      <c r="A132" s="18"/>
      <c r="B132" s="19">
        <v>457</v>
      </c>
      <c r="C132" s="20" t="s">
        <v>222</v>
      </c>
      <c r="D132" s="21">
        <v>836.13305500000035</v>
      </c>
      <c r="E132" s="22">
        <v>1104.2282119999982</v>
      </c>
      <c r="F132" s="22">
        <f t="shared" si="3"/>
        <v>1043.3120038172697</v>
      </c>
      <c r="G132" s="22">
        <v>389.21455918924426</v>
      </c>
      <c r="H132" s="22">
        <v>654.09744462802541</v>
      </c>
      <c r="I132" s="23">
        <f t="shared" si="4"/>
        <v>0.35247655779804049</v>
      </c>
      <c r="J132" s="24">
        <f t="shared" si="5"/>
        <v>0.94483367883492497</v>
      </c>
      <c r="K132" s="5"/>
    </row>
    <row r="133" spans="1:11" x14ac:dyDescent="0.25">
      <c r="A133" s="18"/>
      <c r="B133" s="19">
        <v>458</v>
      </c>
      <c r="C133" s="20" t="s">
        <v>223</v>
      </c>
      <c r="D133" s="21">
        <v>785.0609000000004</v>
      </c>
      <c r="E133" s="22">
        <v>1058.9872569999989</v>
      </c>
      <c r="F133" s="22">
        <f t="shared" si="3"/>
        <v>978.62898165835838</v>
      </c>
      <c r="G133" s="22">
        <v>383.91655122679015</v>
      </c>
      <c r="H133" s="22">
        <v>594.71243043156824</v>
      </c>
      <c r="I133" s="23">
        <f t="shared" si="4"/>
        <v>0.36253179506086403</v>
      </c>
      <c r="J133" s="24">
        <f t="shared" si="5"/>
        <v>0.92411780707419733</v>
      </c>
      <c r="K133" s="5"/>
    </row>
    <row r="134" spans="1:11" x14ac:dyDescent="0.25">
      <c r="A134" s="18"/>
      <c r="B134" s="19">
        <v>459</v>
      </c>
      <c r="C134" s="20" t="s">
        <v>224</v>
      </c>
      <c r="D134" s="21">
        <v>499.45812800000135</v>
      </c>
      <c r="E134" s="22">
        <v>971.06198199999881</v>
      </c>
      <c r="F134" s="22">
        <f t="shared" si="3"/>
        <v>900.44113683935052</v>
      </c>
      <c r="G134" s="22">
        <v>305.63509602964149</v>
      </c>
      <c r="H134" s="22">
        <v>594.80604080970909</v>
      </c>
      <c r="I134" s="23">
        <f t="shared" si="4"/>
        <v>0.31474313864101194</v>
      </c>
      <c r="J134" s="24">
        <f t="shared" si="5"/>
        <v>0.92727462667707616</v>
      </c>
      <c r="K134" s="5"/>
    </row>
    <row r="135" spans="1:11" x14ac:dyDescent="0.25">
      <c r="A135" s="18"/>
      <c r="B135" s="19">
        <v>460</v>
      </c>
      <c r="C135" s="20" t="s">
        <v>225</v>
      </c>
      <c r="D135" s="21">
        <v>197.42497999999992</v>
      </c>
      <c r="E135" s="22">
        <v>251.63837599999997</v>
      </c>
      <c r="F135" s="22">
        <f t="shared" si="3"/>
        <v>231.07610058099326</v>
      </c>
      <c r="G135" s="22">
        <v>96.3216260183126</v>
      </c>
      <c r="H135" s="22">
        <v>134.75447456268066</v>
      </c>
      <c r="I135" s="23">
        <f t="shared" si="4"/>
        <v>0.3827779671345225</v>
      </c>
      <c r="J135" s="24">
        <f t="shared" si="5"/>
        <v>0.91828640867159816</v>
      </c>
      <c r="K135" s="5"/>
    </row>
    <row r="136" spans="1:11" x14ac:dyDescent="0.25">
      <c r="A136" s="18"/>
      <c r="B136" s="19">
        <v>461</v>
      </c>
      <c r="C136" s="20" t="s">
        <v>226</v>
      </c>
      <c r="D136" s="21">
        <v>243.58717100000027</v>
      </c>
      <c r="E136" s="22">
        <v>267.53383899999994</v>
      </c>
      <c r="F136" s="22">
        <f t="shared" ref="F136:F141" si="6">SUM(G136,H136)</f>
        <v>225.16253525834503</v>
      </c>
      <c r="G136" s="22">
        <v>98.840103655786265</v>
      </c>
      <c r="H136" s="22">
        <v>126.32243160255875</v>
      </c>
      <c r="I136" s="23">
        <f t="shared" ref="I136:I141" si="7">IFERROR(G136/E136,0)</f>
        <v>0.36944897895995238</v>
      </c>
      <c r="J136" s="24">
        <f t="shared" ref="J136:J141" si="8">IFERROR(SUM(G136,H136)/E136,0)</f>
        <v>0.84162263771927959</v>
      </c>
      <c r="K136" s="5"/>
    </row>
    <row r="137" spans="1:11" x14ac:dyDescent="0.25">
      <c r="A137" s="18"/>
      <c r="B137" s="19">
        <v>462</v>
      </c>
      <c r="C137" s="20" t="s">
        <v>227</v>
      </c>
      <c r="D137" s="21">
        <v>329.86967699999957</v>
      </c>
      <c r="E137" s="22">
        <v>412.16262099999955</v>
      </c>
      <c r="F137" s="22">
        <f t="shared" si="6"/>
        <v>407.49745929724872</v>
      </c>
      <c r="G137" s="22">
        <v>194.04195557974217</v>
      </c>
      <c r="H137" s="22">
        <v>213.45550371750656</v>
      </c>
      <c r="I137" s="23">
        <f t="shared" si="7"/>
        <v>0.4707897943509593</v>
      </c>
      <c r="J137" s="24">
        <f t="shared" si="8"/>
        <v>0.98868125961681808</v>
      </c>
      <c r="K137" s="5"/>
    </row>
    <row r="138" spans="1:11" x14ac:dyDescent="0.25">
      <c r="A138" s="18"/>
      <c r="B138" s="19">
        <v>463</v>
      </c>
      <c r="C138" s="20" t="s">
        <v>228</v>
      </c>
      <c r="D138" s="21">
        <v>466.80319499999973</v>
      </c>
      <c r="E138" s="22">
        <v>654.46321100000148</v>
      </c>
      <c r="F138" s="22">
        <f t="shared" si="6"/>
        <v>612.58736406721437</v>
      </c>
      <c r="G138" s="22">
        <v>266.19896596862344</v>
      </c>
      <c r="H138" s="22">
        <v>346.38839809859087</v>
      </c>
      <c r="I138" s="23">
        <f t="shared" si="7"/>
        <v>0.40674397199787421</v>
      </c>
      <c r="J138" s="24">
        <f t="shared" si="8"/>
        <v>0.93601497192057292</v>
      </c>
      <c r="K138" s="5"/>
    </row>
    <row r="139" spans="1:11" x14ac:dyDescent="0.25">
      <c r="A139" s="18"/>
      <c r="B139" s="19">
        <v>464</v>
      </c>
      <c r="C139" s="20" t="s">
        <v>229</v>
      </c>
      <c r="D139" s="21">
        <v>424.17503000000028</v>
      </c>
      <c r="E139" s="22">
        <v>423.5778250000003</v>
      </c>
      <c r="F139" s="22">
        <f t="shared" si="6"/>
        <v>414.87523680799916</v>
      </c>
      <c r="G139" s="22">
        <v>183.21125746855461</v>
      </c>
      <c r="H139" s="22">
        <v>231.66397933944458</v>
      </c>
      <c r="I139" s="23">
        <f t="shared" si="7"/>
        <v>0.43253269329798949</v>
      </c>
      <c r="J139" s="24">
        <f t="shared" si="8"/>
        <v>0.97945457085247289</v>
      </c>
      <c r="K139" s="5"/>
    </row>
    <row r="140" spans="1:11" x14ac:dyDescent="0.25">
      <c r="A140" s="18"/>
      <c r="B140" s="19">
        <v>465</v>
      </c>
      <c r="C140" s="20" t="s">
        <v>230</v>
      </c>
      <c r="D140" s="21">
        <v>4.1892049999999994</v>
      </c>
      <c r="E140" s="22">
        <v>19.815182</v>
      </c>
      <c r="F140" s="22">
        <f t="shared" si="6"/>
        <v>4.202220898354426</v>
      </c>
      <c r="G140" s="22">
        <v>6.9197340868413448E-2</v>
      </c>
      <c r="H140" s="22">
        <v>4.1330235574860126</v>
      </c>
      <c r="I140" s="23">
        <f t="shared" si="7"/>
        <v>3.4921375371880737E-3</v>
      </c>
      <c r="J140" s="24">
        <f t="shared" si="8"/>
        <v>0.21207076969338087</v>
      </c>
      <c r="K140" s="5"/>
    </row>
    <row r="141" spans="1:11" ht="15.75" thickBot="1" x14ac:dyDescent="0.3">
      <c r="A141" s="39" t="s">
        <v>231</v>
      </c>
      <c r="B141" s="40"/>
      <c r="C141" s="41"/>
      <c r="D141" s="42">
        <v>5274.5779070001299</v>
      </c>
      <c r="E141" s="43">
        <v>13772.755684000354</v>
      </c>
      <c r="F141" s="43">
        <f t="shared" si="6"/>
        <v>9552.3567216556676</v>
      </c>
      <c r="G141" s="43">
        <v>2819.3770104237365</v>
      </c>
      <c r="H141" s="43">
        <v>6732.9797112319311</v>
      </c>
      <c r="I141" s="44">
        <f t="shared" si="7"/>
        <v>0.20470681939845728</v>
      </c>
      <c r="J141" s="45">
        <f t="shared" si="8"/>
        <v>0.69356902429863954</v>
      </c>
      <c r="K141" s="5"/>
    </row>
    <row r="142" spans="1:11" x14ac:dyDescent="0.25">
      <c r="D142" s="6"/>
      <c r="E142" s="6"/>
      <c r="F142" s="6"/>
      <c r="G142" s="6"/>
      <c r="H142" s="6"/>
      <c r="I142" s="5"/>
      <c r="J142" s="5"/>
      <c r="K142" s="5"/>
    </row>
  </sheetData>
  <mergeCells count="7">
    <mergeCell ref="F4:F5"/>
    <mergeCell ref="E4:E5"/>
    <mergeCell ref="D4:D5"/>
    <mergeCell ref="A3:C5"/>
    <mergeCell ref="D3:J3"/>
    <mergeCell ref="G4:H4"/>
    <mergeCell ref="I4:J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topLeftCell="A16"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16</v>
      </c>
      <c r="B1" s="53" t="s">
        <v>232</v>
      </c>
      <c r="C1" s="47" t="s">
        <v>438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440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508.64130799999998</v>
      </c>
      <c r="E6" s="15">
        <v>608.89997700000004</v>
      </c>
      <c r="F6" s="15">
        <v>592.52228993625602</v>
      </c>
      <c r="G6" s="15">
        <v>265.67971355760869</v>
      </c>
      <c r="H6" s="15">
        <v>326.84257637864727</v>
      </c>
      <c r="I6" s="16">
        <v>0.43632735029255665</v>
      </c>
      <c r="J6" s="17">
        <v>0.97310282857221375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282.01521299999996</v>
      </c>
      <c r="E7" s="36">
        <f ca="1">SUM(E8:OFFSET(E6,MATCH("GOBIERNOS REGIONALES",$A$8:$A$50,0),0))</f>
        <v>318.68302100000005</v>
      </c>
      <c r="F7" s="36">
        <f ca="1">SUM(F8:OFFSET(F6,MATCH("GOBIERNOS REGIONALES",$A$8:$A$50,0),0))</f>
        <v>309.72451989086187</v>
      </c>
      <c r="G7" s="36">
        <f ca="1">SUM(G8:OFFSET(G6,MATCH("GOBIERNOS REGIONALES",$A$8:$A$50,0),0))</f>
        <v>146.55947947147848</v>
      </c>
      <c r="H7" s="36">
        <f ca="1">SUM(H8:OFFSET(H6,MATCH("GOBIERNOS REGIONALES",$A$8:$A$50,0),0))</f>
        <v>163.16504041938339</v>
      </c>
      <c r="I7" s="37">
        <f ca="1">IFERROR(G7/E7,0)</f>
        <v>0.45989108240403703</v>
      </c>
      <c r="J7" s="38">
        <f ca="1">IFERROR(SUM(G7,H7)/E7,0)</f>
        <v>0.97188899150940899</v>
      </c>
      <c r="K7" s="5"/>
    </row>
    <row r="8" spans="1:11" x14ac:dyDescent="0.25">
      <c r="A8" s="18"/>
      <c r="B8" s="19">
        <v>11</v>
      </c>
      <c r="C8" s="20" t="s">
        <v>109</v>
      </c>
      <c r="D8" s="21">
        <v>106.11476999999991</v>
      </c>
      <c r="E8" s="22">
        <v>102.76082999999996</v>
      </c>
      <c r="F8" s="22">
        <f t="shared" ref="F8:F39" si="0">SUM(G8,H8)</f>
        <v>101.60591235764173</v>
      </c>
      <c r="G8" s="22">
        <v>36.259709218858916</v>
      </c>
      <c r="H8" s="22">
        <v>65.346203138782812</v>
      </c>
      <c r="I8" s="23">
        <f t="shared" ref="I8:I39" si="1">IFERROR(G8/E8,0)</f>
        <v>0.3528553556725742</v>
      </c>
      <c r="J8" s="24">
        <f t="shared" ref="J8:J39" si="2">IFERROR(SUM(G8,H8)/E8,0)</f>
        <v>0.98876111021720792</v>
      </c>
      <c r="K8" s="5"/>
    </row>
    <row r="9" spans="1:11" x14ac:dyDescent="0.25">
      <c r="A9" s="18"/>
      <c r="B9" s="19">
        <v>131</v>
      </c>
      <c r="C9" s="20" t="s">
        <v>141</v>
      </c>
      <c r="D9" s="21">
        <v>32.847028999999992</v>
      </c>
      <c r="E9" s="22">
        <v>32.39127100000001</v>
      </c>
      <c r="F9" s="22">
        <f t="shared" si="0"/>
        <v>31.610701463665464</v>
      </c>
      <c r="G9" s="22">
        <v>17.14148333904086</v>
      </c>
      <c r="H9" s="22">
        <v>14.469218124624604</v>
      </c>
      <c r="I9" s="23">
        <f t="shared" si="1"/>
        <v>0.52920070160386279</v>
      </c>
      <c r="J9" s="24">
        <f t="shared" si="2"/>
        <v>0.97590185527654827</v>
      </c>
      <c r="K9" s="5"/>
    </row>
    <row r="10" spans="1:11" x14ac:dyDescent="0.25">
      <c r="A10" s="18"/>
      <c r="B10" s="19">
        <v>135</v>
      </c>
      <c r="C10" s="20" t="s">
        <v>142</v>
      </c>
      <c r="D10" s="21">
        <v>41.218499999999999</v>
      </c>
      <c r="E10" s="22">
        <v>41.218499999999992</v>
      </c>
      <c r="F10" s="22">
        <f t="shared" si="0"/>
        <v>41.218500032960037</v>
      </c>
      <c r="G10" s="22">
        <v>32.484566074735085</v>
      </c>
      <c r="H10" s="22">
        <v>8.7339339582249522</v>
      </c>
      <c r="I10" s="23">
        <f t="shared" si="1"/>
        <v>0.78810645886519626</v>
      </c>
      <c r="J10" s="24">
        <f t="shared" si="2"/>
        <v>1.0000000007996421</v>
      </c>
      <c r="K10" s="5"/>
    </row>
    <row r="11" spans="1:11" ht="25.5" x14ac:dyDescent="0.25">
      <c r="A11" s="18"/>
      <c r="B11" s="19">
        <v>136</v>
      </c>
      <c r="C11" s="20" t="s">
        <v>143</v>
      </c>
      <c r="D11" s="21">
        <v>0.11</v>
      </c>
      <c r="E11" s="22">
        <v>0.15801100000000001</v>
      </c>
      <c r="F11" s="22">
        <f t="shared" si="0"/>
        <v>0.15182120138797472</v>
      </c>
      <c r="G11" s="22">
        <v>2.7405290294154838E-2</v>
      </c>
      <c r="H11" s="22">
        <v>0.12441591109381989</v>
      </c>
      <c r="I11" s="23">
        <f t="shared" si="1"/>
        <v>0.17343912951727941</v>
      </c>
      <c r="J11" s="24">
        <f t="shared" si="2"/>
        <v>0.96082678666659105</v>
      </c>
      <c r="K11" s="5"/>
    </row>
    <row r="12" spans="1:11" ht="25.5" x14ac:dyDescent="0.25">
      <c r="A12" s="18"/>
      <c r="B12" s="19">
        <v>137</v>
      </c>
      <c r="C12" s="20" t="s">
        <v>144</v>
      </c>
      <c r="D12" s="21">
        <v>101.72491400000003</v>
      </c>
      <c r="E12" s="22">
        <v>142.15440900000007</v>
      </c>
      <c r="F12" s="22">
        <f t="shared" si="0"/>
        <v>135.13758483520667</v>
      </c>
      <c r="G12" s="22">
        <v>60.646315548549467</v>
      </c>
      <c r="H12" s="22">
        <v>74.491269286657186</v>
      </c>
      <c r="I12" s="23">
        <f t="shared" si="1"/>
        <v>0.42662282496316689</v>
      </c>
      <c r="J12" s="24">
        <f t="shared" si="2"/>
        <v>0.95063941938801633</v>
      </c>
      <c r="K12" s="5"/>
    </row>
    <row r="13" spans="1:11" x14ac:dyDescent="0.25">
      <c r="A13" s="32" t="s">
        <v>204</v>
      </c>
      <c r="B13" s="33"/>
      <c r="C13" s="34"/>
      <c r="D13" s="35">
        <f ca="1">SUM(D14:OFFSET(D12,(MATCH("GOBIERNOS LOCALES",$A$8:$A$50,0)-MATCH("GOBIERNOS REGIONALES",$A$8:$A$50,0)),0))</f>
        <v>226.08777499999997</v>
      </c>
      <c r="E13" s="36">
        <f ca="1">SUM(E14:OFFSET(E12,(MATCH("GOBIERNOS LOCALES",$A$8:$A$50,0)-MATCH("GOBIERNOS REGIONALES",$A$8:$A$50,0)),0))</f>
        <v>289.58498600000001</v>
      </c>
      <c r="F13" s="36">
        <f ca="1">SUM(F14:OFFSET(F12,(MATCH("GOBIERNOS LOCALES",$A$8:$A$50,0)-MATCH("GOBIERNOS REGIONALES",$A$8:$A$50,0)),0))</f>
        <v>282.35722800042845</v>
      </c>
      <c r="G13" s="36">
        <f ca="1">SUM(G14:OFFSET(G12,(MATCH("GOBIERNOS LOCALES",$A$8:$A$50,0)-MATCH("GOBIERNOS REGIONALES",$A$8:$A$50,0)),0))</f>
        <v>119.09084158694453</v>
      </c>
      <c r="H13" s="36">
        <f ca="1">SUM(H14:OFFSET(H12,(MATCH("GOBIERNOS LOCALES",$A$8:$A$50,0)-MATCH("GOBIERNOS REGIONALES",$A$8:$A$50,0)),0))</f>
        <v>163.26638641348387</v>
      </c>
      <c r="I13" s="37">
        <f t="shared" ca="1" si="1"/>
        <v>0.41124660235991839</v>
      </c>
      <c r="J13" s="38">
        <f t="shared" ca="1" si="2"/>
        <v>0.97504097812732726</v>
      </c>
      <c r="K13" s="5"/>
    </row>
    <row r="14" spans="1:11" x14ac:dyDescent="0.25">
      <c r="A14" s="18"/>
      <c r="B14" s="19">
        <v>440</v>
      </c>
      <c r="C14" s="20" t="s">
        <v>205</v>
      </c>
      <c r="D14" s="21">
        <v>2.3240339999999984</v>
      </c>
      <c r="E14" s="22">
        <v>3.3446709999999986</v>
      </c>
      <c r="F14" s="22">
        <f t="shared" si="0"/>
        <v>3.3023440508138719</v>
      </c>
      <c r="G14" s="22">
        <v>1.0972678288408133</v>
      </c>
      <c r="H14" s="22">
        <v>2.2050762219730586</v>
      </c>
      <c r="I14" s="23">
        <f t="shared" si="1"/>
        <v>0.32806450285867095</v>
      </c>
      <c r="J14" s="24">
        <f t="shared" si="2"/>
        <v>0.98734495883567419</v>
      </c>
      <c r="K14" s="5"/>
    </row>
    <row r="15" spans="1:11" x14ac:dyDescent="0.25">
      <c r="A15" s="18"/>
      <c r="B15" s="19">
        <v>441</v>
      </c>
      <c r="C15" s="20" t="s">
        <v>206</v>
      </c>
      <c r="D15" s="21">
        <v>6.6690970000000016</v>
      </c>
      <c r="E15" s="22">
        <v>9.1131330000000013</v>
      </c>
      <c r="F15" s="22">
        <f t="shared" si="0"/>
        <v>8.6687605776315024</v>
      </c>
      <c r="G15" s="22">
        <v>3.30187546854836</v>
      </c>
      <c r="H15" s="22">
        <v>5.3668851090831424</v>
      </c>
      <c r="I15" s="23">
        <f t="shared" si="1"/>
        <v>0.36232056182526468</v>
      </c>
      <c r="J15" s="24">
        <f t="shared" si="2"/>
        <v>0.9512382380056893</v>
      </c>
      <c r="K15" s="5"/>
    </row>
    <row r="16" spans="1:11" x14ac:dyDescent="0.25">
      <c r="A16" s="18"/>
      <c r="B16" s="19">
        <v>442</v>
      </c>
      <c r="C16" s="20" t="s">
        <v>207</v>
      </c>
      <c r="D16" s="21">
        <v>3.605140999999997</v>
      </c>
      <c r="E16" s="22">
        <v>5.0413989999999975</v>
      </c>
      <c r="F16" s="22">
        <f t="shared" si="0"/>
        <v>5.0176183563551273</v>
      </c>
      <c r="G16" s="22">
        <v>2.4942834954260151</v>
      </c>
      <c r="H16" s="22">
        <v>2.5233348609291126</v>
      </c>
      <c r="I16" s="23">
        <f t="shared" si="1"/>
        <v>0.49476018371607094</v>
      </c>
      <c r="J16" s="24">
        <f t="shared" si="2"/>
        <v>0.99528292768636839</v>
      </c>
      <c r="K16" s="5"/>
    </row>
    <row r="17" spans="1:11" x14ac:dyDescent="0.25">
      <c r="A17" s="18"/>
      <c r="B17" s="19">
        <v>443</v>
      </c>
      <c r="C17" s="20" t="s">
        <v>208</v>
      </c>
      <c r="D17" s="21">
        <v>8.8534249999999979</v>
      </c>
      <c r="E17" s="22">
        <v>11.173015999999999</v>
      </c>
      <c r="F17" s="22">
        <f t="shared" si="0"/>
        <v>10.674089973068476</v>
      </c>
      <c r="G17" s="22">
        <v>4.5404976325771713</v>
      </c>
      <c r="H17" s="22">
        <v>6.1335923404913046</v>
      </c>
      <c r="I17" s="23">
        <f t="shared" si="1"/>
        <v>0.40638066145946378</v>
      </c>
      <c r="J17" s="24">
        <f t="shared" si="2"/>
        <v>0.95534544773483521</v>
      </c>
      <c r="K17" s="5"/>
    </row>
    <row r="18" spans="1:11" x14ac:dyDescent="0.25">
      <c r="A18" s="18"/>
      <c r="B18" s="19">
        <v>444</v>
      </c>
      <c r="C18" s="20" t="s">
        <v>209</v>
      </c>
      <c r="D18" s="21">
        <v>7.4690690000000028</v>
      </c>
      <c r="E18" s="22">
        <v>14.27675</v>
      </c>
      <c r="F18" s="22">
        <f t="shared" si="0"/>
        <v>13.947236014098955</v>
      </c>
      <c r="G18" s="22">
        <v>4.379192608628224</v>
      </c>
      <c r="H18" s="22">
        <v>9.5680434054707302</v>
      </c>
      <c r="I18" s="23">
        <f t="shared" si="1"/>
        <v>0.30673595941851078</v>
      </c>
      <c r="J18" s="24">
        <f t="shared" si="2"/>
        <v>0.97691953799702003</v>
      </c>
      <c r="K18" s="5"/>
    </row>
    <row r="19" spans="1:11" x14ac:dyDescent="0.25">
      <c r="A19" s="18"/>
      <c r="B19" s="19">
        <v>445</v>
      </c>
      <c r="C19" s="20" t="s">
        <v>210</v>
      </c>
      <c r="D19" s="21">
        <v>14.816330999999998</v>
      </c>
      <c r="E19" s="22">
        <v>19.046463999999997</v>
      </c>
      <c r="F19" s="22">
        <f t="shared" si="0"/>
        <v>18.734985166962829</v>
      </c>
      <c r="G19" s="22">
        <v>8.1556137217953779</v>
      </c>
      <c r="H19" s="22">
        <v>10.579371445167453</v>
      </c>
      <c r="I19" s="23">
        <f t="shared" si="1"/>
        <v>0.42819568618066739</v>
      </c>
      <c r="J19" s="24">
        <f t="shared" si="2"/>
        <v>0.98364636958140017</v>
      </c>
      <c r="K19" s="5"/>
    </row>
    <row r="20" spans="1:11" x14ac:dyDescent="0.25">
      <c r="A20" s="18"/>
      <c r="B20" s="19">
        <v>446</v>
      </c>
      <c r="C20" s="20" t="s">
        <v>211</v>
      </c>
      <c r="D20" s="21">
        <v>9.532532999999999</v>
      </c>
      <c r="E20" s="22">
        <v>15.100869999999999</v>
      </c>
      <c r="F20" s="22">
        <f t="shared" si="0"/>
        <v>14.980909032530635</v>
      </c>
      <c r="G20" s="22">
        <v>6.0904529789170123</v>
      </c>
      <c r="H20" s="22">
        <v>8.8904560536136223</v>
      </c>
      <c r="I20" s="23">
        <f t="shared" si="1"/>
        <v>0.40331801935365397</v>
      </c>
      <c r="J20" s="24">
        <f t="shared" si="2"/>
        <v>0.99205602276760452</v>
      </c>
      <c r="K20" s="5"/>
    </row>
    <row r="21" spans="1:11" x14ac:dyDescent="0.25">
      <c r="A21" s="18"/>
      <c r="B21" s="19">
        <v>447</v>
      </c>
      <c r="C21" s="20" t="s">
        <v>212</v>
      </c>
      <c r="D21" s="21">
        <v>3.4011330000000006</v>
      </c>
      <c r="E21" s="22">
        <v>6.2758979999999989</v>
      </c>
      <c r="F21" s="22">
        <f t="shared" si="0"/>
        <v>5.9848290182887185</v>
      </c>
      <c r="G21" s="22">
        <v>1.9350752976406511</v>
      </c>
      <c r="H21" s="22">
        <v>4.0497537206480674</v>
      </c>
      <c r="I21" s="23">
        <f t="shared" si="1"/>
        <v>0.30833440850068811</v>
      </c>
      <c r="J21" s="24">
        <f t="shared" si="2"/>
        <v>0.95362114207221338</v>
      </c>
      <c r="K21" s="5"/>
    </row>
    <row r="22" spans="1:11" x14ac:dyDescent="0.25">
      <c r="A22" s="18"/>
      <c r="B22" s="19">
        <v>448</v>
      </c>
      <c r="C22" s="20" t="s">
        <v>213</v>
      </c>
      <c r="D22" s="21">
        <v>4.8455449999999978</v>
      </c>
      <c r="E22" s="22">
        <v>9.3895560000000007</v>
      </c>
      <c r="F22" s="22">
        <f t="shared" si="0"/>
        <v>8.7561462045802898</v>
      </c>
      <c r="G22" s="22">
        <v>2.5251558906838909</v>
      </c>
      <c r="H22" s="22">
        <v>6.2309903138963989</v>
      </c>
      <c r="I22" s="23">
        <f t="shared" si="1"/>
        <v>0.26893240646138017</v>
      </c>
      <c r="J22" s="24">
        <f t="shared" si="2"/>
        <v>0.93254102798687066</v>
      </c>
      <c r="K22" s="5"/>
    </row>
    <row r="23" spans="1:11" x14ac:dyDescent="0.25">
      <c r="A23" s="18"/>
      <c r="B23" s="19">
        <v>449</v>
      </c>
      <c r="C23" s="20" t="s">
        <v>214</v>
      </c>
      <c r="D23" s="21">
        <v>13.914439000000002</v>
      </c>
      <c r="E23" s="22">
        <v>17.156876000000004</v>
      </c>
      <c r="F23" s="22">
        <f t="shared" si="0"/>
        <v>16.725991852709171</v>
      </c>
      <c r="G23" s="22">
        <v>7.58024541816485</v>
      </c>
      <c r="H23" s="22">
        <v>9.1457464345443213</v>
      </c>
      <c r="I23" s="23">
        <f t="shared" si="1"/>
        <v>0.44181967732149185</v>
      </c>
      <c r="J23" s="24">
        <f t="shared" si="2"/>
        <v>0.97488562910340826</v>
      </c>
      <c r="K23" s="5"/>
    </row>
    <row r="24" spans="1:11" x14ac:dyDescent="0.25">
      <c r="A24" s="18"/>
      <c r="B24" s="19">
        <v>450</v>
      </c>
      <c r="C24" s="20" t="s">
        <v>215</v>
      </c>
      <c r="D24" s="21">
        <v>6.4064320000000015</v>
      </c>
      <c r="E24" s="22">
        <v>9.9985409999999941</v>
      </c>
      <c r="F24" s="22">
        <f t="shared" si="0"/>
        <v>9.5419505222963821</v>
      </c>
      <c r="G24" s="22">
        <v>2.9399565648632291</v>
      </c>
      <c r="H24" s="22">
        <v>6.6019939574331534</v>
      </c>
      <c r="I24" s="23">
        <f t="shared" si="1"/>
        <v>0.29403855671174733</v>
      </c>
      <c r="J24" s="24">
        <f t="shared" si="2"/>
        <v>0.95433428960249178</v>
      </c>
      <c r="K24" s="5"/>
    </row>
    <row r="25" spans="1:11" x14ac:dyDescent="0.25">
      <c r="A25" s="18"/>
      <c r="B25" s="19">
        <v>451</v>
      </c>
      <c r="C25" s="20" t="s">
        <v>216</v>
      </c>
      <c r="D25" s="21">
        <v>15.724571999999995</v>
      </c>
      <c r="E25" s="22">
        <v>20.830553000000013</v>
      </c>
      <c r="F25" s="22">
        <f t="shared" si="0"/>
        <v>19.400012979479889</v>
      </c>
      <c r="G25" s="22">
        <v>7.6684837245669186</v>
      </c>
      <c r="H25" s="22">
        <v>11.731529254912971</v>
      </c>
      <c r="I25" s="23">
        <f t="shared" si="1"/>
        <v>0.36813634878377516</v>
      </c>
      <c r="J25" s="24">
        <f t="shared" si="2"/>
        <v>0.9313249139127453</v>
      </c>
      <c r="K25" s="5"/>
    </row>
    <row r="26" spans="1:11" x14ac:dyDescent="0.25">
      <c r="A26" s="18"/>
      <c r="B26" s="19">
        <v>452</v>
      </c>
      <c r="C26" s="20" t="s">
        <v>217</v>
      </c>
      <c r="D26" s="21">
        <v>22.269867000000001</v>
      </c>
      <c r="E26" s="22">
        <v>25.808779999999995</v>
      </c>
      <c r="F26" s="22">
        <f t="shared" si="0"/>
        <v>25.36664416554413</v>
      </c>
      <c r="G26" s="22">
        <v>11.125181020790478</v>
      </c>
      <c r="H26" s="22">
        <v>14.241463144753652</v>
      </c>
      <c r="I26" s="23">
        <f t="shared" si="1"/>
        <v>0.4310618719982301</v>
      </c>
      <c r="J26" s="24">
        <f t="shared" si="2"/>
        <v>0.98286878207897221</v>
      </c>
      <c r="K26" s="5"/>
    </row>
    <row r="27" spans="1:11" x14ac:dyDescent="0.25">
      <c r="A27" s="18"/>
      <c r="B27" s="19">
        <v>453</v>
      </c>
      <c r="C27" s="20" t="s">
        <v>218</v>
      </c>
      <c r="D27" s="21">
        <v>12.872281000000006</v>
      </c>
      <c r="E27" s="22">
        <v>13.563039000000002</v>
      </c>
      <c r="F27" s="22">
        <f t="shared" si="0"/>
        <v>13.520632937193682</v>
      </c>
      <c r="G27" s="22">
        <v>6.0486425741615903</v>
      </c>
      <c r="H27" s="22">
        <v>7.4719903630320914</v>
      </c>
      <c r="I27" s="23">
        <f t="shared" si="1"/>
        <v>0.4459651390932069</v>
      </c>
      <c r="J27" s="24">
        <f t="shared" si="2"/>
        <v>0.99687340994843998</v>
      </c>
      <c r="K27" s="5"/>
    </row>
    <row r="28" spans="1:11" x14ac:dyDescent="0.25">
      <c r="A28" s="18"/>
      <c r="B28" s="19">
        <v>454</v>
      </c>
      <c r="C28" s="20" t="s">
        <v>219</v>
      </c>
      <c r="D28" s="21">
        <v>5.4100129999999984</v>
      </c>
      <c r="E28" s="22">
        <v>7.8103920000000011</v>
      </c>
      <c r="F28" s="22">
        <f t="shared" si="0"/>
        <v>7.6039661101876845</v>
      </c>
      <c r="G28" s="22">
        <v>2.934153566340683</v>
      </c>
      <c r="H28" s="22">
        <v>4.6698125438470015</v>
      </c>
      <c r="I28" s="23">
        <f t="shared" si="1"/>
        <v>0.37567302208911957</v>
      </c>
      <c r="J28" s="24">
        <f t="shared" si="2"/>
        <v>0.97357035475142395</v>
      </c>
      <c r="K28" s="5"/>
    </row>
    <row r="29" spans="1:11" x14ac:dyDescent="0.25">
      <c r="A29" s="18"/>
      <c r="B29" s="19">
        <v>455</v>
      </c>
      <c r="C29" s="20" t="s">
        <v>220</v>
      </c>
      <c r="D29" s="21">
        <v>2.3921039999999998</v>
      </c>
      <c r="E29" s="22">
        <v>2.9610400000000001</v>
      </c>
      <c r="F29" s="22">
        <f t="shared" si="0"/>
        <v>2.917965792083578</v>
      </c>
      <c r="G29" s="22">
        <v>0.72998457416179008</v>
      </c>
      <c r="H29" s="22">
        <v>2.1879812179217879</v>
      </c>
      <c r="I29" s="23">
        <f t="shared" si="1"/>
        <v>0.24652979161436187</v>
      </c>
      <c r="J29" s="24">
        <f t="shared" si="2"/>
        <v>0.98545301383418593</v>
      </c>
      <c r="K29" s="5"/>
    </row>
    <row r="30" spans="1:11" x14ac:dyDescent="0.25">
      <c r="A30" s="18"/>
      <c r="B30" s="19">
        <v>456</v>
      </c>
      <c r="C30" s="20" t="s">
        <v>221</v>
      </c>
      <c r="D30" s="21">
        <v>1.6497809999999995</v>
      </c>
      <c r="E30" s="22">
        <v>1.9771869999999994</v>
      </c>
      <c r="F30" s="22">
        <f t="shared" si="0"/>
        <v>1.8243120639833454</v>
      </c>
      <c r="G30" s="22">
        <v>0.63191201552601561</v>
      </c>
      <c r="H30" s="22">
        <v>1.1924000484573298</v>
      </c>
      <c r="I30" s="23">
        <f t="shared" si="1"/>
        <v>0.31960154276050562</v>
      </c>
      <c r="J30" s="24">
        <f t="shared" si="2"/>
        <v>0.92268058812006448</v>
      </c>
      <c r="K30" s="5"/>
    </row>
    <row r="31" spans="1:11" x14ac:dyDescent="0.25">
      <c r="A31" s="18"/>
      <c r="B31" s="19">
        <v>457</v>
      </c>
      <c r="C31" s="20" t="s">
        <v>222</v>
      </c>
      <c r="D31" s="21">
        <v>15.388615999999999</v>
      </c>
      <c r="E31" s="22">
        <v>17.975030000000004</v>
      </c>
      <c r="F31" s="22">
        <f t="shared" si="0"/>
        <v>17.8846047869886</v>
      </c>
      <c r="G31" s="22">
        <v>11.228240440214904</v>
      </c>
      <c r="H31" s="22">
        <v>6.6563643467736968</v>
      </c>
      <c r="I31" s="23">
        <f t="shared" si="1"/>
        <v>0.62465767457494659</v>
      </c>
      <c r="J31" s="24">
        <f t="shared" si="2"/>
        <v>0.99496939849271993</v>
      </c>
      <c r="K31" s="5"/>
    </row>
    <row r="32" spans="1:11" x14ac:dyDescent="0.25">
      <c r="A32" s="18"/>
      <c r="B32" s="19">
        <v>458</v>
      </c>
      <c r="C32" s="20" t="s">
        <v>223</v>
      </c>
      <c r="D32" s="21">
        <v>9.3314820000000012</v>
      </c>
      <c r="E32" s="22">
        <v>12.293683999999995</v>
      </c>
      <c r="F32" s="22">
        <f t="shared" si="0"/>
        <v>11.736758405220797</v>
      </c>
      <c r="G32" s="22">
        <v>4.5429091301184599</v>
      </c>
      <c r="H32" s="22">
        <v>7.1938492751023375</v>
      </c>
      <c r="I32" s="23">
        <f t="shared" si="1"/>
        <v>0.36953195885939982</v>
      </c>
      <c r="J32" s="24">
        <f t="shared" si="2"/>
        <v>0.9546982340867719</v>
      </c>
      <c r="K32" s="5"/>
    </row>
    <row r="33" spans="1:11" x14ac:dyDescent="0.25">
      <c r="A33" s="18"/>
      <c r="B33" s="19">
        <v>459</v>
      </c>
      <c r="C33" s="20" t="s">
        <v>224</v>
      </c>
      <c r="D33" s="21">
        <v>10.892225000000003</v>
      </c>
      <c r="E33" s="22">
        <v>12.269124999999999</v>
      </c>
      <c r="F33" s="22">
        <f t="shared" si="0"/>
        <v>11.987891927384453</v>
      </c>
      <c r="G33" s="22">
        <v>5.6593812221253756</v>
      </c>
      <c r="H33" s="22">
        <v>6.3285107052590774</v>
      </c>
      <c r="I33" s="23">
        <f t="shared" si="1"/>
        <v>0.46127015758054274</v>
      </c>
      <c r="J33" s="24">
        <f t="shared" si="2"/>
        <v>0.97707798456568451</v>
      </c>
      <c r="K33" s="5"/>
    </row>
    <row r="34" spans="1:11" x14ac:dyDescent="0.25">
      <c r="A34" s="18"/>
      <c r="B34" s="19">
        <v>460</v>
      </c>
      <c r="C34" s="20" t="s">
        <v>225</v>
      </c>
      <c r="D34" s="21">
        <v>10.648135999999999</v>
      </c>
      <c r="E34" s="22">
        <v>11.990932000000001</v>
      </c>
      <c r="F34" s="22">
        <f t="shared" si="0"/>
        <v>11.983867066337552</v>
      </c>
      <c r="G34" s="22">
        <v>5.1572109467688279</v>
      </c>
      <c r="H34" s="22">
        <v>6.8266561195687245</v>
      </c>
      <c r="I34" s="23">
        <f t="shared" si="1"/>
        <v>0.43009258552786617</v>
      </c>
      <c r="J34" s="24">
        <f t="shared" si="2"/>
        <v>0.99941081029711043</v>
      </c>
      <c r="K34" s="5"/>
    </row>
    <row r="35" spans="1:11" x14ac:dyDescent="0.25">
      <c r="A35" s="18"/>
      <c r="B35" s="19">
        <v>461</v>
      </c>
      <c r="C35" s="20" t="s">
        <v>226</v>
      </c>
      <c r="D35" s="21">
        <v>7.1050030000000017</v>
      </c>
      <c r="E35" s="22">
        <v>5.934871000000002</v>
      </c>
      <c r="F35" s="22">
        <f t="shared" si="0"/>
        <v>5.8847756864079201</v>
      </c>
      <c r="G35" s="22">
        <v>2.1097856890119147</v>
      </c>
      <c r="H35" s="22">
        <v>3.7749899973960055</v>
      </c>
      <c r="I35" s="23">
        <f t="shared" si="1"/>
        <v>0.3554897299388502</v>
      </c>
      <c r="J35" s="24">
        <f t="shared" si="2"/>
        <v>0.99155915712538956</v>
      </c>
      <c r="K35" s="5"/>
    </row>
    <row r="36" spans="1:11" x14ac:dyDescent="0.25">
      <c r="A36" s="18"/>
      <c r="B36" s="19">
        <v>462</v>
      </c>
      <c r="C36" s="20" t="s">
        <v>227</v>
      </c>
      <c r="D36" s="21">
        <v>3.8510599999999995</v>
      </c>
      <c r="E36" s="22">
        <v>5.1775139999999995</v>
      </c>
      <c r="F36" s="22">
        <f t="shared" si="0"/>
        <v>5.1371735773485323</v>
      </c>
      <c r="G36" s="22">
        <v>2.0517674142101896</v>
      </c>
      <c r="H36" s="22">
        <v>3.0854061631383427</v>
      </c>
      <c r="I36" s="23">
        <f t="shared" si="1"/>
        <v>0.39628428126127518</v>
      </c>
      <c r="J36" s="24">
        <f t="shared" si="2"/>
        <v>0.99220853431753786</v>
      </c>
      <c r="K36" s="5"/>
    </row>
    <row r="37" spans="1:11" x14ac:dyDescent="0.25">
      <c r="A37" s="18"/>
      <c r="B37" s="19">
        <v>463</v>
      </c>
      <c r="C37" s="20" t="s">
        <v>228</v>
      </c>
      <c r="D37" s="21">
        <v>12.150102999999994</v>
      </c>
      <c r="E37" s="22">
        <v>13.952093000000003</v>
      </c>
      <c r="F37" s="22">
        <f t="shared" si="0"/>
        <v>13.880443243090987</v>
      </c>
      <c r="G37" s="22">
        <v>6.5130562444499356</v>
      </c>
      <c r="H37" s="22">
        <v>7.3673869986410514</v>
      </c>
      <c r="I37" s="23">
        <f t="shared" si="1"/>
        <v>0.4668157132015916</v>
      </c>
      <c r="J37" s="24">
        <f t="shared" si="2"/>
        <v>0.99486458720501536</v>
      </c>
      <c r="K37" s="5"/>
    </row>
    <row r="38" spans="1:11" x14ac:dyDescent="0.25">
      <c r="A38" s="18"/>
      <c r="B38" s="19">
        <v>464</v>
      </c>
      <c r="C38" s="20" t="s">
        <v>229</v>
      </c>
      <c r="D38" s="21">
        <v>14.565353000000002</v>
      </c>
      <c r="E38" s="22">
        <v>17.123572000000003</v>
      </c>
      <c r="F38" s="22">
        <f t="shared" si="0"/>
        <v>16.893318489841292</v>
      </c>
      <c r="G38" s="22">
        <v>7.6505161184118462</v>
      </c>
      <c r="H38" s="22">
        <v>9.2428023714294447</v>
      </c>
      <c r="I38" s="23">
        <f t="shared" si="1"/>
        <v>0.4467827225774999</v>
      </c>
      <c r="J38" s="24">
        <f t="shared" si="2"/>
        <v>0.98655341828453136</v>
      </c>
      <c r="K38" s="5"/>
    </row>
    <row r="39" spans="1:11" ht="15.75" thickBot="1" x14ac:dyDescent="0.3">
      <c r="A39" s="39" t="s">
        <v>231</v>
      </c>
      <c r="B39" s="40"/>
      <c r="C39" s="41"/>
      <c r="D39" s="42">
        <v>0.53832000000000013</v>
      </c>
      <c r="E39" s="43">
        <v>0.63197000000000014</v>
      </c>
      <c r="F39" s="43">
        <f t="shared" si="0"/>
        <v>0.44054204496569582</v>
      </c>
      <c r="G39" s="43">
        <v>2.9392499185632914E-2</v>
      </c>
      <c r="H39" s="43">
        <v>0.41114954578006291</v>
      </c>
      <c r="I39" s="44">
        <f t="shared" si="1"/>
        <v>4.6509326685812473E-2</v>
      </c>
      <c r="J39" s="45">
        <f t="shared" si="2"/>
        <v>0.69709328760177813</v>
      </c>
      <c r="K39" s="5"/>
    </row>
    <row r="40" spans="1:11" x14ac:dyDescent="0.25">
      <c r="D40" s="6"/>
      <c r="E40" s="6"/>
      <c r="F40" s="6"/>
      <c r="G40" s="6"/>
      <c r="H40" s="6"/>
      <c r="I40" s="5"/>
      <c r="J40" s="5"/>
      <c r="K4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83</v>
      </c>
      <c r="B1" s="47" t="s">
        <v>232</v>
      </c>
      <c r="C1" s="47" t="s">
        <v>48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1694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" x14ac:dyDescent="0.25">
      <c r="A6" s="18"/>
      <c r="B6" s="20">
        <v>5001778</v>
      </c>
      <c r="C6" s="20" t="s">
        <v>1686</v>
      </c>
      <c r="D6" s="20">
        <v>3000001</v>
      </c>
      <c r="E6" s="20" t="s">
        <v>275</v>
      </c>
      <c r="F6" s="20">
        <v>177</v>
      </c>
      <c r="G6" s="20" t="s">
        <v>1013</v>
      </c>
      <c r="H6" s="20">
        <v>37</v>
      </c>
      <c r="I6" s="20" t="s">
        <v>122</v>
      </c>
      <c r="J6" s="20">
        <v>5</v>
      </c>
      <c r="K6" s="20" t="s">
        <v>1692</v>
      </c>
      <c r="L6" s="20">
        <v>3</v>
      </c>
      <c r="M6" s="20" t="s">
        <v>657</v>
      </c>
      <c r="N6" s="66">
        <v>154.317273</v>
      </c>
      <c r="O6" s="67">
        <v>0</v>
      </c>
      <c r="P6" s="68">
        <v>0</v>
      </c>
      <c r="Q6" s="67">
        <v>21</v>
      </c>
      <c r="R6" s="68">
        <v>3</v>
      </c>
    </row>
    <row r="7" spans="1:18" ht="39" thickBot="1" x14ac:dyDescent="0.3">
      <c r="A7" s="25"/>
      <c r="B7" s="27">
        <v>5001778</v>
      </c>
      <c r="C7" s="27" t="s">
        <v>1686</v>
      </c>
      <c r="D7" s="27">
        <v>3000001</v>
      </c>
      <c r="E7" s="27" t="s">
        <v>275</v>
      </c>
      <c r="F7" s="27">
        <v>177</v>
      </c>
      <c r="G7" s="27" t="s">
        <v>1013</v>
      </c>
      <c r="H7" s="27">
        <v>440</v>
      </c>
      <c r="I7" s="27" t="s">
        <v>205</v>
      </c>
      <c r="J7" s="27">
        <v>1</v>
      </c>
      <c r="K7" s="27" t="s">
        <v>1693</v>
      </c>
      <c r="L7" s="27">
        <v>1</v>
      </c>
      <c r="M7" s="27" t="s">
        <v>330</v>
      </c>
      <c r="N7" s="69">
        <v>0</v>
      </c>
      <c r="O7" s="70">
        <v>1.8</v>
      </c>
      <c r="P7" s="71">
        <v>1.7999999523162842</v>
      </c>
      <c r="Q7" s="70">
        <v>1</v>
      </c>
      <c r="R7" s="71">
        <v>1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86</v>
      </c>
      <c r="B1" s="48" t="s">
        <v>232</v>
      </c>
      <c r="C1" s="47" t="s">
        <v>49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1697</v>
      </c>
      <c r="L2" s="1" t="s">
        <v>1726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1348.2934950000001</v>
      </c>
      <c r="E6" s="15">
        <f ca="1">SUM(E7:OFFSET(E7,50,0))</f>
        <v>1516.9648480000001</v>
      </c>
      <c r="F6" s="15">
        <f ca="1">SUM(F7:OFFSET(F7,50,0))</f>
        <v>1470.5512448576349</v>
      </c>
      <c r="G6" s="15">
        <f ca="1">SUM(G7:OFFSET(G7,50,0))</f>
        <v>615.4907736245118</v>
      </c>
      <c r="H6" s="15">
        <f ca="1">SUM(H7:OFFSET(H7,50,0))</f>
        <v>855.06047123312328</v>
      </c>
      <c r="I6" s="16">
        <f ca="1">IFERROR(G6/E6,0)</f>
        <v>0.40573832309693164</v>
      </c>
      <c r="J6" s="17">
        <f ca="1">IFERROR(SUM(G6,H6)/E6,0)</f>
        <v>0.96940363964032672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26.458365999999998</v>
      </c>
      <c r="E7" s="22">
        <v>27.622411000000003</v>
      </c>
      <c r="F7" s="22">
        <f t="shared" ref="F7:F31" si="0">SUM(G7,H7)</f>
        <v>27.45244074150196</v>
      </c>
      <c r="G7" s="22">
        <v>11.948089309694296</v>
      </c>
      <c r="H7" s="22">
        <v>15.504351431807663</v>
      </c>
      <c r="I7" s="23">
        <f t="shared" ref="I7:I31" si="1">IFERROR(G7/E7,0)</f>
        <v>0.4325505586639159</v>
      </c>
      <c r="J7" s="24">
        <f t="shared" ref="J7:J31" si="2">IFERROR(SUM(G7,H7)/E7,0)</f>
        <v>0.99384665377334214</v>
      </c>
      <c r="K7" s="5"/>
      <c r="L7" t="s">
        <v>256</v>
      </c>
      <c r="M7" s="6">
        <v>53.410703302070033</v>
      </c>
      <c r="N7" s="72">
        <v>0.99649030143873185</v>
      </c>
    </row>
    <row r="8" spans="1:14" x14ac:dyDescent="0.25">
      <c r="A8" s="18"/>
      <c r="B8" s="51">
        <v>2</v>
      </c>
      <c r="C8" s="20" t="s">
        <v>245</v>
      </c>
      <c r="D8" s="21">
        <v>86.916329000000005</v>
      </c>
      <c r="E8" s="22">
        <v>103.18157000000001</v>
      </c>
      <c r="F8" s="22">
        <f t="shared" si="0"/>
        <v>99.215355211037604</v>
      </c>
      <c r="G8" s="22">
        <v>43.832099290602855</v>
      </c>
      <c r="H8" s="22">
        <v>55.383255920434749</v>
      </c>
      <c r="I8" s="23">
        <f t="shared" si="1"/>
        <v>0.42480550829574365</v>
      </c>
      <c r="J8" s="24">
        <f t="shared" si="2"/>
        <v>0.96156082148234023</v>
      </c>
      <c r="K8" s="5"/>
      <c r="L8" t="s">
        <v>244</v>
      </c>
      <c r="M8" s="6">
        <v>27.45244074150196</v>
      </c>
      <c r="N8" s="72">
        <v>0.99384665377334214</v>
      </c>
    </row>
    <row r="9" spans="1:14" x14ac:dyDescent="0.25">
      <c r="A9" s="18"/>
      <c r="B9" s="51">
        <v>3</v>
      </c>
      <c r="C9" s="20" t="s">
        <v>246</v>
      </c>
      <c r="D9" s="21">
        <v>14.076904000000001</v>
      </c>
      <c r="E9" s="22">
        <v>31.978392000000003</v>
      </c>
      <c r="F9" s="22">
        <f t="shared" si="0"/>
        <v>31.284214330132272</v>
      </c>
      <c r="G9" s="22">
        <v>10.774771108349341</v>
      </c>
      <c r="H9" s="22">
        <v>20.509443221782931</v>
      </c>
      <c r="I9" s="23">
        <f t="shared" si="1"/>
        <v>0.33693911527350534</v>
      </c>
      <c r="J9" s="24">
        <f t="shared" si="2"/>
        <v>0.9782922896852434</v>
      </c>
      <c r="K9" s="5"/>
      <c r="L9" t="s">
        <v>265</v>
      </c>
      <c r="M9" s="6">
        <v>43.248626662833431</v>
      </c>
      <c r="N9" s="72">
        <v>0.99134819321303147</v>
      </c>
    </row>
    <row r="10" spans="1:14" x14ac:dyDescent="0.25">
      <c r="A10" s="18"/>
      <c r="B10" s="51">
        <v>4</v>
      </c>
      <c r="C10" s="20" t="s">
        <v>247</v>
      </c>
      <c r="D10" s="21">
        <v>67.633657999999997</v>
      </c>
      <c r="E10" s="22">
        <v>57.349550000000036</v>
      </c>
      <c r="F10" s="22">
        <f t="shared" si="0"/>
        <v>56.633156853314176</v>
      </c>
      <c r="G10" s="22">
        <v>25.941034898675753</v>
      </c>
      <c r="H10" s="22">
        <v>30.692121954638424</v>
      </c>
      <c r="I10" s="23">
        <f t="shared" si="1"/>
        <v>0.45233196945182197</v>
      </c>
      <c r="J10" s="24">
        <f t="shared" si="2"/>
        <v>0.98750830395903966</v>
      </c>
      <c r="K10" s="5"/>
      <c r="L10" t="s">
        <v>257</v>
      </c>
      <c r="M10" s="6">
        <v>55.090589843319322</v>
      </c>
      <c r="N10" s="72">
        <v>0.9895498057020149</v>
      </c>
    </row>
    <row r="11" spans="1:14" x14ac:dyDescent="0.25">
      <c r="A11" s="18"/>
      <c r="B11" s="51">
        <v>5</v>
      </c>
      <c r="C11" s="20" t="s">
        <v>248</v>
      </c>
      <c r="D11" s="21">
        <v>27.719053000000002</v>
      </c>
      <c r="E11" s="22">
        <v>38.800880999999997</v>
      </c>
      <c r="F11" s="22">
        <f t="shared" si="0"/>
        <v>37.512104062506296</v>
      </c>
      <c r="G11" s="22">
        <v>10.048684166557905</v>
      </c>
      <c r="H11" s="22">
        <v>27.463419895948391</v>
      </c>
      <c r="I11" s="23">
        <f t="shared" si="1"/>
        <v>0.25898082485698987</v>
      </c>
      <c r="J11" s="24">
        <f t="shared" si="2"/>
        <v>0.96678485373840606</v>
      </c>
      <c r="K11" s="5"/>
      <c r="L11" t="s">
        <v>263</v>
      </c>
      <c r="M11" s="6">
        <v>56.912104241945372</v>
      </c>
      <c r="N11" s="72">
        <v>0.98826115986114949</v>
      </c>
    </row>
    <row r="12" spans="1:14" x14ac:dyDescent="0.25">
      <c r="A12" s="18"/>
      <c r="B12" s="51">
        <v>6</v>
      </c>
      <c r="C12" s="20" t="s">
        <v>249</v>
      </c>
      <c r="D12" s="21">
        <v>40.005101999999994</v>
      </c>
      <c r="E12" s="22">
        <v>47.957885000000005</v>
      </c>
      <c r="F12" s="22">
        <f t="shared" si="0"/>
        <v>46.017651394863492</v>
      </c>
      <c r="G12" s="22">
        <v>20.680128328646219</v>
      </c>
      <c r="H12" s="22">
        <v>25.337523066217273</v>
      </c>
      <c r="I12" s="23">
        <f t="shared" si="1"/>
        <v>0.43121435252297341</v>
      </c>
      <c r="J12" s="24">
        <f t="shared" si="2"/>
        <v>0.95954296972986797</v>
      </c>
      <c r="K12" s="5"/>
      <c r="L12" t="s">
        <v>254</v>
      </c>
      <c r="M12" s="6">
        <v>41.95081271674394</v>
      </c>
      <c r="N12" s="72">
        <v>0.98779227116249058</v>
      </c>
    </row>
    <row r="13" spans="1:14" x14ac:dyDescent="0.25">
      <c r="A13" s="18"/>
      <c r="B13" s="51">
        <v>7</v>
      </c>
      <c r="C13" s="20" t="s">
        <v>250</v>
      </c>
      <c r="D13" s="21">
        <v>10.547609</v>
      </c>
      <c r="E13" s="22">
        <v>24.597639000000001</v>
      </c>
      <c r="F13" s="22">
        <f t="shared" si="0"/>
        <v>24.007303034578399</v>
      </c>
      <c r="G13" s="22">
        <v>11.474242765701092</v>
      </c>
      <c r="H13" s="22">
        <v>12.533060268877307</v>
      </c>
      <c r="I13" s="23">
        <f t="shared" si="1"/>
        <v>0.46647740320528697</v>
      </c>
      <c r="J13" s="24">
        <f t="shared" si="2"/>
        <v>0.97600029964576673</v>
      </c>
      <c r="K13" s="5"/>
      <c r="L13" t="s">
        <v>247</v>
      </c>
      <c r="M13" s="6">
        <v>56.633156853314176</v>
      </c>
      <c r="N13" s="72">
        <v>0.98750830395903966</v>
      </c>
    </row>
    <row r="14" spans="1:14" x14ac:dyDescent="0.25">
      <c r="A14" s="18"/>
      <c r="B14" s="51">
        <v>8</v>
      </c>
      <c r="C14" s="20" t="s">
        <v>251</v>
      </c>
      <c r="D14" s="21">
        <v>39.839800999999994</v>
      </c>
      <c r="E14" s="22">
        <v>50.024925999999994</v>
      </c>
      <c r="F14" s="22">
        <f t="shared" si="0"/>
        <v>49.28578140603986</v>
      </c>
      <c r="G14" s="22">
        <v>22.724232493589625</v>
      </c>
      <c r="H14" s="22">
        <v>26.561548912450235</v>
      </c>
      <c r="I14" s="23">
        <f t="shared" si="1"/>
        <v>0.45425819307737964</v>
      </c>
      <c r="J14" s="24">
        <f t="shared" si="2"/>
        <v>0.98522447401601088</v>
      </c>
      <c r="K14" s="5"/>
      <c r="L14" t="s">
        <v>268</v>
      </c>
      <c r="M14" s="6">
        <v>32.907536817871005</v>
      </c>
      <c r="N14" s="72">
        <v>0.98542503334842879</v>
      </c>
    </row>
    <row r="15" spans="1:14" x14ac:dyDescent="0.25">
      <c r="A15" s="18"/>
      <c r="B15" s="51">
        <v>9</v>
      </c>
      <c r="C15" s="20" t="s">
        <v>252</v>
      </c>
      <c r="D15" s="21">
        <v>10.842076</v>
      </c>
      <c r="E15" s="22">
        <v>27.469906999999996</v>
      </c>
      <c r="F15" s="22">
        <f t="shared" si="0"/>
        <v>23.735778716795721</v>
      </c>
      <c r="G15" s="22">
        <v>7.4925710620655082</v>
      </c>
      <c r="H15" s="22">
        <v>16.243207654730213</v>
      </c>
      <c r="I15" s="23">
        <f t="shared" si="1"/>
        <v>0.2727556035069762</v>
      </c>
      <c r="J15" s="24">
        <f t="shared" si="2"/>
        <v>0.8640647642817183</v>
      </c>
      <c r="K15" s="5"/>
      <c r="L15" t="s">
        <v>251</v>
      </c>
      <c r="M15" s="6">
        <v>49.28578140603986</v>
      </c>
      <c r="N15" s="72">
        <v>0.98522447401601088</v>
      </c>
    </row>
    <row r="16" spans="1:14" x14ac:dyDescent="0.25">
      <c r="A16" s="18"/>
      <c r="B16" s="51">
        <v>10</v>
      </c>
      <c r="C16" s="20" t="s">
        <v>253</v>
      </c>
      <c r="D16" s="21">
        <v>52.857011999999997</v>
      </c>
      <c r="E16" s="22">
        <v>55.542922000000004</v>
      </c>
      <c r="F16" s="22">
        <f t="shared" si="0"/>
        <v>52.447980562525572</v>
      </c>
      <c r="G16" s="22">
        <v>23.441165490849471</v>
      </c>
      <c r="H16" s="22">
        <v>29.006815071676101</v>
      </c>
      <c r="I16" s="23">
        <f t="shared" si="1"/>
        <v>0.42203695172626082</v>
      </c>
      <c r="J16" s="24">
        <f t="shared" si="2"/>
        <v>0.94427838280682408</v>
      </c>
      <c r="K16" s="5"/>
      <c r="L16" t="s">
        <v>267</v>
      </c>
      <c r="M16" s="6">
        <v>18.505143687978489</v>
      </c>
      <c r="N16" s="72">
        <v>0.98192245647862098</v>
      </c>
    </row>
    <row r="17" spans="1:14" x14ac:dyDescent="0.25">
      <c r="A17" s="18"/>
      <c r="B17" s="51">
        <v>11</v>
      </c>
      <c r="C17" s="20" t="s">
        <v>254</v>
      </c>
      <c r="D17" s="21">
        <v>38.736444999999996</v>
      </c>
      <c r="E17" s="22">
        <v>42.469265999999998</v>
      </c>
      <c r="F17" s="22">
        <f t="shared" si="0"/>
        <v>41.95081271674394</v>
      </c>
      <c r="G17" s="22">
        <v>19.538081654721509</v>
      </c>
      <c r="H17" s="22">
        <v>22.412731062022431</v>
      </c>
      <c r="I17" s="23">
        <f t="shared" si="1"/>
        <v>0.46005225648876319</v>
      </c>
      <c r="J17" s="24">
        <f t="shared" si="2"/>
        <v>0.98779227116249058</v>
      </c>
      <c r="K17" s="5"/>
      <c r="L17" t="s">
        <v>246</v>
      </c>
      <c r="M17" s="6">
        <v>31.284214330132272</v>
      </c>
      <c r="N17" s="72">
        <v>0.9782922896852434</v>
      </c>
    </row>
    <row r="18" spans="1:14" x14ac:dyDescent="0.25">
      <c r="A18" s="18"/>
      <c r="B18" s="51">
        <v>12</v>
      </c>
      <c r="C18" s="20" t="s">
        <v>255</v>
      </c>
      <c r="D18" s="21">
        <v>15.334778000000004</v>
      </c>
      <c r="E18" s="22">
        <v>54.280769000000021</v>
      </c>
      <c r="F18" s="22">
        <f t="shared" si="0"/>
        <v>51.674789350678566</v>
      </c>
      <c r="G18" s="22">
        <v>12.940611501144303</v>
      </c>
      <c r="H18" s="22">
        <v>38.734177849534262</v>
      </c>
      <c r="I18" s="23">
        <f t="shared" si="1"/>
        <v>0.23840140328786238</v>
      </c>
      <c r="J18" s="24">
        <f t="shared" si="2"/>
        <v>0.95199073820561653</v>
      </c>
      <c r="K18" s="5"/>
      <c r="L18" t="s">
        <v>264</v>
      </c>
      <c r="M18" s="6">
        <v>43.2303729472942</v>
      </c>
      <c r="N18" s="72">
        <v>0.97645280428014192</v>
      </c>
    </row>
    <row r="19" spans="1:14" x14ac:dyDescent="0.25">
      <c r="A19" s="18"/>
      <c r="B19" s="51">
        <v>13</v>
      </c>
      <c r="C19" s="20" t="s">
        <v>256</v>
      </c>
      <c r="D19" s="21">
        <v>44.03687</v>
      </c>
      <c r="E19" s="22">
        <v>53.598819000000006</v>
      </c>
      <c r="F19" s="22">
        <f t="shared" si="0"/>
        <v>53.410703302070033</v>
      </c>
      <c r="G19" s="22">
        <v>24.6615034557326</v>
      </c>
      <c r="H19" s="22">
        <v>28.749199846337433</v>
      </c>
      <c r="I19" s="23">
        <f t="shared" si="1"/>
        <v>0.46011281434638696</v>
      </c>
      <c r="J19" s="24">
        <f t="shared" si="2"/>
        <v>0.99649030143873185</v>
      </c>
      <c r="K19" s="5"/>
      <c r="L19" t="s">
        <v>266</v>
      </c>
      <c r="M19" s="6">
        <v>22.19376896810536</v>
      </c>
      <c r="N19" s="72">
        <v>0.97610964877346884</v>
      </c>
    </row>
    <row r="20" spans="1:14" x14ac:dyDescent="0.25">
      <c r="A20" s="18"/>
      <c r="B20" s="51">
        <v>14</v>
      </c>
      <c r="C20" s="20" t="s">
        <v>257</v>
      </c>
      <c r="D20" s="21">
        <v>53.469185000000003</v>
      </c>
      <c r="E20" s="22">
        <v>55.672376999999997</v>
      </c>
      <c r="F20" s="22">
        <f t="shared" si="0"/>
        <v>55.090589843319322</v>
      </c>
      <c r="G20" s="22">
        <v>25.130512483028724</v>
      </c>
      <c r="H20" s="22">
        <v>29.960077360290597</v>
      </c>
      <c r="I20" s="23">
        <f t="shared" si="1"/>
        <v>0.45140002703726345</v>
      </c>
      <c r="J20" s="24">
        <f t="shared" si="2"/>
        <v>0.9895498057020149</v>
      </c>
      <c r="K20" s="5"/>
      <c r="L20" t="s">
        <v>250</v>
      </c>
      <c r="M20" s="6">
        <v>24.007303034578399</v>
      </c>
      <c r="N20" s="72">
        <v>0.97600029964576673</v>
      </c>
    </row>
    <row r="21" spans="1:14" x14ac:dyDescent="0.25">
      <c r="A21" s="18"/>
      <c r="B21" s="51">
        <v>15</v>
      </c>
      <c r="C21" s="20" t="s">
        <v>258</v>
      </c>
      <c r="D21" s="21">
        <v>545.95229200000006</v>
      </c>
      <c r="E21" s="22">
        <v>538.65123199999982</v>
      </c>
      <c r="F21" s="22">
        <f t="shared" si="0"/>
        <v>522.17535442770168</v>
      </c>
      <c r="G21" s="22">
        <v>209.63943667992805</v>
      </c>
      <c r="H21" s="22">
        <v>312.53591774777368</v>
      </c>
      <c r="I21" s="23">
        <f t="shared" si="1"/>
        <v>0.38919327428536937</v>
      </c>
      <c r="J21" s="24">
        <f t="shared" si="2"/>
        <v>0.96941271718413491</v>
      </c>
      <c r="K21" s="5"/>
      <c r="L21" t="s">
        <v>260</v>
      </c>
      <c r="M21" s="6">
        <v>13.646905984584009</v>
      </c>
      <c r="N21" s="72">
        <v>0.97420192343092837</v>
      </c>
    </row>
    <row r="22" spans="1:14" x14ac:dyDescent="0.25">
      <c r="A22" s="18"/>
      <c r="B22" s="51">
        <v>16</v>
      </c>
      <c r="C22" s="20" t="s">
        <v>259</v>
      </c>
      <c r="D22" s="21">
        <v>41.193136000000003</v>
      </c>
      <c r="E22" s="22">
        <v>36.176473999999999</v>
      </c>
      <c r="F22" s="22">
        <f t="shared" si="0"/>
        <v>33.90267512804985</v>
      </c>
      <c r="G22" s="22">
        <v>14.900467524720625</v>
      </c>
      <c r="H22" s="22">
        <v>19.002207603329225</v>
      </c>
      <c r="I22" s="23">
        <f t="shared" si="1"/>
        <v>0.41188280330251714</v>
      </c>
      <c r="J22" s="24">
        <f t="shared" si="2"/>
        <v>0.93714702897938174</v>
      </c>
      <c r="K22" s="5"/>
      <c r="L22" t="s">
        <v>258</v>
      </c>
      <c r="M22" s="6">
        <v>522.17535442770168</v>
      </c>
      <c r="N22" s="72">
        <v>0.96941271718413491</v>
      </c>
    </row>
    <row r="23" spans="1:14" x14ac:dyDescent="0.25">
      <c r="A23" s="18"/>
      <c r="B23" s="51">
        <v>17</v>
      </c>
      <c r="C23" s="20" t="s">
        <v>260</v>
      </c>
      <c r="D23" s="21">
        <v>13.131885</v>
      </c>
      <c r="E23" s="22">
        <v>14.008293</v>
      </c>
      <c r="F23" s="22">
        <f t="shared" si="0"/>
        <v>13.646905984584009</v>
      </c>
      <c r="G23" s="22">
        <v>5.8514823647419689</v>
      </c>
      <c r="H23" s="22">
        <v>7.7954236198420404</v>
      </c>
      <c r="I23" s="23">
        <f t="shared" si="1"/>
        <v>0.41771558924002866</v>
      </c>
      <c r="J23" s="24">
        <f t="shared" si="2"/>
        <v>0.97420192343092837</v>
      </c>
      <c r="K23" s="5"/>
      <c r="L23" t="s">
        <v>261</v>
      </c>
      <c r="M23" s="6">
        <v>19.103682802926414</v>
      </c>
      <c r="N23" s="72">
        <v>0.96812982697313144</v>
      </c>
    </row>
    <row r="24" spans="1:14" x14ac:dyDescent="0.25">
      <c r="A24" s="18"/>
      <c r="B24" s="51">
        <v>18</v>
      </c>
      <c r="C24" s="20" t="s">
        <v>261</v>
      </c>
      <c r="D24" s="21">
        <v>16.598554000000004</v>
      </c>
      <c r="E24" s="22">
        <v>19.732562999999999</v>
      </c>
      <c r="F24" s="22">
        <f t="shared" si="0"/>
        <v>19.103682802926414</v>
      </c>
      <c r="G24" s="22">
        <v>8.6854061577705579</v>
      </c>
      <c r="H24" s="22">
        <v>10.418276645155856</v>
      </c>
      <c r="I24" s="23">
        <f t="shared" si="1"/>
        <v>0.44015600800415833</v>
      </c>
      <c r="J24" s="24">
        <f t="shared" si="2"/>
        <v>0.96812982697313144</v>
      </c>
      <c r="K24" s="5"/>
      <c r="L24" t="s">
        <v>248</v>
      </c>
      <c r="M24" s="6">
        <v>37.512104062506296</v>
      </c>
      <c r="N24" s="72">
        <v>0.96678485373840606</v>
      </c>
    </row>
    <row r="25" spans="1:14" x14ac:dyDescent="0.25">
      <c r="A25" s="18"/>
      <c r="B25" s="51">
        <v>19</v>
      </c>
      <c r="C25" s="20" t="s">
        <v>262</v>
      </c>
      <c r="D25" s="21">
        <v>14.743361000000002</v>
      </c>
      <c r="E25" s="22">
        <v>17.384853999999997</v>
      </c>
      <c r="F25" s="22">
        <f t="shared" si="0"/>
        <v>15.006411662237952</v>
      </c>
      <c r="G25" s="22">
        <v>6.4551379939439357</v>
      </c>
      <c r="H25" s="22">
        <v>8.5512736682940158</v>
      </c>
      <c r="I25" s="23">
        <f t="shared" si="1"/>
        <v>0.37130815098843722</v>
      </c>
      <c r="J25" s="24">
        <f t="shared" si="2"/>
        <v>0.86318882299718791</v>
      </c>
      <c r="K25" s="5"/>
      <c r="L25" t="s">
        <v>245</v>
      </c>
      <c r="M25" s="6">
        <v>99.215355211037604</v>
      </c>
      <c r="N25" s="72">
        <v>0.96156082148234023</v>
      </c>
    </row>
    <row r="26" spans="1:14" x14ac:dyDescent="0.25">
      <c r="A26" s="18"/>
      <c r="B26" s="51">
        <v>20</v>
      </c>
      <c r="C26" s="20" t="s">
        <v>263</v>
      </c>
      <c r="D26" s="21">
        <v>51.477730000000008</v>
      </c>
      <c r="E26" s="22">
        <v>57.588121999999991</v>
      </c>
      <c r="F26" s="22">
        <f t="shared" si="0"/>
        <v>56.912104241945372</v>
      </c>
      <c r="G26" s="22">
        <v>26.227084690881384</v>
      </c>
      <c r="H26" s="22">
        <v>30.685019551063988</v>
      </c>
      <c r="I26" s="23">
        <f t="shared" si="1"/>
        <v>0.45542524708274718</v>
      </c>
      <c r="J26" s="24">
        <f t="shared" si="2"/>
        <v>0.98826115986114949</v>
      </c>
      <c r="K26" s="5"/>
      <c r="L26" t="s">
        <v>249</v>
      </c>
      <c r="M26" s="6">
        <v>46.017651394863492</v>
      </c>
      <c r="N26" s="72">
        <v>0.95954296972986797</v>
      </c>
    </row>
    <row r="27" spans="1:14" x14ac:dyDescent="0.25">
      <c r="A27" s="18"/>
      <c r="B27" s="51">
        <v>21</v>
      </c>
      <c r="C27" s="20" t="s">
        <v>264</v>
      </c>
      <c r="D27" s="21">
        <v>35.935416000000004</v>
      </c>
      <c r="E27" s="22">
        <v>44.272875000000013</v>
      </c>
      <c r="F27" s="22">
        <f t="shared" si="0"/>
        <v>43.2303729472942</v>
      </c>
      <c r="G27" s="22">
        <v>20.734312356431474</v>
      </c>
      <c r="H27" s="22">
        <v>22.496060590862726</v>
      </c>
      <c r="I27" s="23">
        <f t="shared" si="1"/>
        <v>0.46832992789448319</v>
      </c>
      <c r="J27" s="24">
        <f t="shared" si="2"/>
        <v>0.97645280428014192</v>
      </c>
      <c r="K27" s="5"/>
      <c r="L27" t="s">
        <v>255</v>
      </c>
      <c r="M27" s="6">
        <v>51.674789350678566</v>
      </c>
      <c r="N27" s="72">
        <v>0.95199073820561653</v>
      </c>
    </row>
    <row r="28" spans="1:14" x14ac:dyDescent="0.25">
      <c r="A28" s="18"/>
      <c r="B28" s="51">
        <v>22</v>
      </c>
      <c r="C28" s="20" t="s">
        <v>265</v>
      </c>
      <c r="D28" s="21">
        <v>36.159882000000003</v>
      </c>
      <c r="E28" s="22">
        <v>43.626071000000003</v>
      </c>
      <c r="F28" s="22">
        <f t="shared" si="0"/>
        <v>43.248626662833431</v>
      </c>
      <c r="G28" s="22">
        <v>19.397692164420732</v>
      </c>
      <c r="H28" s="22">
        <v>23.850934498412698</v>
      </c>
      <c r="I28" s="23">
        <f t="shared" si="1"/>
        <v>0.44463532286509899</v>
      </c>
      <c r="J28" s="24">
        <f t="shared" si="2"/>
        <v>0.99134819321303147</v>
      </c>
      <c r="K28" s="5"/>
      <c r="L28" t="s">
        <v>253</v>
      </c>
      <c r="M28" s="6">
        <v>52.447980562525572</v>
      </c>
      <c r="N28" s="72">
        <v>0.94427838280682408</v>
      </c>
    </row>
    <row r="29" spans="1:14" x14ac:dyDescent="0.25">
      <c r="A29" s="18"/>
      <c r="B29" s="51">
        <v>23</v>
      </c>
      <c r="C29" s="20" t="s">
        <v>266</v>
      </c>
      <c r="D29" s="21">
        <v>20.439437000000005</v>
      </c>
      <c r="E29" s="22">
        <v>22.736963000000003</v>
      </c>
      <c r="F29" s="22">
        <f t="shared" si="0"/>
        <v>22.19376896810536</v>
      </c>
      <c r="G29" s="22">
        <v>9.9684205533185377</v>
      </c>
      <c r="H29" s="22">
        <v>12.225348414786822</v>
      </c>
      <c r="I29" s="23">
        <f t="shared" si="1"/>
        <v>0.43842357281042926</v>
      </c>
      <c r="J29" s="24">
        <f t="shared" si="2"/>
        <v>0.97610964877346884</v>
      </c>
      <c r="K29" s="5"/>
      <c r="L29" t="s">
        <v>259</v>
      </c>
      <c r="M29" s="6">
        <v>33.90267512804985</v>
      </c>
      <c r="N29" s="72">
        <v>0.93714702897938174</v>
      </c>
    </row>
    <row r="30" spans="1:14" x14ac:dyDescent="0.25">
      <c r="A30" s="18"/>
      <c r="B30" s="51">
        <v>24</v>
      </c>
      <c r="C30" s="20" t="s">
        <v>267</v>
      </c>
      <c r="D30" s="21">
        <v>15.879633</v>
      </c>
      <c r="E30" s="22">
        <v>18.845829999999999</v>
      </c>
      <c r="F30" s="22">
        <f t="shared" si="0"/>
        <v>18.505143687978489</v>
      </c>
      <c r="G30" s="22">
        <v>8.2595350975898327</v>
      </c>
      <c r="H30" s="22">
        <v>10.245608590388656</v>
      </c>
      <c r="I30" s="23">
        <f t="shared" si="1"/>
        <v>0.43826857705868266</v>
      </c>
      <c r="J30" s="24">
        <f t="shared" si="2"/>
        <v>0.98192245647862098</v>
      </c>
      <c r="K30" s="5"/>
      <c r="L30" t="s">
        <v>252</v>
      </c>
      <c r="M30" s="6">
        <v>23.735778716795721</v>
      </c>
      <c r="N30" s="72">
        <v>0.8640647642817183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28.308980999999999</v>
      </c>
      <c r="E31" s="29">
        <v>33.394257000000003</v>
      </c>
      <c r="F31" s="29">
        <f t="shared" si="0"/>
        <v>32.907536817871005</v>
      </c>
      <c r="G31" s="29">
        <v>14.744070031405499</v>
      </c>
      <c r="H31" s="29">
        <v>18.163466786465506</v>
      </c>
      <c r="I31" s="30">
        <f t="shared" si="1"/>
        <v>0.44151513930690234</v>
      </c>
      <c r="J31" s="31">
        <f t="shared" si="2"/>
        <v>0.98542503334842879</v>
      </c>
      <c r="K31" s="5"/>
      <c r="L31" t="s">
        <v>262</v>
      </c>
      <c r="M31" s="6">
        <v>15.006411662237952</v>
      </c>
      <c r="N31" s="72">
        <v>0.86318882299718791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A13" sqref="A13:J13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86</v>
      </c>
      <c r="B1" s="53" t="s">
        <v>232</v>
      </c>
      <c r="C1" s="47" t="s">
        <v>49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1698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1348.2934950000001</v>
      </c>
      <c r="E6" s="15">
        <v>1516.9648480000001</v>
      </c>
      <c r="F6" s="15">
        <v>1470.5512448576349</v>
      </c>
      <c r="G6" s="15">
        <v>615.4907736245118</v>
      </c>
      <c r="H6" s="15">
        <v>855.06047123312328</v>
      </c>
      <c r="I6" s="16">
        <v>0.40573832309693164</v>
      </c>
      <c r="J6" s="17">
        <v>0.96940363964032672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1348.2934949999999</v>
      </c>
      <c r="E7" s="36">
        <f ca="1">SUM(E8:OFFSET(E6,MATCH("GOBIERNOS REGIONALES",$A$8:$A$50,0),0))</f>
        <v>1514.0691029999996</v>
      </c>
      <c r="F7" s="36">
        <f ca="1">SUM(F8:OFFSET(F6,MATCH("GOBIERNOS REGIONALES",$A$8:$A$50,0),0))</f>
        <v>1467.7892216336054</v>
      </c>
      <c r="G7" s="36">
        <f ca="1">SUM(G8:OFFSET(G6,MATCH("GOBIERNOS REGIONALES",$A$8:$A$50,0),0))</f>
        <v>614.3251195680391</v>
      </c>
      <c r="H7" s="36">
        <f ca="1">SUM(H8:OFFSET(H6,MATCH("GOBIERNOS REGIONALES",$A$8:$A$50,0),0))</f>
        <v>853.46410206556629</v>
      </c>
      <c r="I7" s="37">
        <f ca="1">IFERROR(G7/E7,0)</f>
        <v>0.40574443950464739</v>
      </c>
      <c r="J7" s="38">
        <f ca="1">IFERROR(SUM(G7,H7)/E7,0)</f>
        <v>0.96943344179291779</v>
      </c>
      <c r="K7" s="5"/>
    </row>
    <row r="8" spans="1:11" x14ac:dyDescent="0.25">
      <c r="A8" s="18"/>
      <c r="B8" s="19">
        <v>4</v>
      </c>
      <c r="C8" s="20" t="s">
        <v>101</v>
      </c>
      <c r="D8" s="21">
        <v>213.79379600000016</v>
      </c>
      <c r="E8" s="22">
        <v>277.24861099999993</v>
      </c>
      <c r="F8" s="22">
        <f t="shared" ref="F8:F14" si="0">SUM(G8,H8)</f>
        <v>275.42526576798559</v>
      </c>
      <c r="G8" s="22">
        <v>122.84432810532712</v>
      </c>
      <c r="H8" s="22">
        <v>152.58093766265847</v>
      </c>
      <c r="I8" s="23">
        <f t="shared" ref="I8:I14" si="1">IFERROR(G8/E8,0)</f>
        <v>0.44308365572055891</v>
      </c>
      <c r="J8" s="24">
        <f t="shared" ref="J8:J14" si="2">IFERROR(SUM(G8,H8)/E8,0)</f>
        <v>0.99342342879397028</v>
      </c>
      <c r="K8" s="5"/>
    </row>
    <row r="9" spans="1:11" ht="25.5" x14ac:dyDescent="0.25">
      <c r="A9" s="18"/>
      <c r="B9" s="19">
        <v>6</v>
      </c>
      <c r="C9" s="20" t="s">
        <v>104</v>
      </c>
      <c r="D9" s="21">
        <v>101.303646</v>
      </c>
      <c r="E9" s="22">
        <v>97.99056299999998</v>
      </c>
      <c r="F9" s="22">
        <f t="shared" si="0"/>
        <v>93.585859299405911</v>
      </c>
      <c r="G9" s="22">
        <v>35.612773381180887</v>
      </c>
      <c r="H9" s="22">
        <v>57.973085918225024</v>
      </c>
      <c r="I9" s="23">
        <f t="shared" si="1"/>
        <v>0.36343064363433542</v>
      </c>
      <c r="J9" s="24">
        <f t="shared" si="2"/>
        <v>0.95504971534254712</v>
      </c>
      <c r="K9" s="5"/>
    </row>
    <row r="10" spans="1:11" x14ac:dyDescent="0.25">
      <c r="A10" s="18"/>
      <c r="B10" s="19">
        <v>7</v>
      </c>
      <c r="C10" s="20" t="s">
        <v>105</v>
      </c>
      <c r="D10" s="21">
        <v>295.46623299999999</v>
      </c>
      <c r="E10" s="22">
        <v>304.263485</v>
      </c>
      <c r="F10" s="22">
        <f t="shared" si="0"/>
        <v>284.37203951958264</v>
      </c>
      <c r="G10" s="22">
        <v>109.1901737165275</v>
      </c>
      <c r="H10" s="22">
        <v>175.18186580305513</v>
      </c>
      <c r="I10" s="23">
        <f t="shared" si="1"/>
        <v>0.35886716316460876</v>
      </c>
      <c r="J10" s="24">
        <f t="shared" si="2"/>
        <v>0.93462427645427992</v>
      </c>
      <c r="K10" s="5"/>
    </row>
    <row r="11" spans="1:11" x14ac:dyDescent="0.25">
      <c r="A11" s="18"/>
      <c r="B11" s="19">
        <v>22</v>
      </c>
      <c r="C11" s="20" t="s">
        <v>115</v>
      </c>
      <c r="D11" s="21">
        <v>737.72981999999968</v>
      </c>
      <c r="E11" s="22">
        <v>834.56644399999959</v>
      </c>
      <c r="F11" s="22">
        <f t="shared" si="0"/>
        <v>814.40605704663119</v>
      </c>
      <c r="G11" s="22">
        <v>346.67784436500358</v>
      </c>
      <c r="H11" s="22">
        <v>467.72821268162761</v>
      </c>
      <c r="I11" s="23">
        <f t="shared" si="1"/>
        <v>0.41539873410606926</v>
      </c>
      <c r="J11" s="24">
        <f t="shared" si="2"/>
        <v>0.9758432811451877</v>
      </c>
      <c r="K11" s="5"/>
    </row>
    <row r="12" spans="1:11" x14ac:dyDescent="0.25">
      <c r="A12" s="32" t="s">
        <v>204</v>
      </c>
      <c r="B12" s="33"/>
      <c r="C12" s="34"/>
      <c r="D12" s="35">
        <f ca="1">SUM(D13:OFFSET(D11,(MATCH("GOBIERNOS LOCALES",$A$8:$A$50,0)-MATCH("GOBIERNOS REGIONALES",$A$8:$A$50,0)),0))</f>
        <v>0</v>
      </c>
      <c r="E12" s="36">
        <f ca="1">SUM(E13:OFFSET(E11,(MATCH("GOBIERNOS LOCALES",$A$8:$A$50,0)-MATCH("GOBIERNOS REGIONALES",$A$8:$A$50,0)),0))</f>
        <v>2.8957450000000002</v>
      </c>
      <c r="F12" s="36">
        <f ca="1">SUM(F13:OFFSET(F11,(MATCH("GOBIERNOS LOCALES",$A$8:$A$50,0)-MATCH("GOBIERNOS REGIONALES",$A$8:$A$50,0)),0))</f>
        <v>2.76202322402969</v>
      </c>
      <c r="G12" s="36">
        <f ca="1">SUM(G13:OFFSET(G11,(MATCH("GOBIERNOS LOCALES",$A$8:$A$50,0)-MATCH("GOBIERNOS REGIONALES",$A$8:$A$50,0)),0))</f>
        <v>1.1656540564727038</v>
      </c>
      <c r="H12" s="36">
        <f ca="1">SUM(H13:OFFSET(H11,(MATCH("GOBIERNOS LOCALES",$A$8:$A$50,0)-MATCH("GOBIERNOS REGIONALES",$A$8:$A$50,0)),0))</f>
        <v>1.5963691675569862</v>
      </c>
      <c r="I12" s="37">
        <f t="shared" ca="1" si="1"/>
        <v>0.40254029842845407</v>
      </c>
      <c r="J12" s="38">
        <f t="shared" ca="1" si="2"/>
        <v>0.95382128745096328</v>
      </c>
      <c r="K12" s="5"/>
    </row>
    <row r="13" spans="1:11" ht="15.75" thickBot="1" x14ac:dyDescent="0.3">
      <c r="A13" s="25"/>
      <c r="B13" s="26">
        <v>443</v>
      </c>
      <c r="C13" s="27" t="s">
        <v>208</v>
      </c>
      <c r="D13" s="28">
        <v>0</v>
      </c>
      <c r="E13" s="29">
        <v>2.8957450000000002</v>
      </c>
      <c r="F13" s="29">
        <f t="shared" si="0"/>
        <v>2.76202322402969</v>
      </c>
      <c r="G13" s="29">
        <v>1.1656540564727038</v>
      </c>
      <c r="H13" s="29">
        <v>1.5963691675569862</v>
      </c>
      <c r="I13" s="30">
        <f t="shared" si="1"/>
        <v>0.40254029842845407</v>
      </c>
      <c r="J13" s="31">
        <f t="shared" si="2"/>
        <v>0.95382128745096328</v>
      </c>
      <c r="K13" s="5"/>
    </row>
    <row r="14" spans="1:11" x14ac:dyDescent="0.25">
      <c r="A14" t="s">
        <v>231</v>
      </c>
      <c r="D14" s="6"/>
      <c r="E14" s="6"/>
      <c r="F14" s="6">
        <f t="shared" si="0"/>
        <v>0</v>
      </c>
      <c r="G14" s="6"/>
      <c r="H14" s="6"/>
      <c r="I14" s="5">
        <f t="shared" si="1"/>
        <v>0</v>
      </c>
      <c r="J14" s="5">
        <f t="shared" si="2"/>
        <v>0</v>
      </c>
      <c r="K14" s="5"/>
    </row>
    <row r="15" spans="1:11" x14ac:dyDescent="0.25">
      <c r="D15" s="6"/>
      <c r="E15" s="6"/>
      <c r="F15" s="6"/>
      <c r="G15" s="6"/>
      <c r="H15" s="6"/>
      <c r="I15" s="5"/>
      <c r="J15" s="5"/>
      <c r="K15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A11" workbookViewId="0">
      <selection activeCell="F19" sqref="F19:K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86</v>
      </c>
      <c r="B1" s="47" t="s">
        <v>232</v>
      </c>
      <c r="C1" s="47" t="s">
        <v>49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1699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1348.2934950000001</v>
      </c>
      <c r="G6" s="15">
        <v>1516.9648480000001</v>
      </c>
      <c r="H6" s="15">
        <v>1470.5512448576349</v>
      </c>
      <c r="I6" s="15">
        <v>615.4907736245118</v>
      </c>
      <c r="J6" s="15">
        <v>855.06047123312328</v>
      </c>
      <c r="K6" s="16">
        <v>0.40573832309693164</v>
      </c>
      <c r="L6" s="17">
        <v>0.96940363964032672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1300.618972</v>
      </c>
      <c r="G7" s="36">
        <f ca="1">SUM(G8:OFFSET(G6,MATCH("PROYECTOS",$A$8:$A$50,0),0))</f>
        <v>1475.1272260000001</v>
      </c>
      <c r="H7" s="36">
        <f ca="1">SUM(H8:OFFSET(H6,MATCH("PROYECTOS",$A$8:$A$50,0),0))</f>
        <v>1445.1862469728526</v>
      </c>
      <c r="I7" s="36">
        <f ca="1">SUM(I8:OFFSET(I6,MATCH("PROYECTOS",$A$8:$A$50,0),0))</f>
        <v>603.1040163678158</v>
      </c>
      <c r="J7" s="36">
        <f ca="1">SUM(J8:OFFSET(J6,MATCH("PROYECTOS",$A$8:$A$50,0),0))</f>
        <v>842.08223060503678</v>
      </c>
      <c r="K7" s="37">
        <f ca="1">IFERROR(I7/G7,0)</f>
        <v>0.40884881367365922</v>
      </c>
      <c r="L7" s="38">
        <f ca="1">IFERROR(SUM(I7,J7)/G7,0)</f>
        <v>0.97970278190286253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4.9820599999999997</v>
      </c>
      <c r="G8" s="22">
        <v>5.2569750000000015</v>
      </c>
      <c r="H8" s="22">
        <f t="shared" ref="H8:H14" si="0">SUM(I8,J8)</f>
        <v>5.0120528263272313</v>
      </c>
      <c r="I8" s="22">
        <v>1.5230163593135839</v>
      </c>
      <c r="J8" s="22">
        <v>3.4890364670136478</v>
      </c>
      <c r="K8" s="23">
        <f t="shared" ref="K8:K15" si="1">IFERROR(I8/G8,0)</f>
        <v>0.28971344914396274</v>
      </c>
      <c r="L8" s="24">
        <f t="shared" ref="L8:L15" si="2">IFERROR(SUM(I8,J8)/G8,0)</f>
        <v>0.95341005546483093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3000602</v>
      </c>
      <c r="C9" s="20" t="s">
        <v>1700</v>
      </c>
      <c r="D9" s="60">
        <v>60</v>
      </c>
      <c r="E9" s="20" t="s">
        <v>323</v>
      </c>
      <c r="F9" s="21">
        <v>223.44221799999997</v>
      </c>
      <c r="G9" s="22">
        <v>237.76091399999999</v>
      </c>
      <c r="H9" s="22">
        <f t="shared" si="0"/>
        <v>233.24189145724915</v>
      </c>
      <c r="I9" s="22">
        <v>93.020873777980341</v>
      </c>
      <c r="J9" s="22">
        <v>140.22101767926881</v>
      </c>
      <c r="K9" s="23">
        <f t="shared" si="1"/>
        <v>0.39123702972466007</v>
      </c>
      <c r="L9" s="24">
        <f t="shared" si="2"/>
        <v>0.98099341701407305</v>
      </c>
      <c r="M9" s="61"/>
      <c r="N9" s="22"/>
      <c r="O9" s="24" t="str">
        <f t="shared" ref="O9:O14" si="3">IFERROR(N9/M9,".")</f>
        <v>.</v>
      </c>
    </row>
    <row r="10" spans="1:15" ht="38.25" x14ac:dyDescent="0.25">
      <c r="A10" s="18"/>
      <c r="B10" s="20">
        <v>3000639</v>
      </c>
      <c r="C10" s="20" t="s">
        <v>1701</v>
      </c>
      <c r="D10" s="60">
        <v>173</v>
      </c>
      <c r="E10" s="20" t="s">
        <v>1706</v>
      </c>
      <c r="F10" s="21">
        <v>700.36933199999999</v>
      </c>
      <c r="G10" s="22">
        <v>795.87158500000021</v>
      </c>
      <c r="H10" s="22">
        <f t="shared" si="0"/>
        <v>777.43310655957191</v>
      </c>
      <c r="I10" s="22">
        <v>326.88663188822636</v>
      </c>
      <c r="J10" s="22">
        <v>450.54647467134555</v>
      </c>
      <c r="K10" s="23">
        <f t="shared" si="1"/>
        <v>0.41072785867612838</v>
      </c>
      <c r="L10" s="24">
        <f t="shared" si="2"/>
        <v>0.97683234483056924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3000640</v>
      </c>
      <c r="C11" s="20" t="s">
        <v>1702</v>
      </c>
      <c r="D11" s="60">
        <v>86</v>
      </c>
      <c r="E11" s="20" t="s">
        <v>469</v>
      </c>
      <c r="F11" s="21">
        <v>22.746022</v>
      </c>
      <c r="G11" s="22">
        <v>22.851154999999999</v>
      </c>
      <c r="H11" s="22">
        <f t="shared" si="0"/>
        <v>22.215147122868075</v>
      </c>
      <c r="I11" s="22">
        <v>9.6336428644008265</v>
      </c>
      <c r="J11" s="22">
        <v>12.581504258467248</v>
      </c>
      <c r="K11" s="23">
        <f t="shared" si="1"/>
        <v>0.42158231671006685</v>
      </c>
      <c r="L11" s="24">
        <f t="shared" si="2"/>
        <v>0.972167364094641</v>
      </c>
      <c r="M11" s="61"/>
      <c r="N11" s="22"/>
      <c r="O11" s="24" t="str">
        <f t="shared" si="3"/>
        <v>.</v>
      </c>
    </row>
    <row r="12" spans="1:15" ht="25.5" x14ac:dyDescent="0.25">
      <c r="A12" s="18"/>
      <c r="B12" s="20">
        <v>3000641</v>
      </c>
      <c r="C12" s="20" t="s">
        <v>1703</v>
      </c>
      <c r="D12" s="60">
        <v>86</v>
      </c>
      <c r="E12" s="20" t="s">
        <v>469</v>
      </c>
      <c r="F12" s="21">
        <v>98.406722000000002</v>
      </c>
      <c r="G12" s="22">
        <v>94.03297400000001</v>
      </c>
      <c r="H12" s="22">
        <f t="shared" si="0"/>
        <v>89.814865368943629</v>
      </c>
      <c r="I12" s="22">
        <v>35.352822239226953</v>
      </c>
      <c r="J12" s="22">
        <v>54.462043129716676</v>
      </c>
      <c r="K12" s="23">
        <f t="shared" si="1"/>
        <v>0.37596197094890299</v>
      </c>
      <c r="L12" s="24">
        <f t="shared" si="2"/>
        <v>0.95514223945467913</v>
      </c>
      <c r="M12" s="61"/>
      <c r="N12" s="22"/>
      <c r="O12" s="24" t="str">
        <f t="shared" si="3"/>
        <v>.</v>
      </c>
    </row>
    <row r="13" spans="1:15" ht="51" x14ac:dyDescent="0.25">
      <c r="A13" s="18"/>
      <c r="B13" s="20">
        <v>3000642</v>
      </c>
      <c r="C13" s="20" t="s">
        <v>1704</v>
      </c>
      <c r="D13" s="60">
        <v>173</v>
      </c>
      <c r="E13" s="20" t="s">
        <v>1706</v>
      </c>
      <c r="F13" s="21">
        <v>213.7937960000001</v>
      </c>
      <c r="G13" s="22">
        <v>273.77301599999987</v>
      </c>
      <c r="H13" s="22">
        <f t="shared" si="0"/>
        <v>273.17198503718396</v>
      </c>
      <c r="I13" s="22">
        <v>122.25374752270841</v>
      </c>
      <c r="J13" s="22">
        <v>150.91823751447555</v>
      </c>
      <c r="K13" s="23">
        <f t="shared" si="1"/>
        <v>0.44655148746547202</v>
      </c>
      <c r="L13" s="24">
        <f t="shared" si="2"/>
        <v>0.99780463768271477</v>
      </c>
      <c r="M13" s="61"/>
      <c r="N13" s="22"/>
      <c r="O13" s="24" t="str">
        <f t="shared" si="3"/>
        <v>.</v>
      </c>
    </row>
    <row r="14" spans="1:15" x14ac:dyDescent="0.25">
      <c r="A14" s="18"/>
      <c r="B14" s="20">
        <v>3000660</v>
      </c>
      <c r="C14" s="20" t="s">
        <v>1705</v>
      </c>
      <c r="D14" s="60">
        <v>598</v>
      </c>
      <c r="E14" s="20" t="s">
        <v>1707</v>
      </c>
      <c r="F14" s="21">
        <v>36.878822</v>
      </c>
      <c r="G14" s="22">
        <v>45.580606999999986</v>
      </c>
      <c r="H14" s="22">
        <f t="shared" si="0"/>
        <v>44.297198600708555</v>
      </c>
      <c r="I14" s="22">
        <v>14.433281715959311</v>
      </c>
      <c r="J14" s="22">
        <v>29.863916884749244</v>
      </c>
      <c r="K14" s="23">
        <f t="shared" si="1"/>
        <v>0.31665400410221206</v>
      </c>
      <c r="L14" s="24">
        <f t="shared" si="2"/>
        <v>0.9718431042550304</v>
      </c>
      <c r="M14" s="61"/>
      <c r="N14" s="22"/>
      <c r="O14" s="24" t="str">
        <f t="shared" si="3"/>
        <v>.</v>
      </c>
    </row>
    <row r="15" spans="1:15" ht="15.75" thickBot="1" x14ac:dyDescent="0.3">
      <c r="A15" s="39" t="s">
        <v>306</v>
      </c>
      <c r="B15" s="41"/>
      <c r="C15" s="41"/>
      <c r="D15" s="58"/>
      <c r="E15" s="41"/>
      <c r="F15" s="42">
        <f ca="1">OFFSET(F15,-MATCH("PROYECTOS",$A$8:$A$50,0)-1,0)-(OFFSET(F15,-MATCH("PROYECTOS",$A$8:$A$50,0),0))</f>
        <v>47.674523000000136</v>
      </c>
      <c r="G15" s="43">
        <f t="shared" ref="G15:J15" ca="1" si="4">OFFSET(G15,-MATCH("PROYECTOS",$A$8:$A$50,0)-1,0)-(OFFSET(G15,-MATCH("PROYECTOS",$A$8:$A$50,0),0))</f>
        <v>41.83762200000001</v>
      </c>
      <c r="H15" s="43">
        <f t="shared" ca="1" si="4"/>
        <v>25.364997884782269</v>
      </c>
      <c r="I15" s="43">
        <f t="shared" ca="1" si="4"/>
        <v>12.386757256696001</v>
      </c>
      <c r="J15" s="43">
        <f t="shared" ca="1" si="4"/>
        <v>12.978240628086496</v>
      </c>
      <c r="K15" s="44">
        <f t="shared" ca="1" si="1"/>
        <v>0.29606743080894982</v>
      </c>
      <c r="L15" s="45">
        <f t="shared" ca="1" si="2"/>
        <v>0.60627245699534482</v>
      </c>
      <c r="M15" s="59"/>
      <c r="N15" s="43"/>
      <c r="O15" s="45"/>
    </row>
    <row r="16" spans="1:15" ht="15.75" thickBot="1" x14ac:dyDescent="0.3"/>
    <row r="17" spans="1:11" ht="15.75" thickBot="1" x14ac:dyDescent="0.3">
      <c r="A17" s="87" t="s">
        <v>377</v>
      </c>
      <c r="B17" s="88"/>
      <c r="C17" s="88"/>
      <c r="D17" s="88"/>
      <c r="E17" s="88"/>
      <c r="F17" s="89"/>
    </row>
    <row r="18" spans="1:11" ht="15.75" thickBot="1" x14ac:dyDescent="0.3">
      <c r="A18" s="2" t="s">
        <v>1727</v>
      </c>
    </row>
    <row r="19" spans="1:11" ht="45" customHeight="1" x14ac:dyDescent="0.25">
      <c r="A19" s="80" t="s">
        <v>379</v>
      </c>
      <c r="B19" s="81"/>
      <c r="C19" s="81"/>
      <c r="D19" s="81"/>
      <c r="E19" s="81"/>
      <c r="F19" s="103" t="s">
        <v>380</v>
      </c>
      <c r="G19" s="7"/>
      <c r="H19" s="7"/>
      <c r="I19" s="7"/>
      <c r="J19" s="7"/>
      <c r="K19" s="7"/>
    </row>
    <row r="20" spans="1:11" ht="15.75" thickBot="1" x14ac:dyDescent="0.3">
      <c r="A20" s="101"/>
      <c r="B20" s="102"/>
      <c r="C20" s="102"/>
      <c r="D20" s="102"/>
      <c r="E20" s="102"/>
      <c r="F20" s="104"/>
      <c r="G20" s="8"/>
      <c r="H20" s="8"/>
      <c r="I20" s="8"/>
      <c r="J20" s="8"/>
      <c r="K20" s="8"/>
    </row>
  </sheetData>
  <mergeCells count="16">
    <mergeCell ref="A19:E20"/>
    <mergeCell ref="F19:F20"/>
    <mergeCell ref="A3:E3"/>
    <mergeCell ref="F3:L3"/>
    <mergeCell ref="M3:O3"/>
    <mergeCell ref="I4:J4"/>
    <mergeCell ref="K4:L4"/>
    <mergeCell ref="A17:F17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86</v>
      </c>
      <c r="B1" s="47" t="s">
        <v>232</v>
      </c>
      <c r="C1" s="47" t="s">
        <v>49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1708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1348.2934950000001</v>
      </c>
      <c r="I6" s="15">
        <v>1516.9648480000001</v>
      </c>
      <c r="J6" s="15">
        <v>1470.5512448576349</v>
      </c>
      <c r="K6" s="15">
        <v>615.4907736245118</v>
      </c>
      <c r="L6" s="15">
        <v>855.06047123312328</v>
      </c>
      <c r="M6" s="16">
        <v>0.40573832309693164</v>
      </c>
      <c r="N6" s="17">
        <v>0.96940363964032672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SUM(H8:OFFSET(H6,MATCH("PROYECTOS",$A$8:$A$26,0),0))</f>
        <v>1300.6189720000002</v>
      </c>
      <c r="I7" s="35">
        <f ca="1">SUM(I8:OFFSET(I6,MATCH("PROYECTOS",$A$8:$A$26,0),0))</f>
        <v>1475.1272260000005</v>
      </c>
      <c r="J7" s="35">
        <f ca="1">SUM(J8:OFFSET(J6,MATCH("PROYECTOS",$A$8:$A$26,0),0))</f>
        <v>1445.1862469728526</v>
      </c>
      <c r="K7" s="35">
        <f ca="1">SUM(K8:OFFSET(K6,MATCH("PROYECTOS",$A$8:$A$26,0),0))</f>
        <v>603.1040163678158</v>
      </c>
      <c r="L7" s="35">
        <f ca="1">SUM(L8:OFFSET(L6,MATCH("PROYECTOS",$A$8:$A$26,0),0))</f>
        <v>842.08223060503678</v>
      </c>
      <c r="M7" s="37">
        <f ca="1">IFERROR(K7/I7,0)</f>
        <v>0.40884881367365911</v>
      </c>
      <c r="N7" s="38">
        <f ca="1">IFERROR(SUM(K7,L7)/I7,0)</f>
        <v>0.9797027819028622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2.3851360000000001</v>
      </c>
      <c r="I8" s="22">
        <v>3.076061000000001</v>
      </c>
      <c r="J8" s="22">
        <f t="shared" ref="J8:J25" si="0">SUM(K8,L8)</f>
        <v>3.0193820903426567</v>
      </c>
      <c r="K8" s="22">
        <v>1.2666652172978101</v>
      </c>
      <c r="L8" s="22">
        <v>1.7527168730448466</v>
      </c>
      <c r="M8" s="23">
        <f t="shared" ref="M8:M26" si="1">IFERROR(K8/I8,0)</f>
        <v>0.4117815665221885</v>
      </c>
      <c r="N8" s="24">
        <f t="shared" ref="N8:N26" si="2">IFERROR(SUM(K8,L8)/I8,0)</f>
        <v>0.98157419191058159</v>
      </c>
      <c r="O8" s="61">
        <v>12</v>
      </c>
      <c r="P8" s="22">
        <v>12</v>
      </c>
      <c r="Q8" s="24">
        <f>IFERROR(P8/O8,".")</f>
        <v>1</v>
      </c>
    </row>
    <row r="9" spans="1:17" ht="25.5" x14ac:dyDescent="0.25">
      <c r="A9" s="18"/>
      <c r="B9" s="65">
        <v>5004393</v>
      </c>
      <c r="C9" s="20" t="s">
        <v>1709</v>
      </c>
      <c r="D9" s="20">
        <v>3000001</v>
      </c>
      <c r="E9" s="20" t="s">
        <v>275</v>
      </c>
      <c r="F9" s="60">
        <v>86</v>
      </c>
      <c r="G9" s="20" t="s">
        <v>469</v>
      </c>
      <c r="H9" s="21">
        <v>1.667203</v>
      </c>
      <c r="I9" s="22">
        <v>1.3658270000000001</v>
      </c>
      <c r="J9" s="22">
        <f t="shared" si="0"/>
        <v>1.180517018539831</v>
      </c>
      <c r="K9" s="22">
        <v>0.10256452427711338</v>
      </c>
      <c r="L9" s="22">
        <v>1.0779524942627177</v>
      </c>
      <c r="M9" s="23">
        <f t="shared" si="1"/>
        <v>7.509334950701177E-2</v>
      </c>
      <c r="N9" s="24">
        <f t="shared" si="2"/>
        <v>0.86432397261134164</v>
      </c>
      <c r="O9" s="61">
        <v>4120</v>
      </c>
      <c r="P9" s="22">
        <v>7893</v>
      </c>
      <c r="Q9" s="24">
        <f t="shared" ref="Q9:Q25" si="3">IFERROR(P9/O9,".")</f>
        <v>1.9157766990291263</v>
      </c>
    </row>
    <row r="10" spans="1:17" ht="63.75" x14ac:dyDescent="0.25">
      <c r="A10" s="18"/>
      <c r="B10" s="65">
        <v>5004394</v>
      </c>
      <c r="C10" s="20" t="s">
        <v>1710</v>
      </c>
      <c r="D10" s="20">
        <v>3000001</v>
      </c>
      <c r="E10" s="20" t="s">
        <v>275</v>
      </c>
      <c r="F10" s="60">
        <v>86</v>
      </c>
      <c r="G10" s="20" t="s">
        <v>469</v>
      </c>
      <c r="H10" s="21">
        <v>0.92972100000000002</v>
      </c>
      <c r="I10" s="22">
        <v>0.81508699999999989</v>
      </c>
      <c r="J10" s="22">
        <f t="shared" si="0"/>
        <v>0.81215371744474396</v>
      </c>
      <c r="K10" s="22">
        <v>0.15378661773866042</v>
      </c>
      <c r="L10" s="22">
        <v>0.65836709970608354</v>
      </c>
      <c r="M10" s="23">
        <f t="shared" si="1"/>
        <v>0.18867509571206564</v>
      </c>
      <c r="N10" s="24">
        <f t="shared" si="2"/>
        <v>0.99640126445979882</v>
      </c>
      <c r="O10" s="61">
        <v>12830</v>
      </c>
      <c r="P10" s="22">
        <v>12830</v>
      </c>
      <c r="Q10" s="24">
        <f t="shared" si="3"/>
        <v>1</v>
      </c>
    </row>
    <row r="11" spans="1:17" ht="25.5" x14ac:dyDescent="0.25">
      <c r="A11" s="18"/>
      <c r="B11" s="65">
        <v>5004396</v>
      </c>
      <c r="C11" s="20" t="s">
        <v>1711</v>
      </c>
      <c r="D11" s="20">
        <v>3000602</v>
      </c>
      <c r="E11" s="20" t="s">
        <v>1700</v>
      </c>
      <c r="F11" s="60">
        <v>60</v>
      </c>
      <c r="G11" s="20" t="s">
        <v>323</v>
      </c>
      <c r="H11" s="21">
        <v>29.728200999999995</v>
      </c>
      <c r="I11" s="22">
        <v>30.151069999999997</v>
      </c>
      <c r="J11" s="22">
        <f t="shared" si="0"/>
        <v>29.751946702529494</v>
      </c>
      <c r="K11" s="22">
        <v>11.721297053915805</v>
      </c>
      <c r="L11" s="22">
        <v>18.030649648613689</v>
      </c>
      <c r="M11" s="23">
        <f t="shared" si="1"/>
        <v>0.38875227492476405</v>
      </c>
      <c r="N11" s="24">
        <f t="shared" si="2"/>
        <v>0.9867625494726886</v>
      </c>
      <c r="O11" s="61">
        <v>412664</v>
      </c>
      <c r="P11" s="22">
        <v>384592</v>
      </c>
      <c r="Q11" s="24">
        <f t="shared" si="3"/>
        <v>0.93197371226954617</v>
      </c>
    </row>
    <row r="12" spans="1:17" ht="25.5" x14ac:dyDescent="0.25">
      <c r="A12" s="18"/>
      <c r="B12" s="65">
        <v>5004397</v>
      </c>
      <c r="C12" s="20" t="s">
        <v>1712</v>
      </c>
      <c r="D12" s="20">
        <v>3000602</v>
      </c>
      <c r="E12" s="20" t="s">
        <v>1700</v>
      </c>
      <c r="F12" s="60">
        <v>60</v>
      </c>
      <c r="G12" s="20" t="s">
        <v>323</v>
      </c>
      <c r="H12" s="21">
        <v>193.71401699999998</v>
      </c>
      <c r="I12" s="22">
        <v>207.60984399999998</v>
      </c>
      <c r="J12" s="22">
        <f t="shared" si="0"/>
        <v>203.48994475471966</v>
      </c>
      <c r="K12" s="22">
        <v>81.299576724064536</v>
      </c>
      <c r="L12" s="22">
        <v>122.19036803065512</v>
      </c>
      <c r="M12" s="23">
        <f t="shared" si="1"/>
        <v>0.3915978893759226</v>
      </c>
      <c r="N12" s="24">
        <f t="shared" si="2"/>
        <v>0.98015556889835953</v>
      </c>
      <c r="O12" s="61">
        <v>74725</v>
      </c>
      <c r="P12" s="22">
        <v>74725</v>
      </c>
      <c r="Q12" s="24">
        <f t="shared" si="3"/>
        <v>1</v>
      </c>
    </row>
    <row r="13" spans="1:17" ht="38.25" x14ac:dyDescent="0.25">
      <c r="A13" s="18"/>
      <c r="B13" s="65">
        <v>5001196</v>
      </c>
      <c r="C13" s="20" t="s">
        <v>1713</v>
      </c>
      <c r="D13" s="20">
        <v>3000639</v>
      </c>
      <c r="E13" s="20" t="s">
        <v>1701</v>
      </c>
      <c r="F13" s="60">
        <v>107</v>
      </c>
      <c r="G13" s="20" t="s">
        <v>1400</v>
      </c>
      <c r="H13" s="21">
        <v>118.33971400000003</v>
      </c>
      <c r="I13" s="22">
        <v>135.40824100000003</v>
      </c>
      <c r="J13" s="22">
        <f t="shared" si="0"/>
        <v>128.92708377985741</v>
      </c>
      <c r="K13" s="22">
        <v>54.678048099569878</v>
      </c>
      <c r="L13" s="22">
        <v>74.249035680287534</v>
      </c>
      <c r="M13" s="23">
        <f t="shared" si="1"/>
        <v>0.40380147984914644</v>
      </c>
      <c r="N13" s="24">
        <f t="shared" si="2"/>
        <v>0.9521361685797054</v>
      </c>
      <c r="O13" s="61">
        <v>1691143</v>
      </c>
      <c r="P13" s="22">
        <v>1622468</v>
      </c>
      <c r="Q13" s="24">
        <f t="shared" si="3"/>
        <v>0.95939137021529231</v>
      </c>
    </row>
    <row r="14" spans="1:17" ht="38.25" x14ac:dyDescent="0.25">
      <c r="A14" s="18"/>
      <c r="B14" s="65">
        <v>5004402</v>
      </c>
      <c r="C14" s="20" t="s">
        <v>1714</v>
      </c>
      <c r="D14" s="20">
        <v>3000639</v>
      </c>
      <c r="E14" s="20" t="s">
        <v>1701</v>
      </c>
      <c r="F14" s="60">
        <v>173</v>
      </c>
      <c r="G14" s="20" t="s">
        <v>1706</v>
      </c>
      <c r="H14" s="21">
        <v>141.38562300000001</v>
      </c>
      <c r="I14" s="22">
        <v>182.94668599999994</v>
      </c>
      <c r="J14" s="22">
        <f t="shared" si="0"/>
        <v>179.90421942229591</v>
      </c>
      <c r="K14" s="22">
        <v>83.166007660549667</v>
      </c>
      <c r="L14" s="22">
        <v>96.738211761746243</v>
      </c>
      <c r="M14" s="23">
        <f t="shared" si="1"/>
        <v>0.45459149591017839</v>
      </c>
      <c r="N14" s="24">
        <f t="shared" si="2"/>
        <v>0.98336965460142833</v>
      </c>
      <c r="O14" s="61">
        <v>116551</v>
      </c>
      <c r="P14" s="22">
        <v>113684</v>
      </c>
      <c r="Q14" s="24">
        <f t="shared" si="3"/>
        <v>0.97540132645794542</v>
      </c>
    </row>
    <row r="15" spans="1:17" ht="51" x14ac:dyDescent="0.25">
      <c r="A15" s="18"/>
      <c r="B15" s="65">
        <v>5004972</v>
      </c>
      <c r="C15" s="20" t="s">
        <v>1715</v>
      </c>
      <c r="D15" s="20">
        <v>3000639</v>
      </c>
      <c r="E15" s="20" t="s">
        <v>1701</v>
      </c>
      <c r="F15" s="60">
        <v>173</v>
      </c>
      <c r="G15" s="20" t="s">
        <v>1706</v>
      </c>
      <c r="H15" s="21">
        <v>440.64399500000007</v>
      </c>
      <c r="I15" s="22">
        <v>477.51665800000001</v>
      </c>
      <c r="J15" s="22">
        <f t="shared" si="0"/>
        <v>468.60180335741859</v>
      </c>
      <c r="K15" s="22">
        <v>189.04257612810682</v>
      </c>
      <c r="L15" s="22">
        <v>279.55922722931177</v>
      </c>
      <c r="M15" s="23">
        <f t="shared" si="1"/>
        <v>0.39588687213526863</v>
      </c>
      <c r="N15" s="24">
        <f t="shared" si="2"/>
        <v>0.98133079863659667</v>
      </c>
      <c r="O15" s="61">
        <v>303296</v>
      </c>
      <c r="P15" s="22">
        <v>322120</v>
      </c>
      <c r="Q15" s="24">
        <f t="shared" si="3"/>
        <v>1.0620647815994935</v>
      </c>
    </row>
    <row r="16" spans="1:17" ht="25.5" x14ac:dyDescent="0.25">
      <c r="A16" s="18"/>
      <c r="B16" s="65">
        <v>5001763</v>
      </c>
      <c r="C16" s="20" t="s">
        <v>1716</v>
      </c>
      <c r="D16" s="20">
        <v>3000641</v>
      </c>
      <c r="E16" s="20" t="s">
        <v>1703</v>
      </c>
      <c r="F16" s="60">
        <v>60</v>
      </c>
      <c r="G16" s="20" t="s">
        <v>323</v>
      </c>
      <c r="H16" s="21">
        <v>1.7499679999999997</v>
      </c>
      <c r="I16" s="22">
        <v>2.8566830000000007</v>
      </c>
      <c r="J16" s="22">
        <f t="shared" si="0"/>
        <v>2.8414975382038392</v>
      </c>
      <c r="K16" s="22">
        <v>0.8751082387752831</v>
      </c>
      <c r="L16" s="22">
        <v>1.9663892994285561</v>
      </c>
      <c r="M16" s="23">
        <f t="shared" si="1"/>
        <v>0.30633718854184483</v>
      </c>
      <c r="N16" s="24">
        <f t="shared" si="2"/>
        <v>0.9946842327986124</v>
      </c>
      <c r="O16" s="61">
        <v>51835</v>
      </c>
      <c r="P16" s="22">
        <v>51835</v>
      </c>
      <c r="Q16" s="24">
        <f t="shared" si="3"/>
        <v>1</v>
      </c>
    </row>
    <row r="17" spans="1:17" ht="25.5" x14ac:dyDescent="0.25">
      <c r="A17" s="18"/>
      <c r="B17" s="65">
        <v>5003033</v>
      </c>
      <c r="C17" s="20" t="s">
        <v>1717</v>
      </c>
      <c r="D17" s="20">
        <v>3000641</v>
      </c>
      <c r="E17" s="20" t="s">
        <v>1703</v>
      </c>
      <c r="F17" s="60">
        <v>457</v>
      </c>
      <c r="G17" s="20" t="s">
        <v>1724</v>
      </c>
      <c r="H17" s="21">
        <v>96.508044999999967</v>
      </c>
      <c r="I17" s="22">
        <v>91.096498000000011</v>
      </c>
      <c r="J17" s="22">
        <f t="shared" si="0"/>
        <v>86.893641510979705</v>
      </c>
      <c r="K17" s="22">
        <v>34.432001169952855</v>
      </c>
      <c r="L17" s="22">
        <v>52.46164034102685</v>
      </c>
      <c r="M17" s="23">
        <f t="shared" si="1"/>
        <v>0.37797283019543571</v>
      </c>
      <c r="N17" s="24">
        <f t="shared" si="2"/>
        <v>0.95386368761376195</v>
      </c>
      <c r="O17" s="61">
        <v>489365</v>
      </c>
      <c r="P17" s="22">
        <v>525771</v>
      </c>
      <c r="Q17" s="24">
        <f t="shared" si="3"/>
        <v>1.0743943682118664</v>
      </c>
    </row>
    <row r="18" spans="1:17" ht="25.5" x14ac:dyDescent="0.25">
      <c r="A18" s="18"/>
      <c r="B18" s="65">
        <v>5003034</v>
      </c>
      <c r="C18" s="20" t="s">
        <v>1718</v>
      </c>
      <c r="D18" s="20">
        <v>3000641</v>
      </c>
      <c r="E18" s="20" t="s">
        <v>1703</v>
      </c>
      <c r="F18" s="60">
        <v>599</v>
      </c>
      <c r="G18" s="20" t="s">
        <v>1725</v>
      </c>
      <c r="H18" s="21">
        <v>0.14870899999999998</v>
      </c>
      <c r="I18" s="22">
        <v>7.9793000000000003E-2</v>
      </c>
      <c r="J18" s="22">
        <f t="shared" si="0"/>
        <v>7.9726319760084152E-2</v>
      </c>
      <c r="K18" s="22">
        <v>4.5712830498814583E-2</v>
      </c>
      <c r="L18" s="22">
        <v>3.4013489261269569E-2</v>
      </c>
      <c r="M18" s="23">
        <f t="shared" si="1"/>
        <v>0.57289274120304512</v>
      </c>
      <c r="N18" s="24">
        <f t="shared" si="2"/>
        <v>0.9991643347171324</v>
      </c>
      <c r="O18" s="61">
        <v>777</v>
      </c>
      <c r="P18" s="22">
        <v>777</v>
      </c>
      <c r="Q18" s="24">
        <f t="shared" si="3"/>
        <v>1</v>
      </c>
    </row>
    <row r="19" spans="1:17" ht="51" x14ac:dyDescent="0.25">
      <c r="A19" s="18"/>
      <c r="B19" s="65">
        <v>5001766</v>
      </c>
      <c r="C19" s="20" t="s">
        <v>1719</v>
      </c>
      <c r="D19" s="20">
        <v>3000642</v>
      </c>
      <c r="E19" s="20" t="s">
        <v>1704</v>
      </c>
      <c r="F19" s="60">
        <v>105</v>
      </c>
      <c r="G19" s="20" t="s">
        <v>788</v>
      </c>
      <c r="H19" s="21">
        <v>21.598520000000004</v>
      </c>
      <c r="I19" s="22">
        <v>40.815573000000015</v>
      </c>
      <c r="J19" s="22">
        <f t="shared" si="0"/>
        <v>40.640764754454722</v>
      </c>
      <c r="K19" s="22">
        <v>17.543012277084927</v>
      </c>
      <c r="L19" s="22">
        <v>23.097752477369795</v>
      </c>
      <c r="M19" s="23">
        <f t="shared" si="1"/>
        <v>0.42981173575794024</v>
      </c>
      <c r="N19" s="24">
        <f t="shared" si="2"/>
        <v>0.99571711891573123</v>
      </c>
      <c r="O19" s="61">
        <v>75587</v>
      </c>
      <c r="P19" s="22">
        <v>75603</v>
      </c>
      <c r="Q19" s="24">
        <f t="shared" si="3"/>
        <v>1.0002116766110574</v>
      </c>
    </row>
    <row r="20" spans="1:17" ht="51" x14ac:dyDescent="0.25">
      <c r="A20" s="18"/>
      <c r="B20" s="65">
        <v>5001767</v>
      </c>
      <c r="C20" s="20" t="s">
        <v>1720</v>
      </c>
      <c r="D20" s="20">
        <v>3000642</v>
      </c>
      <c r="E20" s="20" t="s">
        <v>1704</v>
      </c>
      <c r="F20" s="60">
        <v>105</v>
      </c>
      <c r="G20" s="20" t="s">
        <v>788</v>
      </c>
      <c r="H20" s="21">
        <v>22.047315000000001</v>
      </c>
      <c r="I20" s="22">
        <v>37.062399999999997</v>
      </c>
      <c r="J20" s="22">
        <f t="shared" si="0"/>
        <v>37.034755374927045</v>
      </c>
      <c r="K20" s="22">
        <v>16.215884204422764</v>
      </c>
      <c r="L20" s="22">
        <v>20.818871170504281</v>
      </c>
      <c r="M20" s="23">
        <f t="shared" si="1"/>
        <v>0.43752925348662702</v>
      </c>
      <c r="N20" s="24">
        <f t="shared" si="2"/>
        <v>0.99925410591130226</v>
      </c>
      <c r="O20" s="61">
        <v>34681</v>
      </c>
      <c r="P20" s="22">
        <v>38174</v>
      </c>
      <c r="Q20" s="24">
        <f t="shared" si="3"/>
        <v>1.1007179723768057</v>
      </c>
    </row>
    <row r="21" spans="1:17" ht="51" x14ac:dyDescent="0.25">
      <c r="A21" s="18"/>
      <c r="B21" s="65">
        <v>5002360</v>
      </c>
      <c r="C21" s="20" t="s">
        <v>1475</v>
      </c>
      <c r="D21" s="20">
        <v>3000642</v>
      </c>
      <c r="E21" s="20" t="s">
        <v>1704</v>
      </c>
      <c r="F21" s="60">
        <v>105</v>
      </c>
      <c r="G21" s="20" t="s">
        <v>788</v>
      </c>
      <c r="H21" s="21">
        <v>153.44439400000002</v>
      </c>
      <c r="I21" s="22">
        <v>166.779539</v>
      </c>
      <c r="J21" s="22">
        <f t="shared" si="0"/>
        <v>166.38792306179971</v>
      </c>
      <c r="K21" s="22">
        <v>75.624441831046397</v>
      </c>
      <c r="L21" s="22">
        <v>90.763481230753314</v>
      </c>
      <c r="M21" s="23">
        <f t="shared" si="1"/>
        <v>0.45343956629503812</v>
      </c>
      <c r="N21" s="24">
        <f t="shared" si="2"/>
        <v>0.99765189458761916</v>
      </c>
      <c r="O21" s="61">
        <v>56751</v>
      </c>
      <c r="P21" s="22">
        <v>62250</v>
      </c>
      <c r="Q21" s="24">
        <f t="shared" si="3"/>
        <v>1.096896970978485</v>
      </c>
    </row>
    <row r="22" spans="1:17" ht="51" x14ac:dyDescent="0.25">
      <c r="A22" s="18"/>
      <c r="B22" s="65">
        <v>5004404</v>
      </c>
      <c r="C22" s="20" t="s">
        <v>1721</v>
      </c>
      <c r="D22" s="20">
        <v>3000642</v>
      </c>
      <c r="E22" s="20" t="s">
        <v>1704</v>
      </c>
      <c r="F22" s="60">
        <v>105</v>
      </c>
      <c r="G22" s="20" t="s">
        <v>788</v>
      </c>
      <c r="H22" s="21">
        <v>16.703567000000003</v>
      </c>
      <c r="I22" s="22">
        <v>29.115504000000001</v>
      </c>
      <c r="J22" s="22">
        <f t="shared" si="0"/>
        <v>29.108541846002481</v>
      </c>
      <c r="K22" s="22">
        <v>12.870409210154321</v>
      </c>
      <c r="L22" s="22">
        <v>16.23813263584816</v>
      </c>
      <c r="M22" s="23">
        <f t="shared" si="1"/>
        <v>0.44204658831096727</v>
      </c>
      <c r="N22" s="24">
        <f t="shared" si="2"/>
        <v>0.99976087812192704</v>
      </c>
      <c r="O22" s="61">
        <v>12076</v>
      </c>
      <c r="P22" s="22">
        <v>11373</v>
      </c>
      <c r="Q22" s="24">
        <f t="shared" si="3"/>
        <v>0.94178535939052666</v>
      </c>
    </row>
    <row r="23" spans="1:17" ht="25.5" x14ac:dyDescent="0.25">
      <c r="A23" s="18"/>
      <c r="B23" s="65">
        <v>5004395</v>
      </c>
      <c r="C23" s="20" t="s">
        <v>1722</v>
      </c>
      <c r="D23" s="20">
        <v>3000660</v>
      </c>
      <c r="E23" s="20" t="s">
        <v>1705</v>
      </c>
      <c r="F23" s="60">
        <v>598</v>
      </c>
      <c r="G23" s="20" t="s">
        <v>1707</v>
      </c>
      <c r="H23" s="21">
        <v>36.836821999999998</v>
      </c>
      <c r="I23" s="22">
        <v>45.538606999999985</v>
      </c>
      <c r="J23" s="22">
        <f t="shared" si="0"/>
        <v>44.275198600827764</v>
      </c>
      <c r="K23" s="22">
        <v>14.433281715959311</v>
      </c>
      <c r="L23" s="22">
        <v>29.841916884868454</v>
      </c>
      <c r="M23" s="23">
        <f t="shared" si="1"/>
        <v>0.31694605230149697</v>
      </c>
      <c r="N23" s="24">
        <f t="shared" si="2"/>
        <v>0.97225632309806442</v>
      </c>
      <c r="O23" s="61">
        <v>27744</v>
      </c>
      <c r="P23" s="22">
        <v>27811</v>
      </c>
      <c r="Q23" s="24">
        <f t="shared" si="3"/>
        <v>1.0024149365628605</v>
      </c>
    </row>
    <row r="24" spans="1:17" ht="25.5" x14ac:dyDescent="0.25">
      <c r="A24" s="18"/>
      <c r="B24" s="65">
        <v>5004971</v>
      </c>
      <c r="C24" s="20" t="s">
        <v>1723</v>
      </c>
      <c r="D24" s="20">
        <v>3000660</v>
      </c>
      <c r="E24" s="20" t="s">
        <v>1705</v>
      </c>
      <c r="F24" s="60">
        <v>598</v>
      </c>
      <c r="G24" s="20" t="s">
        <v>1707</v>
      </c>
      <c r="H24" s="21">
        <v>4.1999999999999996E-2</v>
      </c>
      <c r="I24" s="22">
        <v>4.1999999999999996E-2</v>
      </c>
      <c r="J24" s="22">
        <f t="shared" si="0"/>
        <v>2.199999988079071E-2</v>
      </c>
      <c r="K24" s="22">
        <v>0</v>
      </c>
      <c r="L24" s="22">
        <v>2.199999988079071E-2</v>
      </c>
      <c r="M24" s="23">
        <f t="shared" si="1"/>
        <v>0</v>
      </c>
      <c r="N24" s="24">
        <f t="shared" si="2"/>
        <v>0.52380952097120748</v>
      </c>
      <c r="O24" s="61">
        <v>1400</v>
      </c>
      <c r="P24" s="22">
        <v>1638</v>
      </c>
      <c r="Q24" s="24">
        <f t="shared" si="3"/>
        <v>1.17</v>
      </c>
    </row>
    <row r="25" spans="1:17" x14ac:dyDescent="0.25">
      <c r="A25" s="18"/>
      <c r="B25" s="65">
        <v>9000000</v>
      </c>
      <c r="C25" s="20" t="s">
        <v>322</v>
      </c>
      <c r="D25" s="20">
        <v>9000000</v>
      </c>
      <c r="E25" s="20" t="s">
        <v>312</v>
      </c>
      <c r="F25" s="60"/>
      <c r="G25" s="20" t="s">
        <v>293</v>
      </c>
      <c r="H25" s="21">
        <v>22.746022000000004</v>
      </c>
      <c r="I25" s="22">
        <v>22.851155000000002</v>
      </c>
      <c r="J25" s="22">
        <f t="shared" si="0"/>
        <v>22.215147122868075</v>
      </c>
      <c r="K25" s="22">
        <v>9.6336428644008265</v>
      </c>
      <c r="L25" s="22">
        <v>12.581504258467248</v>
      </c>
      <c r="M25" s="23">
        <f t="shared" si="1"/>
        <v>0.42158231671006674</v>
      </c>
      <c r="N25" s="24">
        <f t="shared" si="2"/>
        <v>0.97216736409464088</v>
      </c>
      <c r="O25" s="61"/>
      <c r="P25" s="22"/>
      <c r="Q25" s="24" t="str">
        <f t="shared" si="3"/>
        <v>.</v>
      </c>
    </row>
    <row r="26" spans="1:17" ht="15.75" thickBot="1" x14ac:dyDescent="0.3">
      <c r="A26" s="39" t="s">
        <v>306</v>
      </c>
      <c r="B26" s="41"/>
      <c r="C26" s="41"/>
      <c r="D26" s="64"/>
      <c r="E26" s="41"/>
      <c r="F26" s="58"/>
      <c r="G26" s="41"/>
      <c r="H26" s="42">
        <f ca="1">OFFSET(H26,-MATCH("PROYECTOS",$A$8:$A$26,0)-1,0)-(OFFSET(H26,-MATCH("PROYECTOS",$A$8:$A$26,0),0))</f>
        <v>47.674522999999908</v>
      </c>
      <c r="I26" s="42">
        <f t="shared" ref="I26:L26" ca="1" si="4">OFFSET(I26,-MATCH("PROYECTOS",$A$8:$A$26,0)-1,0)-(OFFSET(I26,-MATCH("PROYECTOS",$A$8:$A$26,0),0))</f>
        <v>41.837621999999556</v>
      </c>
      <c r="J26" s="42">
        <f t="shared" ca="1" si="4"/>
        <v>25.364997884782269</v>
      </c>
      <c r="K26" s="42">
        <f t="shared" ca="1" si="4"/>
        <v>12.386757256696001</v>
      </c>
      <c r="L26" s="42">
        <f t="shared" ca="1" si="4"/>
        <v>12.978240628086496</v>
      </c>
      <c r="M26" s="44">
        <f t="shared" ca="1" si="1"/>
        <v>0.29606743080895304</v>
      </c>
      <c r="N26" s="45">
        <f t="shared" ca="1" si="2"/>
        <v>0.60627245699535137</v>
      </c>
      <c r="O26" s="59"/>
      <c r="P26" s="43"/>
      <c r="Q2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87</v>
      </c>
      <c r="B1" s="48" t="s">
        <v>232</v>
      </c>
      <c r="C1" s="47" t="s">
        <v>50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1728</v>
      </c>
      <c r="L2" s="1" t="s">
        <v>1745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20.510117999999999</v>
      </c>
      <c r="E6" s="15">
        <f ca="1">SUM(E7:OFFSET(E7,50,0))</f>
        <v>20.291114999999998</v>
      </c>
      <c r="F6" s="15">
        <f ca="1">SUM(F7:OFFSET(F7,50,0))</f>
        <v>18.631585102187799</v>
      </c>
      <c r="G6" s="15">
        <f ca="1">SUM(G7:OFFSET(G7,50,0))</f>
        <v>10.906983582278345</v>
      </c>
      <c r="H6" s="15">
        <f ca="1">SUM(H7:OFFSET(H7,50,0))</f>
        <v>7.724601519909454</v>
      </c>
      <c r="I6" s="16">
        <f ca="1">IFERROR(G6/E6,0)</f>
        <v>0.53752509816628347</v>
      </c>
      <c r="J6" s="17">
        <f ca="1">IFERROR(SUM(G6,H6)/E6,0)</f>
        <v>0.9182139622286799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15</v>
      </c>
      <c r="C7" s="20" t="s">
        <v>258</v>
      </c>
      <c r="D7" s="21">
        <v>19.700690999999999</v>
      </c>
      <c r="E7" s="22">
        <v>19.518432999999998</v>
      </c>
      <c r="F7" s="22">
        <f t="shared" ref="F7:F9" si="0">SUM(G7,H7)</f>
        <v>17.927734515381502</v>
      </c>
      <c r="G7" s="22">
        <v>10.606254596907975</v>
      </c>
      <c r="H7" s="22">
        <v>7.3214799184735275</v>
      </c>
      <c r="I7" s="23">
        <f t="shared" ref="I7:I9" si="1">IFERROR(G7/E7,0)</f>
        <v>0.54339682888006313</v>
      </c>
      <c r="J7" s="24">
        <f t="shared" ref="J7:J9" si="2">IFERROR(SUM(G7,H7)/E7,0)</f>
        <v>0.91850275661891012</v>
      </c>
      <c r="K7" s="5"/>
      <c r="L7" t="s">
        <v>263</v>
      </c>
      <c r="M7" s="6">
        <v>0.10505897123446926</v>
      </c>
      <c r="N7" s="72">
        <v>0.98689547818277634</v>
      </c>
    </row>
    <row r="8" spans="1:14" x14ac:dyDescent="0.25">
      <c r="A8" s="18"/>
      <c r="B8" s="51">
        <v>20</v>
      </c>
      <c r="C8" s="20" t="s">
        <v>263</v>
      </c>
      <c r="D8" s="21">
        <v>0.10645399999999999</v>
      </c>
      <c r="E8" s="22">
        <v>0.10645399999999999</v>
      </c>
      <c r="F8" s="22">
        <f t="shared" si="0"/>
        <v>0.10505897123446926</v>
      </c>
      <c r="G8" s="22">
        <v>5.4086000454844907E-2</v>
      </c>
      <c r="H8" s="22">
        <v>5.0972970779624358E-2</v>
      </c>
      <c r="I8" s="23">
        <f t="shared" si="1"/>
        <v>0.50806921726609533</v>
      </c>
      <c r="J8" s="24">
        <f t="shared" si="2"/>
        <v>0.98689547818277634</v>
      </c>
      <c r="K8" s="5"/>
      <c r="L8" t="s">
        <v>258</v>
      </c>
      <c r="M8" s="6">
        <v>17.927734515381502</v>
      </c>
      <c r="N8" s="72">
        <v>0.91850275661891012</v>
      </c>
    </row>
    <row r="9" spans="1:14" ht="15.75" thickBot="1" x14ac:dyDescent="0.3">
      <c r="A9" s="25"/>
      <c r="B9" s="52">
        <v>21</v>
      </c>
      <c r="C9" s="27" t="s">
        <v>264</v>
      </c>
      <c r="D9" s="28">
        <v>0.70297300000000007</v>
      </c>
      <c r="E9" s="29">
        <v>0.66622800000000004</v>
      </c>
      <c r="F9" s="29">
        <f t="shared" si="0"/>
        <v>0.5987916155718267</v>
      </c>
      <c r="G9" s="29">
        <v>0.24664298491552472</v>
      </c>
      <c r="H9" s="29">
        <v>0.35214863065630198</v>
      </c>
      <c r="I9" s="30">
        <f t="shared" si="1"/>
        <v>0.37020807428616737</v>
      </c>
      <c r="J9" s="31">
        <f t="shared" si="2"/>
        <v>0.89877881982118235</v>
      </c>
      <c r="K9" s="5"/>
      <c r="L9" t="s">
        <v>264</v>
      </c>
      <c r="M9" s="6">
        <v>0.5987916155718267</v>
      </c>
      <c r="N9" s="72">
        <v>0.89877881982118235</v>
      </c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A11" sqref="A11:J1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87</v>
      </c>
      <c r="B1" s="53" t="s">
        <v>232</v>
      </c>
      <c r="C1" s="47" t="s">
        <v>50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1729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20.510117999999999</v>
      </c>
      <c r="E6" s="15">
        <v>20.291114999999998</v>
      </c>
      <c r="F6" s="15">
        <v>18.631585102187799</v>
      </c>
      <c r="G6" s="15">
        <v>10.906983582278345</v>
      </c>
      <c r="H6" s="15">
        <v>7.724601519909454</v>
      </c>
      <c r="I6" s="16">
        <v>0.53752509816628347</v>
      </c>
      <c r="J6" s="17">
        <v>0.9182139622286799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19.700691000000003</v>
      </c>
      <c r="E7" s="36">
        <f ca="1">SUM(E8:OFFSET(E6,MATCH("GOBIERNOS REGIONALES",$A$8:$A$50,0),0))</f>
        <v>19.518432999999998</v>
      </c>
      <c r="F7" s="36">
        <f ca="1">SUM(F8:OFFSET(F6,MATCH("GOBIERNOS REGIONALES",$A$8:$A$50,0),0))</f>
        <v>17.927734515381502</v>
      </c>
      <c r="G7" s="36">
        <f ca="1">SUM(G8:OFFSET(G6,MATCH("GOBIERNOS REGIONALES",$A$8:$A$50,0),0))</f>
        <v>10.606254596907975</v>
      </c>
      <c r="H7" s="36">
        <f ca="1">SUM(H8:OFFSET(H6,MATCH("GOBIERNOS REGIONALES",$A$8:$A$50,0),0))</f>
        <v>7.3214799184735275</v>
      </c>
      <c r="I7" s="37">
        <f ca="1">IFERROR(G7/E7,0)</f>
        <v>0.54339682888006313</v>
      </c>
      <c r="J7" s="38">
        <f ca="1">IFERROR(SUM(G7,H7)/E7,0)</f>
        <v>0.91850275661891012</v>
      </c>
      <c r="K7" s="5"/>
    </row>
    <row r="8" spans="1:11" ht="25.5" x14ac:dyDescent="0.25">
      <c r="A8" s="18"/>
      <c r="B8" s="19">
        <v>35</v>
      </c>
      <c r="C8" s="20" t="s">
        <v>120</v>
      </c>
      <c r="D8" s="21">
        <v>19.700691000000003</v>
      </c>
      <c r="E8" s="22">
        <v>19.518432999999998</v>
      </c>
      <c r="F8" s="22">
        <f t="shared" ref="F8:F12" si="0">SUM(G8,H8)</f>
        <v>17.927734515381502</v>
      </c>
      <c r="G8" s="22">
        <v>10.606254596907975</v>
      </c>
      <c r="H8" s="22">
        <v>7.3214799184735275</v>
      </c>
      <c r="I8" s="23">
        <f t="shared" ref="I8:I12" si="1">IFERROR(G8/E8,0)</f>
        <v>0.54339682888006313</v>
      </c>
      <c r="J8" s="24">
        <f t="shared" ref="J8:J12" si="2">IFERROR(SUM(G8,H8)/E8,0)</f>
        <v>0.91850275661891012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0.80942700000000012</v>
      </c>
      <c r="E9" s="36">
        <f ca="1">SUM(E10:OFFSET(E8,(MATCH("GOBIERNOS LOCALES",$A$8:$A$50,0)-MATCH("GOBIERNOS REGIONALES",$A$8:$A$50,0)),0))</f>
        <v>0.77268200000000009</v>
      </c>
      <c r="F9" s="36">
        <f ca="1">SUM(F10:OFFSET(F8,(MATCH("GOBIERNOS LOCALES",$A$8:$A$50,0)-MATCH("GOBIERNOS REGIONALES",$A$8:$A$50,0)),0))</f>
        <v>0.70385058680629597</v>
      </c>
      <c r="G9" s="36">
        <f ca="1">SUM(G10:OFFSET(G8,(MATCH("GOBIERNOS LOCALES",$A$8:$A$50,0)-MATCH("GOBIERNOS REGIONALES",$A$8:$A$50,0)),0))</f>
        <v>0.30072898537036963</v>
      </c>
      <c r="H9" s="36">
        <f ca="1">SUM(H10:OFFSET(H8,(MATCH("GOBIERNOS LOCALES",$A$8:$A$50,0)-MATCH("GOBIERNOS REGIONALES",$A$8:$A$50,0)),0))</f>
        <v>0.40312160143592635</v>
      </c>
      <c r="I9" s="37">
        <f t="shared" ca="1" si="1"/>
        <v>0.38920148957833828</v>
      </c>
      <c r="J9" s="38">
        <f t="shared" ca="1" si="2"/>
        <v>0.91091883440573984</v>
      </c>
      <c r="K9" s="5"/>
    </row>
    <row r="10" spans="1:11" x14ac:dyDescent="0.25">
      <c r="A10" s="18"/>
      <c r="B10" s="19">
        <v>457</v>
      </c>
      <c r="C10" s="20" t="s">
        <v>222</v>
      </c>
      <c r="D10" s="21">
        <v>0.10645400000000001</v>
      </c>
      <c r="E10" s="22">
        <v>0.10645400000000001</v>
      </c>
      <c r="F10" s="22">
        <f t="shared" si="0"/>
        <v>0.10505897123446926</v>
      </c>
      <c r="G10" s="22">
        <v>5.4086000454844907E-2</v>
      </c>
      <c r="H10" s="22">
        <v>5.0972970779624358E-2</v>
      </c>
      <c r="I10" s="23">
        <f t="shared" si="1"/>
        <v>0.50806921726609522</v>
      </c>
      <c r="J10" s="24">
        <f t="shared" si="2"/>
        <v>0.98689547818277623</v>
      </c>
      <c r="K10" s="5"/>
    </row>
    <row r="11" spans="1:11" ht="15.75" thickBot="1" x14ac:dyDescent="0.3">
      <c r="A11" s="25"/>
      <c r="B11" s="26">
        <v>458</v>
      </c>
      <c r="C11" s="27" t="s">
        <v>223</v>
      </c>
      <c r="D11" s="28">
        <v>0.70297300000000007</v>
      </c>
      <c r="E11" s="29">
        <v>0.66622800000000004</v>
      </c>
      <c r="F11" s="29">
        <f t="shared" si="0"/>
        <v>0.5987916155718267</v>
      </c>
      <c r="G11" s="29">
        <v>0.24664298491552472</v>
      </c>
      <c r="H11" s="29">
        <v>0.35214863065630198</v>
      </c>
      <c r="I11" s="30">
        <f t="shared" si="1"/>
        <v>0.37020807428616737</v>
      </c>
      <c r="J11" s="31">
        <f t="shared" si="2"/>
        <v>0.89877881982118235</v>
      </c>
      <c r="K11" s="5"/>
    </row>
    <row r="12" spans="1:11" x14ac:dyDescent="0.25">
      <c r="A12" t="s">
        <v>231</v>
      </c>
      <c r="D12" s="6"/>
      <c r="E12" s="6"/>
      <c r="F12" s="6">
        <f t="shared" si="0"/>
        <v>0</v>
      </c>
      <c r="G12" s="6"/>
      <c r="H12" s="6"/>
      <c r="I12" s="5">
        <f t="shared" si="1"/>
        <v>0</v>
      </c>
      <c r="J12" s="5">
        <f t="shared" si="2"/>
        <v>0</v>
      </c>
      <c r="K12" s="5"/>
    </row>
    <row r="13" spans="1:11" x14ac:dyDescent="0.25">
      <c r="D13" s="6"/>
      <c r="E13" s="6"/>
      <c r="F13" s="6"/>
      <c r="G13" s="6"/>
      <c r="H13" s="6"/>
      <c r="I13" s="5"/>
      <c r="J13" s="5"/>
      <c r="K13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87</v>
      </c>
      <c r="B1" s="47" t="s">
        <v>232</v>
      </c>
      <c r="C1" s="47" t="s">
        <v>50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1730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20.510117999999999</v>
      </c>
      <c r="G6" s="15">
        <v>20.291114999999998</v>
      </c>
      <c r="H6" s="15">
        <v>18.631585102187799</v>
      </c>
      <c r="I6" s="15">
        <v>10.906983582278345</v>
      </c>
      <c r="J6" s="15">
        <v>7.724601519909454</v>
      </c>
      <c r="K6" s="16">
        <v>0.53752509816628347</v>
      </c>
      <c r="L6" s="17">
        <v>0.9182139622286799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19.807145000000006</v>
      </c>
      <c r="G7" s="36">
        <f ca="1">SUM(G8:OFFSET(G6,MATCH("PROYECTOS",$A$8:$A$50,0),0))</f>
        <v>19.509886999999999</v>
      </c>
      <c r="H7" s="36">
        <f ca="1">SUM(H8:OFFSET(H6,MATCH("PROYECTOS",$A$8:$A$50,0),0))</f>
        <v>18.01443348651226</v>
      </c>
      <c r="I7" s="36">
        <f ca="1">SUM(I8:OFFSET(I6,MATCH("PROYECTOS",$A$8:$A$50,0),0))</f>
        <v>10.66034059736282</v>
      </c>
      <c r="J7" s="36">
        <f ca="1">SUM(J8:OFFSET(J6,MATCH("PROYECTOS",$A$8:$A$50,0),0))</f>
        <v>7.3540928891494399</v>
      </c>
      <c r="K7" s="37">
        <f ca="1">IFERROR(I7/G7,0)</f>
        <v>0.54640709079262328</v>
      </c>
      <c r="L7" s="38">
        <f ca="1">IFERROR(SUM(I7,J7)/G7,0)</f>
        <v>0.92334894028408576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4.7053579999999995</v>
      </c>
      <c r="G8" s="22">
        <v>4.5932339999999972</v>
      </c>
      <c r="H8" s="22">
        <f t="shared" ref="H8:H10" si="0">SUM(I8,J8)</f>
        <v>3.9330713039691645</v>
      </c>
      <c r="I8" s="22">
        <v>2.1153482553245069</v>
      </c>
      <c r="J8" s="22">
        <v>1.8177230486446574</v>
      </c>
      <c r="K8" s="23">
        <f t="shared" ref="K8:K11" si="1">IFERROR(I8/G8,0)</f>
        <v>0.46053570432608226</v>
      </c>
      <c r="L8" s="24">
        <f t="shared" ref="L8:L11" si="2">IFERROR(SUM(I8,J8)/G8,0)</f>
        <v>0.85627496965518568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3000662</v>
      </c>
      <c r="C9" s="20" t="s">
        <v>1731</v>
      </c>
      <c r="D9" s="60">
        <v>86</v>
      </c>
      <c r="E9" s="20" t="s">
        <v>469</v>
      </c>
      <c r="F9" s="21">
        <v>11.169466000000003</v>
      </c>
      <c r="G9" s="22">
        <v>9.8860380000000028</v>
      </c>
      <c r="H9" s="22">
        <f t="shared" si="0"/>
        <v>9.1250414386749981</v>
      </c>
      <c r="I9" s="22">
        <v>5.4556289777101483</v>
      </c>
      <c r="J9" s="22">
        <v>3.6694124609648497</v>
      </c>
      <c r="K9" s="23">
        <f t="shared" si="1"/>
        <v>0.55185191253666499</v>
      </c>
      <c r="L9" s="24">
        <f t="shared" si="2"/>
        <v>0.92302309971648855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3000663</v>
      </c>
      <c r="C10" s="20" t="s">
        <v>1732</v>
      </c>
      <c r="D10" s="60">
        <v>86</v>
      </c>
      <c r="E10" s="20" t="s">
        <v>469</v>
      </c>
      <c r="F10" s="21">
        <v>3.9323210000000004</v>
      </c>
      <c r="G10" s="22">
        <v>5.0306150000000001</v>
      </c>
      <c r="H10" s="22">
        <f t="shared" si="0"/>
        <v>4.9563207438680976</v>
      </c>
      <c r="I10" s="22">
        <v>3.0893633643281646</v>
      </c>
      <c r="J10" s="22">
        <v>1.866957379539933</v>
      </c>
      <c r="K10" s="23">
        <f t="shared" si="1"/>
        <v>0.61411246225921967</v>
      </c>
      <c r="L10" s="24">
        <f t="shared" si="2"/>
        <v>0.98523157583478316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0.70297299999999296</v>
      </c>
      <c r="G11" s="43">
        <f t="shared" ref="G11:J11" ca="1" si="4">OFFSET(G11,-MATCH("PROYECTOS",$A$8:$A$50,0)-1,0)-(OFFSET(G11,-MATCH("PROYECTOS",$A$8:$A$50,0),0))</f>
        <v>0.7812279999999987</v>
      </c>
      <c r="H11" s="43">
        <f t="shared" ca="1" si="4"/>
        <v>0.61715161567553878</v>
      </c>
      <c r="I11" s="43">
        <f t="shared" ca="1" si="4"/>
        <v>0.24664298491552472</v>
      </c>
      <c r="J11" s="43">
        <f t="shared" ca="1" si="4"/>
        <v>0.37050863076001406</v>
      </c>
      <c r="K11" s="44">
        <f t="shared" ca="1" si="1"/>
        <v>0.31571191113928987</v>
      </c>
      <c r="L11" s="45">
        <f t="shared" ca="1" si="2"/>
        <v>0.78997631379768751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1746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87</v>
      </c>
      <c r="B1" s="47" t="s">
        <v>232</v>
      </c>
      <c r="C1" s="47" t="s">
        <v>50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1733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20.510117999999999</v>
      </c>
      <c r="I6" s="15">
        <v>20.291114999999998</v>
      </c>
      <c r="J6" s="15">
        <v>18.631585102187799</v>
      </c>
      <c r="K6" s="15">
        <v>10.906983582278345</v>
      </c>
      <c r="L6" s="15">
        <v>7.724601519909454</v>
      </c>
      <c r="M6" s="16">
        <v>0.53752509816628347</v>
      </c>
      <c r="N6" s="17">
        <v>0.9182139622286799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SUM(H8:OFFSET(H6,MATCH("PROYECTOS",$A$8:$A$19,0),0))</f>
        <v>19.807144999999998</v>
      </c>
      <c r="I7" s="35">
        <f ca="1">SUM(I8:OFFSET(I6,MATCH("PROYECTOS",$A$8:$A$19,0),0))</f>
        <v>19.509886999999999</v>
      </c>
      <c r="J7" s="35">
        <f ca="1">SUM(J8:OFFSET(J6,MATCH("PROYECTOS",$A$8:$A$19,0),0))</f>
        <v>18.01443348651226</v>
      </c>
      <c r="K7" s="35">
        <f ca="1">SUM(K8:OFFSET(K6,MATCH("PROYECTOS",$A$8:$A$19,0),0))</f>
        <v>10.66034059736282</v>
      </c>
      <c r="L7" s="35">
        <f ca="1">SUM(L8:OFFSET(L6,MATCH("PROYECTOS",$A$8:$A$19,0),0))</f>
        <v>7.3540928891494399</v>
      </c>
      <c r="M7" s="37">
        <f ca="1">IFERROR(K7/I7,0)</f>
        <v>0.54640709079262328</v>
      </c>
      <c r="N7" s="38">
        <f ca="1">IFERROR(SUM(K7,L7)/I7,0)</f>
        <v>0.92334894028408576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4.7053579999999995</v>
      </c>
      <c r="I8" s="22">
        <v>4.5932339999999972</v>
      </c>
      <c r="J8" s="22">
        <f t="shared" ref="J8:J18" si="0">SUM(K8,L8)</f>
        <v>3.9330713039691645</v>
      </c>
      <c r="K8" s="22">
        <v>2.1153482553245069</v>
      </c>
      <c r="L8" s="22">
        <v>1.8177230486446574</v>
      </c>
      <c r="M8" s="23">
        <f t="shared" ref="M8:M19" si="1">IFERROR(K8/I8,0)</f>
        <v>0.46053570432608226</v>
      </c>
      <c r="N8" s="24">
        <f t="shared" ref="N8:N19" si="2">IFERROR(SUM(K8,L8)/I8,0)</f>
        <v>0.85627496965518568</v>
      </c>
      <c r="O8" s="61">
        <v>2</v>
      </c>
      <c r="P8" s="22">
        <v>2</v>
      </c>
      <c r="Q8" s="24">
        <f>IFERROR(P8/O8,".")</f>
        <v>1</v>
      </c>
    </row>
    <row r="9" spans="1:17" ht="38.25" x14ac:dyDescent="0.25">
      <c r="A9" s="18"/>
      <c r="B9" s="65">
        <v>5002720</v>
      </c>
      <c r="C9" s="20" t="s">
        <v>1734</v>
      </c>
      <c r="D9" s="20">
        <v>3000662</v>
      </c>
      <c r="E9" s="20" t="s">
        <v>1731</v>
      </c>
      <c r="F9" s="60">
        <v>416</v>
      </c>
      <c r="G9" s="20" t="s">
        <v>727</v>
      </c>
      <c r="H9" s="21">
        <v>0.4798</v>
      </c>
      <c r="I9" s="22">
        <v>0.35809099999999999</v>
      </c>
      <c r="J9" s="22">
        <f t="shared" si="0"/>
        <v>0.3120279994327575</v>
      </c>
      <c r="K9" s="22">
        <v>6.6899999277666211E-2</v>
      </c>
      <c r="L9" s="22">
        <v>0.24512800015509129</v>
      </c>
      <c r="M9" s="23">
        <f t="shared" si="1"/>
        <v>0.18682401757560568</v>
      </c>
      <c r="N9" s="24">
        <f t="shared" si="2"/>
        <v>0.87136509834862508</v>
      </c>
      <c r="O9" s="61">
        <v>10</v>
      </c>
      <c r="P9" s="22">
        <v>9</v>
      </c>
      <c r="Q9" s="24">
        <f t="shared" ref="Q9:Q18" si="3">IFERROR(P9/O9,".")</f>
        <v>0.9</v>
      </c>
    </row>
    <row r="10" spans="1:17" ht="38.25" x14ac:dyDescent="0.25">
      <c r="A10" s="18"/>
      <c r="B10" s="65">
        <v>5005034</v>
      </c>
      <c r="C10" s="20" t="s">
        <v>1735</v>
      </c>
      <c r="D10" s="20">
        <v>3000662</v>
      </c>
      <c r="E10" s="20" t="s">
        <v>1731</v>
      </c>
      <c r="F10" s="60">
        <v>86</v>
      </c>
      <c r="G10" s="20" t="s">
        <v>469</v>
      </c>
      <c r="H10" s="21">
        <v>1.50024</v>
      </c>
      <c r="I10" s="22">
        <v>1.4699800000000001</v>
      </c>
      <c r="J10" s="22">
        <f t="shared" si="0"/>
        <v>1.4067552393019014</v>
      </c>
      <c r="K10" s="22">
        <v>0.62849885536707006</v>
      </c>
      <c r="L10" s="22">
        <v>0.77825638393483132</v>
      </c>
      <c r="M10" s="23">
        <f t="shared" si="1"/>
        <v>0.42755605883554199</v>
      </c>
      <c r="N10" s="24">
        <f t="shared" si="2"/>
        <v>0.95698937353018498</v>
      </c>
      <c r="O10" s="61">
        <v>12250</v>
      </c>
      <c r="P10" s="22">
        <v>12038</v>
      </c>
      <c r="Q10" s="24">
        <f t="shared" si="3"/>
        <v>0.98269387755102044</v>
      </c>
    </row>
    <row r="11" spans="1:17" ht="38.25" x14ac:dyDescent="0.25">
      <c r="A11" s="18"/>
      <c r="B11" s="65">
        <v>5005035</v>
      </c>
      <c r="C11" s="20" t="s">
        <v>1736</v>
      </c>
      <c r="D11" s="20">
        <v>3000662</v>
      </c>
      <c r="E11" s="20" t="s">
        <v>1731</v>
      </c>
      <c r="F11" s="60">
        <v>86</v>
      </c>
      <c r="G11" s="20" t="s">
        <v>469</v>
      </c>
      <c r="H11" s="21">
        <v>1.2838959999999999</v>
      </c>
      <c r="I11" s="22">
        <v>0.89359300000000008</v>
      </c>
      <c r="J11" s="22">
        <f t="shared" si="0"/>
        <v>0.82281169591442449</v>
      </c>
      <c r="K11" s="22">
        <v>0.41367299179546535</v>
      </c>
      <c r="L11" s="22">
        <v>0.40913870411895914</v>
      </c>
      <c r="M11" s="23">
        <f t="shared" si="1"/>
        <v>0.46293222059199807</v>
      </c>
      <c r="N11" s="24">
        <f t="shared" si="2"/>
        <v>0.92079022095565255</v>
      </c>
      <c r="O11" s="61">
        <v>12500</v>
      </c>
      <c r="P11" s="22">
        <v>13757</v>
      </c>
      <c r="Q11" s="24">
        <f t="shared" si="3"/>
        <v>1.10056</v>
      </c>
    </row>
    <row r="12" spans="1:17" ht="38.25" x14ac:dyDescent="0.25">
      <c r="A12" s="18"/>
      <c r="B12" s="65">
        <v>5005036</v>
      </c>
      <c r="C12" s="20" t="s">
        <v>1737</v>
      </c>
      <c r="D12" s="20">
        <v>3000662</v>
      </c>
      <c r="E12" s="20" t="s">
        <v>1731</v>
      </c>
      <c r="F12" s="60">
        <v>117</v>
      </c>
      <c r="G12" s="20" t="s">
        <v>813</v>
      </c>
      <c r="H12" s="21">
        <v>0.34053000000000005</v>
      </c>
      <c r="I12" s="22">
        <v>0.64761300000000011</v>
      </c>
      <c r="J12" s="22">
        <f t="shared" si="0"/>
        <v>0.46531443027356545</v>
      </c>
      <c r="K12" s="22">
        <v>0.1724753511371091</v>
      </c>
      <c r="L12" s="22">
        <v>0.29283907913645635</v>
      </c>
      <c r="M12" s="23">
        <f t="shared" si="1"/>
        <v>0.26632472037638077</v>
      </c>
      <c r="N12" s="24">
        <f t="shared" si="2"/>
        <v>0.71850693280333378</v>
      </c>
      <c r="O12" s="61">
        <v>4</v>
      </c>
      <c r="P12" s="22">
        <v>3</v>
      </c>
      <c r="Q12" s="24">
        <f t="shared" si="3"/>
        <v>0.75</v>
      </c>
    </row>
    <row r="13" spans="1:17" ht="38.25" x14ac:dyDescent="0.25">
      <c r="A13" s="18"/>
      <c r="B13" s="65">
        <v>5005037</v>
      </c>
      <c r="C13" s="20" t="s">
        <v>1738</v>
      </c>
      <c r="D13" s="20">
        <v>3000662</v>
      </c>
      <c r="E13" s="20" t="s">
        <v>1731</v>
      </c>
      <c r="F13" s="60">
        <v>46</v>
      </c>
      <c r="G13" s="20" t="s">
        <v>866</v>
      </c>
      <c r="H13" s="21">
        <v>0.155</v>
      </c>
      <c r="I13" s="22">
        <v>0.15368000000000001</v>
      </c>
      <c r="J13" s="22">
        <f t="shared" si="0"/>
        <v>0.15367999789305031</v>
      </c>
      <c r="K13" s="22">
        <v>5.9471998363733292E-2</v>
      </c>
      <c r="L13" s="22">
        <v>9.4207999529317021E-2</v>
      </c>
      <c r="M13" s="23">
        <f t="shared" si="1"/>
        <v>0.3869859341731734</v>
      </c>
      <c r="N13" s="24">
        <f t="shared" si="2"/>
        <v>0.99999998629002018</v>
      </c>
      <c r="O13" s="61">
        <v>2</v>
      </c>
      <c r="P13" s="22">
        <v>2</v>
      </c>
      <c r="Q13" s="24">
        <f t="shared" si="3"/>
        <v>1</v>
      </c>
    </row>
    <row r="14" spans="1:17" ht="38.25" x14ac:dyDescent="0.25">
      <c r="A14" s="18"/>
      <c r="B14" s="65">
        <v>5005038</v>
      </c>
      <c r="C14" s="20" t="s">
        <v>1739</v>
      </c>
      <c r="D14" s="20">
        <v>3000662</v>
      </c>
      <c r="E14" s="20" t="s">
        <v>1731</v>
      </c>
      <c r="F14" s="60">
        <v>120</v>
      </c>
      <c r="G14" s="20" t="s">
        <v>800</v>
      </c>
      <c r="H14" s="21">
        <v>3.26</v>
      </c>
      <c r="I14" s="22">
        <v>1.9166810000000005</v>
      </c>
      <c r="J14" s="22">
        <f t="shared" si="0"/>
        <v>1.6185296653711703</v>
      </c>
      <c r="K14" s="22">
        <v>0.48335987713653594</v>
      </c>
      <c r="L14" s="22">
        <v>1.1351697882346343</v>
      </c>
      <c r="M14" s="23">
        <f t="shared" si="1"/>
        <v>0.25218587607251064</v>
      </c>
      <c r="N14" s="24">
        <f t="shared" si="2"/>
        <v>0.84444394522154176</v>
      </c>
      <c r="O14" s="61">
        <v>3</v>
      </c>
      <c r="P14" s="22">
        <v>3</v>
      </c>
      <c r="Q14" s="24">
        <f t="shared" si="3"/>
        <v>1</v>
      </c>
    </row>
    <row r="15" spans="1:17" ht="38.25" x14ac:dyDescent="0.25">
      <c r="A15" s="18"/>
      <c r="B15" s="65">
        <v>5005039</v>
      </c>
      <c r="C15" s="20" t="s">
        <v>1740</v>
      </c>
      <c r="D15" s="20">
        <v>3000662</v>
      </c>
      <c r="E15" s="20" t="s">
        <v>1731</v>
      </c>
      <c r="F15" s="60">
        <v>86</v>
      </c>
      <c r="G15" s="20" t="s">
        <v>469</v>
      </c>
      <c r="H15" s="21">
        <v>4.1500000000000004</v>
      </c>
      <c r="I15" s="22">
        <v>4.4464000000000006</v>
      </c>
      <c r="J15" s="22">
        <f t="shared" si="0"/>
        <v>4.3459224104881287</v>
      </c>
      <c r="K15" s="22">
        <v>3.6312499046325684</v>
      </c>
      <c r="L15" s="22">
        <v>0.7146725058555603</v>
      </c>
      <c r="M15" s="23">
        <f t="shared" si="1"/>
        <v>0.81667189290944764</v>
      </c>
      <c r="N15" s="24">
        <f t="shared" si="2"/>
        <v>0.97740248526631168</v>
      </c>
      <c r="O15" s="61">
        <v>7000</v>
      </c>
      <c r="P15" s="22">
        <v>14953</v>
      </c>
      <c r="Q15" s="24">
        <f t="shared" si="3"/>
        <v>2.1361428571428571</v>
      </c>
    </row>
    <row r="16" spans="1:17" ht="38.25" x14ac:dyDescent="0.25">
      <c r="A16" s="18"/>
      <c r="B16" s="65">
        <v>5005040</v>
      </c>
      <c r="C16" s="20" t="s">
        <v>1741</v>
      </c>
      <c r="D16" s="20">
        <v>3000663</v>
      </c>
      <c r="E16" s="20" t="s">
        <v>1732</v>
      </c>
      <c r="F16" s="60">
        <v>245</v>
      </c>
      <c r="G16" s="20" t="s">
        <v>1744</v>
      </c>
      <c r="H16" s="21">
        <v>1.7853570000000003</v>
      </c>
      <c r="I16" s="22">
        <v>1.8898239999999999</v>
      </c>
      <c r="J16" s="22">
        <f t="shared" si="0"/>
        <v>1.8188625863404013</v>
      </c>
      <c r="K16" s="22">
        <v>7.7209198614582419E-2</v>
      </c>
      <c r="L16" s="22">
        <v>1.7416533877258189</v>
      </c>
      <c r="M16" s="23">
        <f t="shared" si="1"/>
        <v>4.085523234681241E-2</v>
      </c>
      <c r="N16" s="24">
        <f t="shared" si="2"/>
        <v>0.96245078184021438</v>
      </c>
      <c r="O16" s="61">
        <v>12200</v>
      </c>
      <c r="P16" s="22">
        <v>12630</v>
      </c>
      <c r="Q16" s="24">
        <f t="shared" si="3"/>
        <v>1.0352459016393443</v>
      </c>
    </row>
    <row r="17" spans="1:17" ht="38.25" x14ac:dyDescent="0.25">
      <c r="A17" s="18"/>
      <c r="B17" s="65">
        <v>5005041</v>
      </c>
      <c r="C17" s="20" t="s">
        <v>1742</v>
      </c>
      <c r="D17" s="20">
        <v>3000663</v>
      </c>
      <c r="E17" s="20" t="s">
        <v>1732</v>
      </c>
      <c r="F17" s="60">
        <v>14</v>
      </c>
      <c r="G17" s="20" t="s">
        <v>815</v>
      </c>
      <c r="H17" s="21">
        <v>1.9969640000000002</v>
      </c>
      <c r="I17" s="22">
        <v>3.0212660000000002</v>
      </c>
      <c r="J17" s="22">
        <f t="shared" si="0"/>
        <v>3.0181931562605016</v>
      </c>
      <c r="K17" s="22">
        <v>2.9928891659365036</v>
      </c>
      <c r="L17" s="22">
        <v>2.5303990323997872E-2</v>
      </c>
      <c r="M17" s="23">
        <f t="shared" si="1"/>
        <v>0.9906076346592797</v>
      </c>
      <c r="N17" s="24">
        <f t="shared" si="2"/>
        <v>0.9989829284348023</v>
      </c>
      <c r="O17" s="61">
        <v>2</v>
      </c>
      <c r="P17" s="22">
        <v>2</v>
      </c>
      <c r="Q17" s="24">
        <f t="shared" si="3"/>
        <v>1</v>
      </c>
    </row>
    <row r="18" spans="1:17" ht="25.5" x14ac:dyDescent="0.25">
      <c r="A18" s="18"/>
      <c r="B18" s="65">
        <v>5005042</v>
      </c>
      <c r="C18" s="20" t="s">
        <v>1743</v>
      </c>
      <c r="D18" s="20">
        <v>3000663</v>
      </c>
      <c r="E18" s="20" t="s">
        <v>1732</v>
      </c>
      <c r="F18" s="60">
        <v>486</v>
      </c>
      <c r="G18" s="20" t="s">
        <v>902</v>
      </c>
      <c r="H18" s="21">
        <v>0.15</v>
      </c>
      <c r="I18" s="22">
        <v>0.11952500000000001</v>
      </c>
      <c r="J18" s="22">
        <f t="shared" si="0"/>
        <v>0.11926500126719475</v>
      </c>
      <c r="K18" s="22">
        <v>1.9264999777078629E-2</v>
      </c>
      <c r="L18" s="22">
        <v>0.10000000149011612</v>
      </c>
      <c r="M18" s="23">
        <f t="shared" si="1"/>
        <v>0.1611796676601433</v>
      </c>
      <c r="N18" s="24">
        <f t="shared" si="2"/>
        <v>0.99782473346324818</v>
      </c>
      <c r="O18" s="61">
        <v>35</v>
      </c>
      <c r="P18" s="22">
        <v>1</v>
      </c>
      <c r="Q18" s="24">
        <f t="shared" si="3"/>
        <v>2.8571428571428571E-2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OFFSET(H19,-MATCH("PROYECTOS",$A$8:$A$19,0)-1,0)-(OFFSET(H19,-MATCH("PROYECTOS",$A$8:$A$19,0),0))</f>
        <v>0.70297300000000007</v>
      </c>
      <c r="I19" s="42">
        <f t="shared" ref="I19:L19" ca="1" si="4">OFFSET(I19,-MATCH("PROYECTOS",$A$8:$A$19,0)-1,0)-(OFFSET(I19,-MATCH("PROYECTOS",$A$8:$A$19,0),0))</f>
        <v>0.7812279999999987</v>
      </c>
      <c r="J19" s="42">
        <f t="shared" ca="1" si="4"/>
        <v>0.61715161567553878</v>
      </c>
      <c r="K19" s="42">
        <f t="shared" ca="1" si="4"/>
        <v>0.24664298491552472</v>
      </c>
      <c r="L19" s="42">
        <f t="shared" ca="1" si="4"/>
        <v>0.37050863076001406</v>
      </c>
      <c r="M19" s="44">
        <f t="shared" ca="1" si="1"/>
        <v>0.31571191113928987</v>
      </c>
      <c r="N19" s="45">
        <f t="shared" ca="1" si="2"/>
        <v>0.78997631379768751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88</v>
      </c>
      <c r="B1" s="48" t="s">
        <v>232</v>
      </c>
      <c r="C1" s="47" t="s">
        <v>51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1747</v>
      </c>
      <c r="L2" s="1" t="s">
        <v>1766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14.881080000000003</v>
      </c>
      <c r="E6" s="15">
        <f ca="1">SUM(E7:OFFSET(E7,50,0))</f>
        <v>11.657201000000002</v>
      </c>
      <c r="F6" s="15">
        <f ca="1">SUM(F7:OFFSET(F7,50,0))</f>
        <v>11.342155407702151</v>
      </c>
      <c r="G6" s="15">
        <f ca="1">SUM(G7:OFFSET(G7,50,0))</f>
        <v>4.488229258768528</v>
      </c>
      <c r="H6" s="15">
        <f ca="1">SUM(H7:OFFSET(H7,50,0))</f>
        <v>6.8539261489336241</v>
      </c>
      <c r="I6" s="16">
        <f ca="1">IFERROR(G6/E6,0)</f>
        <v>0.38501774643574621</v>
      </c>
      <c r="J6" s="17">
        <f ca="1">IFERROR(SUM(G6,H6)/E6,0)</f>
        <v>0.97297416487046495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0.30609700000000001</v>
      </c>
      <c r="F7" s="22">
        <f t="shared" ref="F7:F10" si="0">SUM(G7,H7)</f>
        <v>0.30609701201319695</v>
      </c>
      <c r="G7" s="22">
        <v>6.0970000922679901E-3</v>
      </c>
      <c r="H7" s="22">
        <v>0.30000001192092896</v>
      </c>
      <c r="I7" s="23">
        <f t="shared" ref="I7:I10" si="1">IFERROR(G7/E7,0)</f>
        <v>1.9918522861275968E-2</v>
      </c>
      <c r="J7" s="24">
        <f t="shared" ref="J7:J10" si="2">IFERROR(SUM(G7,H7)/E7,0)</f>
        <v>1.0000000392463726</v>
      </c>
      <c r="K7" s="5"/>
      <c r="L7" t="s">
        <v>244</v>
      </c>
      <c r="M7" s="6">
        <v>0.30609701201319695</v>
      </c>
      <c r="N7" s="72">
        <v>1.0000000392463726</v>
      </c>
    </row>
    <row r="8" spans="1:14" x14ac:dyDescent="0.25">
      <c r="A8" s="18"/>
      <c r="B8" s="51">
        <v>3</v>
      </c>
      <c r="C8" s="20" t="s">
        <v>246</v>
      </c>
      <c r="D8" s="21">
        <v>5.0000000000000001E-3</v>
      </c>
      <c r="E8" s="22">
        <v>5.0000000000000001E-3</v>
      </c>
      <c r="F8" s="22">
        <f t="shared" si="0"/>
        <v>0</v>
      </c>
      <c r="G8" s="22">
        <v>0</v>
      </c>
      <c r="H8" s="22">
        <v>0</v>
      </c>
      <c r="I8" s="23">
        <f t="shared" si="1"/>
        <v>0</v>
      </c>
      <c r="J8" s="24">
        <f t="shared" si="2"/>
        <v>0</v>
      </c>
      <c r="K8" s="5"/>
      <c r="L8" t="s">
        <v>265</v>
      </c>
      <c r="M8" s="6">
        <v>0.42331602657213807</v>
      </c>
      <c r="N8" s="72">
        <v>0.9988320892382172</v>
      </c>
    </row>
    <row r="9" spans="1:14" x14ac:dyDescent="0.25">
      <c r="A9" s="18"/>
      <c r="B9" s="51">
        <v>15</v>
      </c>
      <c r="C9" s="20" t="s">
        <v>258</v>
      </c>
      <c r="D9" s="21">
        <v>14.876080000000002</v>
      </c>
      <c r="E9" s="22">
        <v>10.922293000000002</v>
      </c>
      <c r="F9" s="22">
        <f t="shared" si="0"/>
        <v>10.612742369116816</v>
      </c>
      <c r="G9" s="22">
        <v>4.4392240087876909</v>
      </c>
      <c r="H9" s="22">
        <v>6.1735183603291262</v>
      </c>
      <c r="I9" s="23">
        <f t="shared" si="1"/>
        <v>0.4064370008008108</v>
      </c>
      <c r="J9" s="24">
        <f t="shared" si="2"/>
        <v>0.97165882375768664</v>
      </c>
      <c r="K9" s="5"/>
      <c r="L9" t="s">
        <v>258</v>
      </c>
      <c r="M9" s="6">
        <v>10.612742369116816</v>
      </c>
      <c r="N9" s="72">
        <v>0.97165882375768664</v>
      </c>
    </row>
    <row r="10" spans="1:14" ht="15.75" thickBot="1" x14ac:dyDescent="0.3">
      <c r="A10" s="25"/>
      <c r="B10" s="52">
        <v>22</v>
      </c>
      <c r="C10" s="27" t="s">
        <v>265</v>
      </c>
      <c r="D10" s="28">
        <v>0</v>
      </c>
      <c r="E10" s="29">
        <v>0.42381099999999999</v>
      </c>
      <c r="F10" s="29">
        <f t="shared" si="0"/>
        <v>0.42331602657213807</v>
      </c>
      <c r="G10" s="29">
        <v>4.2908249888569117E-2</v>
      </c>
      <c r="H10" s="29">
        <v>0.38040777668356895</v>
      </c>
      <c r="I10" s="30">
        <f t="shared" si="1"/>
        <v>0.10124383248327466</v>
      </c>
      <c r="J10" s="31">
        <f t="shared" si="2"/>
        <v>0.9988320892382172</v>
      </c>
      <c r="K10" s="5"/>
      <c r="L10" t="s">
        <v>246</v>
      </c>
      <c r="M10" s="6">
        <v>0</v>
      </c>
      <c r="N10" s="72">
        <v>0</v>
      </c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topLeftCell="A31" workbookViewId="0">
      <selection activeCell="M37" sqref="M3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16</v>
      </c>
      <c r="B1" s="47" t="s">
        <v>232</v>
      </c>
      <c r="C1" s="47" t="s">
        <v>438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441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508.64130799999998</v>
      </c>
      <c r="G6" s="15">
        <v>608.89997700000004</v>
      </c>
      <c r="H6" s="15">
        <v>592.52228993625602</v>
      </c>
      <c r="I6" s="15">
        <v>265.67971355760869</v>
      </c>
      <c r="J6" s="15">
        <v>326.84257637864727</v>
      </c>
      <c r="K6" s="16">
        <v>0.43632735029255665</v>
      </c>
      <c r="L6" s="17">
        <v>0.97310282857221375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504.48946600000016</v>
      </c>
      <c r="G7" s="36">
        <f ca="1">SUM(G8:OFFSET(G6,MATCH("PROYECTOS",$A$8:$A$50,0),0))</f>
        <v>607.7494200000001</v>
      </c>
      <c r="H7" s="36">
        <f ca="1">SUM(H8:OFFSET(H6,MATCH("PROYECTOS",$A$8:$A$50,0),0))</f>
        <v>591.54170589579701</v>
      </c>
      <c r="I7" s="36">
        <f ca="1">SUM(I8:OFFSET(I6,MATCH("PROYECTOS",$A$8:$A$50,0),0))</f>
        <v>265.3386793655406</v>
      </c>
      <c r="J7" s="36">
        <f ca="1">SUM(J8:OFFSET(J6,MATCH("PROYECTOS",$A$8:$A$50,0),0))</f>
        <v>326.20302653025652</v>
      </c>
      <c r="K7" s="37">
        <f ca="1">IFERROR(I7/G7,0)</f>
        <v>0.43659223790874296</v>
      </c>
      <c r="L7" s="38">
        <f ca="1">IFERROR(SUM(I7,J7)/G7,0)</f>
        <v>0.97333158441483503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19.846155</v>
      </c>
      <c r="G8" s="22">
        <v>26.288396000000013</v>
      </c>
      <c r="H8" s="22">
        <f t="shared" ref="H8:H32" si="0">SUM(I8,J8)</f>
        <v>25.339461269129437</v>
      </c>
      <c r="I8" s="22">
        <v>10.632210770971177</v>
      </c>
      <c r="J8" s="22">
        <v>14.707250498158261</v>
      </c>
      <c r="K8" s="23">
        <f t="shared" ref="K8:K33" si="1">IFERROR(I8/G8,0)</f>
        <v>0.40444501714639308</v>
      </c>
      <c r="L8" s="24">
        <f t="shared" ref="L8:L33" si="2">IFERROR(SUM(I8,J8)/G8,0)</f>
        <v>0.96390290488356245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3000612</v>
      </c>
      <c r="C9" s="20" t="s">
        <v>442</v>
      </c>
      <c r="D9" s="60">
        <v>87</v>
      </c>
      <c r="E9" s="20" t="s">
        <v>466</v>
      </c>
      <c r="F9" s="21">
        <v>60.63602400000002</v>
      </c>
      <c r="G9" s="22">
        <v>75.289473999999998</v>
      </c>
      <c r="H9" s="22">
        <f t="shared" si="0"/>
        <v>73.609421900544504</v>
      </c>
      <c r="I9" s="22">
        <v>32.250482469301588</v>
      </c>
      <c r="J9" s="22">
        <v>41.358939431242916</v>
      </c>
      <c r="K9" s="23">
        <f t="shared" si="1"/>
        <v>0.42835313830591498</v>
      </c>
      <c r="L9" s="24">
        <f t="shared" si="2"/>
        <v>0.97768543183798184</v>
      </c>
      <c r="M9" s="61">
        <v>58173</v>
      </c>
      <c r="N9" s="22">
        <v>33197</v>
      </c>
      <c r="O9" s="24">
        <f t="shared" ref="O9:O32" si="3">IFERROR(N9/M9,".")</f>
        <v>0.57065992814535949</v>
      </c>
    </row>
    <row r="10" spans="1:15" ht="51" x14ac:dyDescent="0.25">
      <c r="A10" s="18"/>
      <c r="B10" s="20">
        <v>3000613</v>
      </c>
      <c r="C10" s="20" t="s">
        <v>443</v>
      </c>
      <c r="D10" s="60">
        <v>394</v>
      </c>
      <c r="E10" s="20" t="s">
        <v>467</v>
      </c>
      <c r="F10" s="21">
        <v>19.672127000000021</v>
      </c>
      <c r="G10" s="22">
        <v>23.275824000000004</v>
      </c>
      <c r="H10" s="22">
        <f t="shared" si="0"/>
        <v>22.801807902225754</v>
      </c>
      <c r="I10" s="22">
        <v>11.840217446291419</v>
      </c>
      <c r="J10" s="22">
        <v>10.961590455934337</v>
      </c>
      <c r="K10" s="23">
        <f t="shared" si="1"/>
        <v>0.50869165561190943</v>
      </c>
      <c r="L10" s="24">
        <f t="shared" si="2"/>
        <v>0.97963483063911083</v>
      </c>
      <c r="M10" s="61">
        <v>1673</v>
      </c>
      <c r="N10" s="22">
        <v>1653</v>
      </c>
      <c r="O10" s="24">
        <f t="shared" si="3"/>
        <v>0.98804542737597134</v>
      </c>
    </row>
    <row r="11" spans="1:15" ht="25.5" x14ac:dyDescent="0.25">
      <c r="A11" s="18"/>
      <c r="B11" s="20">
        <v>3000614</v>
      </c>
      <c r="C11" s="20" t="s">
        <v>444</v>
      </c>
      <c r="D11" s="60">
        <v>393</v>
      </c>
      <c r="E11" s="20" t="s">
        <v>468</v>
      </c>
      <c r="F11" s="21">
        <v>74.926122000000021</v>
      </c>
      <c r="G11" s="22">
        <v>67.120771999999988</v>
      </c>
      <c r="H11" s="22">
        <f t="shared" si="0"/>
        <v>61.416105081231031</v>
      </c>
      <c r="I11" s="22">
        <v>22.425013422859138</v>
      </c>
      <c r="J11" s="22">
        <v>38.991091658371893</v>
      </c>
      <c r="K11" s="23">
        <f t="shared" si="1"/>
        <v>0.33409945616923392</v>
      </c>
      <c r="L11" s="24">
        <f t="shared" si="2"/>
        <v>0.91500891976080134</v>
      </c>
      <c r="M11" s="61">
        <v>865</v>
      </c>
      <c r="N11" s="22">
        <v>784</v>
      </c>
      <c r="O11" s="24">
        <f t="shared" si="3"/>
        <v>0.90635838150289016</v>
      </c>
    </row>
    <row r="12" spans="1:15" ht="25.5" x14ac:dyDescent="0.25">
      <c r="A12" s="18"/>
      <c r="B12" s="20">
        <v>3000615</v>
      </c>
      <c r="C12" s="20" t="s">
        <v>445</v>
      </c>
      <c r="D12" s="60">
        <v>394</v>
      </c>
      <c r="E12" s="20" t="s">
        <v>467</v>
      </c>
      <c r="F12" s="21">
        <v>0.42584</v>
      </c>
      <c r="G12" s="22">
        <v>0.42633499999999996</v>
      </c>
      <c r="H12" s="22">
        <f t="shared" si="0"/>
        <v>0.41321137117438411</v>
      </c>
      <c r="I12" s="22">
        <v>0.20797607103304472</v>
      </c>
      <c r="J12" s="22">
        <v>0.20523530014133939</v>
      </c>
      <c r="K12" s="23">
        <f t="shared" si="1"/>
        <v>0.48782312273926542</v>
      </c>
      <c r="L12" s="24">
        <f t="shared" si="2"/>
        <v>0.96921756640760004</v>
      </c>
      <c r="M12" s="61">
        <v>50</v>
      </c>
      <c r="N12" s="22">
        <v>45</v>
      </c>
      <c r="O12" s="24">
        <f t="shared" si="3"/>
        <v>0.9</v>
      </c>
    </row>
    <row r="13" spans="1:15" ht="38.25" x14ac:dyDescent="0.25">
      <c r="A13" s="18"/>
      <c r="B13" s="20">
        <v>3000616</v>
      </c>
      <c r="C13" s="20" t="s">
        <v>446</v>
      </c>
      <c r="D13" s="60">
        <v>394</v>
      </c>
      <c r="E13" s="20" t="s">
        <v>467</v>
      </c>
      <c r="F13" s="21">
        <v>11.781979999999994</v>
      </c>
      <c r="G13" s="22">
        <v>13.886939999999997</v>
      </c>
      <c r="H13" s="22">
        <f t="shared" si="0"/>
        <v>13.736628653974815</v>
      </c>
      <c r="I13" s="22">
        <v>6.5915881860879608</v>
      </c>
      <c r="J13" s="22">
        <v>7.1450404678868553</v>
      </c>
      <c r="K13" s="23">
        <f t="shared" si="1"/>
        <v>0.47466095382337375</v>
      </c>
      <c r="L13" s="24">
        <f t="shared" si="2"/>
        <v>0.98917606427152549</v>
      </c>
      <c r="M13" s="61">
        <v>1244</v>
      </c>
      <c r="N13" s="22">
        <v>1217</v>
      </c>
      <c r="O13" s="24">
        <f t="shared" si="3"/>
        <v>0.97829581993569137</v>
      </c>
    </row>
    <row r="14" spans="1:15" ht="25.5" x14ac:dyDescent="0.25">
      <c r="A14" s="18"/>
      <c r="B14" s="20">
        <v>3000669</v>
      </c>
      <c r="C14" s="20" t="s">
        <v>447</v>
      </c>
      <c r="D14" s="60">
        <v>86</v>
      </c>
      <c r="E14" s="20" t="s">
        <v>469</v>
      </c>
      <c r="F14" s="21">
        <v>0.08</v>
      </c>
      <c r="G14" s="22">
        <v>5.7000000000000002E-2</v>
      </c>
      <c r="H14" s="22">
        <f t="shared" si="0"/>
        <v>3.0484701248497004E-2</v>
      </c>
      <c r="I14" s="22">
        <v>1.1000000173225999E-2</v>
      </c>
      <c r="J14" s="22">
        <v>1.9484701075271005E-2</v>
      </c>
      <c r="K14" s="23">
        <f t="shared" si="1"/>
        <v>0.19298245917940349</v>
      </c>
      <c r="L14" s="24">
        <f t="shared" si="2"/>
        <v>0.53481932014907019</v>
      </c>
      <c r="M14" s="61"/>
      <c r="N14" s="22"/>
      <c r="O14" s="24" t="str">
        <f t="shared" si="3"/>
        <v>.</v>
      </c>
    </row>
    <row r="15" spans="1:15" ht="51" x14ac:dyDescent="0.25">
      <c r="A15" s="18"/>
      <c r="B15" s="20">
        <v>3000672</v>
      </c>
      <c r="C15" s="20" t="s">
        <v>448</v>
      </c>
      <c r="D15" s="60">
        <v>394</v>
      </c>
      <c r="E15" s="20" t="s">
        <v>467</v>
      </c>
      <c r="F15" s="21">
        <v>23.30600200000001</v>
      </c>
      <c r="G15" s="22">
        <v>35.286101000000016</v>
      </c>
      <c r="H15" s="22">
        <f t="shared" si="0"/>
        <v>34.640628247810035</v>
      </c>
      <c r="I15" s="22">
        <v>11.578041166886665</v>
      </c>
      <c r="J15" s="22">
        <v>23.062587080923372</v>
      </c>
      <c r="K15" s="23">
        <f t="shared" si="1"/>
        <v>0.32811902813764149</v>
      </c>
      <c r="L15" s="24">
        <f t="shared" si="2"/>
        <v>0.98170745041539209</v>
      </c>
      <c r="M15" s="61">
        <v>1037</v>
      </c>
      <c r="N15" s="22">
        <v>977</v>
      </c>
      <c r="O15" s="24">
        <f t="shared" si="3"/>
        <v>0.94214079074252655</v>
      </c>
    </row>
    <row r="16" spans="1:15" ht="51" x14ac:dyDescent="0.25">
      <c r="A16" s="18"/>
      <c r="B16" s="20">
        <v>3000673</v>
      </c>
      <c r="C16" s="20" t="s">
        <v>449</v>
      </c>
      <c r="D16" s="60">
        <v>394</v>
      </c>
      <c r="E16" s="20" t="s">
        <v>467</v>
      </c>
      <c r="F16" s="21">
        <v>2.023752</v>
      </c>
      <c r="G16" s="22">
        <v>3.233741999999999</v>
      </c>
      <c r="H16" s="22">
        <f t="shared" si="0"/>
        <v>3.1192642793968277</v>
      </c>
      <c r="I16" s="22">
        <v>0.82148784595483448</v>
      </c>
      <c r="J16" s="22">
        <v>2.2977764334419932</v>
      </c>
      <c r="K16" s="23">
        <f t="shared" si="1"/>
        <v>0.25403629787250642</v>
      </c>
      <c r="L16" s="24">
        <f t="shared" si="2"/>
        <v>0.9645989937962981</v>
      </c>
      <c r="M16" s="61">
        <v>33</v>
      </c>
      <c r="N16" s="22">
        <v>19</v>
      </c>
      <c r="O16" s="24">
        <f t="shared" si="3"/>
        <v>0.5757575757575758</v>
      </c>
    </row>
    <row r="17" spans="1:15" ht="51" x14ac:dyDescent="0.25">
      <c r="A17" s="18"/>
      <c r="B17" s="20">
        <v>3000691</v>
      </c>
      <c r="C17" s="20" t="s">
        <v>450</v>
      </c>
      <c r="D17" s="60">
        <v>395</v>
      </c>
      <c r="E17" s="20" t="s">
        <v>470</v>
      </c>
      <c r="F17" s="21">
        <v>10.806579999999997</v>
      </c>
      <c r="G17" s="22">
        <v>16.374151999999999</v>
      </c>
      <c r="H17" s="22">
        <f t="shared" si="0"/>
        <v>15.924581716904987</v>
      </c>
      <c r="I17" s="22">
        <v>8.4735910048821097</v>
      </c>
      <c r="J17" s="22">
        <v>7.4509907120228771</v>
      </c>
      <c r="K17" s="23">
        <f t="shared" si="1"/>
        <v>0.51749800569104953</v>
      </c>
      <c r="L17" s="24">
        <f t="shared" si="2"/>
        <v>0.97254390437471128</v>
      </c>
      <c r="M17" s="61">
        <v>1437</v>
      </c>
      <c r="N17" s="22">
        <v>1280</v>
      </c>
      <c r="O17" s="24">
        <f t="shared" si="3"/>
        <v>0.89074460681976342</v>
      </c>
    </row>
    <row r="18" spans="1:15" ht="38.25" x14ac:dyDescent="0.25">
      <c r="A18" s="18"/>
      <c r="B18" s="20">
        <v>3043952</v>
      </c>
      <c r="C18" s="20" t="s">
        <v>451</v>
      </c>
      <c r="D18" s="60">
        <v>56</v>
      </c>
      <c r="E18" s="20" t="s">
        <v>300</v>
      </c>
      <c r="F18" s="21">
        <v>14.265980000000001</v>
      </c>
      <c r="G18" s="22">
        <v>15.874093999999996</v>
      </c>
      <c r="H18" s="22">
        <f t="shared" si="0"/>
        <v>15.801579367023495</v>
      </c>
      <c r="I18" s="22">
        <v>8.3519880968046394</v>
      </c>
      <c r="J18" s="22">
        <v>7.4495912702188551</v>
      </c>
      <c r="K18" s="23">
        <f t="shared" si="1"/>
        <v>0.52613951365064626</v>
      </c>
      <c r="L18" s="24">
        <f t="shared" si="2"/>
        <v>0.99543188839775665</v>
      </c>
      <c r="M18" s="61">
        <v>2023</v>
      </c>
      <c r="N18" s="22">
        <v>1363</v>
      </c>
      <c r="O18" s="24">
        <f t="shared" si="3"/>
        <v>0.67375185368264956</v>
      </c>
    </row>
    <row r="19" spans="1:15" ht="51" x14ac:dyDescent="0.25">
      <c r="A19" s="18"/>
      <c r="B19" s="20">
        <v>3043953</v>
      </c>
      <c r="C19" s="20" t="s">
        <v>452</v>
      </c>
      <c r="D19" s="60">
        <v>236</v>
      </c>
      <c r="E19" s="20" t="s">
        <v>299</v>
      </c>
      <c r="F19" s="21">
        <v>5.6712700000000025</v>
      </c>
      <c r="G19" s="22">
        <v>6.5866510000000025</v>
      </c>
      <c r="H19" s="22">
        <f t="shared" si="0"/>
        <v>6.5480188870627636</v>
      </c>
      <c r="I19" s="22">
        <v>2.7240054431492209</v>
      </c>
      <c r="J19" s="22">
        <v>3.8240134439135431</v>
      </c>
      <c r="K19" s="23">
        <f t="shared" si="1"/>
        <v>0.4135645631063829</v>
      </c>
      <c r="L19" s="24">
        <f t="shared" si="2"/>
        <v>0.99413478671676414</v>
      </c>
      <c r="M19" s="61">
        <v>242</v>
      </c>
      <c r="N19" s="22">
        <v>278</v>
      </c>
      <c r="O19" s="24">
        <f t="shared" si="3"/>
        <v>1.1487603305785123</v>
      </c>
    </row>
    <row r="20" spans="1:15" ht="38.25" x14ac:dyDescent="0.25">
      <c r="A20" s="18"/>
      <c r="B20" s="20">
        <v>3043954</v>
      </c>
      <c r="C20" s="20" t="s">
        <v>453</v>
      </c>
      <c r="D20" s="60">
        <v>88</v>
      </c>
      <c r="E20" s="20" t="s">
        <v>471</v>
      </c>
      <c r="F20" s="21">
        <v>7.3422770000000019</v>
      </c>
      <c r="G20" s="22">
        <v>8.2068480000000008</v>
      </c>
      <c r="H20" s="22">
        <f t="shared" si="0"/>
        <v>8.1268130814311803</v>
      </c>
      <c r="I20" s="22">
        <v>3.8977692772618866</v>
      </c>
      <c r="J20" s="22">
        <v>4.2290438041692937</v>
      </c>
      <c r="K20" s="23">
        <f t="shared" si="1"/>
        <v>0.47494108301529236</v>
      </c>
      <c r="L20" s="24">
        <f t="shared" si="2"/>
        <v>0.9902477883629841</v>
      </c>
      <c r="M20" s="61">
        <v>800</v>
      </c>
      <c r="N20" s="22">
        <v>569</v>
      </c>
      <c r="O20" s="24">
        <f t="shared" si="3"/>
        <v>0.71125000000000005</v>
      </c>
    </row>
    <row r="21" spans="1:15" ht="38.25" x14ac:dyDescent="0.25">
      <c r="A21" s="18"/>
      <c r="B21" s="20">
        <v>3043955</v>
      </c>
      <c r="C21" s="20" t="s">
        <v>454</v>
      </c>
      <c r="D21" s="60">
        <v>255</v>
      </c>
      <c r="E21" s="20" t="s">
        <v>472</v>
      </c>
      <c r="F21" s="21">
        <v>0.642231</v>
      </c>
      <c r="G21" s="22">
        <v>0.8920840000000001</v>
      </c>
      <c r="H21" s="22">
        <f t="shared" si="0"/>
        <v>0.88260263027876817</v>
      </c>
      <c r="I21" s="22">
        <v>0.45184171871369472</v>
      </c>
      <c r="J21" s="22">
        <v>0.43076091156507346</v>
      </c>
      <c r="K21" s="23">
        <f t="shared" si="1"/>
        <v>0.50650131457765712</v>
      </c>
      <c r="L21" s="24">
        <f t="shared" si="2"/>
        <v>0.98937166262231813</v>
      </c>
      <c r="M21" s="61">
        <v>107</v>
      </c>
      <c r="N21" s="22">
        <v>34</v>
      </c>
      <c r="O21" s="24">
        <f t="shared" si="3"/>
        <v>0.31775700934579437</v>
      </c>
    </row>
    <row r="22" spans="1:15" ht="25.5" x14ac:dyDescent="0.25">
      <c r="A22" s="18"/>
      <c r="B22" s="20">
        <v>3043956</v>
      </c>
      <c r="C22" s="20" t="s">
        <v>455</v>
      </c>
      <c r="D22" s="60">
        <v>255</v>
      </c>
      <c r="E22" s="20" t="s">
        <v>472</v>
      </c>
      <c r="F22" s="21">
        <v>0.76469300000000018</v>
      </c>
      <c r="G22" s="22">
        <v>0.90131100000000008</v>
      </c>
      <c r="H22" s="22">
        <f t="shared" si="0"/>
        <v>0.89925819864856749</v>
      </c>
      <c r="I22" s="22">
        <v>0.35796028321783524</v>
      </c>
      <c r="J22" s="22">
        <v>0.54129791543073225</v>
      </c>
      <c r="K22" s="23">
        <f t="shared" si="1"/>
        <v>0.39715512538716957</v>
      </c>
      <c r="L22" s="24">
        <f t="shared" si="2"/>
        <v>0.99772242727379057</v>
      </c>
      <c r="M22" s="61">
        <v>27</v>
      </c>
      <c r="N22" s="22">
        <v>14</v>
      </c>
      <c r="O22" s="24">
        <f t="shared" si="3"/>
        <v>0.51851851851851849</v>
      </c>
    </row>
    <row r="23" spans="1:15" ht="51" x14ac:dyDescent="0.25">
      <c r="A23" s="18"/>
      <c r="B23" s="20">
        <v>3043958</v>
      </c>
      <c r="C23" s="20" t="s">
        <v>456</v>
      </c>
      <c r="D23" s="60">
        <v>259</v>
      </c>
      <c r="E23" s="20" t="s">
        <v>296</v>
      </c>
      <c r="F23" s="21">
        <v>12.939044000000004</v>
      </c>
      <c r="G23" s="22">
        <v>11.664568999999998</v>
      </c>
      <c r="H23" s="22">
        <f t="shared" si="0"/>
        <v>11.339552441414654</v>
      </c>
      <c r="I23" s="22">
        <v>4.5277589742846613</v>
      </c>
      <c r="J23" s="22">
        <v>6.8117934671299913</v>
      </c>
      <c r="K23" s="23">
        <f t="shared" si="1"/>
        <v>0.38816341814984007</v>
      </c>
      <c r="L23" s="24">
        <f t="shared" si="2"/>
        <v>0.97213642796528998</v>
      </c>
      <c r="M23" s="61">
        <v>40876</v>
      </c>
      <c r="N23" s="22">
        <v>39376</v>
      </c>
      <c r="O23" s="24">
        <f t="shared" si="3"/>
        <v>0.96330365006360696</v>
      </c>
    </row>
    <row r="24" spans="1:15" ht="38.25" x14ac:dyDescent="0.25">
      <c r="A24" s="18"/>
      <c r="B24" s="20">
        <v>3043959</v>
      </c>
      <c r="C24" s="20" t="s">
        <v>457</v>
      </c>
      <c r="D24" s="60">
        <v>259</v>
      </c>
      <c r="E24" s="20" t="s">
        <v>296</v>
      </c>
      <c r="F24" s="21">
        <v>37.323976999999992</v>
      </c>
      <c r="G24" s="22">
        <v>41.424688000000017</v>
      </c>
      <c r="H24" s="22">
        <f t="shared" si="0"/>
        <v>40.661815285552947</v>
      </c>
      <c r="I24" s="22">
        <v>16.36020668210779</v>
      </c>
      <c r="J24" s="22">
        <v>24.30160860344516</v>
      </c>
      <c r="K24" s="23">
        <f t="shared" si="1"/>
        <v>0.39493856132622612</v>
      </c>
      <c r="L24" s="24">
        <f t="shared" si="2"/>
        <v>0.98158410476267033</v>
      </c>
      <c r="M24" s="61">
        <v>39781</v>
      </c>
      <c r="N24" s="22">
        <v>40540</v>
      </c>
      <c r="O24" s="24">
        <f t="shared" si="3"/>
        <v>1.0190794600437394</v>
      </c>
    </row>
    <row r="25" spans="1:15" ht="38.25" x14ac:dyDescent="0.25">
      <c r="A25" s="18"/>
      <c r="B25" s="20">
        <v>3043960</v>
      </c>
      <c r="C25" s="20" t="s">
        <v>458</v>
      </c>
      <c r="D25" s="60">
        <v>88</v>
      </c>
      <c r="E25" s="20" t="s">
        <v>471</v>
      </c>
      <c r="F25" s="21">
        <v>7.9943360000000006</v>
      </c>
      <c r="G25" s="22">
        <v>7.8796349999999968</v>
      </c>
      <c r="H25" s="22">
        <f t="shared" si="0"/>
        <v>7.8558860630286089</v>
      </c>
      <c r="I25" s="22">
        <v>3.370713748552447</v>
      </c>
      <c r="J25" s="22">
        <v>4.4851723144761619</v>
      </c>
      <c r="K25" s="23">
        <f t="shared" si="1"/>
        <v>0.42777536631486718</v>
      </c>
      <c r="L25" s="24">
        <f t="shared" si="2"/>
        <v>0.99698603590504031</v>
      </c>
      <c r="M25" s="61">
        <v>9324</v>
      </c>
      <c r="N25" s="22">
        <v>11472</v>
      </c>
      <c r="O25" s="24">
        <f t="shared" si="3"/>
        <v>1.2303732303732304</v>
      </c>
    </row>
    <row r="26" spans="1:15" ht="25.5" x14ac:dyDescent="0.25">
      <c r="A26" s="18"/>
      <c r="B26" s="20">
        <v>3043961</v>
      </c>
      <c r="C26" s="20" t="s">
        <v>459</v>
      </c>
      <c r="D26" s="60">
        <v>394</v>
      </c>
      <c r="E26" s="20" t="s">
        <v>467</v>
      </c>
      <c r="F26" s="21">
        <v>29.001204999999999</v>
      </c>
      <c r="G26" s="22">
        <v>30.500527000000019</v>
      </c>
      <c r="H26" s="22">
        <f t="shared" si="0"/>
        <v>30.199883052689316</v>
      </c>
      <c r="I26" s="22">
        <v>16.689314919608329</v>
      </c>
      <c r="J26" s="22">
        <v>13.510568133080985</v>
      </c>
      <c r="K26" s="23">
        <f t="shared" si="1"/>
        <v>0.54718119852841618</v>
      </c>
      <c r="L26" s="24">
        <f t="shared" si="2"/>
        <v>0.99014299171582498</v>
      </c>
      <c r="M26" s="61">
        <v>3751</v>
      </c>
      <c r="N26" s="22">
        <v>3598</v>
      </c>
      <c r="O26" s="24">
        <f t="shared" si="3"/>
        <v>0.9592108770994402</v>
      </c>
    </row>
    <row r="27" spans="1:15" ht="38.25" x14ac:dyDescent="0.25">
      <c r="A27" s="18"/>
      <c r="B27" s="20">
        <v>3043968</v>
      </c>
      <c r="C27" s="20" t="s">
        <v>460</v>
      </c>
      <c r="D27" s="60">
        <v>87</v>
      </c>
      <c r="E27" s="20" t="s">
        <v>466</v>
      </c>
      <c r="F27" s="21">
        <v>19.861280000000008</v>
      </c>
      <c r="G27" s="22">
        <v>31.354778999999983</v>
      </c>
      <c r="H27" s="22">
        <f t="shared" si="0"/>
        <v>30.160272891086251</v>
      </c>
      <c r="I27" s="22">
        <v>11.475775319081322</v>
      </c>
      <c r="J27" s="22">
        <v>18.684497572004929</v>
      </c>
      <c r="K27" s="23">
        <f t="shared" si="1"/>
        <v>0.36599764645387323</v>
      </c>
      <c r="L27" s="24">
        <f t="shared" si="2"/>
        <v>0.96190353920486149</v>
      </c>
      <c r="M27" s="61">
        <v>32401</v>
      </c>
      <c r="N27" s="22">
        <v>30947</v>
      </c>
      <c r="O27" s="24">
        <f t="shared" si="3"/>
        <v>0.95512484182586954</v>
      </c>
    </row>
    <row r="28" spans="1:15" ht="38.25" x14ac:dyDescent="0.25">
      <c r="A28" s="18"/>
      <c r="B28" s="20">
        <v>3043969</v>
      </c>
      <c r="C28" s="20" t="s">
        <v>461</v>
      </c>
      <c r="D28" s="60">
        <v>87</v>
      </c>
      <c r="E28" s="20" t="s">
        <v>466</v>
      </c>
      <c r="F28" s="21">
        <v>87.953305000000071</v>
      </c>
      <c r="G28" s="22">
        <v>124.66661700000009</v>
      </c>
      <c r="H28" s="22">
        <f t="shared" si="0"/>
        <v>122.33415518963938</v>
      </c>
      <c r="I28" s="22">
        <v>53.428805557294929</v>
      </c>
      <c r="J28" s="22">
        <v>68.905349632344439</v>
      </c>
      <c r="K28" s="23">
        <f t="shared" si="1"/>
        <v>0.42857347735115719</v>
      </c>
      <c r="L28" s="24">
        <f t="shared" si="2"/>
        <v>0.9812904058320544</v>
      </c>
      <c r="M28" s="61">
        <v>976</v>
      </c>
      <c r="N28" s="22">
        <v>904</v>
      </c>
      <c r="O28" s="24">
        <f t="shared" si="3"/>
        <v>0.92622950819672134</v>
      </c>
    </row>
    <row r="29" spans="1:15" ht="38.25" x14ac:dyDescent="0.25">
      <c r="A29" s="18"/>
      <c r="B29" s="20">
        <v>3043970</v>
      </c>
      <c r="C29" s="20" t="s">
        <v>462</v>
      </c>
      <c r="D29" s="60">
        <v>87</v>
      </c>
      <c r="E29" s="20" t="s">
        <v>466</v>
      </c>
      <c r="F29" s="21">
        <v>10.474660000000002</v>
      </c>
      <c r="G29" s="22">
        <v>12.901318999999997</v>
      </c>
      <c r="H29" s="22">
        <f t="shared" si="0"/>
        <v>12.732206032312371</v>
      </c>
      <c r="I29" s="22">
        <v>5.3423015588896874</v>
      </c>
      <c r="J29" s="22">
        <v>7.3899044734226838</v>
      </c>
      <c r="K29" s="23">
        <f t="shared" si="1"/>
        <v>0.41408956393448521</v>
      </c>
      <c r="L29" s="24">
        <f t="shared" si="2"/>
        <v>0.98689180790835218</v>
      </c>
      <c r="M29" s="61">
        <v>50</v>
      </c>
      <c r="N29" s="22">
        <v>43</v>
      </c>
      <c r="O29" s="24">
        <f t="shared" si="3"/>
        <v>0.86</v>
      </c>
    </row>
    <row r="30" spans="1:15" ht="51" x14ac:dyDescent="0.25">
      <c r="A30" s="18"/>
      <c r="B30" s="20">
        <v>3043971</v>
      </c>
      <c r="C30" s="20" t="s">
        <v>463</v>
      </c>
      <c r="D30" s="60">
        <v>207</v>
      </c>
      <c r="E30" s="20" t="s">
        <v>407</v>
      </c>
      <c r="F30" s="21">
        <v>7.6804440000000023</v>
      </c>
      <c r="G30" s="22">
        <v>9.5118110000000016</v>
      </c>
      <c r="H30" s="22">
        <f t="shared" si="0"/>
        <v>9.3294628529213153</v>
      </c>
      <c r="I30" s="22">
        <v>3.8513195605511328</v>
      </c>
      <c r="J30" s="22">
        <v>5.4781432923701825</v>
      </c>
      <c r="K30" s="23">
        <f t="shared" si="1"/>
        <v>0.40489866341447828</v>
      </c>
      <c r="L30" s="24">
        <f t="shared" si="2"/>
        <v>0.98082929243666783</v>
      </c>
      <c r="M30" s="61">
        <v>111</v>
      </c>
      <c r="N30" s="22">
        <v>84</v>
      </c>
      <c r="O30" s="24">
        <f t="shared" si="3"/>
        <v>0.7567567567567568</v>
      </c>
    </row>
    <row r="31" spans="1:15" ht="51" x14ac:dyDescent="0.25">
      <c r="A31" s="18"/>
      <c r="B31" s="20">
        <v>3043972</v>
      </c>
      <c r="C31" s="20" t="s">
        <v>464</v>
      </c>
      <c r="D31" s="60">
        <v>394</v>
      </c>
      <c r="E31" s="20" t="s">
        <v>467</v>
      </c>
      <c r="F31" s="21">
        <v>12.518918999999999</v>
      </c>
      <c r="G31" s="22">
        <v>16.477812999999994</v>
      </c>
      <c r="H31" s="22">
        <f t="shared" si="0"/>
        <v>16.073181773047864</v>
      </c>
      <c r="I31" s="22">
        <v>8.6055199624100851</v>
      </c>
      <c r="J31" s="22">
        <v>7.4676618106377806</v>
      </c>
      <c r="K31" s="23">
        <f t="shared" si="1"/>
        <v>0.5222489150963231</v>
      </c>
      <c r="L31" s="24">
        <f t="shared" si="2"/>
        <v>0.97544387553420286</v>
      </c>
      <c r="M31" s="61">
        <v>1</v>
      </c>
      <c r="N31" s="22">
        <v>1</v>
      </c>
      <c r="O31" s="24">
        <f t="shared" si="3"/>
        <v>1</v>
      </c>
    </row>
    <row r="32" spans="1:15" ht="25.5" x14ac:dyDescent="0.25">
      <c r="A32" s="18"/>
      <c r="B32" s="20">
        <v>3043974</v>
      </c>
      <c r="C32" s="20" t="s">
        <v>465</v>
      </c>
      <c r="D32" s="60">
        <v>394</v>
      </c>
      <c r="E32" s="20" t="s">
        <v>467</v>
      </c>
      <c r="F32" s="21">
        <v>26.551262999999999</v>
      </c>
      <c r="G32" s="22">
        <v>27.667937999999996</v>
      </c>
      <c r="H32" s="22">
        <f t="shared" si="0"/>
        <v>27.565423026019413</v>
      </c>
      <c r="I32" s="22">
        <v>21.071789879171774</v>
      </c>
      <c r="J32" s="22">
        <v>6.4936331468476398</v>
      </c>
      <c r="K32" s="23">
        <f t="shared" si="1"/>
        <v>0.76159596277726871</v>
      </c>
      <c r="L32" s="24">
        <f t="shared" si="2"/>
        <v>0.99629480975486562</v>
      </c>
      <c r="M32" s="61">
        <v>192</v>
      </c>
      <c r="N32" s="22">
        <v>91</v>
      </c>
      <c r="O32" s="24">
        <f t="shared" si="3"/>
        <v>0.47395833333333331</v>
      </c>
    </row>
    <row r="33" spans="1:15" ht="15.75" thickBot="1" x14ac:dyDescent="0.3">
      <c r="A33" s="39" t="s">
        <v>306</v>
      </c>
      <c r="B33" s="41"/>
      <c r="C33" s="41"/>
      <c r="D33" s="58"/>
      <c r="E33" s="41"/>
      <c r="F33" s="42">
        <f ca="1">OFFSET(F33,-MATCH("PROYECTOS",$A$8:$A$50,0)-1,0)-(OFFSET(F33,-MATCH("PROYECTOS",$A$8:$A$50,0),0))</f>
        <v>4.1518419999998173</v>
      </c>
      <c r="G33" s="43">
        <f t="shared" ref="G33:J33" ca="1" si="4">OFFSET(G33,-MATCH("PROYECTOS",$A$8:$A$50,0)-1,0)-(OFFSET(G33,-MATCH("PROYECTOS",$A$8:$A$50,0),0))</f>
        <v>1.1505569999999352</v>
      </c>
      <c r="H33" s="43">
        <f t="shared" ca="1" si="4"/>
        <v>0.98058404045900716</v>
      </c>
      <c r="I33" s="43">
        <f t="shared" ca="1" si="4"/>
        <v>0.34103419206809349</v>
      </c>
      <c r="J33" s="43">
        <f t="shared" ca="1" si="4"/>
        <v>0.63954984839074314</v>
      </c>
      <c r="K33" s="44">
        <f t="shared" ca="1" si="1"/>
        <v>0.29640790683826418</v>
      </c>
      <c r="L33" s="45">
        <f t="shared" ca="1" si="2"/>
        <v>0.85226897968452831</v>
      </c>
      <c r="M33" s="59"/>
      <c r="N33" s="43"/>
      <c r="O33" s="45"/>
    </row>
    <row r="34" spans="1:15" ht="15.75" thickBot="1" x14ac:dyDescent="0.3"/>
    <row r="35" spans="1:15" ht="15.75" thickBot="1" x14ac:dyDescent="0.3">
      <c r="A35" s="87" t="s">
        <v>377</v>
      </c>
      <c r="B35" s="88"/>
      <c r="C35" s="88"/>
      <c r="D35" s="88"/>
      <c r="E35" s="88"/>
      <c r="F35" s="89"/>
    </row>
    <row r="36" spans="1:15" ht="15.75" thickBot="1" x14ac:dyDescent="0.3">
      <c r="A36" s="2" t="s">
        <v>494</v>
      </c>
    </row>
    <row r="37" spans="1:15" ht="45" customHeight="1" x14ac:dyDescent="0.25">
      <c r="A37" s="80" t="s">
        <v>379</v>
      </c>
      <c r="B37" s="81"/>
      <c r="C37" s="81"/>
      <c r="D37" s="81"/>
      <c r="E37" s="81"/>
      <c r="F37" s="103" t="s">
        <v>380</v>
      </c>
    </row>
    <row r="38" spans="1:15" ht="15.75" thickBot="1" x14ac:dyDescent="0.3">
      <c r="A38" s="83"/>
      <c r="B38" s="84"/>
      <c r="C38" s="84"/>
      <c r="D38" s="84"/>
      <c r="E38" s="84"/>
      <c r="F38" s="115"/>
    </row>
    <row r="39" spans="1:15" ht="26.25" customHeight="1" thickBot="1" x14ac:dyDescent="0.3">
      <c r="A39" s="73"/>
      <c r="B39" s="74">
        <v>3000669</v>
      </c>
      <c r="C39" s="113" t="s">
        <v>447</v>
      </c>
      <c r="D39" s="113"/>
      <c r="E39" s="114"/>
      <c r="F39" s="75">
        <v>0.53481932014907019</v>
      </c>
    </row>
  </sheetData>
  <mergeCells count="17">
    <mergeCell ref="M3:O3"/>
    <mergeCell ref="I4:J4"/>
    <mergeCell ref="K4:L4"/>
    <mergeCell ref="A35:F35"/>
    <mergeCell ref="O4:O5"/>
    <mergeCell ref="H4:H5"/>
    <mergeCell ref="A4:C5"/>
    <mergeCell ref="M4:M5"/>
    <mergeCell ref="F4:F5"/>
    <mergeCell ref="N4:N5"/>
    <mergeCell ref="G4:G5"/>
    <mergeCell ref="D4:E5"/>
    <mergeCell ref="C39:E39"/>
    <mergeCell ref="A37:E38"/>
    <mergeCell ref="F37:F38"/>
    <mergeCell ref="A3:E3"/>
    <mergeCell ref="F3:L3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12" sqref="A12:J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88</v>
      </c>
      <c r="B1" s="53" t="s">
        <v>232</v>
      </c>
      <c r="C1" s="47" t="s">
        <v>51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1748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14.881080000000003</v>
      </c>
      <c r="E6" s="15">
        <v>11.657201000000002</v>
      </c>
      <c r="F6" s="15">
        <v>11.342155407702151</v>
      </c>
      <c r="G6" s="15">
        <v>4.488229258768528</v>
      </c>
      <c r="H6" s="15">
        <v>6.8539261489336241</v>
      </c>
      <c r="I6" s="16">
        <v>0.38501774643574621</v>
      </c>
      <c r="J6" s="17">
        <v>0.97297416487046495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14.876080000000002</v>
      </c>
      <c r="E7" s="36">
        <f ca="1">SUM(E8:OFFSET(E6,MATCH("GOBIERNOS REGIONALES",$A$8:$A$50,0),0))</f>
        <v>10.922293000000002</v>
      </c>
      <c r="F7" s="36">
        <f ca="1">SUM(F8:OFFSET(F6,MATCH("GOBIERNOS REGIONALES",$A$8:$A$50,0),0))</f>
        <v>10.612742369116818</v>
      </c>
      <c r="G7" s="36">
        <f ca="1">SUM(G8:OFFSET(G6,MATCH("GOBIERNOS REGIONALES",$A$8:$A$50,0),0))</f>
        <v>4.4392240087876917</v>
      </c>
      <c r="H7" s="36">
        <f ca="1">SUM(H8:OFFSET(H6,MATCH("GOBIERNOS REGIONALES",$A$8:$A$50,0),0))</f>
        <v>6.1735183603291262</v>
      </c>
      <c r="I7" s="37">
        <f ca="1">IFERROR(G7/E7,0)</f>
        <v>0.40643700080081091</v>
      </c>
      <c r="J7" s="38">
        <f ca="1">IFERROR(SUM(G7,H7)/E7,0)</f>
        <v>0.97165882375768686</v>
      </c>
      <c r="K7" s="5"/>
    </row>
    <row r="8" spans="1:11" x14ac:dyDescent="0.25">
      <c r="A8" s="18"/>
      <c r="B8" s="19">
        <v>1</v>
      </c>
      <c r="C8" s="20" t="s">
        <v>98</v>
      </c>
      <c r="D8" s="21">
        <v>14.876080000000002</v>
      </c>
      <c r="E8" s="22">
        <v>10.922293000000002</v>
      </c>
      <c r="F8" s="22">
        <f t="shared" ref="F8:F13" si="0">SUM(G8,H8)</f>
        <v>10.612742369116818</v>
      </c>
      <c r="G8" s="22">
        <v>4.4392240087876917</v>
      </c>
      <c r="H8" s="22">
        <v>6.1735183603291262</v>
      </c>
      <c r="I8" s="23">
        <f t="shared" ref="I8:I13" si="1">IFERROR(G8/E8,0)</f>
        <v>0.40643700080081091</v>
      </c>
      <c r="J8" s="24">
        <f t="shared" ref="J8:J13" si="2">IFERROR(SUM(G8,H8)/E8,0)</f>
        <v>0.97165882375768686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5.0000000000000001E-3</v>
      </c>
      <c r="E9" s="36">
        <f ca="1">SUM(E10:OFFSET(E8,(MATCH("GOBIERNOS LOCALES",$A$8:$A$50,0)-MATCH("GOBIERNOS REGIONALES",$A$8:$A$50,0)),0))</f>
        <v>0.73490800000000001</v>
      </c>
      <c r="F9" s="36">
        <f ca="1">SUM(F10:OFFSET(F8,(MATCH("GOBIERNOS LOCALES",$A$8:$A$50,0)-MATCH("GOBIERNOS REGIONALES",$A$8:$A$50,0)),0))</f>
        <v>0.72941303858533502</v>
      </c>
      <c r="G9" s="36">
        <f ca="1">SUM(G10:OFFSET(G8,(MATCH("GOBIERNOS LOCALES",$A$8:$A$50,0)-MATCH("GOBIERNOS REGIONALES",$A$8:$A$50,0)),0))</f>
        <v>4.9005249980837107E-2</v>
      </c>
      <c r="H9" s="36">
        <f ca="1">SUM(H10:OFFSET(H8,(MATCH("GOBIERNOS LOCALES",$A$8:$A$50,0)-MATCH("GOBIERNOS REGIONALES",$A$8:$A$50,0)),0))</f>
        <v>0.68040778860449791</v>
      </c>
      <c r="I9" s="37">
        <f t="shared" ca="1" si="1"/>
        <v>6.6682156107753771E-2</v>
      </c>
      <c r="J9" s="38">
        <f t="shared" ca="1" si="2"/>
        <v>0.99252292611501713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0.30609700000000001</v>
      </c>
      <c r="F10" s="22">
        <f t="shared" si="0"/>
        <v>0.30609701201319695</v>
      </c>
      <c r="G10" s="22">
        <v>6.0970000922679901E-3</v>
      </c>
      <c r="H10" s="22">
        <v>0.30000001192092896</v>
      </c>
      <c r="I10" s="23">
        <f t="shared" si="1"/>
        <v>1.9918522861275968E-2</v>
      </c>
      <c r="J10" s="24">
        <f t="shared" si="2"/>
        <v>1.0000000392463726</v>
      </c>
      <c r="K10" s="5"/>
    </row>
    <row r="11" spans="1:11" x14ac:dyDescent="0.25">
      <c r="A11" s="18"/>
      <c r="B11" s="19">
        <v>442</v>
      </c>
      <c r="C11" s="20" t="s">
        <v>207</v>
      </c>
      <c r="D11" s="21">
        <v>5.0000000000000001E-3</v>
      </c>
      <c r="E11" s="22">
        <v>5.0000000000000001E-3</v>
      </c>
      <c r="F11" s="22">
        <f t="shared" si="0"/>
        <v>0</v>
      </c>
      <c r="G11" s="22">
        <v>0</v>
      </c>
      <c r="H11" s="22">
        <v>0</v>
      </c>
      <c r="I11" s="23">
        <f t="shared" si="1"/>
        <v>0</v>
      </c>
      <c r="J11" s="24">
        <f t="shared" si="2"/>
        <v>0</v>
      </c>
      <c r="K11" s="5"/>
    </row>
    <row r="12" spans="1:11" ht="15.75" thickBot="1" x14ac:dyDescent="0.3">
      <c r="A12" s="25"/>
      <c r="B12" s="26">
        <v>459</v>
      </c>
      <c r="C12" s="27" t="s">
        <v>224</v>
      </c>
      <c r="D12" s="28">
        <v>0</v>
      </c>
      <c r="E12" s="29">
        <v>0.42381099999999999</v>
      </c>
      <c r="F12" s="29">
        <f t="shared" si="0"/>
        <v>0.42331602657213807</v>
      </c>
      <c r="G12" s="29">
        <v>4.2908249888569117E-2</v>
      </c>
      <c r="H12" s="29">
        <v>0.38040777668356895</v>
      </c>
      <c r="I12" s="30">
        <f t="shared" si="1"/>
        <v>0.10124383248327466</v>
      </c>
      <c r="J12" s="31">
        <f t="shared" si="2"/>
        <v>0.9988320892382172</v>
      </c>
      <c r="K12" s="5"/>
    </row>
    <row r="13" spans="1:11" x14ac:dyDescent="0.25">
      <c r="A13" t="s">
        <v>231</v>
      </c>
      <c r="D13" s="6"/>
      <c r="E13" s="6"/>
      <c r="F13" s="6">
        <f t="shared" si="0"/>
        <v>0</v>
      </c>
      <c r="G13" s="6"/>
      <c r="H13" s="6"/>
      <c r="I13" s="5">
        <f t="shared" si="1"/>
        <v>0</v>
      </c>
      <c r="J13" s="5">
        <f t="shared" si="2"/>
        <v>0</v>
      </c>
      <c r="K13" s="5"/>
    </row>
    <row r="14" spans="1:11" x14ac:dyDescent="0.25">
      <c r="D14" s="6"/>
      <c r="E14" s="6"/>
      <c r="F14" s="6"/>
      <c r="G14" s="6"/>
      <c r="H14" s="6"/>
      <c r="I14" s="5"/>
      <c r="J14" s="5"/>
      <c r="K14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88</v>
      </c>
      <c r="B1" s="47" t="s">
        <v>232</v>
      </c>
      <c r="C1" s="47" t="s">
        <v>51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1749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14.881080000000003</v>
      </c>
      <c r="G6" s="15">
        <v>11.657201000000002</v>
      </c>
      <c r="H6" s="15">
        <v>11.342155407702151</v>
      </c>
      <c r="I6" s="15">
        <v>4.488229258768528</v>
      </c>
      <c r="J6" s="15">
        <v>6.8539261489336241</v>
      </c>
      <c r="K6" s="16">
        <v>0.38501774643574621</v>
      </c>
      <c r="L6" s="17">
        <v>0.97297416487046495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14.881079999999999</v>
      </c>
      <c r="G7" s="36">
        <f ca="1">SUM(G8:OFFSET(G6,MATCH("PROYECTOS",$A$8:$A$50,0),0))</f>
        <v>10.927293000000001</v>
      </c>
      <c r="H7" s="36">
        <f ca="1">SUM(H8:OFFSET(H6,MATCH("PROYECTOS",$A$8:$A$50,0),0))</f>
        <v>10.612742369116818</v>
      </c>
      <c r="I7" s="36">
        <f ca="1">SUM(I8:OFFSET(I6,MATCH("PROYECTOS",$A$8:$A$50,0),0))</f>
        <v>4.4392240087876917</v>
      </c>
      <c r="J7" s="36">
        <f ca="1">SUM(J8:OFFSET(J6,MATCH("PROYECTOS",$A$8:$A$50,0),0))</f>
        <v>6.1735183603291262</v>
      </c>
      <c r="K7" s="37">
        <f ca="1">IFERROR(I7/G7,0)</f>
        <v>0.4062510274765847</v>
      </c>
      <c r="L7" s="38">
        <f ca="1">IFERROR(SUM(I7,J7)/G7,0)</f>
        <v>0.97121422195934692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1.6804839999999999</v>
      </c>
      <c r="G8" s="22">
        <v>1.4202950000000003</v>
      </c>
      <c r="H8" s="22">
        <f t="shared" ref="H8:H12" si="0">SUM(I8,J8)</f>
        <v>1.412731206712986</v>
      </c>
      <c r="I8" s="22">
        <v>0.69540143448871095</v>
      </c>
      <c r="J8" s="22">
        <v>0.71732977222427508</v>
      </c>
      <c r="K8" s="23">
        <f t="shared" ref="K8:K13" si="1">IFERROR(I8/G8,0)</f>
        <v>0.4896176037293033</v>
      </c>
      <c r="L8" s="24">
        <f t="shared" ref="L8:L13" si="2">IFERROR(SUM(I8,J8)/G8,0)</f>
        <v>0.99467449136481201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3000531</v>
      </c>
      <c r="C9" s="20" t="s">
        <v>1750</v>
      </c>
      <c r="D9" s="60">
        <v>416</v>
      </c>
      <c r="E9" s="20" t="s">
        <v>727</v>
      </c>
      <c r="F9" s="21">
        <v>3.4784680000000003</v>
      </c>
      <c r="G9" s="22">
        <v>1.2130069999999999</v>
      </c>
      <c r="H9" s="22">
        <f t="shared" si="0"/>
        <v>1.2043711740989238</v>
      </c>
      <c r="I9" s="22">
        <v>0.33541418646927923</v>
      </c>
      <c r="J9" s="22">
        <v>0.86895698762964457</v>
      </c>
      <c r="K9" s="23">
        <f t="shared" si="1"/>
        <v>0.27651463385559955</v>
      </c>
      <c r="L9" s="24">
        <f t="shared" si="2"/>
        <v>0.99288064627732886</v>
      </c>
      <c r="M9" s="61">
        <v>18</v>
      </c>
      <c r="N9" s="22">
        <v>15</v>
      </c>
      <c r="O9" s="24">
        <f t="shared" ref="O9:O12" si="3">IFERROR(N9/M9,".")</f>
        <v>0.83333333333333337</v>
      </c>
    </row>
    <row r="10" spans="1:15" ht="25.5" x14ac:dyDescent="0.25">
      <c r="A10" s="18"/>
      <c r="B10" s="20">
        <v>3000532</v>
      </c>
      <c r="C10" s="20" t="s">
        <v>1751</v>
      </c>
      <c r="D10" s="60">
        <v>120</v>
      </c>
      <c r="E10" s="20" t="s">
        <v>800</v>
      </c>
      <c r="F10" s="21">
        <v>3.0183479999999996</v>
      </c>
      <c r="G10" s="22">
        <v>2.5741179999999995</v>
      </c>
      <c r="H10" s="22">
        <f t="shared" si="0"/>
        <v>2.5335149822567473</v>
      </c>
      <c r="I10" s="22">
        <v>1.1149602578589111</v>
      </c>
      <c r="J10" s="22">
        <v>1.4185547243978363</v>
      </c>
      <c r="K10" s="23">
        <f t="shared" si="1"/>
        <v>0.43314263676292669</v>
      </c>
      <c r="L10" s="24">
        <f t="shared" si="2"/>
        <v>0.98422643494072448</v>
      </c>
      <c r="M10" s="61">
        <v>160</v>
      </c>
      <c r="N10" s="22">
        <v>168</v>
      </c>
      <c r="O10" s="24">
        <f t="shared" si="3"/>
        <v>1.05</v>
      </c>
    </row>
    <row r="11" spans="1:15" ht="25.5" x14ac:dyDescent="0.25">
      <c r="A11" s="18"/>
      <c r="B11" s="20">
        <v>3000533</v>
      </c>
      <c r="C11" s="20" t="s">
        <v>1752</v>
      </c>
      <c r="D11" s="60">
        <v>152</v>
      </c>
      <c r="E11" s="20" t="s">
        <v>1458</v>
      </c>
      <c r="F11" s="21">
        <v>3.1973920000000002</v>
      </c>
      <c r="G11" s="22">
        <v>2.7698670000000001</v>
      </c>
      <c r="H11" s="22">
        <f t="shared" si="0"/>
        <v>2.5775568935205229</v>
      </c>
      <c r="I11" s="22">
        <v>0.84730693895835429</v>
      </c>
      <c r="J11" s="22">
        <v>1.7302499545621686</v>
      </c>
      <c r="K11" s="23">
        <f t="shared" si="1"/>
        <v>0.30590166927089074</v>
      </c>
      <c r="L11" s="24">
        <f t="shared" si="2"/>
        <v>0.93057063516787009</v>
      </c>
      <c r="M11" s="61">
        <v>2600000</v>
      </c>
      <c r="N11" s="22">
        <v>4001198</v>
      </c>
      <c r="O11" s="24">
        <f t="shared" si="3"/>
        <v>1.5389223076923078</v>
      </c>
    </row>
    <row r="12" spans="1:15" ht="25.5" x14ac:dyDescent="0.25">
      <c r="A12" s="18"/>
      <c r="B12" s="20">
        <v>3000643</v>
      </c>
      <c r="C12" s="20" t="s">
        <v>1753</v>
      </c>
      <c r="D12" s="60">
        <v>120</v>
      </c>
      <c r="E12" s="20" t="s">
        <v>800</v>
      </c>
      <c r="F12" s="21">
        <v>3.5063879999999998</v>
      </c>
      <c r="G12" s="22">
        <v>2.9500060000000006</v>
      </c>
      <c r="H12" s="22">
        <f t="shared" si="0"/>
        <v>2.8845681125276372</v>
      </c>
      <c r="I12" s="22">
        <v>1.4461411910124355</v>
      </c>
      <c r="J12" s="22">
        <v>1.4384269215152017</v>
      </c>
      <c r="K12" s="23">
        <f t="shared" si="1"/>
        <v>0.490216355835356</v>
      </c>
      <c r="L12" s="24">
        <f t="shared" si="2"/>
        <v>0.97781771038012688</v>
      </c>
      <c r="M12" s="61">
        <v>308</v>
      </c>
      <c r="N12" s="22">
        <v>308</v>
      </c>
      <c r="O12" s="24">
        <f t="shared" si="3"/>
        <v>1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0</v>
      </c>
      <c r="G13" s="43">
        <f t="shared" ref="G13:J13" ca="1" si="4">OFFSET(G13,-MATCH("PROYECTOS",$A$8:$A$50,0)-1,0)-(OFFSET(G13,-MATCH("PROYECTOS",$A$8:$A$50,0),0))</f>
        <v>0.72990800000000178</v>
      </c>
      <c r="H13" s="43">
        <f t="shared" ca="1" si="4"/>
        <v>0.72941303858533324</v>
      </c>
      <c r="I13" s="43">
        <f t="shared" ca="1" si="4"/>
        <v>4.9005249980836219E-2</v>
      </c>
      <c r="J13" s="43">
        <f t="shared" ca="1" si="4"/>
        <v>0.68040778860449791</v>
      </c>
      <c r="K13" s="44">
        <f t="shared" ca="1" si="1"/>
        <v>6.7138940771763148E-2</v>
      </c>
      <c r="L13" s="45">
        <f t="shared" ca="1" si="2"/>
        <v>0.99932188520379606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1767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88</v>
      </c>
      <c r="B1" s="47" t="s">
        <v>232</v>
      </c>
      <c r="C1" s="47" t="s">
        <v>51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1754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14.881080000000003</v>
      </c>
      <c r="I6" s="15">
        <v>11.657201000000002</v>
      </c>
      <c r="J6" s="15">
        <v>11.342155407702151</v>
      </c>
      <c r="K6" s="15">
        <v>4.488229258768528</v>
      </c>
      <c r="L6" s="15">
        <v>6.8539261489336241</v>
      </c>
      <c r="M6" s="16">
        <v>0.38501774643574621</v>
      </c>
      <c r="N6" s="17">
        <v>0.97297416487046495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14.881080000000001</v>
      </c>
      <c r="I7" s="35">
        <f ca="1">SUM(I8:OFFSET(I6,MATCH("PROYECTOS",$A$8:$A$18,0),0))</f>
        <v>10.927293000000001</v>
      </c>
      <c r="J7" s="35">
        <f ca="1">SUM(J8:OFFSET(J6,MATCH("PROYECTOS",$A$8:$A$18,0),0))</f>
        <v>10.612742369116818</v>
      </c>
      <c r="K7" s="35">
        <f ca="1">SUM(K8:OFFSET(K6,MATCH("PROYECTOS",$A$8:$A$18,0),0))</f>
        <v>4.4392240087876917</v>
      </c>
      <c r="L7" s="35">
        <f ca="1">SUM(L8:OFFSET(L6,MATCH("PROYECTOS",$A$8:$A$18,0),0))</f>
        <v>6.1735183603291262</v>
      </c>
      <c r="M7" s="37">
        <f ca="1">IFERROR(K7/I7,0)</f>
        <v>0.4062510274765847</v>
      </c>
      <c r="N7" s="38">
        <f ca="1">IFERROR(SUM(K7,L7)/I7,0)</f>
        <v>0.97121422195934692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1.6804839999999999</v>
      </c>
      <c r="I8" s="22">
        <v>1.4202950000000003</v>
      </c>
      <c r="J8" s="22">
        <f t="shared" ref="J8:J17" si="0">SUM(K8,L8)</f>
        <v>1.412731206712986</v>
      </c>
      <c r="K8" s="22">
        <v>0.69540143448871095</v>
      </c>
      <c r="L8" s="22">
        <v>0.71732977222427508</v>
      </c>
      <c r="M8" s="23">
        <f t="shared" ref="M8:M18" si="1">IFERROR(K8/I8,0)</f>
        <v>0.4896176037293033</v>
      </c>
      <c r="N8" s="24">
        <f t="shared" ref="N8:N18" si="2">IFERROR(SUM(K8,L8)/I8,0)</f>
        <v>0.99467449136481201</v>
      </c>
      <c r="O8" s="61">
        <v>2</v>
      </c>
      <c r="P8" s="22">
        <v>2</v>
      </c>
      <c r="Q8" s="24">
        <f>IFERROR(P8/O8,".")</f>
        <v>1</v>
      </c>
    </row>
    <row r="9" spans="1:17" ht="38.25" x14ac:dyDescent="0.25">
      <c r="A9" s="18"/>
      <c r="B9" s="65">
        <v>5004181</v>
      </c>
      <c r="C9" s="20" t="s">
        <v>1755</v>
      </c>
      <c r="D9" s="20">
        <v>3000531</v>
      </c>
      <c r="E9" s="20" t="s">
        <v>1750</v>
      </c>
      <c r="F9" s="60">
        <v>416</v>
      </c>
      <c r="G9" s="20" t="s">
        <v>727</v>
      </c>
      <c r="H9" s="21">
        <v>1.72438</v>
      </c>
      <c r="I9" s="22">
        <v>0.71697500000000003</v>
      </c>
      <c r="J9" s="22">
        <f t="shared" si="0"/>
        <v>0.71167786791920662</v>
      </c>
      <c r="K9" s="22">
        <v>0.24387070699594915</v>
      </c>
      <c r="L9" s="22">
        <v>0.46780716092325747</v>
      </c>
      <c r="M9" s="23">
        <f t="shared" si="1"/>
        <v>0.34013836883566251</v>
      </c>
      <c r="N9" s="24">
        <f t="shared" si="2"/>
        <v>0.99261183154113686</v>
      </c>
      <c r="O9" s="61">
        <v>8</v>
      </c>
      <c r="P9" s="22">
        <v>6</v>
      </c>
      <c r="Q9" s="24">
        <f t="shared" ref="Q9:Q17" si="3">IFERROR(P9/O9,".")</f>
        <v>0.75</v>
      </c>
    </row>
    <row r="10" spans="1:17" ht="38.25" x14ac:dyDescent="0.25">
      <c r="A10" s="18"/>
      <c r="B10" s="65">
        <v>5004182</v>
      </c>
      <c r="C10" s="20" t="s">
        <v>1756</v>
      </c>
      <c r="D10" s="20">
        <v>3000531</v>
      </c>
      <c r="E10" s="20" t="s">
        <v>1750</v>
      </c>
      <c r="F10" s="60">
        <v>539</v>
      </c>
      <c r="G10" s="20" t="s">
        <v>1764</v>
      </c>
      <c r="H10" s="21">
        <v>0.74775200000000008</v>
      </c>
      <c r="I10" s="22">
        <v>0.23686400000000002</v>
      </c>
      <c r="J10" s="22">
        <f t="shared" si="0"/>
        <v>0.23623128235340118</v>
      </c>
      <c r="K10" s="22">
        <v>9.1543479473330081E-2</v>
      </c>
      <c r="L10" s="22">
        <v>0.1446878028800711</v>
      </c>
      <c r="M10" s="23">
        <f t="shared" si="1"/>
        <v>0.38648118529337538</v>
      </c>
      <c r="N10" s="24">
        <f t="shared" si="2"/>
        <v>0.99732877243228668</v>
      </c>
      <c r="O10" s="61">
        <v>2</v>
      </c>
      <c r="P10" s="22">
        <v>0</v>
      </c>
      <c r="Q10" s="24">
        <f t="shared" si="3"/>
        <v>0</v>
      </c>
    </row>
    <row r="11" spans="1:17" ht="25.5" x14ac:dyDescent="0.25">
      <c r="A11" s="18"/>
      <c r="B11" s="65">
        <v>5004183</v>
      </c>
      <c r="C11" s="20" t="s">
        <v>1757</v>
      </c>
      <c r="D11" s="20">
        <v>3000531</v>
      </c>
      <c r="E11" s="20" t="s">
        <v>1750</v>
      </c>
      <c r="F11" s="60">
        <v>120</v>
      </c>
      <c r="G11" s="20" t="s">
        <v>800</v>
      </c>
      <c r="H11" s="21">
        <v>1.0063359999999999</v>
      </c>
      <c r="I11" s="22">
        <v>0.25916800000000001</v>
      </c>
      <c r="J11" s="22">
        <f t="shared" si="0"/>
        <v>0.256462023826316</v>
      </c>
      <c r="K11" s="22">
        <v>0</v>
      </c>
      <c r="L11" s="22">
        <v>0.256462023826316</v>
      </c>
      <c r="M11" s="23">
        <f t="shared" si="1"/>
        <v>0</v>
      </c>
      <c r="N11" s="24">
        <f t="shared" si="2"/>
        <v>0.98955898809388498</v>
      </c>
      <c r="O11" s="61">
        <v>458</v>
      </c>
      <c r="P11" s="22">
        <v>612</v>
      </c>
      <c r="Q11" s="24">
        <f t="shared" si="3"/>
        <v>1.3362445414847162</v>
      </c>
    </row>
    <row r="12" spans="1:17" ht="38.25" x14ac:dyDescent="0.25">
      <c r="A12" s="18"/>
      <c r="B12" s="65">
        <v>5004974</v>
      </c>
      <c r="C12" s="20" t="s">
        <v>1758</v>
      </c>
      <c r="D12" s="20">
        <v>3000532</v>
      </c>
      <c r="E12" s="20" t="s">
        <v>1751</v>
      </c>
      <c r="F12" s="60">
        <v>86</v>
      </c>
      <c r="G12" s="20" t="s">
        <v>469</v>
      </c>
      <c r="H12" s="21">
        <v>0.63991600000000004</v>
      </c>
      <c r="I12" s="22">
        <v>0.41633300000000001</v>
      </c>
      <c r="J12" s="22">
        <f t="shared" si="0"/>
        <v>0.38093346254754579</v>
      </c>
      <c r="K12" s="22">
        <v>6.8191821417713072E-2</v>
      </c>
      <c r="L12" s="22">
        <v>0.31274164112983271</v>
      </c>
      <c r="M12" s="23">
        <f t="shared" si="1"/>
        <v>0.16379153566427132</v>
      </c>
      <c r="N12" s="24">
        <f t="shared" si="2"/>
        <v>0.91497302050893348</v>
      </c>
      <c r="O12" s="61">
        <v>3769</v>
      </c>
      <c r="P12" s="22">
        <v>6858</v>
      </c>
      <c r="Q12" s="24">
        <f t="shared" si="3"/>
        <v>1.8195807906606527</v>
      </c>
    </row>
    <row r="13" spans="1:17" ht="51" x14ac:dyDescent="0.25">
      <c r="A13" s="18"/>
      <c r="B13" s="65">
        <v>5004975</v>
      </c>
      <c r="C13" s="20" t="s">
        <v>1759</v>
      </c>
      <c r="D13" s="20">
        <v>3000532</v>
      </c>
      <c r="E13" s="20" t="s">
        <v>1751</v>
      </c>
      <c r="F13" s="60">
        <v>120</v>
      </c>
      <c r="G13" s="20" t="s">
        <v>800</v>
      </c>
      <c r="H13" s="21">
        <v>2.3784319999999997</v>
      </c>
      <c r="I13" s="22">
        <v>2.1577849999999996</v>
      </c>
      <c r="J13" s="22">
        <f t="shared" si="0"/>
        <v>2.1525815197092015</v>
      </c>
      <c r="K13" s="22">
        <v>1.046768436441198</v>
      </c>
      <c r="L13" s="22">
        <v>1.1058130832680035</v>
      </c>
      <c r="M13" s="23">
        <f t="shared" si="1"/>
        <v>0.4851124817538347</v>
      </c>
      <c r="N13" s="24">
        <f t="shared" si="2"/>
        <v>0.99758850845158431</v>
      </c>
      <c r="O13" s="61">
        <v>139</v>
      </c>
      <c r="P13" s="22">
        <v>157</v>
      </c>
      <c r="Q13" s="24">
        <f t="shared" si="3"/>
        <v>1.1294964028776979</v>
      </c>
    </row>
    <row r="14" spans="1:17" ht="25.5" x14ac:dyDescent="0.25">
      <c r="A14" s="18"/>
      <c r="B14" s="65">
        <v>5004187</v>
      </c>
      <c r="C14" s="20" t="s">
        <v>1760</v>
      </c>
      <c r="D14" s="20">
        <v>3000533</v>
      </c>
      <c r="E14" s="20" t="s">
        <v>1752</v>
      </c>
      <c r="F14" s="60">
        <v>152</v>
      </c>
      <c r="G14" s="20" t="s">
        <v>1458</v>
      </c>
      <c r="H14" s="21">
        <v>2.9793160000000003</v>
      </c>
      <c r="I14" s="22">
        <v>2.6480160000000001</v>
      </c>
      <c r="J14" s="22">
        <f t="shared" si="0"/>
        <v>2.4566344607737847</v>
      </c>
      <c r="K14" s="22">
        <v>0.7872172569623217</v>
      </c>
      <c r="L14" s="22">
        <v>1.669417203811463</v>
      </c>
      <c r="M14" s="23">
        <f t="shared" si="1"/>
        <v>0.29728568745895856</v>
      </c>
      <c r="N14" s="24">
        <f t="shared" si="2"/>
        <v>0.92772644152217532</v>
      </c>
      <c r="O14" s="61">
        <v>1277700</v>
      </c>
      <c r="P14" s="22">
        <v>1279456</v>
      </c>
      <c r="Q14" s="24">
        <f t="shared" si="3"/>
        <v>1.0013743445253189</v>
      </c>
    </row>
    <row r="15" spans="1:17" ht="25.5" x14ac:dyDescent="0.25">
      <c r="A15" s="18"/>
      <c r="B15" s="65">
        <v>5004976</v>
      </c>
      <c r="C15" s="20" t="s">
        <v>1761</v>
      </c>
      <c r="D15" s="20">
        <v>3000533</v>
      </c>
      <c r="E15" s="20" t="s">
        <v>1752</v>
      </c>
      <c r="F15" s="60">
        <v>120</v>
      </c>
      <c r="G15" s="20" t="s">
        <v>800</v>
      </c>
      <c r="H15" s="21">
        <v>0.21807599999999999</v>
      </c>
      <c r="I15" s="22">
        <v>0.121851</v>
      </c>
      <c r="J15" s="22">
        <f t="shared" si="0"/>
        <v>0.1209224327467382</v>
      </c>
      <c r="K15" s="22">
        <v>6.0089681996032596E-2</v>
      </c>
      <c r="L15" s="22">
        <v>6.08327507507056E-2</v>
      </c>
      <c r="M15" s="23">
        <f t="shared" si="1"/>
        <v>0.49314065535804052</v>
      </c>
      <c r="N15" s="24">
        <f t="shared" si="2"/>
        <v>0.9923794859848355</v>
      </c>
      <c r="O15" s="61">
        <v>3</v>
      </c>
      <c r="P15" s="22">
        <v>3</v>
      </c>
      <c r="Q15" s="24">
        <f t="shared" si="3"/>
        <v>1</v>
      </c>
    </row>
    <row r="16" spans="1:17" ht="25.5" x14ac:dyDescent="0.25">
      <c r="A16" s="18"/>
      <c r="B16" s="65">
        <v>5004977</v>
      </c>
      <c r="C16" s="20" t="s">
        <v>1762</v>
      </c>
      <c r="D16" s="20">
        <v>3000643</v>
      </c>
      <c r="E16" s="20" t="s">
        <v>1753</v>
      </c>
      <c r="F16" s="60">
        <v>509</v>
      </c>
      <c r="G16" s="20" t="s">
        <v>1765</v>
      </c>
      <c r="H16" s="21">
        <v>2.5599569999999998</v>
      </c>
      <c r="I16" s="22">
        <v>2.4827260000000004</v>
      </c>
      <c r="J16" s="22">
        <f t="shared" si="0"/>
        <v>2.4628869703483418</v>
      </c>
      <c r="K16" s="22">
        <v>1.2800092466168338</v>
      </c>
      <c r="L16" s="22">
        <v>1.182877723731508</v>
      </c>
      <c r="M16" s="23">
        <f t="shared" si="1"/>
        <v>0.51556605385243215</v>
      </c>
      <c r="N16" s="24">
        <f t="shared" si="2"/>
        <v>0.99200917473307215</v>
      </c>
      <c r="O16" s="61">
        <v>20</v>
      </c>
      <c r="P16" s="22">
        <v>20</v>
      </c>
      <c r="Q16" s="24">
        <f t="shared" si="3"/>
        <v>1</v>
      </c>
    </row>
    <row r="17" spans="1:17" ht="25.5" x14ac:dyDescent="0.25">
      <c r="A17" s="18"/>
      <c r="B17" s="65">
        <v>5004978</v>
      </c>
      <c r="C17" s="20" t="s">
        <v>1763</v>
      </c>
      <c r="D17" s="20">
        <v>3000643</v>
      </c>
      <c r="E17" s="20" t="s">
        <v>1753</v>
      </c>
      <c r="F17" s="60">
        <v>152</v>
      </c>
      <c r="G17" s="20" t="s">
        <v>1458</v>
      </c>
      <c r="H17" s="21">
        <v>0.94643100000000013</v>
      </c>
      <c r="I17" s="22">
        <v>0.46728000000000003</v>
      </c>
      <c r="J17" s="22">
        <f t="shared" si="0"/>
        <v>0.42168114217929542</v>
      </c>
      <c r="K17" s="22">
        <v>0.16613194439560175</v>
      </c>
      <c r="L17" s="22">
        <v>0.25554919778369367</v>
      </c>
      <c r="M17" s="23">
        <f t="shared" si="1"/>
        <v>0.35552975602551307</v>
      </c>
      <c r="N17" s="24">
        <f t="shared" si="2"/>
        <v>0.90241641452511423</v>
      </c>
      <c r="O17" s="61">
        <v>6750</v>
      </c>
      <c r="P17" s="22">
        <v>6520</v>
      </c>
      <c r="Q17" s="24">
        <f t="shared" si="3"/>
        <v>0.96592592592592597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0</v>
      </c>
      <c r="I18" s="42">
        <f t="shared" ref="I18:L18" ca="1" si="4">OFFSET(I18,-MATCH("PROYECTOS",$A$8:$A$18,0)-1,0)-(OFFSET(I18,-MATCH("PROYECTOS",$A$8:$A$18,0),0))</f>
        <v>0.72990800000000178</v>
      </c>
      <c r="J18" s="42">
        <f t="shared" ca="1" si="4"/>
        <v>0.72941303858533324</v>
      </c>
      <c r="K18" s="42">
        <f t="shared" ca="1" si="4"/>
        <v>4.9005249980836219E-2</v>
      </c>
      <c r="L18" s="42">
        <f t="shared" ca="1" si="4"/>
        <v>0.68040778860449791</v>
      </c>
      <c r="M18" s="44">
        <f t="shared" ca="1" si="1"/>
        <v>6.7138940771763148E-2</v>
      </c>
      <c r="N18" s="45">
        <f t="shared" ca="1" si="2"/>
        <v>0.99932188520379606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89</v>
      </c>
      <c r="B1" s="48" t="s">
        <v>232</v>
      </c>
      <c r="C1" s="47" t="s">
        <v>52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1768</v>
      </c>
      <c r="L2" s="1" t="s">
        <v>1783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29.666166000000004</v>
      </c>
      <c r="E6" s="15">
        <f ca="1">SUM(E7:OFFSET(E7,50,0))</f>
        <v>40.102088999999999</v>
      </c>
      <c r="F6" s="15">
        <f ca="1">SUM(F7:OFFSET(F7,50,0))</f>
        <v>36.870530305732451</v>
      </c>
      <c r="G6" s="15">
        <f ca="1">SUM(G7:OFFSET(G7,50,0))</f>
        <v>10.51431804279855</v>
      </c>
      <c r="H6" s="15">
        <f ca="1">SUM(H7:OFFSET(H7,50,0))</f>
        <v>26.356212262933898</v>
      </c>
      <c r="I6" s="16">
        <f ca="1">IFERROR(G6/E6,0)</f>
        <v>0.26218878629486236</v>
      </c>
      <c r="J6" s="17">
        <f ca="1">IFERROR(SUM(G6,H6)/E6,0)</f>
        <v>0.91941669935779269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2.6689999999999998E-2</v>
      </c>
      <c r="F7" s="22">
        <f t="shared" ref="F7:F25" si="0">SUM(G7,H7)</f>
        <v>2.1000000648200512E-2</v>
      </c>
      <c r="G7" s="22">
        <v>2.6690000668168068E-2</v>
      </c>
      <c r="H7" s="22">
        <v>-5.690000019967556E-3</v>
      </c>
      <c r="I7" s="23">
        <f t="shared" ref="I7:I25" si="1">IFERROR(G7/E7,0)</f>
        <v>1.0000000250343974</v>
      </c>
      <c r="J7" s="24">
        <f t="shared" ref="J7:J25" si="2">IFERROR(SUM(G7,H7)/E7,0)</f>
        <v>0.78681156418885401</v>
      </c>
      <c r="K7" s="5"/>
      <c r="L7" t="s">
        <v>268</v>
      </c>
      <c r="M7" s="6">
        <v>0.13750000111758709</v>
      </c>
      <c r="N7" s="72">
        <v>1.0000000081279061</v>
      </c>
    </row>
    <row r="8" spans="1:14" x14ac:dyDescent="0.25">
      <c r="A8" s="18"/>
      <c r="B8" s="51">
        <v>2</v>
      </c>
      <c r="C8" s="20" t="s">
        <v>245</v>
      </c>
      <c r="D8" s="21">
        <v>1.1613610000000001</v>
      </c>
      <c r="E8" s="22">
        <v>2.6023220000000005</v>
      </c>
      <c r="F8" s="22">
        <f t="shared" si="0"/>
        <v>2.5719565700564999</v>
      </c>
      <c r="G8" s="22">
        <v>0.97831608398701064</v>
      </c>
      <c r="H8" s="22">
        <v>1.5936404860694893</v>
      </c>
      <c r="I8" s="23">
        <f t="shared" si="1"/>
        <v>0.37593967387087779</v>
      </c>
      <c r="J8" s="24">
        <f t="shared" si="2"/>
        <v>0.98833140943222997</v>
      </c>
      <c r="K8" s="5"/>
      <c r="L8" t="s">
        <v>264</v>
      </c>
      <c r="M8" s="6">
        <v>0.41163653575858916</v>
      </c>
      <c r="N8" s="72">
        <v>0.99833512988261419</v>
      </c>
    </row>
    <row r="9" spans="1:14" x14ac:dyDescent="0.25">
      <c r="A9" s="18"/>
      <c r="B9" s="51">
        <v>3</v>
      </c>
      <c r="C9" s="20" t="s">
        <v>246</v>
      </c>
      <c r="D9" s="21">
        <v>0.19333400000000001</v>
      </c>
      <c r="E9" s="22">
        <v>0.34360300000000005</v>
      </c>
      <c r="F9" s="22">
        <f t="shared" si="0"/>
        <v>0.29615143206319772</v>
      </c>
      <c r="G9" s="22">
        <v>0.14198656030930579</v>
      </c>
      <c r="H9" s="22">
        <v>0.15416487175389193</v>
      </c>
      <c r="I9" s="23">
        <f t="shared" si="1"/>
        <v>0.41322852335196658</v>
      </c>
      <c r="J9" s="24">
        <f t="shared" si="2"/>
        <v>0.86190001851903997</v>
      </c>
      <c r="K9" s="5"/>
      <c r="L9" t="s">
        <v>265</v>
      </c>
      <c r="M9" s="6">
        <v>0.44185749997268431</v>
      </c>
      <c r="N9" s="72">
        <v>0.99740523281276439</v>
      </c>
    </row>
    <row r="10" spans="1:14" x14ac:dyDescent="0.25">
      <c r="A10" s="18"/>
      <c r="B10" s="51">
        <v>5</v>
      </c>
      <c r="C10" s="20" t="s">
        <v>248</v>
      </c>
      <c r="D10" s="21">
        <v>1.5148250000000001</v>
      </c>
      <c r="E10" s="22">
        <v>1.2650740000000003</v>
      </c>
      <c r="F10" s="22">
        <f t="shared" si="0"/>
        <v>1.0551642977370648</v>
      </c>
      <c r="G10" s="22">
        <v>0.54946306305646431</v>
      </c>
      <c r="H10" s="22">
        <v>0.50570123468060046</v>
      </c>
      <c r="I10" s="23">
        <f t="shared" si="1"/>
        <v>0.43433274500658792</v>
      </c>
      <c r="J10" s="24">
        <f t="shared" si="2"/>
        <v>0.83407318286287169</v>
      </c>
      <c r="K10" s="5"/>
      <c r="L10" t="s">
        <v>245</v>
      </c>
      <c r="M10" s="6">
        <v>2.5719565700564999</v>
      </c>
      <c r="N10" s="72">
        <v>0.98833140943222997</v>
      </c>
    </row>
    <row r="11" spans="1:14" x14ac:dyDescent="0.25">
      <c r="A11" s="18"/>
      <c r="B11" s="51">
        <v>6</v>
      </c>
      <c r="C11" s="20" t="s">
        <v>249</v>
      </c>
      <c r="D11" s="21">
        <v>1.1081670000000001</v>
      </c>
      <c r="E11" s="22">
        <v>0.63086600000000004</v>
      </c>
      <c r="F11" s="22">
        <f t="shared" si="0"/>
        <v>0.44584717944962904</v>
      </c>
      <c r="G11" s="22">
        <v>0.13986648991703987</v>
      </c>
      <c r="H11" s="22">
        <v>0.30598068953258917</v>
      </c>
      <c r="I11" s="23">
        <f t="shared" si="1"/>
        <v>0.22170554431058237</v>
      </c>
      <c r="J11" s="24">
        <f t="shared" si="2"/>
        <v>0.70672247267982269</v>
      </c>
      <c r="K11" s="5"/>
      <c r="L11" t="s">
        <v>256</v>
      </c>
      <c r="M11" s="6">
        <v>0.21447849995456636</v>
      </c>
      <c r="N11" s="72">
        <v>0.96626735605708258</v>
      </c>
    </row>
    <row r="12" spans="1:14" x14ac:dyDescent="0.25">
      <c r="A12" s="18"/>
      <c r="B12" s="51">
        <v>8</v>
      </c>
      <c r="C12" s="20" t="s">
        <v>251</v>
      </c>
      <c r="D12" s="21">
        <v>17.879001000000002</v>
      </c>
      <c r="E12" s="22">
        <v>23.541047999999996</v>
      </c>
      <c r="F12" s="22">
        <f t="shared" si="0"/>
        <v>22.546952967415564</v>
      </c>
      <c r="G12" s="22">
        <v>5.9347009410557803</v>
      </c>
      <c r="H12" s="22">
        <v>16.612252026359783</v>
      </c>
      <c r="I12" s="23">
        <f t="shared" si="1"/>
        <v>0.2521001164033046</v>
      </c>
      <c r="J12" s="24">
        <f t="shared" si="2"/>
        <v>0.95777184462711973</v>
      </c>
      <c r="K12" s="5"/>
      <c r="L12" t="s">
        <v>259</v>
      </c>
      <c r="M12" s="6">
        <v>0.62827307684347034</v>
      </c>
      <c r="N12" s="72">
        <v>0.95941378549237977</v>
      </c>
    </row>
    <row r="13" spans="1:14" x14ac:dyDescent="0.25">
      <c r="A13" s="18"/>
      <c r="B13" s="51">
        <v>9</v>
      </c>
      <c r="C13" s="20" t="s">
        <v>252</v>
      </c>
      <c r="D13" s="21">
        <v>0.253606</v>
      </c>
      <c r="E13" s="22">
        <v>0.72365100000000016</v>
      </c>
      <c r="F13" s="22">
        <f t="shared" si="0"/>
        <v>0.51009530582814477</v>
      </c>
      <c r="G13" s="22">
        <v>0.40836480606230907</v>
      </c>
      <c r="H13" s="22">
        <v>0.1017304997658357</v>
      </c>
      <c r="I13" s="23">
        <f t="shared" si="1"/>
        <v>0.56431181061355407</v>
      </c>
      <c r="J13" s="24">
        <f t="shared" si="2"/>
        <v>0.70489131615674494</v>
      </c>
      <c r="K13" s="5"/>
      <c r="L13" t="s">
        <v>251</v>
      </c>
      <c r="M13" s="6">
        <v>22.546952967415564</v>
      </c>
      <c r="N13" s="72">
        <v>0.95777184462711973</v>
      </c>
    </row>
    <row r="14" spans="1:14" x14ac:dyDescent="0.25">
      <c r="A14" s="18"/>
      <c r="B14" s="51">
        <v>10</v>
      </c>
      <c r="C14" s="20" t="s">
        <v>253</v>
      </c>
      <c r="D14" s="21">
        <v>1.3612660000000003</v>
      </c>
      <c r="E14" s="22">
        <v>1.6987659999999996</v>
      </c>
      <c r="F14" s="22">
        <f t="shared" si="0"/>
        <v>1.4175528296582343</v>
      </c>
      <c r="G14" s="22">
        <v>0.27050103928195313</v>
      </c>
      <c r="H14" s="22">
        <v>1.1470517903762811</v>
      </c>
      <c r="I14" s="23">
        <f t="shared" si="1"/>
        <v>0.15923384343809166</v>
      </c>
      <c r="J14" s="24">
        <f t="shared" si="2"/>
        <v>0.83446032570597395</v>
      </c>
      <c r="K14" s="5"/>
      <c r="L14" t="s">
        <v>260</v>
      </c>
      <c r="M14" s="6">
        <v>1.8361862106939952</v>
      </c>
      <c r="N14" s="72">
        <v>0.95424317673275283</v>
      </c>
    </row>
    <row r="15" spans="1:14" x14ac:dyDescent="0.25">
      <c r="A15" s="18"/>
      <c r="B15" s="51">
        <v>12</v>
      </c>
      <c r="C15" s="20" t="s">
        <v>255</v>
      </c>
      <c r="D15" s="21">
        <v>0.74870099999999984</v>
      </c>
      <c r="E15" s="22">
        <v>1.2518120000000001</v>
      </c>
      <c r="F15" s="22">
        <f t="shared" si="0"/>
        <v>0.64166315024021969</v>
      </c>
      <c r="G15" s="22">
        <v>0.15682184087199857</v>
      </c>
      <c r="H15" s="22">
        <v>0.48484130936822112</v>
      </c>
      <c r="I15" s="23">
        <f t="shared" si="1"/>
        <v>0.12527587279239899</v>
      </c>
      <c r="J15" s="24">
        <f t="shared" si="2"/>
        <v>0.5125874733907485</v>
      </c>
      <c r="K15" s="5"/>
      <c r="L15" t="s">
        <v>263</v>
      </c>
      <c r="M15" s="6">
        <v>0.17418809561058879</v>
      </c>
      <c r="N15" s="72">
        <v>0.88425290554593805</v>
      </c>
    </row>
    <row r="16" spans="1:14" x14ac:dyDescent="0.25">
      <c r="A16" s="18"/>
      <c r="B16" s="51">
        <v>13</v>
      </c>
      <c r="C16" s="20" t="s">
        <v>256</v>
      </c>
      <c r="D16" s="21">
        <v>0.16172900000000001</v>
      </c>
      <c r="E16" s="22">
        <v>0.22196599999999997</v>
      </c>
      <c r="F16" s="22">
        <f t="shared" si="0"/>
        <v>0.21447849995456636</v>
      </c>
      <c r="G16" s="22">
        <v>0</v>
      </c>
      <c r="H16" s="22">
        <v>0.21447849995456636</v>
      </c>
      <c r="I16" s="23">
        <f t="shared" si="1"/>
        <v>0</v>
      </c>
      <c r="J16" s="24">
        <f t="shared" si="2"/>
        <v>0.96626735605708258</v>
      </c>
      <c r="K16" s="5"/>
      <c r="L16" t="s">
        <v>258</v>
      </c>
      <c r="M16" s="6">
        <v>3.103732532665163</v>
      </c>
      <c r="N16" s="72">
        <v>0.87679725950835319</v>
      </c>
    </row>
    <row r="17" spans="1:14" x14ac:dyDescent="0.25">
      <c r="A17" s="18"/>
      <c r="B17" s="51">
        <v>15</v>
      </c>
      <c r="C17" s="20" t="s">
        <v>258</v>
      </c>
      <c r="D17" s="21">
        <v>1.6934180000000001</v>
      </c>
      <c r="E17" s="22">
        <v>3.5398519999999998</v>
      </c>
      <c r="F17" s="22">
        <f t="shared" si="0"/>
        <v>3.103732532665163</v>
      </c>
      <c r="G17" s="22">
        <v>0.62673378927865997</v>
      </c>
      <c r="H17" s="22">
        <v>2.4769987433865031</v>
      </c>
      <c r="I17" s="23">
        <f t="shared" si="1"/>
        <v>0.17705084542479743</v>
      </c>
      <c r="J17" s="24">
        <f t="shared" si="2"/>
        <v>0.87679725950835319</v>
      </c>
      <c r="K17" s="5"/>
      <c r="L17" t="s">
        <v>262</v>
      </c>
      <c r="M17" s="6">
        <v>0.32694037996791303</v>
      </c>
      <c r="N17" s="72">
        <v>0.86592272009681293</v>
      </c>
    </row>
    <row r="18" spans="1:14" x14ac:dyDescent="0.25">
      <c r="A18" s="18"/>
      <c r="B18" s="51">
        <v>16</v>
      </c>
      <c r="C18" s="20" t="s">
        <v>259</v>
      </c>
      <c r="D18" s="21">
        <v>5.3606000000000001E-2</v>
      </c>
      <c r="E18" s="22">
        <v>0.65485099999999996</v>
      </c>
      <c r="F18" s="22">
        <f t="shared" si="0"/>
        <v>0.62827307684347034</v>
      </c>
      <c r="G18" s="22">
        <v>1.0499999858438969E-2</v>
      </c>
      <c r="H18" s="22">
        <v>0.61777307698503137</v>
      </c>
      <c r="I18" s="23">
        <f t="shared" si="1"/>
        <v>1.603418160534071E-2</v>
      </c>
      <c r="J18" s="24">
        <f t="shared" si="2"/>
        <v>0.95941378549237977</v>
      </c>
      <c r="K18" s="5"/>
      <c r="L18" t="s">
        <v>246</v>
      </c>
      <c r="M18" s="6">
        <v>0.29615143206319772</v>
      </c>
      <c r="N18" s="72">
        <v>0.86190001851903997</v>
      </c>
    </row>
    <row r="19" spans="1:14" x14ac:dyDescent="0.25">
      <c r="A19" s="18"/>
      <c r="B19" s="51">
        <v>17</v>
      </c>
      <c r="C19" s="20" t="s">
        <v>260</v>
      </c>
      <c r="D19" s="21">
        <v>1.391262</v>
      </c>
      <c r="E19" s="22">
        <v>1.9242330000000001</v>
      </c>
      <c r="F19" s="22">
        <f t="shared" si="0"/>
        <v>1.8361862106939952</v>
      </c>
      <c r="G19" s="22">
        <v>0.72684033128825831</v>
      </c>
      <c r="H19" s="22">
        <v>1.1093458794057369</v>
      </c>
      <c r="I19" s="23">
        <f t="shared" si="1"/>
        <v>0.37772989616551544</v>
      </c>
      <c r="J19" s="24">
        <f t="shared" si="2"/>
        <v>0.95424317673275283</v>
      </c>
      <c r="K19" s="5"/>
      <c r="L19" t="s">
        <v>253</v>
      </c>
      <c r="M19" s="6">
        <v>1.4175528296582343</v>
      </c>
      <c r="N19" s="72">
        <v>0.83446032570597395</v>
      </c>
    </row>
    <row r="20" spans="1:14" x14ac:dyDescent="0.25">
      <c r="A20" s="18"/>
      <c r="B20" s="51">
        <v>18</v>
      </c>
      <c r="C20" s="20" t="s">
        <v>261</v>
      </c>
      <c r="D20" s="21">
        <v>2.0225E-2</v>
      </c>
      <c r="E20" s="22">
        <v>0.109973</v>
      </c>
      <c r="F20" s="22">
        <f t="shared" si="0"/>
        <v>8.935374005113772E-2</v>
      </c>
      <c r="G20" s="22">
        <v>1.3308999878063332E-3</v>
      </c>
      <c r="H20" s="22">
        <v>8.8022840063331387E-2</v>
      </c>
      <c r="I20" s="23">
        <f t="shared" si="1"/>
        <v>1.2102061304195878E-2</v>
      </c>
      <c r="J20" s="24">
        <f t="shared" si="2"/>
        <v>0.81250616106805962</v>
      </c>
      <c r="K20" s="5"/>
      <c r="L20" t="s">
        <v>248</v>
      </c>
      <c r="M20" s="6">
        <v>1.0551642977370648</v>
      </c>
      <c r="N20" s="72">
        <v>0.83407318286287169</v>
      </c>
    </row>
    <row r="21" spans="1:14" x14ac:dyDescent="0.25">
      <c r="A21" s="18"/>
      <c r="B21" s="51">
        <v>19</v>
      </c>
      <c r="C21" s="20" t="s">
        <v>262</v>
      </c>
      <c r="D21" s="21">
        <v>0.38876500000000003</v>
      </c>
      <c r="E21" s="22">
        <v>0.37756300000000004</v>
      </c>
      <c r="F21" s="22">
        <f t="shared" si="0"/>
        <v>0.32694037996791303</v>
      </c>
      <c r="G21" s="22">
        <v>0.11794166069012135</v>
      </c>
      <c r="H21" s="22">
        <v>0.20899871927779168</v>
      </c>
      <c r="I21" s="23">
        <f t="shared" si="1"/>
        <v>0.31237610859676751</v>
      </c>
      <c r="J21" s="24">
        <f t="shared" si="2"/>
        <v>0.86592272009681293</v>
      </c>
      <c r="K21" s="5"/>
      <c r="L21" t="s">
        <v>261</v>
      </c>
      <c r="M21" s="6">
        <v>8.935374005113772E-2</v>
      </c>
      <c r="N21" s="72">
        <v>0.81250616106805962</v>
      </c>
    </row>
    <row r="22" spans="1:14" x14ac:dyDescent="0.25">
      <c r="A22" s="18"/>
      <c r="B22" s="51">
        <v>20</v>
      </c>
      <c r="C22" s="20" t="s">
        <v>263</v>
      </c>
      <c r="D22" s="21">
        <v>0.13639699999999996</v>
      </c>
      <c r="E22" s="22">
        <v>0.196989</v>
      </c>
      <c r="F22" s="22">
        <f t="shared" si="0"/>
        <v>0.17418809561058879</v>
      </c>
      <c r="G22" s="22">
        <v>4.0659999125637114E-2</v>
      </c>
      <c r="H22" s="22">
        <v>0.13352809648495167</v>
      </c>
      <c r="I22" s="23">
        <f t="shared" si="1"/>
        <v>0.20640745993754531</v>
      </c>
      <c r="J22" s="24">
        <f t="shared" si="2"/>
        <v>0.88425290554593805</v>
      </c>
      <c r="K22" s="5"/>
      <c r="L22" t="s">
        <v>244</v>
      </c>
      <c r="M22" s="6">
        <v>2.1000000648200512E-2</v>
      </c>
      <c r="N22" s="72">
        <v>0.78681156418885401</v>
      </c>
    </row>
    <row r="23" spans="1:14" x14ac:dyDescent="0.25">
      <c r="A23" s="18"/>
      <c r="B23" s="51">
        <v>21</v>
      </c>
      <c r="C23" s="20" t="s">
        <v>264</v>
      </c>
      <c r="D23" s="21">
        <v>0.91679200000000027</v>
      </c>
      <c r="E23" s="22">
        <v>0.41232300000000005</v>
      </c>
      <c r="F23" s="22">
        <f t="shared" si="0"/>
        <v>0.41163653575858916</v>
      </c>
      <c r="G23" s="22">
        <v>0.18643939071625937</v>
      </c>
      <c r="H23" s="22">
        <v>0.22519714504232979</v>
      </c>
      <c r="I23" s="23">
        <f t="shared" si="1"/>
        <v>0.45216830183196027</v>
      </c>
      <c r="J23" s="24">
        <f t="shared" si="2"/>
        <v>0.99833512988261419</v>
      </c>
      <c r="K23" s="5"/>
      <c r="L23" t="s">
        <v>249</v>
      </c>
      <c r="M23" s="6">
        <v>0.44584717944962904</v>
      </c>
      <c r="N23" s="72">
        <v>0.70672247267982269</v>
      </c>
    </row>
    <row r="24" spans="1:14" x14ac:dyDescent="0.25">
      <c r="A24" s="18"/>
      <c r="B24" s="51">
        <v>22</v>
      </c>
      <c r="C24" s="20" t="s">
        <v>265</v>
      </c>
      <c r="D24" s="21">
        <v>0.168711</v>
      </c>
      <c r="E24" s="22">
        <v>0.44300699999999998</v>
      </c>
      <c r="F24" s="22">
        <f t="shared" si="0"/>
        <v>0.44185749997268431</v>
      </c>
      <c r="G24" s="22">
        <v>0.19716114664333872</v>
      </c>
      <c r="H24" s="22">
        <v>0.24469635332934558</v>
      </c>
      <c r="I24" s="23">
        <f t="shared" si="1"/>
        <v>0.44505198934404816</v>
      </c>
      <c r="J24" s="24">
        <f t="shared" si="2"/>
        <v>0.99740523281276439</v>
      </c>
      <c r="K24" s="5"/>
      <c r="L24" t="s">
        <v>252</v>
      </c>
      <c r="M24" s="6">
        <v>0.51009530582814477</v>
      </c>
      <c r="N24" s="72">
        <v>0.70489131615674494</v>
      </c>
    </row>
    <row r="25" spans="1:14" ht="15.75" thickBot="1" x14ac:dyDescent="0.3">
      <c r="A25" s="25"/>
      <c r="B25" s="52">
        <v>25</v>
      </c>
      <c r="C25" s="27" t="s">
        <v>268</v>
      </c>
      <c r="D25" s="28">
        <v>0.51500000000000001</v>
      </c>
      <c r="E25" s="29">
        <v>0.13750000000000001</v>
      </c>
      <c r="F25" s="29">
        <f t="shared" si="0"/>
        <v>0.13750000111758709</v>
      </c>
      <c r="G25" s="29">
        <v>0</v>
      </c>
      <c r="H25" s="29">
        <v>0.13750000111758709</v>
      </c>
      <c r="I25" s="30">
        <f t="shared" si="1"/>
        <v>0</v>
      </c>
      <c r="J25" s="31">
        <f t="shared" si="2"/>
        <v>1.0000000081279061</v>
      </c>
      <c r="K25" s="5"/>
      <c r="L25" t="s">
        <v>255</v>
      </c>
      <c r="M25" s="6">
        <v>0.64166315024021969</v>
      </c>
      <c r="N25" s="72">
        <v>0.5125874733907485</v>
      </c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A13" sqref="A13:J13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89</v>
      </c>
      <c r="B1" s="53" t="s">
        <v>232</v>
      </c>
      <c r="C1" s="47" t="s">
        <v>52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1769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29.666166000000004</v>
      </c>
      <c r="E6" s="15">
        <v>40.102088999999999</v>
      </c>
      <c r="F6" s="15">
        <v>36.870530305732451</v>
      </c>
      <c r="G6" s="15">
        <v>10.51431804279855</v>
      </c>
      <c r="H6" s="15">
        <v>26.356212262933898</v>
      </c>
      <c r="I6" s="16">
        <v>0.26218878629486236</v>
      </c>
      <c r="J6" s="17">
        <v>0.91941669935779269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8.377632000000002</v>
      </c>
      <c r="E7" s="36">
        <f ca="1">SUM(E8:OFFSET(E6,MATCH("GOBIERNOS REGIONALES",$A$8:$A$50,0),0))</f>
        <v>9.5473970000000001</v>
      </c>
      <c r="F7" s="36">
        <f ca="1">SUM(F8:OFFSET(F6,MATCH("GOBIERNOS REGIONALES",$A$8:$A$50,0),0))</f>
        <v>8.9841097125360871</v>
      </c>
      <c r="G7" s="36">
        <f ca="1">SUM(G8:OFFSET(G6,MATCH("GOBIERNOS REGIONALES",$A$8:$A$50,0),0))</f>
        <v>2.824858867439616</v>
      </c>
      <c r="H7" s="36">
        <f ca="1">SUM(H8:OFFSET(H6,MATCH("GOBIERNOS REGIONALES",$A$8:$A$50,0),0))</f>
        <v>6.1592508450964711</v>
      </c>
      <c r="I7" s="37">
        <f ca="1">IFERROR(G7/E7,0)</f>
        <v>0.29587738599742064</v>
      </c>
      <c r="J7" s="38">
        <f ca="1">IFERROR(SUM(G7,H7)/E7,0)</f>
        <v>0.9410009568614448</v>
      </c>
      <c r="K7" s="5"/>
    </row>
    <row r="8" spans="1:11" x14ac:dyDescent="0.25">
      <c r="A8" s="18"/>
      <c r="B8" s="19">
        <v>13</v>
      </c>
      <c r="C8" s="20" t="s">
        <v>112</v>
      </c>
      <c r="D8" s="21">
        <v>6.6902400000000011</v>
      </c>
      <c r="E8" s="22">
        <v>5.958742</v>
      </c>
      <c r="F8" s="22">
        <f t="shared" ref="F8:F14" si="0">SUM(G8,H8)</f>
        <v>5.7965063966187014</v>
      </c>
      <c r="G8" s="22">
        <v>2.1105900294787716</v>
      </c>
      <c r="H8" s="22">
        <v>3.6859163671399293</v>
      </c>
      <c r="I8" s="23">
        <f t="shared" ref="I8:I14" si="1">IFERROR(G8/E8,0)</f>
        <v>0.35420060634925488</v>
      </c>
      <c r="J8" s="24">
        <f t="shared" ref="J8:J14" si="2">IFERROR(SUM(G8,H8)/E8,0)</f>
        <v>0.97277351437915949</v>
      </c>
      <c r="K8" s="5"/>
    </row>
    <row r="9" spans="1:11" ht="25.5" x14ac:dyDescent="0.25">
      <c r="A9" s="18"/>
      <c r="B9" s="19">
        <v>163</v>
      </c>
      <c r="C9" s="20" t="s">
        <v>146</v>
      </c>
      <c r="D9" s="21">
        <v>1.3757680000000001</v>
      </c>
      <c r="E9" s="22">
        <v>3.2765810000000006</v>
      </c>
      <c r="F9" s="22">
        <f t="shared" si="0"/>
        <v>2.9193879160125111</v>
      </c>
      <c r="G9" s="22">
        <v>0.63123931035806891</v>
      </c>
      <c r="H9" s="22">
        <v>2.2881486056544422</v>
      </c>
      <c r="I9" s="23">
        <f t="shared" si="1"/>
        <v>0.19265182528924779</v>
      </c>
      <c r="J9" s="24">
        <f t="shared" si="2"/>
        <v>0.89098603575266733</v>
      </c>
      <c r="K9" s="5"/>
    </row>
    <row r="10" spans="1:11" ht="25.5" x14ac:dyDescent="0.25">
      <c r="A10" s="18"/>
      <c r="B10" s="19">
        <v>331</v>
      </c>
      <c r="C10" s="20" t="s">
        <v>157</v>
      </c>
      <c r="D10" s="21">
        <v>0.31162399999999996</v>
      </c>
      <c r="E10" s="22">
        <v>0.31207399999999996</v>
      </c>
      <c r="F10" s="22">
        <f t="shared" si="0"/>
        <v>0.26821539990487508</v>
      </c>
      <c r="G10" s="22">
        <v>8.3029527602775488E-2</v>
      </c>
      <c r="H10" s="22">
        <v>0.1851858723020996</v>
      </c>
      <c r="I10" s="23">
        <f t="shared" si="1"/>
        <v>0.26605717747321306</v>
      </c>
      <c r="J10" s="24">
        <f t="shared" si="2"/>
        <v>0.85946089679010462</v>
      </c>
      <c r="K10" s="5"/>
    </row>
    <row r="11" spans="1:11" x14ac:dyDescent="0.25">
      <c r="A11" s="32" t="s">
        <v>204</v>
      </c>
      <c r="B11" s="33"/>
      <c r="C11" s="34"/>
      <c r="D11" s="35">
        <f ca="1">SUM(D12:OFFSET(D10,(MATCH("GOBIERNOS LOCALES",$A$8:$A$50,0)-MATCH("GOBIERNOS REGIONALES",$A$8:$A$50,0)),0))</f>
        <v>1.316487</v>
      </c>
      <c r="E11" s="36">
        <f ca="1">SUM(E12:OFFSET(E10,(MATCH("GOBIERNOS LOCALES",$A$8:$A$50,0)-MATCH("GOBIERNOS REGIONALES",$A$8:$A$50,0)),0))</f>
        <v>1.9413960000000001</v>
      </c>
      <c r="F11" s="36">
        <f ca="1">SUM(F12:OFFSET(F10,(MATCH("GOBIERNOS LOCALES",$A$8:$A$50,0)-MATCH("GOBIERNOS REGIONALES",$A$8:$A$50,0)),0))</f>
        <v>1.8533484507565845</v>
      </c>
      <c r="G11" s="36">
        <f ca="1">SUM(G12:OFFSET(G10,(MATCH("GOBIERNOS LOCALES",$A$8:$A$50,0)-MATCH("GOBIERNOS REGIONALES",$A$8:$A$50,0)),0))</f>
        <v>0.72817123127606465</v>
      </c>
      <c r="H11" s="36">
        <f ca="1">SUM(H12:OFFSET(H10,(MATCH("GOBIERNOS LOCALES",$A$8:$A$50,0)-MATCH("GOBIERNOS REGIONALES",$A$8:$A$50,0)),0))</f>
        <v>1.1251772194805199</v>
      </c>
      <c r="I11" s="37">
        <f t="shared" ca="1" si="1"/>
        <v>0.37507609538500369</v>
      </c>
      <c r="J11" s="38">
        <f t="shared" ca="1" si="2"/>
        <v>0.9546473005798839</v>
      </c>
      <c r="K11" s="5"/>
    </row>
    <row r="12" spans="1:11" x14ac:dyDescent="0.25">
      <c r="A12" s="18"/>
      <c r="B12" s="19">
        <v>454</v>
      </c>
      <c r="C12" s="20" t="s">
        <v>219</v>
      </c>
      <c r="D12" s="21">
        <v>1.296262</v>
      </c>
      <c r="E12" s="22">
        <v>1.9242330000000001</v>
      </c>
      <c r="F12" s="22">
        <f t="shared" si="0"/>
        <v>1.8361862106939952</v>
      </c>
      <c r="G12" s="22">
        <v>0.72684033128825831</v>
      </c>
      <c r="H12" s="22">
        <v>1.1093458794057369</v>
      </c>
      <c r="I12" s="23">
        <f t="shared" si="1"/>
        <v>0.37772989616551544</v>
      </c>
      <c r="J12" s="24">
        <f t="shared" si="2"/>
        <v>0.95424317673275283</v>
      </c>
      <c r="K12" s="5"/>
    </row>
    <row r="13" spans="1:11" x14ac:dyDescent="0.25">
      <c r="A13" s="18"/>
      <c r="B13" s="19">
        <v>455</v>
      </c>
      <c r="C13" s="20" t="s">
        <v>220</v>
      </c>
      <c r="D13" s="21">
        <v>2.0225E-2</v>
      </c>
      <c r="E13" s="22">
        <v>1.7162999999999998E-2</v>
      </c>
      <c r="F13" s="22">
        <f t="shared" si="0"/>
        <v>1.7162240062589262E-2</v>
      </c>
      <c r="G13" s="22">
        <v>1.3308999878063332E-3</v>
      </c>
      <c r="H13" s="22">
        <v>1.5831340074782929E-2</v>
      </c>
      <c r="I13" s="23">
        <f t="shared" si="1"/>
        <v>7.7544717578880928E-2</v>
      </c>
      <c r="J13" s="24">
        <f t="shared" si="2"/>
        <v>0.99995572234395291</v>
      </c>
      <c r="K13" s="5"/>
    </row>
    <row r="14" spans="1:11" ht="15.75" thickBot="1" x14ac:dyDescent="0.3">
      <c r="A14" s="39" t="s">
        <v>231</v>
      </c>
      <c r="B14" s="40"/>
      <c r="C14" s="41"/>
      <c r="D14" s="42">
        <v>19.972047</v>
      </c>
      <c r="E14" s="43">
        <v>28.613295999999998</v>
      </c>
      <c r="F14" s="43">
        <f t="shared" si="0"/>
        <v>26.033072142439778</v>
      </c>
      <c r="G14" s="43">
        <v>6.9612879440828692</v>
      </c>
      <c r="H14" s="43">
        <v>19.071784198356909</v>
      </c>
      <c r="I14" s="44">
        <f t="shared" si="1"/>
        <v>0.24328857270000875</v>
      </c>
      <c r="J14" s="45">
        <f t="shared" si="2"/>
        <v>0.9098243048420489</v>
      </c>
      <c r="K14" s="5"/>
    </row>
    <row r="15" spans="1:11" x14ac:dyDescent="0.25">
      <c r="D15" s="6"/>
      <c r="E15" s="6"/>
      <c r="F15" s="6"/>
      <c r="G15" s="6"/>
      <c r="H15" s="6"/>
      <c r="I15" s="5"/>
      <c r="J15" s="5"/>
      <c r="K15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89</v>
      </c>
      <c r="B1" s="47" t="s">
        <v>232</v>
      </c>
      <c r="C1" s="47" t="s">
        <v>52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1770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29.666166000000004</v>
      </c>
      <c r="G6" s="15">
        <v>40.102088999999999</v>
      </c>
      <c r="H6" s="15">
        <v>36.870530305732451</v>
      </c>
      <c r="I6" s="15">
        <v>10.51431804279855</v>
      </c>
      <c r="J6" s="15">
        <v>26.356212262933898</v>
      </c>
      <c r="K6" s="16">
        <v>0.26218878629486236</v>
      </c>
      <c r="L6" s="17">
        <v>0.91941669935779269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8.4895569999999978</v>
      </c>
      <c r="G7" s="36">
        <f ca="1">SUM(G8:OFFSET(G6,MATCH("PROYECTOS",$A$8:$A$50,0),0))</f>
        <v>9.5757480000000008</v>
      </c>
      <c r="H7" s="36">
        <f ca="1">SUM(H8:OFFSET(H6,MATCH("PROYECTOS",$A$8:$A$50,0),0))</f>
        <v>9.0138748403553333</v>
      </c>
      <c r="I7" s="36">
        <f ca="1">SUM(I8:OFFSET(I6,MATCH("PROYECTOS",$A$8:$A$50,0),0))</f>
        <v>2.7914260569414182</v>
      </c>
      <c r="J7" s="36">
        <f ca="1">SUM(J8:OFFSET(J6,MATCH("PROYECTOS",$A$8:$A$50,0),0))</f>
        <v>6.2224487834139151</v>
      </c>
      <c r="K7" s="37">
        <f ca="1">IFERROR(I7/G7,0)</f>
        <v>0.29150997467157846</v>
      </c>
      <c r="L7" s="38">
        <f ca="1">IFERROR(SUM(I7,J7)/G7,0)</f>
        <v>0.94132331389206692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1.8720580000000002</v>
      </c>
      <c r="G8" s="22">
        <v>2.1440370000000004</v>
      </c>
      <c r="H8" s="22">
        <f t="shared" ref="H8:H10" si="0">SUM(I8,J8)</f>
        <v>2.1329934288005465</v>
      </c>
      <c r="I8" s="22">
        <v>0.84430090121895773</v>
      </c>
      <c r="J8" s="22">
        <v>1.2886925275815888</v>
      </c>
      <c r="K8" s="23">
        <f t="shared" ref="K8:K11" si="1">IFERROR(I8/G8,0)</f>
        <v>0.39379026631488057</v>
      </c>
      <c r="L8" s="24">
        <f t="shared" ref="L8:L11" si="2">IFERROR(SUM(I8,J8)/G8,0)</f>
        <v>0.99484916948753499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3000339</v>
      </c>
      <c r="C9" s="20" t="s">
        <v>1771</v>
      </c>
      <c r="D9" s="60">
        <v>86</v>
      </c>
      <c r="E9" s="20" t="s">
        <v>469</v>
      </c>
      <c r="F9" s="21">
        <v>5.2745239999999987</v>
      </c>
      <c r="G9" s="22">
        <v>6.5216500000000002</v>
      </c>
      <c r="H9" s="22">
        <f t="shared" si="0"/>
        <v>6.0167924080999224</v>
      </c>
      <c r="I9" s="22">
        <v>1.3023160643715528</v>
      </c>
      <c r="J9" s="22">
        <v>4.7144763437283697</v>
      </c>
      <c r="K9" s="23">
        <f t="shared" si="1"/>
        <v>0.19969119231659974</v>
      </c>
      <c r="L9" s="24">
        <f t="shared" si="2"/>
        <v>0.92258744460373099</v>
      </c>
      <c r="M9" s="61"/>
      <c r="N9" s="22"/>
      <c r="O9" s="24" t="str">
        <f t="shared" ref="O9:O10" si="3">IFERROR(N9/M9,".")</f>
        <v>.</v>
      </c>
    </row>
    <row r="10" spans="1:15" ht="51" x14ac:dyDescent="0.25">
      <c r="A10" s="18"/>
      <c r="B10" s="20">
        <v>3000566</v>
      </c>
      <c r="C10" s="20" t="s">
        <v>1772</v>
      </c>
      <c r="D10" s="60">
        <v>86</v>
      </c>
      <c r="E10" s="20" t="s">
        <v>469</v>
      </c>
      <c r="F10" s="21">
        <v>1.3429749999999998</v>
      </c>
      <c r="G10" s="22">
        <v>0.91006100000000001</v>
      </c>
      <c r="H10" s="22">
        <f t="shared" si="0"/>
        <v>0.86408900345486472</v>
      </c>
      <c r="I10" s="22">
        <v>0.64480909135090769</v>
      </c>
      <c r="J10" s="22">
        <v>0.21927991210395703</v>
      </c>
      <c r="K10" s="23">
        <f t="shared" si="1"/>
        <v>0.70853392393576664</v>
      </c>
      <c r="L10" s="24">
        <f t="shared" si="2"/>
        <v>0.94948470866773182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21.176609000000006</v>
      </c>
      <c r="G11" s="43">
        <f t="shared" ref="G11:J11" ca="1" si="4">OFFSET(G11,-MATCH("PROYECTOS",$A$8:$A$50,0)-1,0)-(OFFSET(G11,-MATCH("PROYECTOS",$A$8:$A$50,0),0))</f>
        <v>30.526340999999999</v>
      </c>
      <c r="H11" s="43">
        <f t="shared" ca="1" si="4"/>
        <v>27.856655465377116</v>
      </c>
      <c r="I11" s="43">
        <f t="shared" ca="1" si="4"/>
        <v>7.7228919858571317</v>
      </c>
      <c r="J11" s="43">
        <f t="shared" ca="1" si="4"/>
        <v>20.133763479519985</v>
      </c>
      <c r="K11" s="44">
        <f t="shared" ca="1" si="1"/>
        <v>0.25299108025613459</v>
      </c>
      <c r="L11" s="45">
        <f t="shared" ca="1" si="2"/>
        <v>0.91254485643651551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1784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B1" sqref="B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89</v>
      </c>
      <c r="B1" s="47" t="s">
        <v>232</v>
      </c>
      <c r="C1" s="47" t="s">
        <v>52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1773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29.666166000000004</v>
      </c>
      <c r="I6" s="15">
        <v>40.102088999999999</v>
      </c>
      <c r="J6" s="15">
        <v>36.870530305732451</v>
      </c>
      <c r="K6" s="15">
        <v>10.51431804279855</v>
      </c>
      <c r="L6" s="15">
        <v>26.356212262933898</v>
      </c>
      <c r="M6" s="16">
        <v>0.26218878629486236</v>
      </c>
      <c r="N6" s="17">
        <v>0.91941669935779269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SUM(H8:OFFSET(H6,MATCH("PROYECTOS",$A$8:$A$17,0),0))</f>
        <v>8.4895569999999996</v>
      </c>
      <c r="I7" s="35">
        <f ca="1">SUM(I8:OFFSET(I6,MATCH("PROYECTOS",$A$8:$A$17,0),0))</f>
        <v>9.575747999999999</v>
      </c>
      <c r="J7" s="35">
        <f ca="1">SUM(J8:OFFSET(J6,MATCH("PROYECTOS",$A$8:$A$17,0),0))</f>
        <v>9.0138748403553333</v>
      </c>
      <c r="K7" s="35">
        <f ca="1">SUM(K8:OFFSET(K6,MATCH("PROYECTOS",$A$8:$A$17,0),0))</f>
        <v>2.7914260569414182</v>
      </c>
      <c r="L7" s="35">
        <f ca="1">SUM(L8:OFFSET(L6,MATCH("PROYECTOS",$A$8:$A$17,0),0))</f>
        <v>6.2224487834139151</v>
      </c>
      <c r="M7" s="37">
        <f ca="1">IFERROR(K7/I7,0)</f>
        <v>0.29150997467157852</v>
      </c>
      <c r="N7" s="38">
        <f ca="1">IFERROR(SUM(K7,L7)/I7,0)</f>
        <v>0.94132331389206714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1.8720580000000002</v>
      </c>
      <c r="I8" s="22">
        <v>2.144037</v>
      </c>
      <c r="J8" s="22">
        <f t="shared" ref="J8:J16" si="0">SUM(K8,L8)</f>
        <v>2.1329934288005465</v>
      </c>
      <c r="K8" s="22">
        <v>0.84430090121895773</v>
      </c>
      <c r="L8" s="22">
        <v>1.2886925275815888</v>
      </c>
      <c r="M8" s="23">
        <f t="shared" ref="M8:M17" si="1">IFERROR(K8/I8,0)</f>
        <v>0.39379026631488062</v>
      </c>
      <c r="N8" s="24">
        <f t="shared" ref="N8:N17" si="2">IFERROR(SUM(K8,L8)/I8,0)</f>
        <v>0.99484916948753521</v>
      </c>
      <c r="O8" s="61">
        <v>31</v>
      </c>
      <c r="P8" s="22">
        <v>27.959999999999997</v>
      </c>
      <c r="Q8" s="24">
        <f>IFERROR(P8/O8,".")</f>
        <v>0.90193548387096767</v>
      </c>
    </row>
    <row r="9" spans="1:17" ht="51" x14ac:dyDescent="0.25">
      <c r="A9" s="18"/>
      <c r="B9" s="65">
        <v>5002989</v>
      </c>
      <c r="C9" s="20" t="s">
        <v>1774</v>
      </c>
      <c r="D9" s="20">
        <v>3000339</v>
      </c>
      <c r="E9" s="20" t="s">
        <v>1771</v>
      </c>
      <c r="F9" s="60">
        <v>227</v>
      </c>
      <c r="G9" s="20" t="s">
        <v>903</v>
      </c>
      <c r="H9" s="21">
        <v>0.222606</v>
      </c>
      <c r="I9" s="22">
        <v>0.20257600000000003</v>
      </c>
      <c r="J9" s="22">
        <f t="shared" si="0"/>
        <v>0.18185142709990032</v>
      </c>
      <c r="K9" s="22">
        <v>2.6115290282177739E-2</v>
      </c>
      <c r="L9" s="22">
        <v>0.15573613681772258</v>
      </c>
      <c r="M9" s="23">
        <f t="shared" si="1"/>
        <v>0.12891601316137022</v>
      </c>
      <c r="N9" s="24">
        <f t="shared" si="2"/>
        <v>0.89769482613883322</v>
      </c>
      <c r="O9" s="61">
        <v>28</v>
      </c>
      <c r="P9" s="22">
        <v>7.4</v>
      </c>
      <c r="Q9" s="24">
        <f t="shared" ref="Q9:Q16" si="3">IFERROR(P9/O9,".")</f>
        <v>0.26428571428571429</v>
      </c>
    </row>
    <row r="10" spans="1:17" ht="25.5" x14ac:dyDescent="0.25">
      <c r="A10" s="18"/>
      <c r="B10" s="65">
        <v>5004175</v>
      </c>
      <c r="C10" s="20" t="s">
        <v>900</v>
      </c>
      <c r="D10" s="20">
        <v>3000339</v>
      </c>
      <c r="E10" s="20" t="s">
        <v>1771</v>
      </c>
      <c r="F10" s="60">
        <v>14</v>
      </c>
      <c r="G10" s="20" t="s">
        <v>815</v>
      </c>
      <c r="H10" s="21">
        <v>0.6</v>
      </c>
      <c r="I10" s="22">
        <v>0.59901400000000005</v>
      </c>
      <c r="J10" s="22">
        <f t="shared" si="0"/>
        <v>0.53832616459112614</v>
      </c>
      <c r="K10" s="22">
        <v>0</v>
      </c>
      <c r="L10" s="22">
        <v>0.53832616459112614</v>
      </c>
      <c r="M10" s="23">
        <f t="shared" si="1"/>
        <v>0</v>
      </c>
      <c r="N10" s="24">
        <f t="shared" si="2"/>
        <v>0.89868711681384095</v>
      </c>
      <c r="O10" s="61">
        <v>13</v>
      </c>
      <c r="P10" s="22">
        <v>0</v>
      </c>
      <c r="Q10" s="24">
        <f t="shared" si="3"/>
        <v>0</v>
      </c>
    </row>
    <row r="11" spans="1:17" ht="51" x14ac:dyDescent="0.25">
      <c r="A11" s="18"/>
      <c r="B11" s="65">
        <v>5005098</v>
      </c>
      <c r="C11" s="20" t="s">
        <v>1775</v>
      </c>
      <c r="D11" s="20">
        <v>3000339</v>
      </c>
      <c r="E11" s="20" t="s">
        <v>1771</v>
      </c>
      <c r="F11" s="60">
        <v>46</v>
      </c>
      <c r="G11" s="20" t="s">
        <v>866</v>
      </c>
      <c r="H11" s="21">
        <v>4.3919180000000004</v>
      </c>
      <c r="I11" s="22">
        <v>4.099348</v>
      </c>
      <c r="J11" s="22">
        <f t="shared" si="0"/>
        <v>3.9855524382657896</v>
      </c>
      <c r="K11" s="22">
        <v>1.2639007737961947</v>
      </c>
      <c r="L11" s="22">
        <v>2.7216516644695949</v>
      </c>
      <c r="M11" s="23">
        <f t="shared" si="1"/>
        <v>0.30831751141796077</v>
      </c>
      <c r="N11" s="24">
        <f t="shared" si="2"/>
        <v>0.97224057051652835</v>
      </c>
      <c r="O11" s="61">
        <v>14</v>
      </c>
      <c r="P11" s="22">
        <v>12.76</v>
      </c>
      <c r="Q11" s="24">
        <f t="shared" si="3"/>
        <v>0.91142857142857137</v>
      </c>
    </row>
    <row r="12" spans="1:17" ht="25.5" x14ac:dyDescent="0.25">
      <c r="A12" s="18"/>
      <c r="B12" s="65">
        <v>5005099</v>
      </c>
      <c r="C12" s="20" t="s">
        <v>1776</v>
      </c>
      <c r="D12" s="20">
        <v>3000339</v>
      </c>
      <c r="E12" s="20" t="s">
        <v>1771</v>
      </c>
      <c r="F12" s="60">
        <v>460</v>
      </c>
      <c r="G12" s="20" t="s">
        <v>1781</v>
      </c>
      <c r="H12" s="21">
        <v>6.0000000000000005E-2</v>
      </c>
      <c r="I12" s="22">
        <v>1.6207120000000002</v>
      </c>
      <c r="J12" s="22">
        <f t="shared" si="0"/>
        <v>1.3110623781431059</v>
      </c>
      <c r="K12" s="22">
        <v>1.2300000293180346E-2</v>
      </c>
      <c r="L12" s="22">
        <v>1.2987623778499255</v>
      </c>
      <c r="M12" s="23">
        <f t="shared" si="1"/>
        <v>7.5892572481602808E-3</v>
      </c>
      <c r="N12" s="24">
        <f t="shared" si="2"/>
        <v>0.80894222918267145</v>
      </c>
      <c r="O12" s="61">
        <v>5</v>
      </c>
      <c r="P12" s="22">
        <v>2.5999999999999996</v>
      </c>
      <c r="Q12" s="24">
        <f t="shared" si="3"/>
        <v>0.51999999999999991</v>
      </c>
    </row>
    <row r="13" spans="1:17" ht="51" x14ac:dyDescent="0.25">
      <c r="A13" s="18"/>
      <c r="B13" s="65">
        <v>5002982</v>
      </c>
      <c r="C13" s="20" t="s">
        <v>1777</v>
      </c>
      <c r="D13" s="20">
        <v>3000566</v>
      </c>
      <c r="E13" s="20" t="s">
        <v>1772</v>
      </c>
      <c r="F13" s="60">
        <v>14</v>
      </c>
      <c r="G13" s="20" t="s">
        <v>815</v>
      </c>
      <c r="H13" s="21">
        <v>6.143E-3</v>
      </c>
      <c r="I13" s="22">
        <v>4.6450000000000007E-3</v>
      </c>
      <c r="J13" s="22">
        <f t="shared" si="0"/>
        <v>4.6443399664894969E-3</v>
      </c>
      <c r="K13" s="22">
        <v>2.8463999478844926E-4</v>
      </c>
      <c r="L13" s="22">
        <v>4.3596999717010476E-3</v>
      </c>
      <c r="M13" s="23">
        <f t="shared" si="1"/>
        <v>6.1278793280613392E-2</v>
      </c>
      <c r="N13" s="24">
        <f t="shared" si="2"/>
        <v>0.99985790451872902</v>
      </c>
      <c r="O13" s="61">
        <v>8</v>
      </c>
      <c r="P13" s="22">
        <v>10</v>
      </c>
      <c r="Q13" s="24">
        <f t="shared" si="3"/>
        <v>1.25</v>
      </c>
    </row>
    <row r="14" spans="1:17" ht="51" x14ac:dyDescent="0.25">
      <c r="A14" s="18"/>
      <c r="B14" s="65">
        <v>5004189</v>
      </c>
      <c r="C14" s="20" t="s">
        <v>1778</v>
      </c>
      <c r="D14" s="20">
        <v>3000566</v>
      </c>
      <c r="E14" s="20" t="s">
        <v>1772</v>
      </c>
      <c r="F14" s="60">
        <v>227</v>
      </c>
      <c r="G14" s="20" t="s">
        <v>903</v>
      </c>
      <c r="H14" s="21">
        <v>6.7039000000000001E-2</v>
      </c>
      <c r="I14" s="22">
        <v>0.13862000000000002</v>
      </c>
      <c r="J14" s="22">
        <f t="shared" si="0"/>
        <v>0.101930110826288</v>
      </c>
      <c r="K14" s="22">
        <v>9.0947502249036916E-3</v>
      </c>
      <c r="L14" s="22">
        <v>9.2835360601384309E-2</v>
      </c>
      <c r="M14" s="23">
        <f t="shared" si="1"/>
        <v>6.5609221071300614E-2</v>
      </c>
      <c r="N14" s="24">
        <f t="shared" si="2"/>
        <v>0.73532037820147156</v>
      </c>
      <c r="O14" s="61">
        <v>436</v>
      </c>
      <c r="P14" s="22">
        <v>348.27</v>
      </c>
      <c r="Q14" s="24">
        <f t="shared" si="3"/>
        <v>0.7987844036697247</v>
      </c>
    </row>
    <row r="15" spans="1:17" ht="51" x14ac:dyDescent="0.25">
      <c r="A15" s="18"/>
      <c r="B15" s="65">
        <v>5004212</v>
      </c>
      <c r="C15" s="20" t="s">
        <v>1779</v>
      </c>
      <c r="D15" s="20">
        <v>3000566</v>
      </c>
      <c r="E15" s="20" t="s">
        <v>1772</v>
      </c>
      <c r="F15" s="60">
        <v>535</v>
      </c>
      <c r="G15" s="20" t="s">
        <v>901</v>
      </c>
      <c r="H15" s="21">
        <v>0.78075299999999992</v>
      </c>
      <c r="I15" s="22">
        <v>0.76679600000000003</v>
      </c>
      <c r="J15" s="22">
        <f t="shared" si="0"/>
        <v>0.75751455266208723</v>
      </c>
      <c r="K15" s="22">
        <v>0.63542970113121555</v>
      </c>
      <c r="L15" s="22">
        <v>0.12208485153087167</v>
      </c>
      <c r="M15" s="23">
        <f t="shared" si="1"/>
        <v>0.82868155432633395</v>
      </c>
      <c r="N15" s="24">
        <f t="shared" si="2"/>
        <v>0.9878958062667087</v>
      </c>
      <c r="O15" s="61">
        <v>1813</v>
      </c>
      <c r="P15" s="22">
        <v>1829.9</v>
      </c>
      <c r="Q15" s="24">
        <f t="shared" si="3"/>
        <v>1.0093215664644237</v>
      </c>
    </row>
    <row r="16" spans="1:17" ht="63.75" x14ac:dyDescent="0.25">
      <c r="A16" s="18"/>
      <c r="B16" s="65">
        <v>5005100</v>
      </c>
      <c r="C16" s="20" t="s">
        <v>1780</v>
      </c>
      <c r="D16" s="20">
        <v>3000566</v>
      </c>
      <c r="E16" s="20" t="s">
        <v>1772</v>
      </c>
      <c r="F16" s="60">
        <v>419</v>
      </c>
      <c r="G16" s="20" t="s">
        <v>1782</v>
      </c>
      <c r="H16" s="21">
        <v>0.48903999999999992</v>
      </c>
      <c r="I16" s="22">
        <v>0</v>
      </c>
      <c r="J16" s="22">
        <f t="shared" si="0"/>
        <v>0</v>
      </c>
      <c r="K16" s="22">
        <v>0</v>
      </c>
      <c r="L16" s="22">
        <v>0</v>
      </c>
      <c r="M16" s="23">
        <f t="shared" si="1"/>
        <v>0</v>
      </c>
      <c r="N16" s="24">
        <f t="shared" si="2"/>
        <v>0</v>
      </c>
      <c r="O16" s="61">
        <v>100</v>
      </c>
      <c r="P16" s="22">
        <v>0</v>
      </c>
      <c r="Q16" s="24">
        <f t="shared" si="3"/>
        <v>0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OFFSET(H17,-MATCH("PROYECTOS",$A$8:$A$17,0)-1,0)-(OFFSET(H17,-MATCH("PROYECTOS",$A$8:$A$17,0),0))</f>
        <v>21.176609000000006</v>
      </c>
      <c r="I17" s="42">
        <f t="shared" ref="I17:L17" ca="1" si="4">OFFSET(I17,-MATCH("PROYECTOS",$A$8:$A$17,0)-1,0)-(OFFSET(I17,-MATCH("PROYECTOS",$A$8:$A$17,0),0))</f>
        <v>30.526341000000002</v>
      </c>
      <c r="J17" s="42">
        <f t="shared" ca="1" si="4"/>
        <v>27.856655465377116</v>
      </c>
      <c r="K17" s="42">
        <f t="shared" ca="1" si="4"/>
        <v>7.7228919858571317</v>
      </c>
      <c r="L17" s="42">
        <f t="shared" ca="1" si="4"/>
        <v>20.133763479519985</v>
      </c>
      <c r="M17" s="44">
        <f t="shared" ca="1" si="1"/>
        <v>0.25299108025613459</v>
      </c>
      <c r="N17" s="45">
        <f t="shared" ca="1" si="2"/>
        <v>0.91254485643651539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90</v>
      </c>
      <c r="B1" s="48" t="s">
        <v>232</v>
      </c>
      <c r="C1" s="47" t="s">
        <v>53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1785</v>
      </c>
      <c r="L2" s="1" t="s">
        <v>1850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13421.251096999998</v>
      </c>
      <c r="E6" s="15">
        <f ca="1">SUM(E7:OFFSET(E7,50,0))</f>
        <v>14105.070357999997</v>
      </c>
      <c r="F6" s="15">
        <f ca="1">SUM(F7:OFFSET(F7,50,0))</f>
        <v>13492.227389545646</v>
      </c>
      <c r="G6" s="15">
        <f ca="1">SUM(G7:OFFSET(G7,50,0))</f>
        <v>5576.7070303684923</v>
      </c>
      <c r="H6" s="15">
        <f ca="1">SUM(H7:OFFSET(H7,50,0))</f>
        <v>7915.5203591771506</v>
      </c>
      <c r="I6" s="16">
        <f ca="1">IFERROR(G6/E6,0)</f>
        <v>0.39536896228281071</v>
      </c>
      <c r="J6" s="17">
        <f ca="1">IFERROR(SUM(G6,H6)/E6,0)</f>
        <v>0.95655158372841664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262.21892499999996</v>
      </c>
      <c r="E7" s="22">
        <v>393.93829400000004</v>
      </c>
      <c r="F7" s="22">
        <f t="shared" ref="F7:F31" si="0">SUM(G7,H7)</f>
        <v>384.11954518008349</v>
      </c>
      <c r="G7" s="22">
        <v>155.41475144308743</v>
      </c>
      <c r="H7" s="22">
        <v>228.70479373699607</v>
      </c>
      <c r="I7" s="23">
        <f t="shared" ref="I7:I31" si="1">IFERROR(G7/E7,0)</f>
        <v>0.39451547059572584</v>
      </c>
      <c r="J7" s="24">
        <f t="shared" ref="J7:J31" si="2">IFERROR(SUM(G7,H7)/E7,0)</f>
        <v>0.97507541417154908</v>
      </c>
      <c r="K7" s="5"/>
      <c r="L7" t="s">
        <v>266</v>
      </c>
      <c r="M7" s="6">
        <v>123.59944853917656</v>
      </c>
      <c r="N7" s="72">
        <v>0.99254871674623979</v>
      </c>
    </row>
    <row r="8" spans="1:14" x14ac:dyDescent="0.25">
      <c r="A8" s="18"/>
      <c r="B8" s="51">
        <v>2</v>
      </c>
      <c r="C8" s="20" t="s">
        <v>245</v>
      </c>
      <c r="D8" s="21">
        <v>518.40875999999935</v>
      </c>
      <c r="E8" s="22">
        <v>558.22679500000004</v>
      </c>
      <c r="F8" s="22">
        <f t="shared" si="0"/>
        <v>542.56076446653174</v>
      </c>
      <c r="G8" s="22">
        <v>240.02089906572263</v>
      </c>
      <c r="H8" s="22">
        <v>302.53986540080905</v>
      </c>
      <c r="I8" s="23">
        <f t="shared" si="1"/>
        <v>0.42997022216700043</v>
      </c>
      <c r="J8" s="24">
        <f t="shared" si="2"/>
        <v>0.97193608283624522</v>
      </c>
      <c r="K8" s="5"/>
      <c r="L8" t="s">
        <v>258</v>
      </c>
      <c r="M8" s="6">
        <v>3093.4977711470024</v>
      </c>
      <c r="N8" s="72">
        <v>0.99172017126043577</v>
      </c>
    </row>
    <row r="9" spans="1:14" x14ac:dyDescent="0.25">
      <c r="A9" s="18"/>
      <c r="B9" s="51">
        <v>3</v>
      </c>
      <c r="C9" s="20" t="s">
        <v>246</v>
      </c>
      <c r="D9" s="21">
        <v>374.96662500000008</v>
      </c>
      <c r="E9" s="22">
        <v>471.09513399999975</v>
      </c>
      <c r="F9" s="22">
        <f t="shared" si="0"/>
        <v>406.83285026967917</v>
      </c>
      <c r="G9" s="22">
        <v>152.51371002468767</v>
      </c>
      <c r="H9" s="22">
        <v>254.3191402449915</v>
      </c>
      <c r="I9" s="23">
        <f t="shared" si="1"/>
        <v>0.32374291096941737</v>
      </c>
      <c r="J9" s="24">
        <f t="shared" si="2"/>
        <v>0.86358958288386689</v>
      </c>
      <c r="K9" s="5"/>
      <c r="L9" t="s">
        <v>250</v>
      </c>
      <c r="M9" s="6">
        <v>228.35211294538141</v>
      </c>
      <c r="N9" s="72">
        <v>0.98766699693141558</v>
      </c>
    </row>
    <row r="10" spans="1:14" x14ac:dyDescent="0.25">
      <c r="A10" s="18"/>
      <c r="B10" s="51">
        <v>4</v>
      </c>
      <c r="C10" s="20" t="s">
        <v>247</v>
      </c>
      <c r="D10" s="21">
        <v>401.71434600000003</v>
      </c>
      <c r="E10" s="22">
        <v>445.54711599999962</v>
      </c>
      <c r="F10" s="22">
        <f t="shared" si="0"/>
        <v>420.05843488643484</v>
      </c>
      <c r="G10" s="22">
        <v>186.80753225603428</v>
      </c>
      <c r="H10" s="22">
        <v>233.25090263040056</v>
      </c>
      <c r="I10" s="23">
        <f t="shared" si="1"/>
        <v>0.41927671742809447</v>
      </c>
      <c r="J10" s="24">
        <f t="shared" si="2"/>
        <v>0.94279240017891885</v>
      </c>
      <c r="K10" s="5"/>
      <c r="L10" t="s">
        <v>268</v>
      </c>
      <c r="M10" s="6">
        <v>245.16476127146234</v>
      </c>
      <c r="N10" s="72">
        <v>0.97823835514650481</v>
      </c>
    </row>
    <row r="11" spans="1:14" x14ac:dyDescent="0.25">
      <c r="A11" s="18"/>
      <c r="B11" s="51">
        <v>5</v>
      </c>
      <c r="C11" s="20" t="s">
        <v>248</v>
      </c>
      <c r="D11" s="21">
        <v>619.67478799999981</v>
      </c>
      <c r="E11" s="22">
        <v>591.301151</v>
      </c>
      <c r="F11" s="22">
        <f t="shared" si="0"/>
        <v>548.10043308664956</v>
      </c>
      <c r="G11" s="22">
        <v>234.75665624201793</v>
      </c>
      <c r="H11" s="22">
        <v>313.34377684463163</v>
      </c>
      <c r="I11" s="23">
        <f t="shared" si="1"/>
        <v>0.39701707978244394</v>
      </c>
      <c r="J11" s="24">
        <f t="shared" si="2"/>
        <v>0.92693956735871386</v>
      </c>
      <c r="K11" s="5"/>
      <c r="L11" t="s">
        <v>254</v>
      </c>
      <c r="M11" s="6">
        <v>285.31503507486104</v>
      </c>
      <c r="N11" s="72">
        <v>0.97641126693784508</v>
      </c>
    </row>
    <row r="12" spans="1:14" x14ac:dyDescent="0.25">
      <c r="A12" s="18"/>
      <c r="B12" s="51">
        <v>6</v>
      </c>
      <c r="C12" s="20" t="s">
        <v>249</v>
      </c>
      <c r="D12" s="21">
        <v>808.92843000000016</v>
      </c>
      <c r="E12" s="22">
        <v>935.5017039999999</v>
      </c>
      <c r="F12" s="22">
        <f t="shared" si="0"/>
        <v>879.88529204651866</v>
      </c>
      <c r="G12" s="22">
        <v>372.22006318560011</v>
      </c>
      <c r="H12" s="22">
        <v>507.66522886091855</v>
      </c>
      <c r="I12" s="23">
        <f t="shared" si="1"/>
        <v>0.39788282757163224</v>
      </c>
      <c r="J12" s="24">
        <f t="shared" si="2"/>
        <v>0.94054910673526548</v>
      </c>
      <c r="K12" s="5"/>
      <c r="L12" t="s">
        <v>244</v>
      </c>
      <c r="M12" s="6">
        <v>384.11954518008349</v>
      </c>
      <c r="N12" s="72">
        <v>0.97507541417154908</v>
      </c>
    </row>
    <row r="13" spans="1:14" x14ac:dyDescent="0.25">
      <c r="A13" s="18"/>
      <c r="B13" s="51">
        <v>7</v>
      </c>
      <c r="C13" s="20" t="s">
        <v>250</v>
      </c>
      <c r="D13" s="21">
        <v>215.04554399999995</v>
      </c>
      <c r="E13" s="22">
        <v>231.20354700000001</v>
      </c>
      <c r="F13" s="22">
        <f t="shared" si="0"/>
        <v>228.35211294538141</v>
      </c>
      <c r="G13" s="22">
        <v>99.84589819760852</v>
      </c>
      <c r="H13" s="22">
        <v>128.5062147477729</v>
      </c>
      <c r="I13" s="23">
        <f t="shared" si="1"/>
        <v>0.43185279591583653</v>
      </c>
      <c r="J13" s="24">
        <f t="shared" si="2"/>
        <v>0.98766699693141558</v>
      </c>
      <c r="K13" s="5"/>
      <c r="L13" t="s">
        <v>259</v>
      </c>
      <c r="M13" s="6">
        <v>615.93568048031273</v>
      </c>
      <c r="N13" s="72">
        <v>0.97310040922531038</v>
      </c>
    </row>
    <row r="14" spans="1:14" x14ac:dyDescent="0.25">
      <c r="A14" s="18"/>
      <c r="B14" s="51">
        <v>8</v>
      </c>
      <c r="C14" s="20" t="s">
        <v>251</v>
      </c>
      <c r="D14" s="21">
        <v>761.81571199999951</v>
      </c>
      <c r="E14" s="22">
        <v>783.438266</v>
      </c>
      <c r="F14" s="22">
        <f t="shared" si="0"/>
        <v>740.23387288474282</v>
      </c>
      <c r="G14" s="22">
        <v>290.87367043664824</v>
      </c>
      <c r="H14" s="22">
        <v>449.36020244809453</v>
      </c>
      <c r="I14" s="23">
        <f t="shared" si="1"/>
        <v>0.37127835473465148</v>
      </c>
      <c r="J14" s="24">
        <f t="shared" si="2"/>
        <v>0.94485284292297111</v>
      </c>
      <c r="K14" s="5"/>
      <c r="L14" t="s">
        <v>252</v>
      </c>
      <c r="M14" s="6">
        <v>357.50721255857638</v>
      </c>
      <c r="N14" s="72">
        <v>0.97246458180970363</v>
      </c>
    </row>
    <row r="15" spans="1:14" x14ac:dyDescent="0.25">
      <c r="A15" s="18"/>
      <c r="B15" s="51">
        <v>9</v>
      </c>
      <c r="C15" s="20" t="s">
        <v>252</v>
      </c>
      <c r="D15" s="21">
        <v>374.71506199999982</v>
      </c>
      <c r="E15" s="22">
        <v>367.63006000000013</v>
      </c>
      <c r="F15" s="22">
        <f t="shared" si="0"/>
        <v>357.50721255857638</v>
      </c>
      <c r="G15" s="22">
        <v>156.43663609421492</v>
      </c>
      <c r="H15" s="22">
        <v>201.07057646436147</v>
      </c>
      <c r="I15" s="23">
        <f t="shared" si="1"/>
        <v>0.42552732519809416</v>
      </c>
      <c r="J15" s="24">
        <f t="shared" si="2"/>
        <v>0.97246458180970363</v>
      </c>
      <c r="K15" s="5"/>
      <c r="L15" t="s">
        <v>245</v>
      </c>
      <c r="M15" s="6">
        <v>542.56076446653174</v>
      </c>
      <c r="N15" s="72">
        <v>0.97193608283624522</v>
      </c>
    </row>
    <row r="16" spans="1:14" x14ac:dyDescent="0.25">
      <c r="A16" s="18"/>
      <c r="B16" s="51">
        <v>10</v>
      </c>
      <c r="C16" s="20" t="s">
        <v>253</v>
      </c>
      <c r="D16" s="21">
        <v>450.65688299999965</v>
      </c>
      <c r="E16" s="22">
        <v>517.08396000000016</v>
      </c>
      <c r="F16" s="22">
        <f t="shared" si="0"/>
        <v>462.02312178543445</v>
      </c>
      <c r="G16" s="22">
        <v>192.80245770491356</v>
      </c>
      <c r="H16" s="22">
        <v>269.22066408052092</v>
      </c>
      <c r="I16" s="23">
        <f t="shared" si="1"/>
        <v>0.37286489742384099</v>
      </c>
      <c r="J16" s="24">
        <f t="shared" si="2"/>
        <v>0.89351663854634811</v>
      </c>
      <c r="K16" s="5"/>
      <c r="L16" t="s">
        <v>265</v>
      </c>
      <c r="M16" s="6">
        <v>451.36888631325132</v>
      </c>
      <c r="N16" s="72">
        <v>0.96744158959897708</v>
      </c>
    </row>
    <row r="17" spans="1:14" x14ac:dyDescent="0.25">
      <c r="A17" s="18"/>
      <c r="B17" s="51">
        <v>11</v>
      </c>
      <c r="C17" s="20" t="s">
        <v>254</v>
      </c>
      <c r="D17" s="21">
        <v>306.76891599999988</v>
      </c>
      <c r="E17" s="22">
        <v>292.20784799999979</v>
      </c>
      <c r="F17" s="22">
        <f t="shared" si="0"/>
        <v>285.31503507486104</v>
      </c>
      <c r="G17" s="22">
        <v>133.28594471940414</v>
      </c>
      <c r="H17" s="22">
        <v>152.0290903554569</v>
      </c>
      <c r="I17" s="23">
        <f t="shared" si="1"/>
        <v>0.45613403483743614</v>
      </c>
      <c r="J17" s="24">
        <f t="shared" si="2"/>
        <v>0.97641126693784508</v>
      </c>
      <c r="K17" s="5"/>
      <c r="L17" t="s">
        <v>262</v>
      </c>
      <c r="M17" s="6">
        <v>173.60145263562424</v>
      </c>
      <c r="N17" s="72">
        <v>0.96138705191174878</v>
      </c>
    </row>
    <row r="18" spans="1:14" x14ac:dyDescent="0.25">
      <c r="A18" s="18"/>
      <c r="B18" s="51">
        <v>12</v>
      </c>
      <c r="C18" s="20" t="s">
        <v>255</v>
      </c>
      <c r="D18" s="21">
        <v>606.02190699999983</v>
      </c>
      <c r="E18" s="22">
        <v>612.75005399999964</v>
      </c>
      <c r="F18" s="22">
        <f t="shared" si="0"/>
        <v>566.98989915378706</v>
      </c>
      <c r="G18" s="22">
        <v>246.25735239463393</v>
      </c>
      <c r="H18" s="22">
        <v>320.73254675915314</v>
      </c>
      <c r="I18" s="23">
        <f t="shared" si="1"/>
        <v>0.40188874858040252</v>
      </c>
      <c r="J18" s="24">
        <f t="shared" si="2"/>
        <v>0.92532003131212681</v>
      </c>
      <c r="K18" s="5"/>
      <c r="L18" t="s">
        <v>263</v>
      </c>
      <c r="M18" s="6">
        <v>747.96051344585385</v>
      </c>
      <c r="N18" s="72">
        <v>0.96033253562958776</v>
      </c>
    </row>
    <row r="19" spans="1:14" x14ac:dyDescent="0.25">
      <c r="A19" s="18"/>
      <c r="B19" s="51">
        <v>13</v>
      </c>
      <c r="C19" s="20" t="s">
        <v>256</v>
      </c>
      <c r="D19" s="21">
        <v>740.18278199999918</v>
      </c>
      <c r="E19" s="22">
        <v>784.21563599999797</v>
      </c>
      <c r="F19" s="22">
        <f t="shared" si="0"/>
        <v>731.32486567616866</v>
      </c>
      <c r="G19" s="22">
        <v>306.35324117268578</v>
      </c>
      <c r="H19" s="22">
        <v>424.97162450348281</v>
      </c>
      <c r="I19" s="23">
        <f t="shared" si="1"/>
        <v>0.3906492386906279</v>
      </c>
      <c r="J19" s="24">
        <f t="shared" si="2"/>
        <v>0.93255583299307043</v>
      </c>
      <c r="K19" s="5"/>
      <c r="L19" t="s">
        <v>261</v>
      </c>
      <c r="M19" s="6">
        <v>117.73931573501068</v>
      </c>
      <c r="N19" s="72">
        <v>0.95916956430736711</v>
      </c>
    </row>
    <row r="20" spans="1:14" x14ac:dyDescent="0.25">
      <c r="A20" s="18"/>
      <c r="B20" s="51">
        <v>14</v>
      </c>
      <c r="C20" s="20" t="s">
        <v>257</v>
      </c>
      <c r="D20" s="21">
        <v>402.55985599999991</v>
      </c>
      <c r="E20" s="22">
        <v>430.81350800000007</v>
      </c>
      <c r="F20" s="22">
        <f t="shared" si="0"/>
        <v>407.19622641891004</v>
      </c>
      <c r="G20" s="22">
        <v>174.68947654677322</v>
      </c>
      <c r="H20" s="22">
        <v>232.50674987213682</v>
      </c>
      <c r="I20" s="23">
        <f t="shared" si="1"/>
        <v>0.40548746337538977</v>
      </c>
      <c r="J20" s="24">
        <f t="shared" si="2"/>
        <v>0.94517980253049538</v>
      </c>
      <c r="K20" s="5"/>
      <c r="L20" t="s">
        <v>267</v>
      </c>
      <c r="M20" s="6">
        <v>123.23023311775091</v>
      </c>
      <c r="N20" s="72">
        <v>0.95803141621669519</v>
      </c>
    </row>
    <row r="21" spans="1:14" x14ac:dyDescent="0.25">
      <c r="A21" s="18"/>
      <c r="B21" s="51">
        <v>15</v>
      </c>
      <c r="C21" s="20" t="s">
        <v>258</v>
      </c>
      <c r="D21" s="21">
        <v>3243.8559770000015</v>
      </c>
      <c r="E21" s="22">
        <v>3119.3252500000008</v>
      </c>
      <c r="F21" s="22">
        <f t="shared" si="0"/>
        <v>3093.4977711470024</v>
      </c>
      <c r="G21" s="22">
        <v>1187.6708145482844</v>
      </c>
      <c r="H21" s="22">
        <v>1905.826956598718</v>
      </c>
      <c r="I21" s="23">
        <f t="shared" si="1"/>
        <v>0.38074606504989633</v>
      </c>
      <c r="J21" s="24">
        <f t="shared" si="2"/>
        <v>0.99172017126043577</v>
      </c>
      <c r="K21" s="5"/>
      <c r="L21" t="s">
        <v>264</v>
      </c>
      <c r="M21" s="6">
        <v>724.51052097296383</v>
      </c>
      <c r="N21" s="72">
        <v>0.94988958762158315</v>
      </c>
    </row>
    <row r="22" spans="1:14" x14ac:dyDescent="0.25">
      <c r="A22" s="18"/>
      <c r="B22" s="51">
        <v>16</v>
      </c>
      <c r="C22" s="20" t="s">
        <v>259</v>
      </c>
      <c r="D22" s="21">
        <v>558.02713599999993</v>
      </c>
      <c r="E22" s="22">
        <v>632.96210200000007</v>
      </c>
      <c r="F22" s="22">
        <f t="shared" si="0"/>
        <v>615.93568048031273</v>
      </c>
      <c r="G22" s="22">
        <v>254.77825170518719</v>
      </c>
      <c r="H22" s="22">
        <v>361.15742877512554</v>
      </c>
      <c r="I22" s="23">
        <f t="shared" si="1"/>
        <v>0.40251738753418631</v>
      </c>
      <c r="J22" s="24">
        <f t="shared" si="2"/>
        <v>0.97310040922531038</v>
      </c>
      <c r="K22" s="5"/>
      <c r="L22" t="s">
        <v>257</v>
      </c>
      <c r="M22" s="6">
        <v>407.19622641891004</v>
      </c>
      <c r="N22" s="72">
        <v>0.94517980253049538</v>
      </c>
    </row>
    <row r="23" spans="1:14" x14ac:dyDescent="0.25">
      <c r="A23" s="18"/>
      <c r="B23" s="51">
        <v>17</v>
      </c>
      <c r="C23" s="20" t="s">
        <v>260</v>
      </c>
      <c r="D23" s="21">
        <v>131.29378999999997</v>
      </c>
      <c r="E23" s="22">
        <v>122.583755</v>
      </c>
      <c r="F23" s="22">
        <f t="shared" si="0"/>
        <v>115.11913945347598</v>
      </c>
      <c r="G23" s="22">
        <v>41.864292434411254</v>
      </c>
      <c r="H23" s="22">
        <v>73.254847019064727</v>
      </c>
      <c r="I23" s="23">
        <f t="shared" si="1"/>
        <v>0.3415158267456504</v>
      </c>
      <c r="J23" s="24">
        <f t="shared" si="2"/>
        <v>0.93910599698529373</v>
      </c>
      <c r="K23" s="5"/>
      <c r="L23" t="s">
        <v>251</v>
      </c>
      <c r="M23" s="6">
        <v>740.23387288474282</v>
      </c>
      <c r="N23" s="72">
        <v>0.94485284292297111</v>
      </c>
    </row>
    <row r="24" spans="1:14" x14ac:dyDescent="0.25">
      <c r="A24" s="18"/>
      <c r="B24" s="51">
        <v>18</v>
      </c>
      <c r="C24" s="20" t="s">
        <v>261</v>
      </c>
      <c r="D24" s="21">
        <v>142.504492</v>
      </c>
      <c r="E24" s="22">
        <v>122.75130499999995</v>
      </c>
      <c r="F24" s="22">
        <f t="shared" si="0"/>
        <v>117.73931573501068</v>
      </c>
      <c r="G24" s="22">
        <v>46.902934326504692</v>
      </c>
      <c r="H24" s="22">
        <v>70.836381408505986</v>
      </c>
      <c r="I24" s="23">
        <f t="shared" si="1"/>
        <v>0.38209723576058691</v>
      </c>
      <c r="J24" s="24">
        <f t="shared" si="2"/>
        <v>0.95916956430736711</v>
      </c>
      <c r="K24" s="5"/>
      <c r="L24" t="s">
        <v>247</v>
      </c>
      <c r="M24" s="6">
        <v>420.05843488643484</v>
      </c>
      <c r="N24" s="72">
        <v>0.94279240017891885</v>
      </c>
    </row>
    <row r="25" spans="1:14" x14ac:dyDescent="0.25">
      <c r="A25" s="18"/>
      <c r="B25" s="51">
        <v>19</v>
      </c>
      <c r="C25" s="20" t="s">
        <v>262</v>
      </c>
      <c r="D25" s="21">
        <v>170.08870400000009</v>
      </c>
      <c r="E25" s="22">
        <v>180.57394499999998</v>
      </c>
      <c r="F25" s="22">
        <f t="shared" si="0"/>
        <v>173.60145263562424</v>
      </c>
      <c r="G25" s="22">
        <v>74.613248794683386</v>
      </c>
      <c r="H25" s="22">
        <v>98.988203840940841</v>
      </c>
      <c r="I25" s="23">
        <f t="shared" si="1"/>
        <v>0.41320052455343653</v>
      </c>
      <c r="J25" s="24">
        <f t="shared" si="2"/>
        <v>0.96138705191174878</v>
      </c>
      <c r="K25" s="5"/>
      <c r="L25" t="s">
        <v>249</v>
      </c>
      <c r="M25" s="6">
        <v>879.88529204651866</v>
      </c>
      <c r="N25" s="72">
        <v>0.94054910673526548</v>
      </c>
    </row>
    <row r="26" spans="1:14" x14ac:dyDescent="0.25">
      <c r="A26" s="18"/>
      <c r="B26" s="51">
        <v>20</v>
      </c>
      <c r="C26" s="20" t="s">
        <v>263</v>
      </c>
      <c r="D26" s="21">
        <v>693.03915699999925</v>
      </c>
      <c r="E26" s="22">
        <v>778.85574599999973</v>
      </c>
      <c r="F26" s="22">
        <f t="shared" si="0"/>
        <v>747.96051344585385</v>
      </c>
      <c r="G26" s="22">
        <v>308.74671899020484</v>
      </c>
      <c r="H26" s="22">
        <v>439.21379445564907</v>
      </c>
      <c r="I26" s="23">
        <f t="shared" si="1"/>
        <v>0.39641065829692801</v>
      </c>
      <c r="J26" s="24">
        <f t="shared" si="2"/>
        <v>0.96033253562958776</v>
      </c>
      <c r="K26" s="5"/>
      <c r="L26" t="s">
        <v>260</v>
      </c>
      <c r="M26" s="6">
        <v>115.11913945347598</v>
      </c>
      <c r="N26" s="72">
        <v>0.93910599698529373</v>
      </c>
    </row>
    <row r="27" spans="1:14" x14ac:dyDescent="0.25">
      <c r="A27" s="18"/>
      <c r="B27" s="51">
        <v>21</v>
      </c>
      <c r="C27" s="20" t="s">
        <v>264</v>
      </c>
      <c r="D27" s="21">
        <v>696.8758769999996</v>
      </c>
      <c r="E27" s="22">
        <v>762.73130100000026</v>
      </c>
      <c r="F27" s="22">
        <f t="shared" si="0"/>
        <v>724.51052097296383</v>
      </c>
      <c r="G27" s="22">
        <v>313.29955726401943</v>
      </c>
      <c r="H27" s="22">
        <v>411.21096370894435</v>
      </c>
      <c r="I27" s="23">
        <f t="shared" si="1"/>
        <v>0.41076006301728968</v>
      </c>
      <c r="J27" s="24">
        <f t="shared" si="2"/>
        <v>0.94988958762158315</v>
      </c>
      <c r="K27" s="5"/>
      <c r="L27" t="s">
        <v>256</v>
      </c>
      <c r="M27" s="6">
        <v>731.32486567616866</v>
      </c>
      <c r="N27" s="72">
        <v>0.93255583299307043</v>
      </c>
    </row>
    <row r="28" spans="1:14" x14ac:dyDescent="0.25">
      <c r="A28" s="18"/>
      <c r="B28" s="51">
        <v>22</v>
      </c>
      <c r="C28" s="20" t="s">
        <v>265</v>
      </c>
      <c r="D28" s="21">
        <v>426.91322000000002</v>
      </c>
      <c r="E28" s="22">
        <v>466.55931599999985</v>
      </c>
      <c r="F28" s="22">
        <f t="shared" si="0"/>
        <v>451.36888631325132</v>
      </c>
      <c r="G28" s="22">
        <v>179.35595567151904</v>
      </c>
      <c r="H28" s="22">
        <v>272.01293064173228</v>
      </c>
      <c r="I28" s="23">
        <f t="shared" si="1"/>
        <v>0.38442262220634577</v>
      </c>
      <c r="J28" s="24">
        <f t="shared" si="2"/>
        <v>0.96744158959897708</v>
      </c>
      <c r="K28" s="5"/>
      <c r="L28" t="s">
        <v>248</v>
      </c>
      <c r="M28" s="6">
        <v>548.10043308664956</v>
      </c>
      <c r="N28" s="72">
        <v>0.92693956735871386</v>
      </c>
    </row>
    <row r="29" spans="1:14" x14ac:dyDescent="0.25">
      <c r="A29" s="18"/>
      <c r="B29" s="51">
        <v>23</v>
      </c>
      <c r="C29" s="20" t="s">
        <v>266</v>
      </c>
      <c r="D29" s="21">
        <v>138.03742899999997</v>
      </c>
      <c r="E29" s="22">
        <v>124.52733700000002</v>
      </c>
      <c r="F29" s="22">
        <f t="shared" si="0"/>
        <v>123.59944853917656</v>
      </c>
      <c r="G29" s="22">
        <v>57.376947398428456</v>
      </c>
      <c r="H29" s="22">
        <v>66.222501140748108</v>
      </c>
      <c r="I29" s="23">
        <f t="shared" si="1"/>
        <v>0.460757844668504</v>
      </c>
      <c r="J29" s="24">
        <f t="shared" si="2"/>
        <v>0.99254871674623979</v>
      </c>
      <c r="K29" s="5"/>
      <c r="L29" t="s">
        <v>255</v>
      </c>
      <c r="M29" s="6">
        <v>566.98989915378706</v>
      </c>
      <c r="N29" s="72">
        <v>0.92532003131212681</v>
      </c>
    </row>
    <row r="30" spans="1:14" x14ac:dyDescent="0.25">
      <c r="A30" s="18"/>
      <c r="B30" s="51">
        <v>24</v>
      </c>
      <c r="C30" s="20" t="s">
        <v>267</v>
      </c>
      <c r="D30" s="21">
        <v>140.66393500000004</v>
      </c>
      <c r="E30" s="22">
        <v>128.62859300000002</v>
      </c>
      <c r="F30" s="22">
        <f t="shared" si="0"/>
        <v>123.23023311775091</v>
      </c>
      <c r="G30" s="22">
        <v>56.96530857475409</v>
      </c>
      <c r="H30" s="22">
        <v>66.264924542996823</v>
      </c>
      <c r="I30" s="23">
        <f t="shared" si="1"/>
        <v>0.44286660723058735</v>
      </c>
      <c r="J30" s="24">
        <f t="shared" si="2"/>
        <v>0.95803141621669519</v>
      </c>
      <c r="K30" s="5"/>
      <c r="L30" t="s">
        <v>253</v>
      </c>
      <c r="M30" s="6">
        <v>462.02312178543445</v>
      </c>
      <c r="N30" s="72">
        <v>0.89351663854634811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236.27284399999994</v>
      </c>
      <c r="E31" s="29">
        <v>250.61863500000007</v>
      </c>
      <c r="F31" s="29">
        <f t="shared" si="0"/>
        <v>245.16476127146234</v>
      </c>
      <c r="G31" s="29">
        <v>112.85471117646375</v>
      </c>
      <c r="H31" s="29">
        <v>132.31005009499859</v>
      </c>
      <c r="I31" s="30">
        <f t="shared" si="1"/>
        <v>0.45030454808942566</v>
      </c>
      <c r="J31" s="31">
        <f t="shared" si="2"/>
        <v>0.97823835514650481</v>
      </c>
      <c r="K31" s="5"/>
      <c r="L31" t="s">
        <v>246</v>
      </c>
      <c r="M31" s="6">
        <v>406.83285026967917</v>
      </c>
      <c r="N31" s="72">
        <v>0.86358958288386689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90</v>
      </c>
      <c r="B1" s="53" t="s">
        <v>232</v>
      </c>
      <c r="C1" s="47" t="s">
        <v>53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1786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13421.251096999998</v>
      </c>
      <c r="E6" s="15">
        <v>14105.070357999997</v>
      </c>
      <c r="F6" s="15">
        <v>13492.227389545646</v>
      </c>
      <c r="G6" s="15">
        <v>5576.7070303684923</v>
      </c>
      <c r="H6" s="15">
        <v>7915.5203591771506</v>
      </c>
      <c r="I6" s="16">
        <v>0.39536896228281071</v>
      </c>
      <c r="J6" s="17">
        <v>0.95655158372841664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5779.9761220000028</v>
      </c>
      <c r="E7" s="36">
        <f ca="1">SUM(E8:OFFSET(E6,MATCH("GOBIERNOS REGIONALES",$A$8:$A$50,0),0))</f>
        <v>3169.9419559999992</v>
      </c>
      <c r="F7" s="36">
        <f ca="1">SUM(F8:OFFSET(F6,MATCH("GOBIERNOS REGIONALES",$A$8:$A$50,0),0))</f>
        <v>3145.5288193381989</v>
      </c>
      <c r="G7" s="36">
        <f ca="1">SUM(G8:OFFSET(G6,MATCH("GOBIERNOS REGIONALES",$A$8:$A$50,0),0))</f>
        <v>1357.946964642857</v>
      </c>
      <c r="H7" s="36">
        <f ca="1">SUM(H8:OFFSET(H6,MATCH("GOBIERNOS REGIONALES",$A$8:$A$50,0),0))</f>
        <v>1787.5818546953419</v>
      </c>
      <c r="I7" s="37">
        <f ca="1">IFERROR(G7/E7,0)</f>
        <v>0.42838228065109002</v>
      </c>
      <c r="J7" s="38">
        <f ca="1">IFERROR(SUM(G7,H7)/E7,0)</f>
        <v>0.99229855404273515</v>
      </c>
      <c r="K7" s="5"/>
    </row>
    <row r="8" spans="1:11" x14ac:dyDescent="0.25">
      <c r="A8" s="18"/>
      <c r="B8" s="19">
        <v>10</v>
      </c>
      <c r="C8" s="20" t="s">
        <v>108</v>
      </c>
      <c r="D8" s="21">
        <v>5773.3945820000026</v>
      </c>
      <c r="E8" s="22">
        <v>3164.5531309999992</v>
      </c>
      <c r="F8" s="22">
        <f t="shared" ref="F8:F36" si="0">SUM(G8,H8)</f>
        <v>3140.2774733360952</v>
      </c>
      <c r="G8" s="22">
        <v>1355.8574941124625</v>
      </c>
      <c r="H8" s="22">
        <v>1784.4199792236327</v>
      </c>
      <c r="I8" s="23">
        <f t="shared" ref="I8:I36" si="1">IFERROR(G8/E8,0)</f>
        <v>0.42845148682462203</v>
      </c>
      <c r="J8" s="24">
        <f t="shared" ref="J8:J36" si="2">IFERROR(SUM(G8,H8)/E8,0)</f>
        <v>0.99232888289152132</v>
      </c>
      <c r="K8" s="5"/>
    </row>
    <row r="9" spans="1:11" ht="38.25" x14ac:dyDescent="0.25">
      <c r="A9" s="18"/>
      <c r="B9" s="19">
        <v>117</v>
      </c>
      <c r="C9" s="20" t="s">
        <v>139</v>
      </c>
      <c r="D9" s="21">
        <v>6.5815400000000004</v>
      </c>
      <c r="E9" s="22">
        <v>5.3888249999999998</v>
      </c>
      <c r="F9" s="22">
        <f t="shared" si="0"/>
        <v>5.2513460021036735</v>
      </c>
      <c r="G9" s="22">
        <v>2.0894705303944647</v>
      </c>
      <c r="H9" s="22">
        <v>3.1618754717092088</v>
      </c>
      <c r="I9" s="23">
        <f t="shared" si="1"/>
        <v>0.38774139638872385</v>
      </c>
      <c r="J9" s="24">
        <f t="shared" si="2"/>
        <v>0.97448813091975961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7201.0258269999986</v>
      </c>
      <c r="E10" s="36">
        <f ca="1">SUM(E11:OFFSET(E9,(MATCH("GOBIERNOS LOCALES",$A$8:$A$50,0)-MATCH("GOBIERNOS REGIONALES",$A$8:$A$50,0)),0))</f>
        <v>9267.4890630000009</v>
      </c>
      <c r="F10" s="36">
        <f ca="1">SUM(F11:OFFSET(F9,(MATCH("GOBIERNOS LOCALES",$A$8:$A$50,0)-MATCH("GOBIERNOS REGIONALES",$A$8:$A$50,0)),0))</f>
        <v>9122.0588524939631</v>
      </c>
      <c r="G10" s="36">
        <f ca="1">SUM(G11:OFFSET(G9,(MATCH("GOBIERNOS LOCALES",$A$8:$A$50,0)-MATCH("GOBIERNOS REGIONALES",$A$8:$A$50,0)),0))</f>
        <v>3887.084944857495</v>
      </c>
      <c r="H10" s="36">
        <f ca="1">SUM(H11:OFFSET(H9,(MATCH("GOBIERNOS LOCALES",$A$8:$A$50,0)-MATCH("GOBIERNOS REGIONALES",$A$8:$A$50,0)),0))</f>
        <v>5234.9739076364658</v>
      </c>
      <c r="I10" s="37">
        <f t="shared" ca="1" si="1"/>
        <v>0.41943237466300259</v>
      </c>
      <c r="J10" s="38">
        <f t="shared" ca="1" si="2"/>
        <v>0.9843074850677016</v>
      </c>
      <c r="K10" s="5"/>
    </row>
    <row r="11" spans="1:11" x14ac:dyDescent="0.25">
      <c r="A11" s="18"/>
      <c r="B11" s="19">
        <v>440</v>
      </c>
      <c r="C11" s="20" t="s">
        <v>205</v>
      </c>
      <c r="D11" s="21">
        <v>185.12701699999985</v>
      </c>
      <c r="E11" s="22">
        <v>269.96099400000003</v>
      </c>
      <c r="F11" s="22">
        <f t="shared" si="0"/>
        <v>264.24465029304918</v>
      </c>
      <c r="G11" s="22">
        <v>111.08018280880741</v>
      </c>
      <c r="H11" s="22">
        <v>153.16446748424175</v>
      </c>
      <c r="I11" s="23">
        <f t="shared" si="1"/>
        <v>0.41146752781925006</v>
      </c>
      <c r="J11" s="24">
        <f t="shared" si="2"/>
        <v>0.97882529760224968</v>
      </c>
      <c r="K11" s="5"/>
    </row>
    <row r="12" spans="1:11" x14ac:dyDescent="0.25">
      <c r="A12" s="18"/>
      <c r="B12" s="19">
        <v>441</v>
      </c>
      <c r="C12" s="20" t="s">
        <v>206</v>
      </c>
      <c r="D12" s="21">
        <v>402.34895999999998</v>
      </c>
      <c r="E12" s="22">
        <v>508.39209800000037</v>
      </c>
      <c r="F12" s="22">
        <f t="shared" si="0"/>
        <v>504.05979428180382</v>
      </c>
      <c r="G12" s="22">
        <v>218.10770617100542</v>
      </c>
      <c r="H12" s="22">
        <v>285.9520881107984</v>
      </c>
      <c r="I12" s="23">
        <f t="shared" si="1"/>
        <v>0.42901474477875395</v>
      </c>
      <c r="J12" s="24">
        <f t="shared" si="2"/>
        <v>0.99147842042541634</v>
      </c>
      <c r="K12" s="5"/>
    </row>
    <row r="13" spans="1:11" x14ac:dyDescent="0.25">
      <c r="A13" s="18"/>
      <c r="B13" s="19">
        <v>442</v>
      </c>
      <c r="C13" s="20" t="s">
        <v>207</v>
      </c>
      <c r="D13" s="21">
        <v>235.03285000000008</v>
      </c>
      <c r="E13" s="22">
        <v>330.60608000000008</v>
      </c>
      <c r="F13" s="22">
        <f t="shared" si="0"/>
        <v>321.67822604581363</v>
      </c>
      <c r="G13" s="22">
        <v>133.96146411772605</v>
      </c>
      <c r="H13" s="22">
        <v>187.71676192808758</v>
      </c>
      <c r="I13" s="23">
        <f t="shared" si="1"/>
        <v>0.40519963854786345</v>
      </c>
      <c r="J13" s="24">
        <f t="shared" si="2"/>
        <v>0.97299549374837135</v>
      </c>
      <c r="K13" s="5"/>
    </row>
    <row r="14" spans="1:11" x14ac:dyDescent="0.25">
      <c r="A14" s="18"/>
      <c r="B14" s="19">
        <v>443</v>
      </c>
      <c r="C14" s="20" t="s">
        <v>208</v>
      </c>
      <c r="D14" s="21">
        <v>303.09903999999995</v>
      </c>
      <c r="E14" s="22">
        <v>375.42829599999993</v>
      </c>
      <c r="F14" s="22">
        <f t="shared" si="0"/>
        <v>369.60446892383959</v>
      </c>
      <c r="G14" s="22">
        <v>160.7979188401531</v>
      </c>
      <c r="H14" s="22">
        <v>208.80655008368649</v>
      </c>
      <c r="I14" s="23">
        <f t="shared" si="1"/>
        <v>0.42830527307977106</v>
      </c>
      <c r="J14" s="24">
        <f t="shared" si="2"/>
        <v>0.98448751162815828</v>
      </c>
      <c r="K14" s="5"/>
    </row>
    <row r="15" spans="1:11" x14ac:dyDescent="0.25">
      <c r="A15" s="18"/>
      <c r="B15" s="19">
        <v>444</v>
      </c>
      <c r="C15" s="20" t="s">
        <v>209</v>
      </c>
      <c r="D15" s="21">
        <v>340.05399999999992</v>
      </c>
      <c r="E15" s="22">
        <v>454.53805499999976</v>
      </c>
      <c r="F15" s="22">
        <f t="shared" si="0"/>
        <v>442.91035999340295</v>
      </c>
      <c r="G15" s="22">
        <v>184.85692123388435</v>
      </c>
      <c r="H15" s="22">
        <v>258.0534387595186</v>
      </c>
      <c r="I15" s="23">
        <f t="shared" si="1"/>
        <v>0.40669184725112717</v>
      </c>
      <c r="J15" s="24">
        <f t="shared" si="2"/>
        <v>0.97441865454676435</v>
      </c>
      <c r="K15" s="5"/>
    </row>
    <row r="16" spans="1:11" x14ac:dyDescent="0.25">
      <c r="A16" s="18"/>
      <c r="B16" s="19">
        <v>445</v>
      </c>
      <c r="C16" s="20" t="s">
        <v>210</v>
      </c>
      <c r="D16" s="21">
        <v>549.18522400000052</v>
      </c>
      <c r="E16" s="22">
        <v>730.66955900000016</v>
      </c>
      <c r="F16" s="22">
        <f t="shared" si="0"/>
        <v>728.95315383046477</v>
      </c>
      <c r="G16" s="22">
        <v>310.59516809355841</v>
      </c>
      <c r="H16" s="22">
        <v>418.35798573690641</v>
      </c>
      <c r="I16" s="23">
        <f t="shared" si="1"/>
        <v>0.42508294518063855</v>
      </c>
      <c r="J16" s="24">
        <f t="shared" si="2"/>
        <v>0.99765091463248523</v>
      </c>
      <c r="K16" s="5"/>
    </row>
    <row r="17" spans="1:11" x14ac:dyDescent="0.25">
      <c r="A17" s="18"/>
      <c r="B17" s="19">
        <v>446</v>
      </c>
      <c r="C17" s="20" t="s">
        <v>211</v>
      </c>
      <c r="D17" s="21">
        <v>414.07071100000002</v>
      </c>
      <c r="E17" s="22">
        <v>576.45990100000017</v>
      </c>
      <c r="F17" s="22">
        <f t="shared" si="0"/>
        <v>560.43254416145533</v>
      </c>
      <c r="G17" s="22">
        <v>232.34267352936087</v>
      </c>
      <c r="H17" s="22">
        <v>328.08987063209452</v>
      </c>
      <c r="I17" s="23">
        <f t="shared" si="1"/>
        <v>0.40305088545848533</v>
      </c>
      <c r="J17" s="24">
        <f t="shared" si="2"/>
        <v>0.97219692677540659</v>
      </c>
      <c r="K17" s="5"/>
    </row>
    <row r="18" spans="1:11" x14ac:dyDescent="0.25">
      <c r="A18" s="18"/>
      <c r="B18" s="19">
        <v>447</v>
      </c>
      <c r="C18" s="20" t="s">
        <v>212</v>
      </c>
      <c r="D18" s="21">
        <v>251.42984700000002</v>
      </c>
      <c r="E18" s="22">
        <v>305.14668999999992</v>
      </c>
      <c r="F18" s="22">
        <f t="shared" si="0"/>
        <v>302.49927600363151</v>
      </c>
      <c r="G18" s="22">
        <v>130.41785177206475</v>
      </c>
      <c r="H18" s="22">
        <v>172.08142423156676</v>
      </c>
      <c r="I18" s="23">
        <f t="shared" si="1"/>
        <v>0.42739395853209083</v>
      </c>
      <c r="J18" s="24">
        <f t="shared" si="2"/>
        <v>0.99132412677860471</v>
      </c>
      <c r="K18" s="5"/>
    </row>
    <row r="19" spans="1:11" x14ac:dyDescent="0.25">
      <c r="A19" s="18"/>
      <c r="B19" s="19">
        <v>448</v>
      </c>
      <c r="C19" s="20" t="s">
        <v>213</v>
      </c>
      <c r="D19" s="21">
        <v>274.33573700000011</v>
      </c>
      <c r="E19" s="22">
        <v>351.06051400000001</v>
      </c>
      <c r="F19" s="22">
        <f t="shared" si="0"/>
        <v>343.22596436587031</v>
      </c>
      <c r="G19" s="22">
        <v>148.87723953533148</v>
      </c>
      <c r="H19" s="22">
        <v>194.34872483053883</v>
      </c>
      <c r="I19" s="23">
        <f t="shared" si="1"/>
        <v>0.42407856650985098</v>
      </c>
      <c r="J19" s="24">
        <f t="shared" si="2"/>
        <v>0.97768319329091591</v>
      </c>
      <c r="K19" s="5"/>
    </row>
    <row r="20" spans="1:11" x14ac:dyDescent="0.25">
      <c r="A20" s="18"/>
      <c r="B20" s="19">
        <v>449</v>
      </c>
      <c r="C20" s="20" t="s">
        <v>214</v>
      </c>
      <c r="D20" s="21">
        <v>228.50690699999998</v>
      </c>
      <c r="E20" s="22">
        <v>262.93411500000002</v>
      </c>
      <c r="F20" s="22">
        <f t="shared" si="0"/>
        <v>261.89091188711336</v>
      </c>
      <c r="G20" s="22">
        <v>121.98309479019372</v>
      </c>
      <c r="H20" s="22">
        <v>139.90781709691964</v>
      </c>
      <c r="I20" s="23">
        <f t="shared" si="1"/>
        <v>0.46393026933836146</v>
      </c>
      <c r="J20" s="24">
        <f t="shared" si="2"/>
        <v>0.99603245431698106</v>
      </c>
      <c r="K20" s="5"/>
    </row>
    <row r="21" spans="1:11" x14ac:dyDescent="0.25">
      <c r="A21" s="18"/>
      <c r="B21" s="19">
        <v>450</v>
      </c>
      <c r="C21" s="20" t="s">
        <v>215</v>
      </c>
      <c r="D21" s="21">
        <v>384.2449180000001</v>
      </c>
      <c r="E21" s="22">
        <v>482.26519999999988</v>
      </c>
      <c r="F21" s="22">
        <f t="shared" si="0"/>
        <v>475.81221651035685</v>
      </c>
      <c r="G21" s="22">
        <v>206.67287683941686</v>
      </c>
      <c r="H21" s="22">
        <v>269.13933967093999</v>
      </c>
      <c r="I21" s="23">
        <f t="shared" si="1"/>
        <v>0.42854611288439826</v>
      </c>
      <c r="J21" s="24">
        <f t="shared" si="2"/>
        <v>0.98661942953867909</v>
      </c>
      <c r="K21" s="5"/>
    </row>
    <row r="22" spans="1:11" x14ac:dyDescent="0.25">
      <c r="A22" s="18"/>
      <c r="B22" s="19">
        <v>451</v>
      </c>
      <c r="C22" s="20" t="s">
        <v>216</v>
      </c>
      <c r="D22" s="21">
        <v>484.11913699999991</v>
      </c>
      <c r="E22" s="22">
        <v>617.57666999999992</v>
      </c>
      <c r="F22" s="22">
        <f t="shared" si="0"/>
        <v>601.91170567880965</v>
      </c>
      <c r="G22" s="22">
        <v>252.12668210398806</v>
      </c>
      <c r="H22" s="22">
        <v>349.78502357482159</v>
      </c>
      <c r="I22" s="23">
        <f t="shared" si="1"/>
        <v>0.40825162988101232</v>
      </c>
      <c r="J22" s="24">
        <f t="shared" si="2"/>
        <v>0.97463478612106536</v>
      </c>
      <c r="K22" s="5"/>
    </row>
    <row r="23" spans="1:11" x14ac:dyDescent="0.25">
      <c r="A23" s="18"/>
      <c r="B23" s="19">
        <v>452</v>
      </c>
      <c r="C23" s="20" t="s">
        <v>217</v>
      </c>
      <c r="D23" s="21">
        <v>281.42828300000014</v>
      </c>
      <c r="E23" s="22">
        <v>372.47214899999983</v>
      </c>
      <c r="F23" s="22">
        <f t="shared" si="0"/>
        <v>367.33999971332514</v>
      </c>
      <c r="G23" s="22">
        <v>155.41132897006173</v>
      </c>
      <c r="H23" s="22">
        <v>211.92867074326344</v>
      </c>
      <c r="I23" s="23">
        <f t="shared" si="1"/>
        <v>0.41724281771752497</v>
      </c>
      <c r="J23" s="24">
        <f t="shared" si="2"/>
        <v>0.98622138782603397</v>
      </c>
      <c r="K23" s="5"/>
    </row>
    <row r="24" spans="1:11" x14ac:dyDescent="0.25">
      <c r="A24" s="18"/>
      <c r="B24" s="19">
        <v>453</v>
      </c>
      <c r="C24" s="20" t="s">
        <v>218</v>
      </c>
      <c r="D24" s="21">
        <v>456.65190399999977</v>
      </c>
      <c r="E24" s="22">
        <v>557.21897899999999</v>
      </c>
      <c r="F24" s="22">
        <f t="shared" si="0"/>
        <v>551.79926918194201</v>
      </c>
      <c r="G24" s="22">
        <v>229.84794148403108</v>
      </c>
      <c r="H24" s="22">
        <v>321.95132769791087</v>
      </c>
      <c r="I24" s="23">
        <f t="shared" si="1"/>
        <v>0.41249122902547636</v>
      </c>
      <c r="J24" s="24">
        <f t="shared" si="2"/>
        <v>0.99027364461313871</v>
      </c>
      <c r="K24" s="5"/>
    </row>
    <row r="25" spans="1:11" x14ac:dyDescent="0.25">
      <c r="A25" s="18"/>
      <c r="B25" s="19">
        <v>454</v>
      </c>
      <c r="C25" s="20" t="s">
        <v>219</v>
      </c>
      <c r="D25" s="21">
        <v>74.156517999999991</v>
      </c>
      <c r="E25" s="22">
        <v>88.691732999999999</v>
      </c>
      <c r="F25" s="22">
        <f t="shared" si="0"/>
        <v>81.278729363466226</v>
      </c>
      <c r="G25" s="22">
        <v>29.524693201536138</v>
      </c>
      <c r="H25" s="22">
        <v>51.754036161930095</v>
      </c>
      <c r="I25" s="23">
        <f t="shared" si="1"/>
        <v>0.33289115234151684</v>
      </c>
      <c r="J25" s="24">
        <f t="shared" si="2"/>
        <v>0.91641832461956996</v>
      </c>
      <c r="K25" s="5"/>
    </row>
    <row r="26" spans="1:11" x14ac:dyDescent="0.25">
      <c r="A26" s="18"/>
      <c r="B26" s="19">
        <v>455</v>
      </c>
      <c r="C26" s="20" t="s">
        <v>220</v>
      </c>
      <c r="D26" s="21">
        <v>91.437481000000034</v>
      </c>
      <c r="E26" s="22">
        <v>116.00291500000002</v>
      </c>
      <c r="F26" s="22">
        <f t="shared" si="0"/>
        <v>111.48799689854241</v>
      </c>
      <c r="G26" s="22">
        <v>44.263256119278594</v>
      </c>
      <c r="H26" s="22">
        <v>67.224740779263811</v>
      </c>
      <c r="I26" s="23">
        <f t="shared" si="1"/>
        <v>0.38157020553559873</v>
      </c>
      <c r="J26" s="24">
        <f t="shared" si="2"/>
        <v>0.96107927027990969</v>
      </c>
      <c r="K26" s="5"/>
    </row>
    <row r="27" spans="1:11" x14ac:dyDescent="0.25">
      <c r="A27" s="18"/>
      <c r="B27" s="19">
        <v>456</v>
      </c>
      <c r="C27" s="20" t="s">
        <v>221</v>
      </c>
      <c r="D27" s="21">
        <v>125.24496999999994</v>
      </c>
      <c r="E27" s="22">
        <v>166.99273199999993</v>
      </c>
      <c r="F27" s="22">
        <f t="shared" si="0"/>
        <v>161.56555219485867</v>
      </c>
      <c r="G27" s="22">
        <v>67.185902815190275</v>
      </c>
      <c r="H27" s="22">
        <v>94.379649379668393</v>
      </c>
      <c r="I27" s="23">
        <f t="shared" si="1"/>
        <v>0.40232830501383915</v>
      </c>
      <c r="J27" s="24">
        <f t="shared" si="2"/>
        <v>0.96750050292523349</v>
      </c>
      <c r="K27" s="5"/>
    </row>
    <row r="28" spans="1:11" x14ac:dyDescent="0.25">
      <c r="A28" s="18"/>
      <c r="B28" s="19">
        <v>457</v>
      </c>
      <c r="C28" s="20" t="s">
        <v>222</v>
      </c>
      <c r="D28" s="21">
        <v>461.50356499999953</v>
      </c>
      <c r="E28" s="22">
        <v>636.25019399999951</v>
      </c>
      <c r="F28" s="22">
        <f t="shared" si="0"/>
        <v>625.85511887724022</v>
      </c>
      <c r="G28" s="22">
        <v>248.97332076745383</v>
      </c>
      <c r="H28" s="22">
        <v>376.88179810978642</v>
      </c>
      <c r="I28" s="23">
        <f t="shared" si="1"/>
        <v>0.39131354790196576</v>
      </c>
      <c r="J28" s="24">
        <f t="shared" si="2"/>
        <v>0.98366196942525519</v>
      </c>
      <c r="K28" s="5"/>
    </row>
    <row r="29" spans="1:11" x14ac:dyDescent="0.25">
      <c r="A29" s="18"/>
      <c r="B29" s="19">
        <v>458</v>
      </c>
      <c r="C29" s="20" t="s">
        <v>223</v>
      </c>
      <c r="D29" s="21">
        <v>496.22700199999997</v>
      </c>
      <c r="E29" s="22">
        <v>644.11611500000004</v>
      </c>
      <c r="F29" s="22">
        <f t="shared" si="0"/>
        <v>640.30630731054725</v>
      </c>
      <c r="G29" s="22">
        <v>277.63409457676289</v>
      </c>
      <c r="H29" s="22">
        <v>362.67221273378442</v>
      </c>
      <c r="I29" s="23">
        <f t="shared" si="1"/>
        <v>0.4310311263936672</v>
      </c>
      <c r="J29" s="24">
        <f t="shared" si="2"/>
        <v>0.99408521600262589</v>
      </c>
      <c r="K29" s="5"/>
    </row>
    <row r="30" spans="1:11" x14ac:dyDescent="0.25">
      <c r="A30" s="18"/>
      <c r="B30" s="19">
        <v>459</v>
      </c>
      <c r="C30" s="20" t="s">
        <v>224</v>
      </c>
      <c r="D30" s="21">
        <v>285.42157299999997</v>
      </c>
      <c r="E30" s="22">
        <v>383.65673999999996</v>
      </c>
      <c r="F30" s="22">
        <f t="shared" si="0"/>
        <v>379.52161506576454</v>
      </c>
      <c r="G30" s="22">
        <v>154.83742776214785</v>
      </c>
      <c r="H30" s="22">
        <v>224.68418730361671</v>
      </c>
      <c r="I30" s="23">
        <f t="shared" si="1"/>
        <v>0.40358323370559807</v>
      </c>
      <c r="J30" s="24">
        <f t="shared" si="2"/>
        <v>0.98922181079306615</v>
      </c>
      <c r="K30" s="5"/>
    </row>
    <row r="31" spans="1:11" x14ac:dyDescent="0.25">
      <c r="A31" s="18"/>
      <c r="B31" s="19">
        <v>460</v>
      </c>
      <c r="C31" s="20" t="s">
        <v>225</v>
      </c>
      <c r="D31" s="21">
        <v>98.122091000000026</v>
      </c>
      <c r="E31" s="22">
        <v>119.96935099999999</v>
      </c>
      <c r="F31" s="22">
        <f t="shared" si="0"/>
        <v>119.30436868494732</v>
      </c>
      <c r="G31" s="22">
        <v>54.159400583725073</v>
      </c>
      <c r="H31" s="22">
        <v>65.144968101222247</v>
      </c>
      <c r="I31" s="23">
        <f t="shared" si="1"/>
        <v>0.4514436406655653</v>
      </c>
      <c r="J31" s="24">
        <f t="shared" si="2"/>
        <v>0.99445706499610331</v>
      </c>
      <c r="K31" s="5"/>
    </row>
    <row r="32" spans="1:11" x14ac:dyDescent="0.25">
      <c r="A32" s="18"/>
      <c r="B32" s="19">
        <v>461</v>
      </c>
      <c r="C32" s="20" t="s">
        <v>226</v>
      </c>
      <c r="D32" s="21">
        <v>102.563821</v>
      </c>
      <c r="E32" s="22">
        <v>118.82353599999998</v>
      </c>
      <c r="F32" s="22">
        <f t="shared" si="0"/>
        <v>113.5878201702601</v>
      </c>
      <c r="G32" s="22">
        <v>52.065445610465758</v>
      </c>
      <c r="H32" s="22">
        <v>61.522374559794343</v>
      </c>
      <c r="I32" s="23">
        <f t="shared" si="1"/>
        <v>0.43817451797147133</v>
      </c>
      <c r="J32" s="24">
        <f t="shared" si="2"/>
        <v>0.95593704744033303</v>
      </c>
      <c r="K32" s="5"/>
    </row>
    <row r="33" spans="1:11" x14ac:dyDescent="0.25">
      <c r="A33" s="18"/>
      <c r="B33" s="19">
        <v>462</v>
      </c>
      <c r="C33" s="20" t="s">
        <v>227</v>
      </c>
      <c r="D33" s="21">
        <v>193.65775799999997</v>
      </c>
      <c r="E33" s="22">
        <v>224.51888300000007</v>
      </c>
      <c r="F33" s="22">
        <f t="shared" si="0"/>
        <v>223.51686723104285</v>
      </c>
      <c r="G33" s="22">
        <v>99.536340034901514</v>
      </c>
      <c r="H33" s="22">
        <v>123.98052719614134</v>
      </c>
      <c r="I33" s="23">
        <f t="shared" si="1"/>
        <v>0.44333170869597405</v>
      </c>
      <c r="J33" s="24">
        <f t="shared" si="2"/>
        <v>0.99553705347377297</v>
      </c>
      <c r="K33" s="5"/>
    </row>
    <row r="34" spans="1:11" x14ac:dyDescent="0.25">
      <c r="A34" s="18"/>
      <c r="B34" s="19">
        <v>463</v>
      </c>
      <c r="C34" s="20" t="s">
        <v>228</v>
      </c>
      <c r="D34" s="21">
        <v>308.70943400000004</v>
      </c>
      <c r="E34" s="22">
        <v>364.06273799999997</v>
      </c>
      <c r="F34" s="22">
        <f t="shared" si="0"/>
        <v>362.26465476028295</v>
      </c>
      <c r="G34" s="22">
        <v>167.88988233004784</v>
      </c>
      <c r="H34" s="22">
        <v>194.37477243023508</v>
      </c>
      <c r="I34" s="23">
        <f t="shared" si="1"/>
        <v>0.46115645685785028</v>
      </c>
      <c r="J34" s="24">
        <f t="shared" si="2"/>
        <v>0.99506106214111645</v>
      </c>
      <c r="K34" s="5"/>
    </row>
    <row r="35" spans="1:11" x14ac:dyDescent="0.25">
      <c r="A35" s="18"/>
      <c r="B35" s="19">
        <v>464</v>
      </c>
      <c r="C35" s="20" t="s">
        <v>229</v>
      </c>
      <c r="D35" s="21">
        <v>174.34707899999998</v>
      </c>
      <c r="E35" s="22">
        <v>209.67482600000002</v>
      </c>
      <c r="F35" s="22">
        <f t="shared" si="0"/>
        <v>207.0072810661307</v>
      </c>
      <c r="G35" s="22">
        <v>93.936130766401519</v>
      </c>
      <c r="H35" s="22">
        <v>113.0711502997292</v>
      </c>
      <c r="I35" s="23">
        <f t="shared" si="1"/>
        <v>0.44800862630214611</v>
      </c>
      <c r="J35" s="24">
        <f t="shared" si="2"/>
        <v>0.98727770526982894</v>
      </c>
      <c r="K35" s="5"/>
    </row>
    <row r="36" spans="1:11" ht="15.75" thickBot="1" x14ac:dyDescent="0.3">
      <c r="A36" s="39" t="s">
        <v>231</v>
      </c>
      <c r="B36" s="40"/>
      <c r="C36" s="41"/>
      <c r="D36" s="42">
        <v>440.24914799999863</v>
      </c>
      <c r="E36" s="43">
        <v>1667.6393389999962</v>
      </c>
      <c r="F36" s="43">
        <f t="shared" si="0"/>
        <v>1224.6397177134834</v>
      </c>
      <c r="G36" s="43">
        <v>331.67512086814122</v>
      </c>
      <c r="H36" s="43">
        <v>892.96459684534216</v>
      </c>
      <c r="I36" s="44">
        <f t="shared" si="1"/>
        <v>0.19888900022413178</v>
      </c>
      <c r="J36" s="45">
        <f t="shared" si="2"/>
        <v>0.73435525840248017</v>
      </c>
      <c r="K36" s="5"/>
    </row>
    <row r="37" spans="1:11" x14ac:dyDescent="0.25">
      <c r="D37" s="6"/>
      <c r="E37" s="6"/>
      <c r="F37" s="6"/>
      <c r="G37" s="6"/>
      <c r="H37" s="6"/>
      <c r="I37" s="5"/>
      <c r="J37" s="5"/>
      <c r="K3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90</v>
      </c>
      <c r="B1" s="47" t="s">
        <v>232</v>
      </c>
      <c r="C1" s="47" t="s">
        <v>53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1787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13421.251096999998</v>
      </c>
      <c r="G6" s="15">
        <v>14105.070357999997</v>
      </c>
      <c r="H6" s="15">
        <v>13492.227389545646</v>
      </c>
      <c r="I6" s="15">
        <v>5576.7070303684923</v>
      </c>
      <c r="J6" s="15">
        <v>7915.5203591771506</v>
      </c>
      <c r="K6" s="16">
        <v>0.39536896228281071</v>
      </c>
      <c r="L6" s="17">
        <v>0.95655158372841664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12313.563361000011</v>
      </c>
      <c r="G7" s="36">
        <f ca="1">SUM(G8:OFFSET(G6,MATCH("PROYECTOS",$A$8:$A$50,0),0))</f>
        <v>11685.913908</v>
      </c>
      <c r="H7" s="36">
        <f ca="1">SUM(H8:OFFSET(H6,MATCH("PROYECTOS",$A$8:$A$50,0),0))</f>
        <v>11602.093995639581</v>
      </c>
      <c r="I7" s="36">
        <f ca="1">SUM(I8:OFFSET(I6,MATCH("PROYECTOS",$A$8:$A$50,0),0))</f>
        <v>5052.1292919276284</v>
      </c>
      <c r="J7" s="36">
        <f ca="1">SUM(J8:OFFSET(J6,MATCH("PROYECTOS",$A$8:$A$50,0),0))</f>
        <v>6549.9647037119521</v>
      </c>
      <c r="K7" s="37">
        <f ca="1">IFERROR(I7/G7,0)</f>
        <v>0.43232641723203324</v>
      </c>
      <c r="L7" s="38">
        <f ca="1">IFERROR(SUM(I7,J7)/G7,0)</f>
        <v>0.99282726939285104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1613.5185700000004</v>
      </c>
      <c r="G8" s="22">
        <v>149.92451500000001</v>
      </c>
      <c r="H8" s="22">
        <f t="shared" ref="H8:H12" si="0">SUM(I8,J8)</f>
        <v>136.28257116790508</v>
      </c>
      <c r="I8" s="22">
        <v>40.339602661094268</v>
      </c>
      <c r="J8" s="22">
        <v>95.942968506810814</v>
      </c>
      <c r="K8" s="23">
        <f t="shared" ref="K8:K13" si="1">IFERROR(I8/G8,0)</f>
        <v>0.26906608743136012</v>
      </c>
      <c r="L8" s="24">
        <f t="shared" ref="L8:L13" si="2">IFERROR(SUM(I8,J8)/G8,0)</f>
        <v>0.909007917537069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3000385</v>
      </c>
      <c r="C9" s="20" t="s">
        <v>1788</v>
      </c>
      <c r="D9" s="60">
        <v>236</v>
      </c>
      <c r="E9" s="20" t="s">
        <v>299</v>
      </c>
      <c r="F9" s="21">
        <v>9640.971915000011</v>
      </c>
      <c r="G9" s="22">
        <v>10356.675513</v>
      </c>
      <c r="H9" s="22">
        <f t="shared" si="0"/>
        <v>10302.213146497361</v>
      </c>
      <c r="I9" s="22">
        <v>4663.1522776901556</v>
      </c>
      <c r="J9" s="22">
        <v>5639.0608688072043</v>
      </c>
      <c r="K9" s="23">
        <f t="shared" si="1"/>
        <v>0.4502557091642807</v>
      </c>
      <c r="L9" s="24">
        <f t="shared" si="2"/>
        <v>0.99474132732706777</v>
      </c>
      <c r="M9" s="61">
        <v>138346</v>
      </c>
      <c r="N9" s="22">
        <v>133423.56000000006</v>
      </c>
      <c r="O9" s="24">
        <f t="shared" ref="O9:O12" si="3">IFERROR(N9/M9,".")</f>
        <v>0.96441935437237114</v>
      </c>
    </row>
    <row r="10" spans="1:15" ht="25.5" x14ac:dyDescent="0.25">
      <c r="A10" s="18"/>
      <c r="B10" s="20">
        <v>3000386</v>
      </c>
      <c r="C10" s="20" t="s">
        <v>1789</v>
      </c>
      <c r="D10" s="60">
        <v>240</v>
      </c>
      <c r="E10" s="20" t="s">
        <v>1435</v>
      </c>
      <c r="F10" s="21">
        <v>410.1648570000005</v>
      </c>
      <c r="G10" s="22">
        <v>618.43346199999996</v>
      </c>
      <c r="H10" s="22">
        <f t="shared" si="0"/>
        <v>604.77946854612537</v>
      </c>
      <c r="I10" s="22">
        <v>217.47774107333422</v>
      </c>
      <c r="J10" s="22">
        <v>387.30172747279119</v>
      </c>
      <c r="K10" s="23">
        <f t="shared" si="1"/>
        <v>0.35165907803568081</v>
      </c>
      <c r="L10" s="24">
        <f t="shared" si="2"/>
        <v>0.97792164510355262</v>
      </c>
      <c r="M10" s="61">
        <v>64628</v>
      </c>
      <c r="N10" s="22">
        <v>57585.610000000022</v>
      </c>
      <c r="O10" s="24">
        <f t="shared" si="3"/>
        <v>0.8910319056755589</v>
      </c>
    </row>
    <row r="11" spans="1:15" ht="51" x14ac:dyDescent="0.25">
      <c r="A11" s="18"/>
      <c r="B11" s="20">
        <v>3000387</v>
      </c>
      <c r="C11" s="20" t="s">
        <v>1790</v>
      </c>
      <c r="D11" s="60">
        <v>408</v>
      </c>
      <c r="E11" s="20" t="s">
        <v>989</v>
      </c>
      <c r="F11" s="21">
        <v>576.34948299999928</v>
      </c>
      <c r="G11" s="22">
        <v>430.87946699999929</v>
      </c>
      <c r="H11" s="22">
        <f t="shared" si="0"/>
        <v>428.92212481016406</v>
      </c>
      <c r="I11" s="22">
        <v>121.21918787911116</v>
      </c>
      <c r="J11" s="22">
        <v>307.70293693105288</v>
      </c>
      <c r="K11" s="23">
        <f t="shared" si="1"/>
        <v>0.28132969232231103</v>
      </c>
      <c r="L11" s="24">
        <f t="shared" si="2"/>
        <v>0.99545733241023704</v>
      </c>
      <c r="M11" s="61">
        <v>2303502.5</v>
      </c>
      <c r="N11" s="22">
        <v>2294851.7299999995</v>
      </c>
      <c r="O11" s="24">
        <f t="shared" si="3"/>
        <v>0.99624451460330499</v>
      </c>
    </row>
    <row r="12" spans="1:15" ht="25.5" x14ac:dyDescent="0.25">
      <c r="A12" s="18"/>
      <c r="B12" s="20">
        <v>3000388</v>
      </c>
      <c r="C12" s="20" t="s">
        <v>1791</v>
      </c>
      <c r="D12" s="60">
        <v>60</v>
      </c>
      <c r="E12" s="20" t="s">
        <v>323</v>
      </c>
      <c r="F12" s="21">
        <v>72.558535999999989</v>
      </c>
      <c r="G12" s="22">
        <v>130.00095100000001</v>
      </c>
      <c r="H12" s="22">
        <f t="shared" si="0"/>
        <v>129.89668461802648</v>
      </c>
      <c r="I12" s="22">
        <v>9.9404826239333488</v>
      </c>
      <c r="J12" s="22">
        <v>119.95620199409313</v>
      </c>
      <c r="K12" s="23">
        <f t="shared" si="1"/>
        <v>7.6464691584705008E-2</v>
      </c>
      <c r="L12" s="24">
        <f t="shared" si="2"/>
        <v>0.99919795677515055</v>
      </c>
      <c r="M12" s="61"/>
      <c r="N12" s="22"/>
      <c r="O12" s="24" t="str">
        <f t="shared" si="3"/>
        <v>.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1107.6877359999871</v>
      </c>
      <c r="G13" s="43">
        <f t="shared" ref="G13:J13" ca="1" si="4">OFFSET(G13,-MATCH("PROYECTOS",$A$8:$A$50,0)-1,0)-(OFFSET(G13,-MATCH("PROYECTOS",$A$8:$A$50,0),0))</f>
        <v>2419.1564499999968</v>
      </c>
      <c r="H13" s="43">
        <f t="shared" ca="1" si="4"/>
        <v>1890.1333939060642</v>
      </c>
      <c r="I13" s="43">
        <f t="shared" ca="1" si="4"/>
        <v>524.57773844086387</v>
      </c>
      <c r="J13" s="43">
        <f t="shared" ca="1" si="4"/>
        <v>1365.5556554651985</v>
      </c>
      <c r="K13" s="44">
        <f t="shared" ca="1" si="1"/>
        <v>0.21684324651300024</v>
      </c>
      <c r="L13" s="45">
        <f t="shared" ca="1" si="2"/>
        <v>0.7813192048435168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1851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C8" sqref="C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16</v>
      </c>
      <c r="B1" s="47" t="s">
        <v>232</v>
      </c>
      <c r="C1" s="47" t="s">
        <v>438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473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508.64130799999998</v>
      </c>
      <c r="I6" s="15">
        <v>608.89997700000004</v>
      </c>
      <c r="J6" s="15">
        <v>592.52228993625602</v>
      </c>
      <c r="K6" s="15">
        <v>265.67971355760869</v>
      </c>
      <c r="L6" s="15">
        <v>326.84257637864727</v>
      </c>
      <c r="M6" s="16">
        <v>0.43632735029255665</v>
      </c>
      <c r="N6" s="17">
        <v>0.97310282857221375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SUM(H8:OFFSET(H6,MATCH("PROYECTOS",$A$8:$A$50,0),0))</f>
        <v>504.48946599999965</v>
      </c>
      <c r="I7" s="36">
        <f ca="1">SUM(I8:OFFSET(I6,MATCH("PROYECTOS",$A$8:$A$50,0),0))</f>
        <v>607.74941999999987</v>
      </c>
      <c r="J7" s="36">
        <f ca="1">SUM(J8:OFFSET(J6,MATCH("PROYECTOS",$A$8:$A$50,0),0))</f>
        <v>591.54170589579712</v>
      </c>
      <c r="K7" s="36">
        <f ca="1">SUM(K8:OFFSET(K6,MATCH("PROYECTOS",$A$8:$A$50,0),0))</f>
        <v>265.33867936554054</v>
      </c>
      <c r="L7" s="36">
        <f ca="1">SUM(L8:OFFSET(L6,MATCH("PROYECTOS",$A$8:$A$50,0),0))</f>
        <v>326.20302653025658</v>
      </c>
      <c r="M7" s="37">
        <f ca="1">IFERROR(K7/I7,0)</f>
        <v>0.43659223790874302</v>
      </c>
      <c r="N7" s="38">
        <f ca="1">IFERROR(SUM(K7,L7)/I7,0)</f>
        <v>0.97333158441483536</v>
      </c>
      <c r="O7" s="57"/>
      <c r="P7" s="36"/>
      <c r="Q7" s="38"/>
    </row>
    <row r="8" spans="1:17" ht="25.5" x14ac:dyDescent="0.25">
      <c r="A8" s="18"/>
      <c r="B8" s="65">
        <v>5004433</v>
      </c>
      <c r="C8" s="20" t="s">
        <v>474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18.499217999999995</v>
      </c>
      <c r="I8" s="22">
        <v>23.802495000000018</v>
      </c>
      <c r="J8" s="22">
        <f t="shared" ref="J8:J15" si="0">SUM(K8,L8)</f>
        <v>23.029220747945295</v>
      </c>
      <c r="K8" s="22">
        <v>9.5599282937110193</v>
      </c>
      <c r="L8" s="22">
        <v>13.469292454234278</v>
      </c>
      <c r="M8" s="23">
        <f t="shared" ref="M8:M16" si="1">IFERROR(K8/I8,0)</f>
        <v>0.40163555516810368</v>
      </c>
      <c r="N8" s="24">
        <f t="shared" ref="N8:N16" si="2">IFERROR(SUM(K8,L8)/I8,0)</f>
        <v>0.96751289089422254</v>
      </c>
      <c r="O8" s="61">
        <v>2847</v>
      </c>
      <c r="P8" s="22">
        <v>2801.76</v>
      </c>
      <c r="Q8" s="24">
        <f>IFERROR(P8/O8,".")</f>
        <v>0.98410958904109602</v>
      </c>
    </row>
    <row r="9" spans="1:17" ht="25.5" x14ac:dyDescent="0.25">
      <c r="A9" s="18"/>
      <c r="B9" s="65">
        <v>5004434</v>
      </c>
      <c r="C9" s="20" t="s">
        <v>475</v>
      </c>
      <c r="D9" s="20">
        <v>3000001</v>
      </c>
      <c r="E9" s="20" t="s">
        <v>275</v>
      </c>
      <c r="F9" s="60">
        <v>80</v>
      </c>
      <c r="G9" s="20" t="s">
        <v>324</v>
      </c>
      <c r="H9" s="21">
        <v>1.3469369999999992</v>
      </c>
      <c r="I9" s="22">
        <v>2.4859010000000001</v>
      </c>
      <c r="J9" s="22">
        <f t="shared" si="0"/>
        <v>2.3102405211841415</v>
      </c>
      <c r="K9" s="22">
        <v>1.0722824772601598</v>
      </c>
      <c r="L9" s="22">
        <v>1.2379580439239817</v>
      </c>
      <c r="M9" s="23">
        <f t="shared" si="1"/>
        <v>0.43134560759264334</v>
      </c>
      <c r="N9" s="24">
        <f t="shared" si="2"/>
        <v>0.92933729910569296</v>
      </c>
      <c r="O9" s="61">
        <v>186</v>
      </c>
      <c r="P9" s="22">
        <v>160</v>
      </c>
      <c r="Q9" s="24">
        <f t="shared" ref="Q9:Q15" si="3">IFERROR(P9/O9,".")</f>
        <v>0.86021505376344087</v>
      </c>
    </row>
    <row r="10" spans="1:17" ht="25.5" x14ac:dyDescent="0.25">
      <c r="A10" s="18"/>
      <c r="B10" s="65">
        <v>5004436</v>
      </c>
      <c r="C10" s="20" t="s">
        <v>476</v>
      </c>
      <c r="D10" s="20">
        <v>3000612</v>
      </c>
      <c r="E10" s="20" t="s">
        <v>442</v>
      </c>
      <c r="F10" s="60">
        <v>87</v>
      </c>
      <c r="G10" s="20" t="s">
        <v>466</v>
      </c>
      <c r="H10" s="21">
        <v>60.636023999999999</v>
      </c>
      <c r="I10" s="22">
        <v>75.289474000000013</v>
      </c>
      <c r="J10" s="22">
        <f t="shared" si="0"/>
        <v>73.609421900544504</v>
      </c>
      <c r="K10" s="22">
        <v>32.250482469301588</v>
      </c>
      <c r="L10" s="22">
        <v>41.358939431242923</v>
      </c>
      <c r="M10" s="23">
        <f t="shared" si="1"/>
        <v>0.42835313830591487</v>
      </c>
      <c r="N10" s="24">
        <f t="shared" si="2"/>
        <v>0.97768543183798162</v>
      </c>
      <c r="O10" s="61">
        <v>3550046</v>
      </c>
      <c r="P10" s="22">
        <v>3384191</v>
      </c>
      <c r="Q10" s="24">
        <f t="shared" si="3"/>
        <v>0.95328088706456193</v>
      </c>
    </row>
    <row r="11" spans="1:17" ht="25.5" x14ac:dyDescent="0.25">
      <c r="A11" s="18"/>
      <c r="B11" s="65">
        <v>5004438</v>
      </c>
      <c r="C11" s="20" t="s">
        <v>477</v>
      </c>
      <c r="D11" s="20">
        <v>3000614</v>
      </c>
      <c r="E11" s="20" t="s">
        <v>444</v>
      </c>
      <c r="F11" s="60">
        <v>393</v>
      </c>
      <c r="G11" s="20" t="s">
        <v>468</v>
      </c>
      <c r="H11" s="21">
        <v>74.926122000000035</v>
      </c>
      <c r="I11" s="22">
        <v>67.120771999999988</v>
      </c>
      <c r="J11" s="22">
        <f t="shared" si="0"/>
        <v>61.416105081231024</v>
      </c>
      <c r="K11" s="22">
        <v>22.425013422859134</v>
      </c>
      <c r="L11" s="22">
        <v>38.991091658371886</v>
      </c>
      <c r="M11" s="23">
        <f t="shared" si="1"/>
        <v>0.33409945616923387</v>
      </c>
      <c r="N11" s="24">
        <f t="shared" si="2"/>
        <v>0.91500891976080123</v>
      </c>
      <c r="O11" s="61">
        <v>194374</v>
      </c>
      <c r="P11" s="22">
        <v>151329.37599999999</v>
      </c>
      <c r="Q11" s="24">
        <f t="shared" si="3"/>
        <v>0.77854741889347334</v>
      </c>
    </row>
    <row r="12" spans="1:17" ht="38.25" x14ac:dyDescent="0.25">
      <c r="A12" s="18"/>
      <c r="B12" s="65">
        <v>5000069</v>
      </c>
      <c r="C12" s="20" t="s">
        <v>478</v>
      </c>
      <c r="D12" s="20">
        <v>3043959</v>
      </c>
      <c r="E12" s="20" t="s">
        <v>457</v>
      </c>
      <c r="F12" s="60">
        <v>259</v>
      </c>
      <c r="G12" s="20" t="s">
        <v>296</v>
      </c>
      <c r="H12" s="21">
        <v>37.323976999999971</v>
      </c>
      <c r="I12" s="22">
        <v>41.424688000000003</v>
      </c>
      <c r="J12" s="22">
        <f t="shared" si="0"/>
        <v>40.661815285552947</v>
      </c>
      <c r="K12" s="22">
        <v>16.36020668210779</v>
      </c>
      <c r="L12" s="22">
        <v>24.301608603445157</v>
      </c>
      <c r="M12" s="23">
        <f t="shared" si="1"/>
        <v>0.39493856132622629</v>
      </c>
      <c r="N12" s="24">
        <f t="shared" si="2"/>
        <v>0.98158410476267066</v>
      </c>
      <c r="O12" s="61">
        <v>2201104</v>
      </c>
      <c r="P12" s="22">
        <v>1904114.85</v>
      </c>
      <c r="Q12" s="24">
        <f t="shared" si="3"/>
        <v>0.86507264082024293</v>
      </c>
    </row>
    <row r="13" spans="1:17" ht="25.5" x14ac:dyDescent="0.25">
      <c r="A13" s="18"/>
      <c r="B13" s="65">
        <v>5000071</v>
      </c>
      <c r="C13" s="20" t="s">
        <v>479</v>
      </c>
      <c r="D13" s="20">
        <v>3043961</v>
      </c>
      <c r="E13" s="20" t="s">
        <v>459</v>
      </c>
      <c r="F13" s="60">
        <v>394</v>
      </c>
      <c r="G13" s="20" t="s">
        <v>467</v>
      </c>
      <c r="H13" s="21">
        <v>29.001205000000002</v>
      </c>
      <c r="I13" s="22">
        <v>30.500527000000012</v>
      </c>
      <c r="J13" s="22">
        <f t="shared" si="0"/>
        <v>30.199883052689316</v>
      </c>
      <c r="K13" s="22">
        <v>16.689314919608329</v>
      </c>
      <c r="L13" s="22">
        <v>13.510568133080985</v>
      </c>
      <c r="M13" s="23">
        <f t="shared" si="1"/>
        <v>0.54718119852841629</v>
      </c>
      <c r="N13" s="24">
        <f t="shared" si="2"/>
        <v>0.9901429917158252</v>
      </c>
      <c r="O13" s="61">
        <v>203354</v>
      </c>
      <c r="P13" s="22">
        <v>194779.12</v>
      </c>
      <c r="Q13" s="24">
        <f t="shared" si="3"/>
        <v>0.9578327448685543</v>
      </c>
    </row>
    <row r="14" spans="1:17" ht="38.25" x14ac:dyDescent="0.25">
      <c r="A14" s="18"/>
      <c r="B14" s="65">
        <v>5000079</v>
      </c>
      <c r="C14" s="20" t="s">
        <v>480</v>
      </c>
      <c r="D14" s="20">
        <v>3043969</v>
      </c>
      <c r="E14" s="20" t="s">
        <v>461</v>
      </c>
      <c r="F14" s="60">
        <v>87</v>
      </c>
      <c r="G14" s="20" t="s">
        <v>466</v>
      </c>
      <c r="H14" s="21">
        <v>87.953304999999958</v>
      </c>
      <c r="I14" s="22">
        <v>124.666617</v>
      </c>
      <c r="J14" s="22">
        <f t="shared" si="0"/>
        <v>122.33415518963938</v>
      </c>
      <c r="K14" s="22">
        <v>53.428805557294929</v>
      </c>
      <c r="L14" s="22">
        <v>68.905349632344439</v>
      </c>
      <c r="M14" s="23">
        <f t="shared" si="1"/>
        <v>0.42857347735115753</v>
      </c>
      <c r="N14" s="24">
        <f t="shared" si="2"/>
        <v>0.98129040583205507</v>
      </c>
      <c r="O14" s="61">
        <v>192307</v>
      </c>
      <c r="P14" s="22">
        <v>182595.361</v>
      </c>
      <c r="Q14" s="24">
        <f t="shared" si="3"/>
        <v>0.94949929539746347</v>
      </c>
    </row>
    <row r="15" spans="1:17" x14ac:dyDescent="0.25">
      <c r="A15" s="18"/>
      <c r="B15" s="65">
        <v>9000000</v>
      </c>
      <c r="C15" s="20" t="s">
        <v>322</v>
      </c>
      <c r="D15" s="20">
        <v>9000000</v>
      </c>
      <c r="E15" s="20" t="s">
        <v>312</v>
      </c>
      <c r="F15" s="60"/>
      <c r="G15" s="20" t="s">
        <v>293</v>
      </c>
      <c r="H15" s="21">
        <v>194.8026779999997</v>
      </c>
      <c r="I15" s="22">
        <v>242.45894599999991</v>
      </c>
      <c r="J15" s="22">
        <f t="shared" si="0"/>
        <v>237.98086411701053</v>
      </c>
      <c r="K15" s="22">
        <v>113.55264554339763</v>
      </c>
      <c r="L15" s="22">
        <v>124.4282185736129</v>
      </c>
      <c r="M15" s="23">
        <f t="shared" si="1"/>
        <v>0.46833761928255546</v>
      </c>
      <c r="N15" s="24">
        <f t="shared" si="2"/>
        <v>0.98153055617510854</v>
      </c>
      <c r="O15" s="61"/>
      <c r="P15" s="22"/>
      <c r="Q15" s="24" t="str">
        <f t="shared" si="3"/>
        <v>.</v>
      </c>
    </row>
    <row r="16" spans="1:17" ht="15.75" thickBot="1" x14ac:dyDescent="0.3">
      <c r="A16" s="39" t="s">
        <v>306</v>
      </c>
      <c r="B16" s="41"/>
      <c r="C16" s="41"/>
      <c r="D16" s="64"/>
      <c r="E16" s="41"/>
      <c r="F16" s="58"/>
      <c r="G16" s="41"/>
      <c r="H16" s="42">
        <f ca="1">OFFSET(H16,-MATCH("PROYECTOS",$A$8:$A$50,0)-1,0)-(OFFSET(H16,-MATCH("PROYECTOS",$A$8:$A$50,0),0))</f>
        <v>4.1518420000003289</v>
      </c>
      <c r="I16" s="43">
        <f t="shared" ref="I16:L16" ca="1" si="4">OFFSET(I16,-MATCH("PROYECTOS",$A$8:$A$50,0)-1,0)-(OFFSET(I16,-MATCH("PROYECTOS",$A$8:$A$50,0),0))</f>
        <v>1.1505570000001626</v>
      </c>
      <c r="J16" s="43">
        <f t="shared" ca="1" si="4"/>
        <v>0.98058404045889347</v>
      </c>
      <c r="K16" s="43">
        <f t="shared" ca="1" si="4"/>
        <v>0.34103419206815033</v>
      </c>
      <c r="L16" s="43">
        <f t="shared" ca="1" si="4"/>
        <v>0.63954984839068629</v>
      </c>
      <c r="M16" s="44">
        <f t="shared" ca="1" si="1"/>
        <v>0.29640790683825496</v>
      </c>
      <c r="N16" s="45">
        <f t="shared" ca="1" si="2"/>
        <v>0.85226897968435988</v>
      </c>
      <c r="O16" s="59"/>
      <c r="P16" s="43"/>
      <c r="Q1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90</v>
      </c>
      <c r="B1" s="47" t="s">
        <v>232</v>
      </c>
      <c r="C1" s="47" t="s">
        <v>53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1792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13421.251096999998</v>
      </c>
      <c r="I6" s="15">
        <v>14105.070357999997</v>
      </c>
      <c r="J6" s="15">
        <v>13492.227389545646</v>
      </c>
      <c r="K6" s="15">
        <v>5576.7070303684923</v>
      </c>
      <c r="L6" s="15">
        <v>7915.5203591771506</v>
      </c>
      <c r="M6" s="16">
        <v>0.39536896228281071</v>
      </c>
      <c r="N6" s="17">
        <v>0.95655158372841664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SUM(H8:OFFSET(H6,MATCH("PROYECTOS",$A$8:$A$54,0),0))</f>
        <v>12313.563360999997</v>
      </c>
      <c r="I7" s="35">
        <f ca="1">SUM(I8:OFFSET(I6,MATCH("PROYECTOS",$A$8:$A$54,0),0))</f>
        <v>11685.913907999999</v>
      </c>
      <c r="J7" s="35">
        <f ca="1">SUM(J8:OFFSET(J6,MATCH("PROYECTOS",$A$8:$A$54,0),0))</f>
        <v>11602.093995639581</v>
      </c>
      <c r="K7" s="35">
        <f ca="1">SUM(K8:OFFSET(K6,MATCH("PROYECTOS",$A$8:$A$54,0),0))</f>
        <v>5052.1292919276284</v>
      </c>
      <c r="L7" s="35">
        <f ca="1">SUM(L8:OFFSET(L6,MATCH("PROYECTOS",$A$8:$A$54,0),0))</f>
        <v>6549.9647037119539</v>
      </c>
      <c r="M7" s="37">
        <f ca="1">IFERROR(K7/I7,0)</f>
        <v>0.4323264172320333</v>
      </c>
      <c r="N7" s="38">
        <f ca="1">IFERROR(SUM(K7,L7)/I7,0)</f>
        <v>0.99282726939285126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1508.145679</v>
      </c>
      <c r="I8" s="22">
        <v>138.22712300000006</v>
      </c>
      <c r="J8" s="22">
        <f t="shared" ref="J8:J53" si="0">SUM(K8,L8)</f>
        <v>124.68347339377385</v>
      </c>
      <c r="K8" s="22">
        <v>36.388017736383354</v>
      </c>
      <c r="L8" s="22">
        <v>88.295455657390505</v>
      </c>
      <c r="M8" s="23">
        <f t="shared" ref="M8:M54" si="1">IFERROR(K8/I8,0)</f>
        <v>0.26324802937831049</v>
      </c>
      <c r="N8" s="24">
        <f t="shared" ref="N8:N54" si="2">IFERROR(SUM(K8,L8)/I8,0)</f>
        <v>0.90201887073764675</v>
      </c>
      <c r="O8" s="61">
        <v>26516</v>
      </c>
      <c r="P8" s="22">
        <v>37282.900999999991</v>
      </c>
      <c r="Q8" s="24">
        <f>IFERROR(P8/O8,".")</f>
        <v>1.4060529868758482</v>
      </c>
    </row>
    <row r="9" spans="1:17" ht="38.25" x14ac:dyDescent="0.25">
      <c r="A9" s="18"/>
      <c r="B9" s="65">
        <v>5003106</v>
      </c>
      <c r="C9" s="20" t="s">
        <v>1793</v>
      </c>
      <c r="D9" s="20">
        <v>3000001</v>
      </c>
      <c r="E9" s="20" t="s">
        <v>275</v>
      </c>
      <c r="F9" s="60">
        <v>236</v>
      </c>
      <c r="G9" s="20" t="s">
        <v>299</v>
      </c>
      <c r="H9" s="21">
        <v>12</v>
      </c>
      <c r="I9" s="22">
        <v>11.128218</v>
      </c>
      <c r="J9" s="22">
        <f t="shared" si="0"/>
        <v>11.029924233211204</v>
      </c>
      <c r="K9" s="22">
        <v>3.3824113837908953</v>
      </c>
      <c r="L9" s="22">
        <v>7.6475128494203091</v>
      </c>
      <c r="M9" s="23">
        <f t="shared" si="1"/>
        <v>0.30394905849174553</v>
      </c>
      <c r="N9" s="24">
        <f t="shared" si="2"/>
        <v>0.9911671602058123</v>
      </c>
      <c r="O9" s="61">
        <v>214</v>
      </c>
      <c r="P9" s="22">
        <v>214</v>
      </c>
      <c r="Q9" s="24">
        <f t="shared" ref="Q9:Q53" si="3">IFERROR(P9/O9,".")</f>
        <v>1</v>
      </c>
    </row>
    <row r="10" spans="1:17" ht="38.25" x14ac:dyDescent="0.25">
      <c r="A10" s="18"/>
      <c r="B10" s="65">
        <v>5004408</v>
      </c>
      <c r="C10" s="20" t="s">
        <v>1794</v>
      </c>
      <c r="D10" s="20">
        <v>3000001</v>
      </c>
      <c r="E10" s="20" t="s">
        <v>275</v>
      </c>
      <c r="F10" s="60">
        <v>236</v>
      </c>
      <c r="G10" s="20" t="s">
        <v>299</v>
      </c>
      <c r="H10" s="21">
        <v>93.372890999999996</v>
      </c>
      <c r="I10" s="22">
        <v>0.56917400000000007</v>
      </c>
      <c r="J10" s="22">
        <f t="shared" si="0"/>
        <v>0.56917354092001915</v>
      </c>
      <c r="K10" s="22">
        <v>0.56917354092001915</v>
      </c>
      <c r="L10" s="22">
        <v>0</v>
      </c>
      <c r="M10" s="23">
        <f t="shared" si="1"/>
        <v>0.99999919342770238</v>
      </c>
      <c r="N10" s="24">
        <f t="shared" si="2"/>
        <v>0.99999919342770238</v>
      </c>
      <c r="O10" s="61">
        <v>2</v>
      </c>
      <c r="P10" s="22">
        <v>0</v>
      </c>
      <c r="Q10" s="24">
        <f t="shared" si="3"/>
        <v>0</v>
      </c>
    </row>
    <row r="11" spans="1:17" ht="51" x14ac:dyDescent="0.25">
      <c r="A11" s="18"/>
      <c r="B11" s="65">
        <v>5003107</v>
      </c>
      <c r="C11" s="20" t="s">
        <v>1795</v>
      </c>
      <c r="D11" s="20">
        <v>3000385</v>
      </c>
      <c r="E11" s="20" t="s">
        <v>1788</v>
      </c>
      <c r="F11" s="60">
        <v>236</v>
      </c>
      <c r="G11" s="20" t="s">
        <v>299</v>
      </c>
      <c r="H11" s="21">
        <v>1315.1668350000014</v>
      </c>
      <c r="I11" s="22">
        <v>1619.3012629999985</v>
      </c>
      <c r="J11" s="22">
        <f t="shared" si="0"/>
        <v>1612.6354580771135</v>
      </c>
      <c r="K11" s="22">
        <v>743.97519252410962</v>
      </c>
      <c r="L11" s="22">
        <v>868.66026555300391</v>
      </c>
      <c r="M11" s="23">
        <f t="shared" si="1"/>
        <v>0.45944211217731279</v>
      </c>
      <c r="N11" s="24">
        <f t="shared" si="2"/>
        <v>0.99588353009091368</v>
      </c>
      <c r="O11" s="61">
        <v>43446</v>
      </c>
      <c r="P11" s="22">
        <v>35501.915000000001</v>
      </c>
      <c r="Q11" s="24">
        <f t="shared" si="3"/>
        <v>0.81715037057496664</v>
      </c>
    </row>
    <row r="12" spans="1:17" ht="38.25" x14ac:dyDescent="0.25">
      <c r="A12" s="18"/>
      <c r="B12" s="65">
        <v>5003108</v>
      </c>
      <c r="C12" s="20" t="s">
        <v>1796</v>
      </c>
      <c r="D12" s="20">
        <v>3000385</v>
      </c>
      <c r="E12" s="20" t="s">
        <v>1788</v>
      </c>
      <c r="F12" s="60">
        <v>236</v>
      </c>
      <c r="G12" s="20" t="s">
        <v>299</v>
      </c>
      <c r="H12" s="21">
        <v>3583.4690359999959</v>
      </c>
      <c r="I12" s="22">
        <v>4224.7414559999997</v>
      </c>
      <c r="J12" s="22">
        <f t="shared" si="0"/>
        <v>4205.9573231237164</v>
      </c>
      <c r="K12" s="22">
        <v>1865.5710835383313</v>
      </c>
      <c r="L12" s="22">
        <v>2340.3862395853848</v>
      </c>
      <c r="M12" s="23">
        <f t="shared" si="1"/>
        <v>0.44158230816440558</v>
      </c>
      <c r="N12" s="24">
        <f t="shared" si="2"/>
        <v>0.99555377930888389</v>
      </c>
      <c r="O12" s="61">
        <v>47235</v>
      </c>
      <c r="P12" s="22">
        <v>44660.725999999981</v>
      </c>
      <c r="Q12" s="24">
        <f t="shared" si="3"/>
        <v>0.94550070921985774</v>
      </c>
    </row>
    <row r="13" spans="1:17" ht="38.25" x14ac:dyDescent="0.25">
      <c r="A13" s="18"/>
      <c r="B13" s="65">
        <v>5003109</v>
      </c>
      <c r="C13" s="20" t="s">
        <v>1797</v>
      </c>
      <c r="D13" s="20">
        <v>3000385</v>
      </c>
      <c r="E13" s="20" t="s">
        <v>1788</v>
      </c>
      <c r="F13" s="60">
        <v>236</v>
      </c>
      <c r="G13" s="20" t="s">
        <v>299</v>
      </c>
      <c r="H13" s="21">
        <v>4101.7654270000048</v>
      </c>
      <c r="I13" s="22">
        <v>3623.353478999999</v>
      </c>
      <c r="J13" s="22">
        <f t="shared" si="0"/>
        <v>3605.8842172756672</v>
      </c>
      <c r="K13" s="22">
        <v>1553.6936073206721</v>
      </c>
      <c r="L13" s="22">
        <v>2052.1906099549951</v>
      </c>
      <c r="M13" s="23">
        <f t="shared" si="1"/>
        <v>0.42879989940961333</v>
      </c>
      <c r="N13" s="24">
        <f t="shared" si="2"/>
        <v>0.99517870342334003</v>
      </c>
      <c r="O13" s="61">
        <v>37599</v>
      </c>
      <c r="P13" s="22">
        <v>22501.641999999996</v>
      </c>
      <c r="Q13" s="24">
        <f t="shared" si="3"/>
        <v>0.5984638421234606</v>
      </c>
    </row>
    <row r="14" spans="1:17" ht="51" x14ac:dyDescent="0.25">
      <c r="A14" s="18"/>
      <c r="B14" s="65">
        <v>5003110</v>
      </c>
      <c r="C14" s="20" t="s">
        <v>1798</v>
      </c>
      <c r="D14" s="20">
        <v>3000385</v>
      </c>
      <c r="E14" s="20" t="s">
        <v>1788</v>
      </c>
      <c r="F14" s="60">
        <v>536</v>
      </c>
      <c r="G14" s="20" t="s">
        <v>1544</v>
      </c>
      <c r="H14" s="21">
        <v>137.571203</v>
      </c>
      <c r="I14" s="22">
        <v>179.31697599999995</v>
      </c>
      <c r="J14" s="22">
        <f t="shared" si="0"/>
        <v>176.3459841523229</v>
      </c>
      <c r="K14" s="22">
        <v>35.97699817393368</v>
      </c>
      <c r="L14" s="22">
        <v>140.36898597838922</v>
      </c>
      <c r="M14" s="23">
        <f t="shared" si="1"/>
        <v>0.20063353161796399</v>
      </c>
      <c r="N14" s="24">
        <f t="shared" si="2"/>
        <v>0.98343161972753179</v>
      </c>
      <c r="O14" s="61">
        <v>137948</v>
      </c>
      <c r="P14" s="22">
        <v>137894.15400000001</v>
      </c>
      <c r="Q14" s="24">
        <f t="shared" si="3"/>
        <v>0.99960966451126521</v>
      </c>
    </row>
    <row r="15" spans="1:17" ht="51" x14ac:dyDescent="0.25">
      <c r="A15" s="18"/>
      <c r="B15" s="65">
        <v>5003111</v>
      </c>
      <c r="C15" s="20" t="s">
        <v>1799</v>
      </c>
      <c r="D15" s="20">
        <v>3000385</v>
      </c>
      <c r="E15" s="20" t="s">
        <v>1788</v>
      </c>
      <c r="F15" s="60">
        <v>536</v>
      </c>
      <c r="G15" s="20" t="s">
        <v>1544</v>
      </c>
      <c r="H15" s="21">
        <v>76.208747000000031</v>
      </c>
      <c r="I15" s="22">
        <v>100.42235200000003</v>
      </c>
      <c r="J15" s="22">
        <f t="shared" si="0"/>
        <v>99.170774798800608</v>
      </c>
      <c r="K15" s="22">
        <v>31.085869503671656</v>
      </c>
      <c r="L15" s="22">
        <v>68.084905295128948</v>
      </c>
      <c r="M15" s="23">
        <f t="shared" si="1"/>
        <v>0.30955129893464001</v>
      </c>
      <c r="N15" s="24">
        <f t="shared" si="2"/>
        <v>0.98753686628252424</v>
      </c>
      <c r="O15" s="61">
        <v>613866</v>
      </c>
      <c r="P15" s="22">
        <v>613060.55999999982</v>
      </c>
      <c r="Q15" s="24">
        <f t="shared" si="3"/>
        <v>0.99868792211981083</v>
      </c>
    </row>
    <row r="16" spans="1:17" ht="51" x14ac:dyDescent="0.25">
      <c r="A16" s="18"/>
      <c r="B16" s="65">
        <v>5003112</v>
      </c>
      <c r="C16" s="20" t="s">
        <v>1800</v>
      </c>
      <c r="D16" s="20">
        <v>3000385</v>
      </c>
      <c r="E16" s="20" t="s">
        <v>1788</v>
      </c>
      <c r="F16" s="60">
        <v>536</v>
      </c>
      <c r="G16" s="20" t="s">
        <v>1544</v>
      </c>
      <c r="H16" s="21">
        <v>352.85109099999977</v>
      </c>
      <c r="I16" s="22">
        <v>550.22016200000019</v>
      </c>
      <c r="J16" s="22">
        <f t="shared" si="0"/>
        <v>543.23013883890462</v>
      </c>
      <c r="K16" s="22">
        <v>398.14957630815081</v>
      </c>
      <c r="L16" s="22">
        <v>145.08056253075381</v>
      </c>
      <c r="M16" s="23">
        <f t="shared" si="1"/>
        <v>0.7236186599577038</v>
      </c>
      <c r="N16" s="24">
        <f t="shared" si="2"/>
        <v>0.98729595234080947</v>
      </c>
      <c r="O16" s="61">
        <v>301682</v>
      </c>
      <c r="P16" s="22">
        <v>291877.08499999996</v>
      </c>
      <c r="Q16" s="24">
        <f t="shared" si="3"/>
        <v>0.96749917131283925</v>
      </c>
    </row>
    <row r="17" spans="1:17" ht="38.25" x14ac:dyDescent="0.25">
      <c r="A17" s="18"/>
      <c r="B17" s="65">
        <v>5004409</v>
      </c>
      <c r="C17" s="20" t="s">
        <v>1801</v>
      </c>
      <c r="D17" s="20">
        <v>3000385</v>
      </c>
      <c r="E17" s="20" t="s">
        <v>1788</v>
      </c>
      <c r="F17" s="60">
        <v>237</v>
      </c>
      <c r="G17" s="20" t="s">
        <v>1838</v>
      </c>
      <c r="H17" s="21">
        <v>73.939575999999988</v>
      </c>
      <c r="I17" s="22">
        <v>59.319824999999994</v>
      </c>
      <c r="J17" s="22">
        <f t="shared" si="0"/>
        <v>58.989250230835751</v>
      </c>
      <c r="K17" s="22">
        <v>34.699950321286451</v>
      </c>
      <c r="L17" s="22">
        <v>24.2892999095493</v>
      </c>
      <c r="M17" s="23">
        <f t="shared" si="1"/>
        <v>0.5849638012466567</v>
      </c>
      <c r="N17" s="24">
        <f t="shared" si="2"/>
        <v>0.99442724638576996</v>
      </c>
      <c r="O17" s="61">
        <v>42192</v>
      </c>
      <c r="P17" s="22">
        <v>25004</v>
      </c>
      <c r="Q17" s="24">
        <f t="shared" si="3"/>
        <v>0.59262419416003032</v>
      </c>
    </row>
    <row r="18" spans="1:17" ht="25.5" x14ac:dyDescent="0.25">
      <c r="A18" s="18"/>
      <c r="B18" s="65">
        <v>5003115</v>
      </c>
      <c r="C18" s="20" t="s">
        <v>1802</v>
      </c>
      <c r="D18" s="20">
        <v>3000386</v>
      </c>
      <c r="E18" s="20" t="s">
        <v>1789</v>
      </c>
      <c r="F18" s="60">
        <v>240</v>
      </c>
      <c r="G18" s="20" t="s">
        <v>1435</v>
      </c>
      <c r="H18" s="21">
        <v>19.947983000000004</v>
      </c>
      <c r="I18" s="22">
        <v>11.349722</v>
      </c>
      <c r="J18" s="22">
        <f t="shared" si="0"/>
        <v>10.980209900024079</v>
      </c>
      <c r="K18" s="22">
        <v>3.5120948134408536</v>
      </c>
      <c r="L18" s="22">
        <v>7.4681150865832251</v>
      </c>
      <c r="M18" s="23">
        <f t="shared" si="1"/>
        <v>0.3094432456971945</v>
      </c>
      <c r="N18" s="24">
        <f t="shared" si="2"/>
        <v>0.96744307041389022</v>
      </c>
      <c r="O18" s="61">
        <v>57513</v>
      </c>
      <c r="P18" s="22">
        <v>55404.798999999999</v>
      </c>
      <c r="Q18" s="24">
        <f t="shared" si="3"/>
        <v>0.96334392224366661</v>
      </c>
    </row>
    <row r="19" spans="1:17" ht="25.5" x14ac:dyDescent="0.25">
      <c r="A19" s="18"/>
      <c r="B19" s="65">
        <v>5003116</v>
      </c>
      <c r="C19" s="20" t="s">
        <v>1803</v>
      </c>
      <c r="D19" s="20">
        <v>3000386</v>
      </c>
      <c r="E19" s="20" t="s">
        <v>1789</v>
      </c>
      <c r="F19" s="60">
        <v>240</v>
      </c>
      <c r="G19" s="20" t="s">
        <v>1435</v>
      </c>
      <c r="H19" s="21">
        <v>45.562504000000025</v>
      </c>
      <c r="I19" s="22">
        <v>16.538287000000008</v>
      </c>
      <c r="J19" s="22">
        <f t="shared" si="0"/>
        <v>16.217125041963097</v>
      </c>
      <c r="K19" s="22">
        <v>6.9333199193531776</v>
      </c>
      <c r="L19" s="22">
        <v>9.2838051226099196</v>
      </c>
      <c r="M19" s="23">
        <f t="shared" si="1"/>
        <v>0.4192284194459302</v>
      </c>
      <c r="N19" s="24">
        <f t="shared" si="2"/>
        <v>0.98058069992152697</v>
      </c>
      <c r="O19" s="61">
        <v>43363</v>
      </c>
      <c r="P19" s="22">
        <v>37467.11</v>
      </c>
      <c r="Q19" s="24">
        <f t="shared" si="3"/>
        <v>0.86403408435763207</v>
      </c>
    </row>
    <row r="20" spans="1:17" ht="25.5" x14ac:dyDescent="0.25">
      <c r="A20" s="18"/>
      <c r="B20" s="65">
        <v>5003117</v>
      </c>
      <c r="C20" s="20" t="s">
        <v>1804</v>
      </c>
      <c r="D20" s="20">
        <v>3000386</v>
      </c>
      <c r="E20" s="20" t="s">
        <v>1789</v>
      </c>
      <c r="F20" s="60">
        <v>240</v>
      </c>
      <c r="G20" s="20" t="s">
        <v>1435</v>
      </c>
      <c r="H20" s="21">
        <v>28.557143000000003</v>
      </c>
      <c r="I20" s="22">
        <v>25.696055999999995</v>
      </c>
      <c r="J20" s="22">
        <f t="shared" si="0"/>
        <v>25.331683013653674</v>
      </c>
      <c r="K20" s="22">
        <v>5.2686481723358156</v>
      </c>
      <c r="L20" s="22">
        <v>20.063034841317858</v>
      </c>
      <c r="M20" s="23">
        <f t="shared" si="1"/>
        <v>0.20503723109631364</v>
      </c>
      <c r="N20" s="24">
        <f t="shared" si="2"/>
        <v>0.98581988666485154</v>
      </c>
      <c r="O20" s="61">
        <v>147744</v>
      </c>
      <c r="P20" s="22">
        <v>145734.212</v>
      </c>
      <c r="Q20" s="24">
        <f t="shared" si="3"/>
        <v>0.98639682152913144</v>
      </c>
    </row>
    <row r="21" spans="1:17" ht="38.25" x14ac:dyDescent="0.25">
      <c r="A21" s="18"/>
      <c r="B21" s="65">
        <v>5003118</v>
      </c>
      <c r="C21" s="20" t="s">
        <v>1805</v>
      </c>
      <c r="D21" s="20">
        <v>3000386</v>
      </c>
      <c r="E21" s="20" t="s">
        <v>1789</v>
      </c>
      <c r="F21" s="60">
        <v>240</v>
      </c>
      <c r="G21" s="20" t="s">
        <v>1435</v>
      </c>
      <c r="H21" s="21">
        <v>32.475549999999998</v>
      </c>
      <c r="I21" s="22">
        <v>11.382657999999999</v>
      </c>
      <c r="J21" s="22">
        <f t="shared" si="0"/>
        <v>11.381223180680536</v>
      </c>
      <c r="K21" s="22">
        <v>4.3103465766180307</v>
      </c>
      <c r="L21" s="22">
        <v>7.0708766040625051</v>
      </c>
      <c r="M21" s="23">
        <f t="shared" si="1"/>
        <v>0.37867663041602684</v>
      </c>
      <c r="N21" s="24">
        <f t="shared" si="2"/>
        <v>0.99987394690067433</v>
      </c>
      <c r="O21" s="61">
        <v>2422</v>
      </c>
      <c r="P21" s="22">
        <v>156</v>
      </c>
      <c r="Q21" s="24">
        <f t="shared" si="3"/>
        <v>6.4409578860445918E-2</v>
      </c>
    </row>
    <row r="22" spans="1:17" ht="38.25" x14ac:dyDescent="0.25">
      <c r="A22" s="18"/>
      <c r="B22" s="65">
        <v>5003119</v>
      </c>
      <c r="C22" s="20" t="s">
        <v>1806</v>
      </c>
      <c r="D22" s="20">
        <v>3000386</v>
      </c>
      <c r="E22" s="20" t="s">
        <v>1789</v>
      </c>
      <c r="F22" s="60">
        <v>240</v>
      </c>
      <c r="G22" s="20" t="s">
        <v>1435</v>
      </c>
      <c r="H22" s="21">
        <v>49.607332</v>
      </c>
      <c r="I22" s="22">
        <v>31.424232999999994</v>
      </c>
      <c r="J22" s="22">
        <f t="shared" si="0"/>
        <v>31.392081251296986</v>
      </c>
      <c r="K22" s="22">
        <v>10.438006235972352</v>
      </c>
      <c r="L22" s="22">
        <v>20.954075015324634</v>
      </c>
      <c r="M22" s="23">
        <f t="shared" si="1"/>
        <v>0.33216423248810417</v>
      </c>
      <c r="N22" s="24">
        <f t="shared" si="2"/>
        <v>0.99897684857724267</v>
      </c>
      <c r="O22" s="61">
        <v>11482431</v>
      </c>
      <c r="P22" s="22">
        <v>12251</v>
      </c>
      <c r="Q22" s="24">
        <f t="shared" si="3"/>
        <v>1.0669343451748152E-3</v>
      </c>
    </row>
    <row r="23" spans="1:17" ht="38.25" x14ac:dyDescent="0.25">
      <c r="A23" s="18"/>
      <c r="B23" s="65">
        <v>5003120</v>
      </c>
      <c r="C23" s="20" t="s">
        <v>1807</v>
      </c>
      <c r="D23" s="20">
        <v>3000386</v>
      </c>
      <c r="E23" s="20" t="s">
        <v>1789</v>
      </c>
      <c r="F23" s="60">
        <v>240</v>
      </c>
      <c r="G23" s="20" t="s">
        <v>1435</v>
      </c>
      <c r="H23" s="21">
        <v>26.517162000000003</v>
      </c>
      <c r="I23" s="22">
        <v>34.415067000000001</v>
      </c>
      <c r="J23" s="22">
        <f t="shared" si="0"/>
        <v>32.790625176072353</v>
      </c>
      <c r="K23" s="22">
        <v>9.3139956565573812</v>
      </c>
      <c r="L23" s="22">
        <v>23.476629519514972</v>
      </c>
      <c r="M23" s="23">
        <f t="shared" si="1"/>
        <v>0.27063715019230911</v>
      </c>
      <c r="N23" s="24">
        <f t="shared" si="2"/>
        <v>0.95279852792593289</v>
      </c>
      <c r="O23" s="61">
        <v>15936</v>
      </c>
      <c r="P23" s="22">
        <v>3763</v>
      </c>
      <c r="Q23" s="24">
        <f t="shared" si="3"/>
        <v>0.23613202811244979</v>
      </c>
    </row>
    <row r="24" spans="1:17" ht="38.25" x14ac:dyDescent="0.25">
      <c r="A24" s="18"/>
      <c r="B24" s="65">
        <v>5003123</v>
      </c>
      <c r="C24" s="20" t="s">
        <v>1808</v>
      </c>
      <c r="D24" s="20">
        <v>3000386</v>
      </c>
      <c r="E24" s="20" t="s">
        <v>1789</v>
      </c>
      <c r="F24" s="60">
        <v>236</v>
      </c>
      <c r="G24" s="20" t="s">
        <v>299</v>
      </c>
      <c r="H24" s="21">
        <v>24.827438000000001</v>
      </c>
      <c r="I24" s="22">
        <v>33.325693000000008</v>
      </c>
      <c r="J24" s="22">
        <f t="shared" si="0"/>
        <v>31.692343359915281</v>
      </c>
      <c r="K24" s="22">
        <v>10.019926785651478</v>
      </c>
      <c r="L24" s="22">
        <v>21.672416574263803</v>
      </c>
      <c r="M24" s="23">
        <f t="shared" si="1"/>
        <v>0.30066671938829526</v>
      </c>
      <c r="N24" s="24">
        <f t="shared" si="2"/>
        <v>0.95098827682038822</v>
      </c>
      <c r="O24" s="61">
        <v>5203</v>
      </c>
      <c r="P24" s="22">
        <v>4708.3200000000006</v>
      </c>
      <c r="Q24" s="24">
        <f t="shared" si="3"/>
        <v>0.90492408226023457</v>
      </c>
    </row>
    <row r="25" spans="1:17" ht="38.25" x14ac:dyDescent="0.25">
      <c r="A25" s="18"/>
      <c r="B25" s="65">
        <v>5003124</v>
      </c>
      <c r="C25" s="20" t="s">
        <v>1809</v>
      </c>
      <c r="D25" s="20">
        <v>3000386</v>
      </c>
      <c r="E25" s="20" t="s">
        <v>1789</v>
      </c>
      <c r="F25" s="60">
        <v>236</v>
      </c>
      <c r="G25" s="20" t="s">
        <v>299</v>
      </c>
      <c r="H25" s="21">
        <v>93.441493999999992</v>
      </c>
      <c r="I25" s="22">
        <v>94.532213999999996</v>
      </c>
      <c r="J25" s="22">
        <f t="shared" si="0"/>
        <v>91.805461869898409</v>
      </c>
      <c r="K25" s="22">
        <v>32.241592042677439</v>
      </c>
      <c r="L25" s="22">
        <v>59.563869827220969</v>
      </c>
      <c r="M25" s="23">
        <f t="shared" si="1"/>
        <v>0.3410646030429102</v>
      </c>
      <c r="N25" s="24">
        <f t="shared" si="2"/>
        <v>0.971155312938068</v>
      </c>
      <c r="O25" s="61">
        <v>13761</v>
      </c>
      <c r="P25" s="22">
        <v>14463.475999999999</v>
      </c>
      <c r="Q25" s="24">
        <f t="shared" si="3"/>
        <v>1.0510483249763825</v>
      </c>
    </row>
    <row r="26" spans="1:17" ht="38.25" x14ac:dyDescent="0.25">
      <c r="A26" s="18"/>
      <c r="B26" s="65">
        <v>5003125</v>
      </c>
      <c r="C26" s="20" t="s">
        <v>1810</v>
      </c>
      <c r="D26" s="20">
        <v>3000386</v>
      </c>
      <c r="E26" s="20" t="s">
        <v>1789</v>
      </c>
      <c r="F26" s="60">
        <v>236</v>
      </c>
      <c r="G26" s="20" t="s">
        <v>299</v>
      </c>
      <c r="H26" s="21">
        <v>7.4284630000000034</v>
      </c>
      <c r="I26" s="22">
        <v>11.142429999999997</v>
      </c>
      <c r="J26" s="22">
        <f t="shared" si="0"/>
        <v>10.189783783567691</v>
      </c>
      <c r="K26" s="22">
        <v>2.8816347103675071</v>
      </c>
      <c r="L26" s="22">
        <v>7.308149073200183</v>
      </c>
      <c r="M26" s="23">
        <f t="shared" si="1"/>
        <v>0.25861815693412549</v>
      </c>
      <c r="N26" s="24">
        <f t="shared" si="2"/>
        <v>0.91450283139025268</v>
      </c>
      <c r="O26" s="61">
        <v>2881</v>
      </c>
      <c r="P26" s="22">
        <v>2580.7350000000001</v>
      </c>
      <c r="Q26" s="24">
        <f t="shared" si="3"/>
        <v>0.89577750780978826</v>
      </c>
    </row>
    <row r="27" spans="1:17" ht="38.25" x14ac:dyDescent="0.25">
      <c r="A27" s="18"/>
      <c r="B27" s="65">
        <v>5003126</v>
      </c>
      <c r="C27" s="20" t="s">
        <v>1811</v>
      </c>
      <c r="D27" s="20">
        <v>3000386</v>
      </c>
      <c r="E27" s="20" t="s">
        <v>1789</v>
      </c>
      <c r="F27" s="60">
        <v>236</v>
      </c>
      <c r="G27" s="20" t="s">
        <v>299</v>
      </c>
      <c r="H27" s="21">
        <v>17.035064000000002</v>
      </c>
      <c r="I27" s="22">
        <v>28.348321999999992</v>
      </c>
      <c r="J27" s="22">
        <f t="shared" si="0"/>
        <v>27.175690816599172</v>
      </c>
      <c r="K27" s="22">
        <v>8.4841509208593635</v>
      </c>
      <c r="L27" s="22">
        <v>18.691539895739808</v>
      </c>
      <c r="M27" s="23">
        <f t="shared" si="1"/>
        <v>0.29928229688019509</v>
      </c>
      <c r="N27" s="24">
        <f t="shared" si="2"/>
        <v>0.95863489968115856</v>
      </c>
      <c r="O27" s="61">
        <v>4393</v>
      </c>
      <c r="P27" s="22">
        <v>4012.9389999999999</v>
      </c>
      <c r="Q27" s="24">
        <f t="shared" si="3"/>
        <v>0.91348486228090142</v>
      </c>
    </row>
    <row r="28" spans="1:17" ht="25.5" x14ac:dyDescent="0.25">
      <c r="A28" s="18"/>
      <c r="B28" s="65">
        <v>5003127</v>
      </c>
      <c r="C28" s="20" t="s">
        <v>1812</v>
      </c>
      <c r="D28" s="20">
        <v>3000386</v>
      </c>
      <c r="E28" s="20" t="s">
        <v>1789</v>
      </c>
      <c r="F28" s="60">
        <v>240</v>
      </c>
      <c r="G28" s="20" t="s">
        <v>1435</v>
      </c>
      <c r="H28" s="21">
        <v>42.542811</v>
      </c>
      <c r="I28" s="22">
        <v>44.415475000000015</v>
      </c>
      <c r="J28" s="22">
        <f t="shared" si="0"/>
        <v>42.653906384538196</v>
      </c>
      <c r="K28" s="22">
        <v>8.7556197999135392</v>
      </c>
      <c r="L28" s="22">
        <v>33.898286584624657</v>
      </c>
      <c r="M28" s="23">
        <f t="shared" si="1"/>
        <v>0.19712993725528177</v>
      </c>
      <c r="N28" s="24">
        <f t="shared" si="2"/>
        <v>0.96033885452172207</v>
      </c>
      <c r="O28" s="61">
        <v>5269</v>
      </c>
      <c r="P28" s="22">
        <v>4934</v>
      </c>
      <c r="Q28" s="24">
        <f t="shared" si="3"/>
        <v>0.93642057316378824</v>
      </c>
    </row>
    <row r="29" spans="1:17" ht="25.5" x14ac:dyDescent="0.25">
      <c r="A29" s="18"/>
      <c r="B29" s="65">
        <v>5003128</v>
      </c>
      <c r="C29" s="20" t="s">
        <v>1813</v>
      </c>
      <c r="D29" s="20">
        <v>3000386</v>
      </c>
      <c r="E29" s="20" t="s">
        <v>1789</v>
      </c>
      <c r="F29" s="60">
        <v>200</v>
      </c>
      <c r="G29" s="20" t="s">
        <v>1839</v>
      </c>
      <c r="H29" s="21">
        <v>5.5700570000000003</v>
      </c>
      <c r="I29" s="22">
        <v>2.1520950000000001</v>
      </c>
      <c r="J29" s="22">
        <f t="shared" si="0"/>
        <v>2.0942114397184923</v>
      </c>
      <c r="K29" s="22">
        <v>1.404577475739643</v>
      </c>
      <c r="L29" s="22">
        <v>0.68963396397884935</v>
      </c>
      <c r="M29" s="23">
        <f t="shared" si="1"/>
        <v>0.65265588914041572</v>
      </c>
      <c r="N29" s="24">
        <f t="shared" si="2"/>
        <v>0.97310362215352586</v>
      </c>
      <c r="O29" s="61">
        <v>1</v>
      </c>
      <c r="P29" s="22">
        <v>0</v>
      </c>
      <c r="Q29" s="24">
        <f t="shared" si="3"/>
        <v>0</v>
      </c>
    </row>
    <row r="30" spans="1:17" ht="25.5" x14ac:dyDescent="0.25">
      <c r="A30" s="18"/>
      <c r="B30" s="65">
        <v>5003144</v>
      </c>
      <c r="C30" s="20" t="s">
        <v>1814</v>
      </c>
      <c r="D30" s="20">
        <v>3000386</v>
      </c>
      <c r="E30" s="20" t="s">
        <v>1789</v>
      </c>
      <c r="F30" s="60">
        <v>540</v>
      </c>
      <c r="G30" s="20" t="s">
        <v>1840</v>
      </c>
      <c r="H30" s="21">
        <v>6.5815400000000004</v>
      </c>
      <c r="I30" s="22">
        <v>5.3888249999999998</v>
      </c>
      <c r="J30" s="22">
        <f t="shared" si="0"/>
        <v>5.2513460021036735</v>
      </c>
      <c r="K30" s="22">
        <v>2.0894705303944647</v>
      </c>
      <c r="L30" s="22">
        <v>3.1618754717092088</v>
      </c>
      <c r="M30" s="23">
        <f t="shared" si="1"/>
        <v>0.38774139638872385</v>
      </c>
      <c r="N30" s="24">
        <f t="shared" si="2"/>
        <v>0.97448813091975961</v>
      </c>
      <c r="O30" s="61">
        <v>18</v>
      </c>
      <c r="P30" s="22">
        <v>22</v>
      </c>
      <c r="Q30" s="24">
        <f t="shared" si="3"/>
        <v>1.2222222222222223</v>
      </c>
    </row>
    <row r="31" spans="1:17" ht="25.5" x14ac:dyDescent="0.25">
      <c r="A31" s="18"/>
      <c r="B31" s="65">
        <v>5004410</v>
      </c>
      <c r="C31" s="20" t="s">
        <v>1815</v>
      </c>
      <c r="D31" s="20">
        <v>3000386</v>
      </c>
      <c r="E31" s="20" t="s">
        <v>1789</v>
      </c>
      <c r="F31" s="60">
        <v>200</v>
      </c>
      <c r="G31" s="20" t="s">
        <v>1839</v>
      </c>
      <c r="H31" s="21">
        <v>3.0771100000000002</v>
      </c>
      <c r="I31" s="22">
        <v>24.538400000000006</v>
      </c>
      <c r="J31" s="22">
        <f t="shared" si="0"/>
        <v>24.516183794126846</v>
      </c>
      <c r="K31" s="22">
        <v>23.686352607794106</v>
      </c>
      <c r="L31" s="22">
        <v>0.82983118633273989</v>
      </c>
      <c r="M31" s="23">
        <f t="shared" si="1"/>
        <v>0.96527697844171179</v>
      </c>
      <c r="N31" s="24">
        <f t="shared" si="2"/>
        <v>0.99909463510770224</v>
      </c>
      <c r="O31" s="61">
        <v>107552</v>
      </c>
      <c r="P31" s="22">
        <v>0</v>
      </c>
      <c r="Q31" s="24">
        <f t="shared" si="3"/>
        <v>0</v>
      </c>
    </row>
    <row r="32" spans="1:17" ht="25.5" x14ac:dyDescent="0.25">
      <c r="A32" s="18"/>
      <c r="B32" s="65">
        <v>5004950</v>
      </c>
      <c r="C32" s="20" t="s">
        <v>1816</v>
      </c>
      <c r="D32" s="20">
        <v>3000386</v>
      </c>
      <c r="E32" s="20" t="s">
        <v>1789</v>
      </c>
      <c r="F32" s="60">
        <v>236</v>
      </c>
      <c r="G32" s="20" t="s">
        <v>299</v>
      </c>
      <c r="H32" s="21">
        <v>6.9932059999999989</v>
      </c>
      <c r="I32" s="22">
        <v>1.1545339999999999</v>
      </c>
      <c r="J32" s="22">
        <f t="shared" si="0"/>
        <v>1.1517286763992161</v>
      </c>
      <c r="K32" s="22">
        <v>0.96482710540294647</v>
      </c>
      <c r="L32" s="22">
        <v>0.18690157099626958</v>
      </c>
      <c r="M32" s="23">
        <f t="shared" si="1"/>
        <v>0.83568531147887071</v>
      </c>
      <c r="N32" s="24">
        <f t="shared" si="2"/>
        <v>0.99757016804980725</v>
      </c>
      <c r="O32" s="61">
        <v>438</v>
      </c>
      <c r="P32" s="22">
        <v>0</v>
      </c>
      <c r="Q32" s="24">
        <f t="shared" si="3"/>
        <v>0</v>
      </c>
    </row>
    <row r="33" spans="1:17" ht="38.25" x14ac:dyDescent="0.25">
      <c r="A33" s="18"/>
      <c r="B33" s="65">
        <v>5005547</v>
      </c>
      <c r="C33" s="20" t="s">
        <v>1817</v>
      </c>
      <c r="D33" s="20">
        <v>3000386</v>
      </c>
      <c r="E33" s="20" t="s">
        <v>1789</v>
      </c>
      <c r="F33" s="60">
        <v>236</v>
      </c>
      <c r="G33" s="20" t="s">
        <v>299</v>
      </c>
      <c r="H33" s="21">
        <v>0</v>
      </c>
      <c r="I33" s="22">
        <v>242.62945099999999</v>
      </c>
      <c r="J33" s="22">
        <f t="shared" si="0"/>
        <v>240.15586485556773</v>
      </c>
      <c r="K33" s="22">
        <v>87.17317772025612</v>
      </c>
      <c r="L33" s="22">
        <v>152.98268713531161</v>
      </c>
      <c r="M33" s="23">
        <f t="shared" si="1"/>
        <v>0.35928522840475835</v>
      </c>
      <c r="N33" s="24">
        <f t="shared" si="2"/>
        <v>0.98980508699897174</v>
      </c>
      <c r="O33" s="61">
        <v>7539</v>
      </c>
      <c r="P33" s="22">
        <v>62717.056000000004</v>
      </c>
      <c r="Q33" s="24">
        <f t="shared" si="3"/>
        <v>8.3190152540124682</v>
      </c>
    </row>
    <row r="34" spans="1:17" ht="51" x14ac:dyDescent="0.25">
      <c r="A34" s="18"/>
      <c r="B34" s="65">
        <v>5003129</v>
      </c>
      <c r="C34" s="20" t="s">
        <v>1818</v>
      </c>
      <c r="D34" s="20">
        <v>3000387</v>
      </c>
      <c r="E34" s="20" t="s">
        <v>1790</v>
      </c>
      <c r="F34" s="60">
        <v>408</v>
      </c>
      <c r="G34" s="20" t="s">
        <v>989</v>
      </c>
      <c r="H34" s="21">
        <v>28.012432000000004</v>
      </c>
      <c r="I34" s="22">
        <v>28.971161000000002</v>
      </c>
      <c r="J34" s="22">
        <f t="shared" si="0"/>
        <v>28.560572453985287</v>
      </c>
      <c r="K34" s="22">
        <v>7.7916980562440585</v>
      </c>
      <c r="L34" s="22">
        <v>20.768874397741229</v>
      </c>
      <c r="M34" s="23">
        <f t="shared" si="1"/>
        <v>0.26894669689778944</v>
      </c>
      <c r="N34" s="24">
        <f t="shared" si="2"/>
        <v>0.98582768063679893</v>
      </c>
      <c r="O34" s="61">
        <v>2715652.2</v>
      </c>
      <c r="P34" s="22">
        <v>2680112.1730000004</v>
      </c>
      <c r="Q34" s="24">
        <f t="shared" si="3"/>
        <v>0.98691289444207919</v>
      </c>
    </row>
    <row r="35" spans="1:17" ht="51" x14ac:dyDescent="0.25">
      <c r="A35" s="18"/>
      <c r="B35" s="65">
        <v>5003130</v>
      </c>
      <c r="C35" s="20" t="s">
        <v>1819</v>
      </c>
      <c r="D35" s="20">
        <v>3000387</v>
      </c>
      <c r="E35" s="20" t="s">
        <v>1790</v>
      </c>
      <c r="F35" s="60">
        <v>408</v>
      </c>
      <c r="G35" s="20" t="s">
        <v>989</v>
      </c>
      <c r="H35" s="21">
        <v>125.43673299999998</v>
      </c>
      <c r="I35" s="22">
        <v>82.70216099999999</v>
      </c>
      <c r="J35" s="22">
        <f t="shared" si="0"/>
        <v>82.555679574202259</v>
      </c>
      <c r="K35" s="22">
        <v>29.256348349124892</v>
      </c>
      <c r="L35" s="22">
        <v>53.299331225077367</v>
      </c>
      <c r="M35" s="23">
        <f t="shared" si="1"/>
        <v>0.35375554877126963</v>
      </c>
      <c r="N35" s="24">
        <f t="shared" si="2"/>
        <v>0.99822880775996015</v>
      </c>
      <c r="O35" s="61">
        <v>9740978</v>
      </c>
      <c r="P35" s="22">
        <v>7196469.5559999999</v>
      </c>
      <c r="Q35" s="24">
        <f t="shared" si="3"/>
        <v>0.73878306223461343</v>
      </c>
    </row>
    <row r="36" spans="1:17" ht="51" x14ac:dyDescent="0.25">
      <c r="A36" s="18"/>
      <c r="B36" s="65">
        <v>5003131</v>
      </c>
      <c r="C36" s="20" t="s">
        <v>1820</v>
      </c>
      <c r="D36" s="20">
        <v>3000387</v>
      </c>
      <c r="E36" s="20" t="s">
        <v>1790</v>
      </c>
      <c r="F36" s="60">
        <v>408</v>
      </c>
      <c r="G36" s="20" t="s">
        <v>989</v>
      </c>
      <c r="H36" s="21">
        <v>44.604265000000012</v>
      </c>
      <c r="I36" s="22">
        <v>80.988343</v>
      </c>
      <c r="J36" s="22">
        <f t="shared" si="0"/>
        <v>80.875631923622635</v>
      </c>
      <c r="K36" s="22">
        <v>17.093889476938866</v>
      </c>
      <c r="L36" s="22">
        <v>63.781742446683765</v>
      </c>
      <c r="M36" s="23">
        <f t="shared" si="1"/>
        <v>0.21106604782541194</v>
      </c>
      <c r="N36" s="24">
        <f t="shared" si="2"/>
        <v>0.99860830494609121</v>
      </c>
      <c r="O36" s="61">
        <v>5320754</v>
      </c>
      <c r="P36" s="22">
        <v>5268136.9869999997</v>
      </c>
      <c r="Q36" s="24">
        <f t="shared" si="3"/>
        <v>0.9901109855858774</v>
      </c>
    </row>
    <row r="37" spans="1:17" ht="51" x14ac:dyDescent="0.25">
      <c r="A37" s="18"/>
      <c r="B37" s="65">
        <v>5003132</v>
      </c>
      <c r="C37" s="20" t="s">
        <v>1821</v>
      </c>
      <c r="D37" s="20">
        <v>3000387</v>
      </c>
      <c r="E37" s="20" t="s">
        <v>1790</v>
      </c>
      <c r="F37" s="60">
        <v>408</v>
      </c>
      <c r="G37" s="20" t="s">
        <v>989</v>
      </c>
      <c r="H37" s="21">
        <v>6.3511749999999978</v>
      </c>
      <c r="I37" s="22">
        <v>3.0260870000000004</v>
      </c>
      <c r="J37" s="22">
        <f t="shared" si="0"/>
        <v>3.0128391935508634</v>
      </c>
      <c r="K37" s="22">
        <v>2.6746342849801295</v>
      </c>
      <c r="L37" s="22">
        <v>0.33820490857073376</v>
      </c>
      <c r="M37" s="23">
        <f t="shared" si="1"/>
        <v>0.88385901825695334</v>
      </c>
      <c r="N37" s="24">
        <f t="shared" si="2"/>
        <v>0.99562213298919133</v>
      </c>
      <c r="O37" s="61">
        <v>255948</v>
      </c>
      <c r="P37" s="22">
        <v>246563</v>
      </c>
      <c r="Q37" s="24">
        <f t="shared" si="3"/>
        <v>0.96333239564286499</v>
      </c>
    </row>
    <row r="38" spans="1:17" ht="51" x14ac:dyDescent="0.25">
      <c r="A38" s="18"/>
      <c r="B38" s="65">
        <v>5003133</v>
      </c>
      <c r="C38" s="20" t="s">
        <v>1822</v>
      </c>
      <c r="D38" s="20">
        <v>3000387</v>
      </c>
      <c r="E38" s="20" t="s">
        <v>1790</v>
      </c>
      <c r="F38" s="60">
        <v>408</v>
      </c>
      <c r="G38" s="20" t="s">
        <v>989</v>
      </c>
      <c r="H38" s="21">
        <v>19.368161000000001</v>
      </c>
      <c r="I38" s="22">
        <v>10.555029999999997</v>
      </c>
      <c r="J38" s="22">
        <f t="shared" si="0"/>
        <v>10.241717944423726</v>
      </c>
      <c r="K38" s="22">
        <v>4.9565643805544823</v>
      </c>
      <c r="L38" s="22">
        <v>5.285153563869244</v>
      </c>
      <c r="M38" s="23">
        <f t="shared" si="1"/>
        <v>0.46959263787544742</v>
      </c>
      <c r="N38" s="24">
        <f t="shared" si="2"/>
        <v>0.97031632732675599</v>
      </c>
      <c r="O38" s="61">
        <v>1290779</v>
      </c>
      <c r="P38" s="22">
        <v>1099361</v>
      </c>
      <c r="Q38" s="24">
        <f t="shared" si="3"/>
        <v>0.85170350617727741</v>
      </c>
    </row>
    <row r="39" spans="1:17" ht="51" x14ac:dyDescent="0.25">
      <c r="A39" s="18"/>
      <c r="B39" s="65">
        <v>5003134</v>
      </c>
      <c r="C39" s="20" t="s">
        <v>1823</v>
      </c>
      <c r="D39" s="20">
        <v>3000387</v>
      </c>
      <c r="E39" s="20" t="s">
        <v>1790</v>
      </c>
      <c r="F39" s="60">
        <v>7</v>
      </c>
      <c r="G39" s="20" t="s">
        <v>1460</v>
      </c>
      <c r="H39" s="21">
        <v>58.85876300000001</v>
      </c>
      <c r="I39" s="22">
        <v>20.465665000000001</v>
      </c>
      <c r="J39" s="22">
        <f t="shared" si="0"/>
        <v>20.436656280604097</v>
      </c>
      <c r="K39" s="22">
        <v>2.6117414668406127</v>
      </c>
      <c r="L39" s="22">
        <v>17.824914813763485</v>
      </c>
      <c r="M39" s="23">
        <f t="shared" si="1"/>
        <v>0.12761576361386803</v>
      </c>
      <c r="N39" s="24">
        <f t="shared" si="2"/>
        <v>0.99858256648899979</v>
      </c>
      <c r="O39" s="61">
        <v>146827</v>
      </c>
      <c r="P39" s="22">
        <v>155273.21400000001</v>
      </c>
      <c r="Q39" s="24">
        <f t="shared" si="3"/>
        <v>1.0575249375114932</v>
      </c>
    </row>
    <row r="40" spans="1:17" ht="51" x14ac:dyDescent="0.25">
      <c r="A40" s="18"/>
      <c r="B40" s="65">
        <v>5003135</v>
      </c>
      <c r="C40" s="20" t="s">
        <v>1824</v>
      </c>
      <c r="D40" s="20">
        <v>3000387</v>
      </c>
      <c r="E40" s="20" t="s">
        <v>1790</v>
      </c>
      <c r="F40" s="60">
        <v>7</v>
      </c>
      <c r="G40" s="20" t="s">
        <v>1460</v>
      </c>
      <c r="H40" s="21">
        <v>10.536574000000002</v>
      </c>
      <c r="I40" s="22">
        <v>25.842968000000013</v>
      </c>
      <c r="J40" s="22">
        <f t="shared" si="0"/>
        <v>25.790866442718659</v>
      </c>
      <c r="K40" s="22">
        <v>6.6787618711750838</v>
      </c>
      <c r="L40" s="22">
        <v>19.112104571543576</v>
      </c>
      <c r="M40" s="23">
        <f t="shared" si="1"/>
        <v>0.25843633251316489</v>
      </c>
      <c r="N40" s="24">
        <f t="shared" si="2"/>
        <v>0.99798391743234161</v>
      </c>
      <c r="O40" s="61">
        <v>292576</v>
      </c>
      <c r="P40" s="22">
        <v>286194</v>
      </c>
      <c r="Q40" s="24">
        <f t="shared" si="3"/>
        <v>0.97818686426774581</v>
      </c>
    </row>
    <row r="41" spans="1:17" ht="51" x14ac:dyDescent="0.25">
      <c r="A41" s="18"/>
      <c r="B41" s="65">
        <v>5003136</v>
      </c>
      <c r="C41" s="20" t="s">
        <v>1825</v>
      </c>
      <c r="D41" s="20">
        <v>3000387</v>
      </c>
      <c r="E41" s="20" t="s">
        <v>1790</v>
      </c>
      <c r="F41" s="60">
        <v>7</v>
      </c>
      <c r="G41" s="20" t="s">
        <v>1460</v>
      </c>
      <c r="H41" s="21">
        <v>23.754663999999977</v>
      </c>
      <c r="I41" s="22">
        <v>20.638858999999989</v>
      </c>
      <c r="J41" s="22">
        <f t="shared" si="0"/>
        <v>20.421356907880771</v>
      </c>
      <c r="K41" s="22">
        <v>15.412522304417507</v>
      </c>
      <c r="L41" s="22">
        <v>5.0088346034632636</v>
      </c>
      <c r="M41" s="23">
        <f t="shared" si="1"/>
        <v>0.74677201411267524</v>
      </c>
      <c r="N41" s="24">
        <f t="shared" si="2"/>
        <v>0.98946152536246224</v>
      </c>
      <c r="O41" s="61">
        <v>67891</v>
      </c>
      <c r="P41" s="22">
        <v>59640.350000000006</v>
      </c>
      <c r="Q41" s="24">
        <f t="shared" si="3"/>
        <v>0.8784721097052629</v>
      </c>
    </row>
    <row r="42" spans="1:17" ht="51" x14ac:dyDescent="0.25">
      <c r="A42" s="18"/>
      <c r="B42" s="65">
        <v>5003137</v>
      </c>
      <c r="C42" s="20" t="s">
        <v>1826</v>
      </c>
      <c r="D42" s="20">
        <v>3000387</v>
      </c>
      <c r="E42" s="20" t="s">
        <v>1790</v>
      </c>
      <c r="F42" s="60">
        <v>7</v>
      </c>
      <c r="G42" s="20" t="s">
        <v>1460</v>
      </c>
      <c r="H42" s="21">
        <v>17.576309999999992</v>
      </c>
      <c r="I42" s="22">
        <v>20.338427999999979</v>
      </c>
      <c r="J42" s="22">
        <f t="shared" si="0"/>
        <v>20.019800311365035</v>
      </c>
      <c r="K42" s="22">
        <v>9.5521371245672348</v>
      </c>
      <c r="L42" s="22">
        <v>10.4676631867978</v>
      </c>
      <c r="M42" s="23">
        <f t="shared" si="1"/>
        <v>0.46965955896725375</v>
      </c>
      <c r="N42" s="24">
        <f t="shared" si="2"/>
        <v>0.9843337111090914</v>
      </c>
      <c r="O42" s="61">
        <v>179755</v>
      </c>
      <c r="P42" s="22">
        <v>177651.658</v>
      </c>
      <c r="Q42" s="24">
        <f t="shared" si="3"/>
        <v>0.98829884008789737</v>
      </c>
    </row>
    <row r="43" spans="1:17" ht="51" x14ac:dyDescent="0.25">
      <c r="A43" s="18"/>
      <c r="B43" s="65">
        <v>5003138</v>
      </c>
      <c r="C43" s="20" t="s">
        <v>1827</v>
      </c>
      <c r="D43" s="20">
        <v>3000387</v>
      </c>
      <c r="E43" s="20" t="s">
        <v>1790</v>
      </c>
      <c r="F43" s="60">
        <v>236</v>
      </c>
      <c r="G43" s="20" t="s">
        <v>299</v>
      </c>
      <c r="H43" s="21">
        <v>57.185882999999997</v>
      </c>
      <c r="I43" s="22">
        <v>31.745937000000001</v>
      </c>
      <c r="J43" s="22">
        <f t="shared" si="0"/>
        <v>31.709279097454516</v>
      </c>
      <c r="K43" s="22">
        <v>14.759357736560293</v>
      </c>
      <c r="L43" s="22">
        <v>16.949921360894223</v>
      </c>
      <c r="M43" s="23">
        <f t="shared" si="1"/>
        <v>0.46492115625884006</v>
      </c>
      <c r="N43" s="24">
        <f t="shared" si="2"/>
        <v>0.9988452726235334</v>
      </c>
      <c r="O43" s="61">
        <v>56978</v>
      </c>
      <c r="P43" s="22">
        <v>56028</v>
      </c>
      <c r="Q43" s="24">
        <f t="shared" si="3"/>
        <v>0.98332689810102147</v>
      </c>
    </row>
    <row r="44" spans="1:17" ht="51" x14ac:dyDescent="0.25">
      <c r="A44" s="18"/>
      <c r="B44" s="65">
        <v>5003139</v>
      </c>
      <c r="C44" s="20" t="s">
        <v>1828</v>
      </c>
      <c r="D44" s="20">
        <v>3000387</v>
      </c>
      <c r="E44" s="20" t="s">
        <v>1790</v>
      </c>
      <c r="F44" s="60">
        <v>236</v>
      </c>
      <c r="G44" s="20" t="s">
        <v>299</v>
      </c>
      <c r="H44" s="21">
        <v>28.977624999999993</v>
      </c>
      <c r="I44" s="22">
        <v>47.941314999999996</v>
      </c>
      <c r="J44" s="22">
        <f t="shared" si="0"/>
        <v>47.906493793659479</v>
      </c>
      <c r="K44" s="22">
        <v>1.6189092207860085</v>
      </c>
      <c r="L44" s="22">
        <v>46.28758457287347</v>
      </c>
      <c r="M44" s="23">
        <f t="shared" si="1"/>
        <v>3.3768561016442884E-2</v>
      </c>
      <c r="N44" s="24">
        <f t="shared" si="2"/>
        <v>0.999273670187384</v>
      </c>
      <c r="O44" s="61">
        <v>36236</v>
      </c>
      <c r="P44" s="22">
        <v>5380.2470000000003</v>
      </c>
      <c r="Q44" s="24">
        <f t="shared" si="3"/>
        <v>0.14847795010486808</v>
      </c>
    </row>
    <row r="45" spans="1:17" ht="51" x14ac:dyDescent="0.25">
      <c r="A45" s="18"/>
      <c r="B45" s="65">
        <v>5003140</v>
      </c>
      <c r="C45" s="20" t="s">
        <v>1829</v>
      </c>
      <c r="D45" s="20">
        <v>3000387</v>
      </c>
      <c r="E45" s="20" t="s">
        <v>1790</v>
      </c>
      <c r="F45" s="60">
        <v>236</v>
      </c>
      <c r="G45" s="20" t="s">
        <v>299</v>
      </c>
      <c r="H45" s="21">
        <v>83.359078999999994</v>
      </c>
      <c r="I45" s="22">
        <v>44.299243000000004</v>
      </c>
      <c r="J45" s="22">
        <f t="shared" si="0"/>
        <v>44.104825907747127</v>
      </c>
      <c r="K45" s="22">
        <v>2.6741533893364249</v>
      </c>
      <c r="L45" s="22">
        <v>41.430672518410702</v>
      </c>
      <c r="M45" s="23">
        <f t="shared" si="1"/>
        <v>6.0365667858848615E-2</v>
      </c>
      <c r="N45" s="24">
        <f t="shared" si="2"/>
        <v>0.99561127732469656</v>
      </c>
      <c r="O45" s="61">
        <v>33662</v>
      </c>
      <c r="P45" s="22">
        <v>33280.396999999997</v>
      </c>
      <c r="Q45" s="24">
        <f t="shared" si="3"/>
        <v>0.98866368605549271</v>
      </c>
    </row>
    <row r="46" spans="1:17" ht="51" x14ac:dyDescent="0.25">
      <c r="A46" s="18"/>
      <c r="B46" s="65">
        <v>5003141</v>
      </c>
      <c r="C46" s="20" t="s">
        <v>1830</v>
      </c>
      <c r="D46" s="20">
        <v>3000387</v>
      </c>
      <c r="E46" s="20" t="s">
        <v>1790</v>
      </c>
      <c r="F46" s="60">
        <v>236</v>
      </c>
      <c r="G46" s="20" t="s">
        <v>299</v>
      </c>
      <c r="H46" s="21">
        <v>3.5021640000000001</v>
      </c>
      <c r="I46" s="22">
        <v>2.3463209999999997</v>
      </c>
      <c r="J46" s="22">
        <f t="shared" si="0"/>
        <v>2.3363161012530327</v>
      </c>
      <c r="K46" s="22">
        <v>1.0975099289789796</v>
      </c>
      <c r="L46" s="22">
        <v>1.2388061722740531</v>
      </c>
      <c r="M46" s="23">
        <f t="shared" si="1"/>
        <v>0.46775779144412882</v>
      </c>
      <c r="N46" s="24">
        <f t="shared" si="2"/>
        <v>0.99573592072569483</v>
      </c>
      <c r="O46" s="61">
        <v>8372</v>
      </c>
      <c r="P46" s="22">
        <v>8372</v>
      </c>
      <c r="Q46" s="24">
        <f t="shared" si="3"/>
        <v>1</v>
      </c>
    </row>
    <row r="47" spans="1:17" ht="51" x14ac:dyDescent="0.25">
      <c r="A47" s="18"/>
      <c r="B47" s="65">
        <v>5003142</v>
      </c>
      <c r="C47" s="20" t="s">
        <v>1831</v>
      </c>
      <c r="D47" s="20">
        <v>3000387</v>
      </c>
      <c r="E47" s="20" t="s">
        <v>1790</v>
      </c>
      <c r="F47" s="60">
        <v>236</v>
      </c>
      <c r="G47" s="20" t="s">
        <v>299</v>
      </c>
      <c r="H47" s="21">
        <v>3.9612890000000003</v>
      </c>
      <c r="I47" s="22">
        <v>6.1440990000000006</v>
      </c>
      <c r="J47" s="22">
        <f t="shared" si="0"/>
        <v>6.0898977410979569</v>
      </c>
      <c r="K47" s="22">
        <v>2.8240184299647808</v>
      </c>
      <c r="L47" s="22">
        <v>3.2658793111331761</v>
      </c>
      <c r="M47" s="23">
        <f t="shared" si="1"/>
        <v>0.4596310101716754</v>
      </c>
      <c r="N47" s="24">
        <f t="shared" si="2"/>
        <v>0.99117832266341355</v>
      </c>
      <c r="O47" s="61">
        <v>17689</v>
      </c>
      <c r="P47" s="22">
        <v>17689</v>
      </c>
      <c r="Q47" s="24">
        <f t="shared" si="3"/>
        <v>1</v>
      </c>
    </row>
    <row r="48" spans="1:17" ht="51" x14ac:dyDescent="0.25">
      <c r="A48" s="18"/>
      <c r="B48" s="65">
        <v>5003143</v>
      </c>
      <c r="C48" s="20" t="s">
        <v>1832</v>
      </c>
      <c r="D48" s="20">
        <v>3000387</v>
      </c>
      <c r="E48" s="20" t="s">
        <v>1790</v>
      </c>
      <c r="F48" s="60">
        <v>236</v>
      </c>
      <c r="G48" s="20" t="s">
        <v>299</v>
      </c>
      <c r="H48" s="21">
        <v>64.864366000000004</v>
      </c>
      <c r="I48" s="22">
        <v>4.87385</v>
      </c>
      <c r="J48" s="22">
        <f t="shared" si="0"/>
        <v>4.860191136598587</v>
      </c>
      <c r="K48" s="22">
        <v>2.2169418586418033</v>
      </c>
      <c r="L48" s="22">
        <v>2.6432492779567838</v>
      </c>
      <c r="M48" s="23">
        <f t="shared" si="1"/>
        <v>0.45486460573095261</v>
      </c>
      <c r="N48" s="24">
        <f t="shared" si="2"/>
        <v>0.99719752076871204</v>
      </c>
      <c r="O48" s="61">
        <v>8853</v>
      </c>
      <c r="P48" s="22">
        <v>8853</v>
      </c>
      <c r="Q48" s="24">
        <f t="shared" si="3"/>
        <v>1</v>
      </c>
    </row>
    <row r="49" spans="1:17" ht="25.5" x14ac:dyDescent="0.25">
      <c r="A49" s="18"/>
      <c r="B49" s="65">
        <v>5000244</v>
      </c>
      <c r="C49" s="20" t="s">
        <v>1833</v>
      </c>
      <c r="D49" s="20">
        <v>3000388</v>
      </c>
      <c r="E49" s="20" t="s">
        <v>1791</v>
      </c>
      <c r="F49" s="60">
        <v>199</v>
      </c>
      <c r="G49" s="20" t="s">
        <v>1841</v>
      </c>
      <c r="H49" s="21">
        <v>49.400841999999997</v>
      </c>
      <c r="I49" s="22">
        <v>112.331118</v>
      </c>
      <c r="J49" s="22">
        <f t="shared" si="0"/>
        <v>112.25218140502693</v>
      </c>
      <c r="K49" s="22">
        <v>8.0172808137140237</v>
      </c>
      <c r="L49" s="22">
        <v>104.23490059131291</v>
      </c>
      <c r="M49" s="23">
        <f t="shared" si="1"/>
        <v>7.1371859876922294E-2</v>
      </c>
      <c r="N49" s="24">
        <f t="shared" si="2"/>
        <v>0.9992972864832248</v>
      </c>
      <c r="O49" s="61">
        <v>1014590</v>
      </c>
      <c r="P49" s="22">
        <v>1014590</v>
      </c>
      <c r="Q49" s="24">
        <f t="shared" si="3"/>
        <v>1</v>
      </c>
    </row>
    <row r="50" spans="1:17" ht="25.5" x14ac:dyDescent="0.25">
      <c r="A50" s="18"/>
      <c r="B50" s="65">
        <v>5000252</v>
      </c>
      <c r="C50" s="20" t="s">
        <v>1834</v>
      </c>
      <c r="D50" s="20">
        <v>3000388</v>
      </c>
      <c r="E50" s="20" t="s">
        <v>1791</v>
      </c>
      <c r="F50" s="60">
        <v>60</v>
      </c>
      <c r="G50" s="20" t="s">
        <v>323</v>
      </c>
      <c r="H50" s="21">
        <v>7.5492600000000003</v>
      </c>
      <c r="I50" s="22">
        <v>0.35388600000000003</v>
      </c>
      <c r="J50" s="22">
        <f t="shared" si="0"/>
        <v>0.35388324328232557</v>
      </c>
      <c r="K50" s="22">
        <v>0.20094480272382498</v>
      </c>
      <c r="L50" s="22">
        <v>0.15293844055850059</v>
      </c>
      <c r="M50" s="23">
        <f t="shared" si="1"/>
        <v>0.56782354408997515</v>
      </c>
      <c r="N50" s="24">
        <f t="shared" si="2"/>
        <v>0.99999221015334183</v>
      </c>
      <c r="O50" s="61">
        <v>1</v>
      </c>
      <c r="P50" s="22">
        <v>1</v>
      </c>
      <c r="Q50" s="24">
        <f t="shared" si="3"/>
        <v>1</v>
      </c>
    </row>
    <row r="51" spans="1:17" ht="25.5" x14ac:dyDescent="0.25">
      <c r="A51" s="18"/>
      <c r="B51" s="65">
        <v>5000253</v>
      </c>
      <c r="C51" s="20" t="s">
        <v>1835</v>
      </c>
      <c r="D51" s="20">
        <v>3000388</v>
      </c>
      <c r="E51" s="20" t="s">
        <v>1791</v>
      </c>
      <c r="F51" s="60">
        <v>60</v>
      </c>
      <c r="G51" s="20" t="s">
        <v>323</v>
      </c>
      <c r="H51" s="21">
        <v>11.459898000000001</v>
      </c>
      <c r="I51" s="22">
        <v>15.285513</v>
      </c>
      <c r="J51" s="22">
        <f t="shared" si="0"/>
        <v>15.272670994861983</v>
      </c>
      <c r="K51" s="22">
        <v>0.90366134792566299</v>
      </c>
      <c r="L51" s="22">
        <v>14.36900964693632</v>
      </c>
      <c r="M51" s="23">
        <f t="shared" si="1"/>
        <v>5.9118810597044602E-2</v>
      </c>
      <c r="N51" s="24">
        <f t="shared" si="2"/>
        <v>0.99915985775956506</v>
      </c>
      <c r="O51" s="61">
        <v>4</v>
      </c>
      <c r="P51" s="22">
        <v>4</v>
      </c>
      <c r="Q51" s="24">
        <f t="shared" si="3"/>
        <v>1</v>
      </c>
    </row>
    <row r="52" spans="1:17" ht="38.25" x14ac:dyDescent="0.25">
      <c r="A52" s="18"/>
      <c r="B52" s="65">
        <v>5003145</v>
      </c>
      <c r="C52" s="20" t="s">
        <v>1836</v>
      </c>
      <c r="D52" s="20">
        <v>3000388</v>
      </c>
      <c r="E52" s="20" t="s">
        <v>1791</v>
      </c>
      <c r="F52" s="60">
        <v>60</v>
      </c>
      <c r="G52" s="20" t="s">
        <v>323</v>
      </c>
      <c r="H52" s="21">
        <v>2.5866280000000001</v>
      </c>
      <c r="I52" s="22">
        <v>1.2024659999999998</v>
      </c>
      <c r="J52" s="22">
        <f t="shared" si="0"/>
        <v>1.1904061652021483</v>
      </c>
      <c r="K52" s="22">
        <v>0.66672756674233824</v>
      </c>
      <c r="L52" s="22">
        <v>0.52367859845981002</v>
      </c>
      <c r="M52" s="23">
        <f t="shared" si="1"/>
        <v>0.5544668761880488</v>
      </c>
      <c r="N52" s="24">
        <f t="shared" si="2"/>
        <v>0.98997074778176553</v>
      </c>
      <c r="O52" s="61">
        <v>2</v>
      </c>
      <c r="P52" s="22">
        <v>2</v>
      </c>
      <c r="Q52" s="24">
        <f t="shared" si="3"/>
        <v>1</v>
      </c>
    </row>
    <row r="53" spans="1:17" ht="38.25" x14ac:dyDescent="0.25">
      <c r="A53" s="18"/>
      <c r="B53" s="65">
        <v>5003146</v>
      </c>
      <c r="C53" s="20" t="s">
        <v>1837</v>
      </c>
      <c r="D53" s="20">
        <v>3000388</v>
      </c>
      <c r="E53" s="20" t="s">
        <v>1791</v>
      </c>
      <c r="F53" s="60">
        <v>60</v>
      </c>
      <c r="G53" s="20" t="s">
        <v>323</v>
      </c>
      <c r="H53" s="21">
        <v>1.5619080000000001</v>
      </c>
      <c r="I53" s="22">
        <v>0.82796800000000004</v>
      </c>
      <c r="J53" s="22">
        <f t="shared" si="0"/>
        <v>0.8275428096530959</v>
      </c>
      <c r="K53" s="22">
        <v>0.15186809282749891</v>
      </c>
      <c r="L53" s="22">
        <v>0.67567471682559699</v>
      </c>
      <c r="M53" s="23">
        <f t="shared" si="1"/>
        <v>0.18342265984615216</v>
      </c>
      <c r="N53" s="24">
        <f t="shared" si="2"/>
        <v>0.99948646524152607</v>
      </c>
      <c r="O53" s="61">
        <v>3</v>
      </c>
      <c r="P53" s="22">
        <v>3</v>
      </c>
      <c r="Q53" s="24">
        <f t="shared" si="3"/>
        <v>1</v>
      </c>
    </row>
    <row r="54" spans="1:17" ht="15.75" thickBot="1" x14ac:dyDescent="0.3">
      <c r="A54" s="39" t="s">
        <v>306</v>
      </c>
      <c r="B54" s="41"/>
      <c r="C54" s="41"/>
      <c r="D54" s="64"/>
      <c r="E54" s="41"/>
      <c r="F54" s="58"/>
      <c r="G54" s="41"/>
      <c r="H54" s="42">
        <f ca="1">OFFSET(H54,-MATCH("PROYECTOS",$A$8:$A$54,0)-1,0)-(OFFSET(H54,-MATCH("PROYECTOS",$A$8:$A$54,0),0))</f>
        <v>1107.6877360000017</v>
      </c>
      <c r="I54" s="42">
        <f t="shared" ref="I54:L54" ca="1" si="4">OFFSET(I54,-MATCH("PROYECTOS",$A$8:$A$54,0)-1,0)-(OFFSET(I54,-MATCH("PROYECTOS",$A$8:$A$54,0),0))</f>
        <v>2419.1564499999986</v>
      </c>
      <c r="J54" s="42">
        <f t="shared" ca="1" si="4"/>
        <v>1890.1333939060642</v>
      </c>
      <c r="K54" s="42">
        <f t="shared" ca="1" si="4"/>
        <v>524.57773844086387</v>
      </c>
      <c r="L54" s="42">
        <f t="shared" ca="1" si="4"/>
        <v>1365.5556554651967</v>
      </c>
      <c r="M54" s="44">
        <f t="shared" ca="1" si="1"/>
        <v>0.21684324651300008</v>
      </c>
      <c r="N54" s="45">
        <f t="shared" ca="1" si="2"/>
        <v>0.78131920484351547</v>
      </c>
      <c r="O54" s="59"/>
      <c r="P54" s="43"/>
      <c r="Q5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90</v>
      </c>
      <c r="B1" s="47" t="s">
        <v>232</v>
      </c>
      <c r="C1" s="47" t="s">
        <v>53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1842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64.5" thickBot="1" x14ac:dyDescent="0.3">
      <c r="A6" s="25"/>
      <c r="B6" s="27">
        <v>3000001</v>
      </c>
      <c r="C6" s="27" t="s">
        <v>275</v>
      </c>
      <c r="D6" s="27"/>
      <c r="E6" s="27" t="s">
        <v>339</v>
      </c>
      <c r="F6" s="27">
        <v>10</v>
      </c>
      <c r="G6" s="27" t="s">
        <v>108</v>
      </c>
      <c r="H6" s="27">
        <v>108</v>
      </c>
      <c r="I6" s="27" t="s">
        <v>1843</v>
      </c>
      <c r="J6" s="27">
        <v>2</v>
      </c>
      <c r="K6" s="27" t="s">
        <v>331</v>
      </c>
      <c r="L6" s="69">
        <v>1439.8801610000003</v>
      </c>
      <c r="M6" s="70">
        <v>0</v>
      </c>
      <c r="N6" s="71">
        <v>0</v>
      </c>
      <c r="O6" s="70"/>
      <c r="P6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90</v>
      </c>
      <c r="B1" s="47" t="s">
        <v>232</v>
      </c>
      <c r="C1" s="47" t="s">
        <v>53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1844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64.5" thickBot="1" x14ac:dyDescent="0.3">
      <c r="A6" s="25"/>
      <c r="B6" s="27">
        <v>5000276</v>
      </c>
      <c r="C6" s="27" t="s">
        <v>630</v>
      </c>
      <c r="D6" s="27">
        <v>3000001</v>
      </c>
      <c r="E6" s="27" t="s">
        <v>275</v>
      </c>
      <c r="F6" s="27">
        <v>1</v>
      </c>
      <c r="G6" s="27" t="s">
        <v>649</v>
      </c>
      <c r="H6" s="27">
        <v>10</v>
      </c>
      <c r="I6" s="27" t="s">
        <v>108</v>
      </c>
      <c r="J6" s="27">
        <v>108</v>
      </c>
      <c r="K6" s="27" t="s">
        <v>1843</v>
      </c>
      <c r="L6" s="27">
        <v>2</v>
      </c>
      <c r="M6" s="27" t="s">
        <v>331</v>
      </c>
      <c r="N6" s="69">
        <v>1439.880161</v>
      </c>
      <c r="O6" s="70">
        <v>0</v>
      </c>
      <c r="P6" s="71">
        <v>0</v>
      </c>
      <c r="Q6" s="70">
        <v>0.5</v>
      </c>
      <c r="R6" s="71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7"/>
  <sheetViews>
    <sheetView workbookViewId="0">
      <selection activeCell="J6" sqref="J6:N1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90</v>
      </c>
      <c r="B1" s="47" t="s">
        <v>232</v>
      </c>
      <c r="C1" s="47" t="s">
        <v>53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1845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63.75" x14ac:dyDescent="0.25">
      <c r="A6" s="18"/>
      <c r="B6" s="20">
        <v>2088775</v>
      </c>
      <c r="C6" s="20" t="s">
        <v>1846</v>
      </c>
      <c r="D6" s="20"/>
      <c r="E6" s="20" t="s">
        <v>339</v>
      </c>
      <c r="F6" s="20">
        <v>10</v>
      </c>
      <c r="G6" s="20" t="s">
        <v>108</v>
      </c>
      <c r="H6" s="20">
        <v>26</v>
      </c>
      <c r="I6" s="20" t="s">
        <v>1554</v>
      </c>
      <c r="J6" s="66">
        <v>0</v>
      </c>
      <c r="K6" s="67">
        <v>0.217084</v>
      </c>
      <c r="L6" s="68">
        <v>0.10854195058345795</v>
      </c>
      <c r="M6" s="67"/>
      <c r="N6" s="68"/>
    </row>
    <row r="7" spans="1:14" ht="38.25" x14ac:dyDescent="0.25">
      <c r="A7" s="18"/>
      <c r="B7" s="20">
        <v>3000001</v>
      </c>
      <c r="C7" s="20" t="s">
        <v>275</v>
      </c>
      <c r="D7" s="20"/>
      <c r="E7" s="20" t="s">
        <v>339</v>
      </c>
      <c r="F7" s="20">
        <v>10</v>
      </c>
      <c r="G7" s="20" t="s">
        <v>108</v>
      </c>
      <c r="H7" s="20">
        <v>10</v>
      </c>
      <c r="I7" s="20" t="s">
        <v>1553</v>
      </c>
      <c r="J7" s="66">
        <v>1439.880161</v>
      </c>
      <c r="K7" s="67">
        <v>2.7484980000000001</v>
      </c>
      <c r="L7" s="68">
        <v>2.502804433752317</v>
      </c>
      <c r="M7" s="67"/>
      <c r="N7" s="68"/>
    </row>
    <row r="8" spans="1:14" ht="51" x14ac:dyDescent="0.25">
      <c r="A8" s="18"/>
      <c r="B8" s="20">
        <v>3000001</v>
      </c>
      <c r="C8" s="20" t="s">
        <v>275</v>
      </c>
      <c r="D8" s="20"/>
      <c r="E8" s="20" t="s">
        <v>339</v>
      </c>
      <c r="F8" s="20">
        <v>10</v>
      </c>
      <c r="G8" s="20" t="s">
        <v>108</v>
      </c>
      <c r="H8" s="20">
        <v>26</v>
      </c>
      <c r="I8" s="20" t="s">
        <v>1554</v>
      </c>
      <c r="J8" s="66">
        <v>137.35370999999995</v>
      </c>
      <c r="K8" s="67">
        <v>62.119227999999993</v>
      </c>
      <c r="L8" s="68">
        <v>61.044593766040634</v>
      </c>
      <c r="M8" s="67"/>
      <c r="N8" s="68"/>
    </row>
    <row r="9" spans="1:14" ht="51" x14ac:dyDescent="0.25">
      <c r="A9" s="18"/>
      <c r="B9" s="20">
        <v>3000001</v>
      </c>
      <c r="C9" s="20" t="s">
        <v>275</v>
      </c>
      <c r="D9" s="20"/>
      <c r="E9" s="20" t="s">
        <v>339</v>
      </c>
      <c r="F9" s="20">
        <v>440</v>
      </c>
      <c r="G9" s="20" t="s">
        <v>205</v>
      </c>
      <c r="H9" s="20">
        <v>440</v>
      </c>
      <c r="I9" s="20" t="s">
        <v>346</v>
      </c>
      <c r="J9" s="66">
        <v>0.31102099999999999</v>
      </c>
      <c r="K9" s="67">
        <v>2.5713829999999982</v>
      </c>
      <c r="L9" s="68">
        <v>2.1350687947415281</v>
      </c>
      <c r="M9" s="67"/>
      <c r="N9" s="68"/>
    </row>
    <row r="10" spans="1:14" ht="51" x14ac:dyDescent="0.25">
      <c r="A10" s="18"/>
      <c r="B10" s="20">
        <v>3000001</v>
      </c>
      <c r="C10" s="20" t="s">
        <v>275</v>
      </c>
      <c r="D10" s="20"/>
      <c r="E10" s="20" t="s">
        <v>339</v>
      </c>
      <c r="F10" s="20">
        <v>441</v>
      </c>
      <c r="G10" s="20" t="s">
        <v>206</v>
      </c>
      <c r="H10" s="20">
        <v>441</v>
      </c>
      <c r="I10" s="20" t="s">
        <v>347</v>
      </c>
      <c r="J10" s="66">
        <v>3.7114769999999959</v>
      </c>
      <c r="K10" s="67">
        <v>6.8992919999999938</v>
      </c>
      <c r="L10" s="68">
        <v>6.2659825856808311</v>
      </c>
      <c r="M10" s="67"/>
      <c r="N10" s="68"/>
    </row>
    <row r="11" spans="1:14" ht="51" x14ac:dyDescent="0.25">
      <c r="A11" s="18"/>
      <c r="B11" s="20">
        <v>3000001</v>
      </c>
      <c r="C11" s="20" t="s">
        <v>275</v>
      </c>
      <c r="D11" s="20"/>
      <c r="E11" s="20" t="s">
        <v>339</v>
      </c>
      <c r="F11" s="20">
        <v>442</v>
      </c>
      <c r="G11" s="20" t="s">
        <v>207</v>
      </c>
      <c r="H11" s="20">
        <v>442</v>
      </c>
      <c r="I11" s="20" t="s">
        <v>348</v>
      </c>
      <c r="J11" s="66">
        <v>2.0625729999999991</v>
      </c>
      <c r="K11" s="67">
        <v>4.0896310000000007</v>
      </c>
      <c r="L11" s="68">
        <v>3.7573136131795764</v>
      </c>
      <c r="M11" s="67"/>
      <c r="N11" s="68"/>
    </row>
    <row r="12" spans="1:14" ht="51" x14ac:dyDescent="0.25">
      <c r="A12" s="18"/>
      <c r="B12" s="20">
        <v>3000001</v>
      </c>
      <c r="C12" s="20" t="s">
        <v>275</v>
      </c>
      <c r="D12" s="20"/>
      <c r="E12" s="20" t="s">
        <v>339</v>
      </c>
      <c r="F12" s="20">
        <v>443</v>
      </c>
      <c r="G12" s="20" t="s">
        <v>208</v>
      </c>
      <c r="H12" s="20">
        <v>443</v>
      </c>
      <c r="I12" s="20" t="s">
        <v>349</v>
      </c>
      <c r="J12" s="66">
        <v>0.83322499999999999</v>
      </c>
      <c r="K12" s="67">
        <v>0.73653599999999997</v>
      </c>
      <c r="L12" s="68">
        <v>0.43960987626633141</v>
      </c>
      <c r="M12" s="67"/>
      <c r="N12" s="68"/>
    </row>
    <row r="13" spans="1:14" ht="51" x14ac:dyDescent="0.25">
      <c r="A13" s="18"/>
      <c r="B13" s="20">
        <v>3000001</v>
      </c>
      <c r="C13" s="20" t="s">
        <v>275</v>
      </c>
      <c r="D13" s="20"/>
      <c r="E13" s="20" t="s">
        <v>339</v>
      </c>
      <c r="F13" s="20">
        <v>444</v>
      </c>
      <c r="G13" s="20" t="s">
        <v>209</v>
      </c>
      <c r="H13" s="20">
        <v>444</v>
      </c>
      <c r="I13" s="20" t="s">
        <v>350</v>
      </c>
      <c r="J13" s="66">
        <v>4.2067910000000008</v>
      </c>
      <c r="K13" s="67">
        <v>6.9695859999999996</v>
      </c>
      <c r="L13" s="68">
        <v>6.0241468016174622</v>
      </c>
      <c r="M13" s="67"/>
      <c r="N13" s="68"/>
    </row>
    <row r="14" spans="1:14" ht="51" x14ac:dyDescent="0.25">
      <c r="A14" s="18"/>
      <c r="B14" s="20">
        <v>3000001</v>
      </c>
      <c r="C14" s="20" t="s">
        <v>275</v>
      </c>
      <c r="D14" s="20"/>
      <c r="E14" s="20" t="s">
        <v>339</v>
      </c>
      <c r="F14" s="20">
        <v>445</v>
      </c>
      <c r="G14" s="20" t="s">
        <v>210</v>
      </c>
      <c r="H14" s="20">
        <v>445</v>
      </c>
      <c r="I14" s="20" t="s">
        <v>351</v>
      </c>
      <c r="J14" s="66">
        <v>2.0535589999999999</v>
      </c>
      <c r="K14" s="67">
        <v>6.9433509999999936</v>
      </c>
      <c r="L14" s="68">
        <v>6.1334596434065247</v>
      </c>
      <c r="M14" s="67"/>
      <c r="N14" s="68"/>
    </row>
    <row r="15" spans="1:14" ht="51" x14ac:dyDescent="0.25">
      <c r="A15" s="18"/>
      <c r="B15" s="20">
        <v>3000001</v>
      </c>
      <c r="C15" s="20" t="s">
        <v>275</v>
      </c>
      <c r="D15" s="20"/>
      <c r="E15" s="20" t="s">
        <v>339</v>
      </c>
      <c r="F15" s="20">
        <v>446</v>
      </c>
      <c r="G15" s="20" t="s">
        <v>211</v>
      </c>
      <c r="H15" s="20">
        <v>446</v>
      </c>
      <c r="I15" s="20" t="s">
        <v>352</v>
      </c>
      <c r="J15" s="66">
        <v>0.82449700000000026</v>
      </c>
      <c r="K15" s="67">
        <v>2.9419290000000009</v>
      </c>
      <c r="L15" s="68">
        <v>2.6828559831046732</v>
      </c>
      <c r="M15" s="67"/>
      <c r="N15" s="68"/>
    </row>
    <row r="16" spans="1:14" ht="51" x14ac:dyDescent="0.25">
      <c r="A16" s="18"/>
      <c r="B16" s="20">
        <v>3000001</v>
      </c>
      <c r="C16" s="20" t="s">
        <v>275</v>
      </c>
      <c r="D16" s="20"/>
      <c r="E16" s="20" t="s">
        <v>339</v>
      </c>
      <c r="F16" s="20">
        <v>447</v>
      </c>
      <c r="G16" s="20" t="s">
        <v>212</v>
      </c>
      <c r="H16" s="20">
        <v>447</v>
      </c>
      <c r="I16" s="20" t="s">
        <v>353</v>
      </c>
      <c r="J16" s="66">
        <v>0.5859190000000003</v>
      </c>
      <c r="K16" s="67">
        <v>2.7637979999999982</v>
      </c>
      <c r="L16" s="68">
        <v>2.3252600235355203</v>
      </c>
      <c r="M16" s="67"/>
      <c r="N16" s="68"/>
    </row>
    <row r="17" spans="1:14" ht="51" x14ac:dyDescent="0.25">
      <c r="A17" s="18"/>
      <c r="B17" s="20">
        <v>3000001</v>
      </c>
      <c r="C17" s="20" t="s">
        <v>275</v>
      </c>
      <c r="D17" s="20"/>
      <c r="E17" s="20" t="s">
        <v>339</v>
      </c>
      <c r="F17" s="20">
        <v>448</v>
      </c>
      <c r="G17" s="20" t="s">
        <v>213</v>
      </c>
      <c r="H17" s="20">
        <v>448</v>
      </c>
      <c r="I17" s="20" t="s">
        <v>354</v>
      </c>
      <c r="J17" s="66">
        <v>2.2687499999999994</v>
      </c>
      <c r="K17" s="67">
        <v>3.5254979999999962</v>
      </c>
      <c r="L17" s="68">
        <v>2.9537339011585573</v>
      </c>
      <c r="M17" s="67"/>
      <c r="N17" s="68"/>
    </row>
    <row r="18" spans="1:14" ht="51" x14ac:dyDescent="0.25">
      <c r="A18" s="18"/>
      <c r="B18" s="20">
        <v>3000001</v>
      </c>
      <c r="C18" s="20" t="s">
        <v>275</v>
      </c>
      <c r="D18" s="20"/>
      <c r="E18" s="20" t="s">
        <v>339</v>
      </c>
      <c r="F18" s="20">
        <v>449</v>
      </c>
      <c r="G18" s="20" t="s">
        <v>214</v>
      </c>
      <c r="H18" s="20">
        <v>449</v>
      </c>
      <c r="I18" s="20" t="s">
        <v>355</v>
      </c>
      <c r="J18" s="66">
        <v>0.82359500000000008</v>
      </c>
      <c r="K18" s="67">
        <v>2.0861519999999998</v>
      </c>
      <c r="L18" s="68">
        <v>1.3881038694453309</v>
      </c>
      <c r="M18" s="67"/>
      <c r="N18" s="68"/>
    </row>
    <row r="19" spans="1:14" ht="51" x14ac:dyDescent="0.25">
      <c r="A19" s="18"/>
      <c r="B19" s="20">
        <v>3000001</v>
      </c>
      <c r="C19" s="20" t="s">
        <v>275</v>
      </c>
      <c r="D19" s="20"/>
      <c r="E19" s="20" t="s">
        <v>339</v>
      </c>
      <c r="F19" s="20">
        <v>450</v>
      </c>
      <c r="G19" s="20" t="s">
        <v>215</v>
      </c>
      <c r="H19" s="20">
        <v>450</v>
      </c>
      <c r="I19" s="20" t="s">
        <v>356</v>
      </c>
      <c r="J19" s="66">
        <v>1.5117779999999998</v>
      </c>
      <c r="K19" s="67">
        <v>1.9506680000000003</v>
      </c>
      <c r="L19" s="68">
        <v>1.1101095754420385</v>
      </c>
      <c r="M19" s="67"/>
      <c r="N19" s="68"/>
    </row>
    <row r="20" spans="1:14" ht="51" x14ac:dyDescent="0.25">
      <c r="A20" s="18"/>
      <c r="B20" s="20">
        <v>3000001</v>
      </c>
      <c r="C20" s="20" t="s">
        <v>275</v>
      </c>
      <c r="D20" s="20"/>
      <c r="E20" s="20" t="s">
        <v>339</v>
      </c>
      <c r="F20" s="20">
        <v>451</v>
      </c>
      <c r="G20" s="20" t="s">
        <v>216</v>
      </c>
      <c r="H20" s="20">
        <v>451</v>
      </c>
      <c r="I20" s="20" t="s">
        <v>357</v>
      </c>
      <c r="J20" s="66">
        <v>1.1434820000000001</v>
      </c>
      <c r="K20" s="67">
        <v>3.8755769999999994</v>
      </c>
      <c r="L20" s="68">
        <v>3.4739512039232068</v>
      </c>
      <c r="M20" s="67"/>
      <c r="N20" s="68"/>
    </row>
    <row r="21" spans="1:14" ht="51" x14ac:dyDescent="0.25">
      <c r="A21" s="18"/>
      <c r="B21" s="20">
        <v>3000001</v>
      </c>
      <c r="C21" s="20" t="s">
        <v>275</v>
      </c>
      <c r="D21" s="20"/>
      <c r="E21" s="20" t="s">
        <v>339</v>
      </c>
      <c r="F21" s="20">
        <v>452</v>
      </c>
      <c r="G21" s="20" t="s">
        <v>217</v>
      </c>
      <c r="H21" s="20">
        <v>452</v>
      </c>
      <c r="I21" s="20" t="s">
        <v>358</v>
      </c>
      <c r="J21" s="66">
        <v>1.5973060000000003</v>
      </c>
      <c r="K21" s="67">
        <v>2.4798790000000004</v>
      </c>
      <c r="L21" s="68">
        <v>1.870955474456423</v>
      </c>
      <c r="M21" s="67"/>
      <c r="N21" s="68"/>
    </row>
    <row r="22" spans="1:14" ht="51" x14ac:dyDescent="0.25">
      <c r="A22" s="18"/>
      <c r="B22" s="20">
        <v>3000001</v>
      </c>
      <c r="C22" s="20" t="s">
        <v>275</v>
      </c>
      <c r="D22" s="20"/>
      <c r="E22" s="20" t="s">
        <v>339</v>
      </c>
      <c r="F22" s="20">
        <v>453</v>
      </c>
      <c r="G22" s="20" t="s">
        <v>218</v>
      </c>
      <c r="H22" s="20">
        <v>453</v>
      </c>
      <c r="I22" s="20" t="s">
        <v>359</v>
      </c>
      <c r="J22" s="66">
        <v>1.0312789999999998</v>
      </c>
      <c r="K22" s="67">
        <v>2.4151329999999986</v>
      </c>
      <c r="L22" s="68">
        <v>2.272935020057048</v>
      </c>
      <c r="M22" s="67"/>
      <c r="N22" s="68"/>
    </row>
    <row r="23" spans="1:14" ht="51" x14ac:dyDescent="0.25">
      <c r="A23" s="18"/>
      <c r="B23" s="20">
        <v>3000001</v>
      </c>
      <c r="C23" s="20" t="s">
        <v>275</v>
      </c>
      <c r="D23" s="20"/>
      <c r="E23" s="20" t="s">
        <v>339</v>
      </c>
      <c r="F23" s="20">
        <v>454</v>
      </c>
      <c r="G23" s="20" t="s">
        <v>219</v>
      </c>
      <c r="H23" s="20">
        <v>454</v>
      </c>
      <c r="I23" s="20" t="s">
        <v>360</v>
      </c>
      <c r="J23" s="66">
        <v>0.51667099999999999</v>
      </c>
      <c r="K23" s="67">
        <v>1.522489</v>
      </c>
      <c r="L23" s="68">
        <v>0.972667004854884</v>
      </c>
      <c r="M23" s="67"/>
      <c r="N23" s="68"/>
    </row>
    <row r="24" spans="1:14" ht="51" x14ac:dyDescent="0.25">
      <c r="A24" s="18"/>
      <c r="B24" s="20">
        <v>3000001</v>
      </c>
      <c r="C24" s="20" t="s">
        <v>275</v>
      </c>
      <c r="D24" s="20"/>
      <c r="E24" s="20" t="s">
        <v>339</v>
      </c>
      <c r="F24" s="20">
        <v>455</v>
      </c>
      <c r="G24" s="20" t="s">
        <v>220</v>
      </c>
      <c r="H24" s="20">
        <v>455</v>
      </c>
      <c r="I24" s="20" t="s">
        <v>361</v>
      </c>
      <c r="J24" s="66">
        <v>0.8651040000000001</v>
      </c>
      <c r="K24" s="67">
        <v>1.4528989999999993</v>
      </c>
      <c r="L24" s="68">
        <v>1.1546753080456256</v>
      </c>
      <c r="M24" s="67"/>
      <c r="N24" s="68"/>
    </row>
    <row r="25" spans="1:14" ht="51" x14ac:dyDescent="0.25">
      <c r="A25" s="18"/>
      <c r="B25" s="20">
        <v>3000001</v>
      </c>
      <c r="C25" s="20" t="s">
        <v>275</v>
      </c>
      <c r="D25" s="20"/>
      <c r="E25" s="20" t="s">
        <v>339</v>
      </c>
      <c r="F25" s="20">
        <v>456</v>
      </c>
      <c r="G25" s="20" t="s">
        <v>221</v>
      </c>
      <c r="H25" s="20">
        <v>456</v>
      </c>
      <c r="I25" s="20" t="s">
        <v>362</v>
      </c>
      <c r="J25" s="66">
        <v>0.65097799999999995</v>
      </c>
      <c r="K25" s="67">
        <v>2.5658950000000003</v>
      </c>
      <c r="L25" s="68">
        <v>1.8342686795367626</v>
      </c>
      <c r="M25" s="67"/>
      <c r="N25" s="68"/>
    </row>
    <row r="26" spans="1:14" ht="51" x14ac:dyDescent="0.25">
      <c r="A26" s="18"/>
      <c r="B26" s="20">
        <v>3000001</v>
      </c>
      <c r="C26" s="20" t="s">
        <v>275</v>
      </c>
      <c r="D26" s="20"/>
      <c r="E26" s="20" t="s">
        <v>339</v>
      </c>
      <c r="F26" s="20">
        <v>457</v>
      </c>
      <c r="G26" s="20" t="s">
        <v>222</v>
      </c>
      <c r="H26" s="20">
        <v>457</v>
      </c>
      <c r="I26" s="20" t="s">
        <v>363</v>
      </c>
      <c r="J26" s="66">
        <v>0.44240699999999994</v>
      </c>
      <c r="K26" s="67">
        <v>3.7983749999999983</v>
      </c>
      <c r="L26" s="68">
        <v>3.5177312741252535</v>
      </c>
      <c r="M26" s="67"/>
      <c r="N26" s="68"/>
    </row>
    <row r="27" spans="1:14" ht="51" x14ac:dyDescent="0.25">
      <c r="A27" s="18"/>
      <c r="B27" s="20">
        <v>3000001</v>
      </c>
      <c r="C27" s="20" t="s">
        <v>275</v>
      </c>
      <c r="D27" s="20"/>
      <c r="E27" s="20" t="s">
        <v>339</v>
      </c>
      <c r="F27" s="20">
        <v>458</v>
      </c>
      <c r="G27" s="20" t="s">
        <v>223</v>
      </c>
      <c r="H27" s="20">
        <v>458</v>
      </c>
      <c r="I27" s="20" t="s">
        <v>364</v>
      </c>
      <c r="J27" s="66">
        <v>2.9605659999999987</v>
      </c>
      <c r="K27" s="67">
        <v>8.3781829999999946</v>
      </c>
      <c r="L27" s="68">
        <v>7.2901123702686164</v>
      </c>
      <c r="M27" s="67"/>
      <c r="N27" s="68"/>
    </row>
    <row r="28" spans="1:14" ht="51" x14ac:dyDescent="0.25">
      <c r="A28" s="18"/>
      <c r="B28" s="20">
        <v>3000001</v>
      </c>
      <c r="C28" s="20" t="s">
        <v>275</v>
      </c>
      <c r="D28" s="20"/>
      <c r="E28" s="20" t="s">
        <v>339</v>
      </c>
      <c r="F28" s="20">
        <v>459</v>
      </c>
      <c r="G28" s="20" t="s">
        <v>224</v>
      </c>
      <c r="H28" s="20">
        <v>459</v>
      </c>
      <c r="I28" s="20" t="s">
        <v>365</v>
      </c>
      <c r="J28" s="66">
        <v>2.0826249999999993</v>
      </c>
      <c r="K28" s="67">
        <v>3.910759000000001</v>
      </c>
      <c r="L28" s="68">
        <v>3.3628629216109402</v>
      </c>
      <c r="M28" s="67"/>
      <c r="N28" s="68"/>
    </row>
    <row r="29" spans="1:14" ht="51" x14ac:dyDescent="0.25">
      <c r="A29" s="18"/>
      <c r="B29" s="20">
        <v>3000001</v>
      </c>
      <c r="C29" s="20" t="s">
        <v>275</v>
      </c>
      <c r="D29" s="20"/>
      <c r="E29" s="20" t="s">
        <v>339</v>
      </c>
      <c r="F29" s="20">
        <v>460</v>
      </c>
      <c r="G29" s="20" t="s">
        <v>225</v>
      </c>
      <c r="H29" s="20">
        <v>460</v>
      </c>
      <c r="I29" s="20" t="s">
        <v>366</v>
      </c>
      <c r="J29" s="66">
        <v>0.70890600000000004</v>
      </c>
      <c r="K29" s="67">
        <v>2.0193429999999997</v>
      </c>
      <c r="L29" s="68">
        <v>1.6343650463386439</v>
      </c>
      <c r="M29" s="67"/>
      <c r="N29" s="68"/>
    </row>
    <row r="30" spans="1:14" ht="51" x14ac:dyDescent="0.25">
      <c r="A30" s="18"/>
      <c r="B30" s="20">
        <v>3000001</v>
      </c>
      <c r="C30" s="20" t="s">
        <v>275</v>
      </c>
      <c r="D30" s="20"/>
      <c r="E30" s="20" t="s">
        <v>339</v>
      </c>
      <c r="F30" s="20">
        <v>461</v>
      </c>
      <c r="G30" s="20" t="s">
        <v>226</v>
      </c>
      <c r="H30" s="20">
        <v>461</v>
      </c>
      <c r="I30" s="20" t="s">
        <v>367</v>
      </c>
      <c r="J30" s="66">
        <v>0.75534199999999996</v>
      </c>
      <c r="K30" s="67">
        <v>2.3910319999999992</v>
      </c>
      <c r="L30" s="68">
        <v>2.017711818421958</v>
      </c>
      <c r="M30" s="67"/>
      <c r="N30" s="68"/>
    </row>
    <row r="31" spans="1:14" ht="51" x14ac:dyDescent="0.25">
      <c r="A31" s="18"/>
      <c r="B31" s="20">
        <v>3000001</v>
      </c>
      <c r="C31" s="20" t="s">
        <v>275</v>
      </c>
      <c r="D31" s="20"/>
      <c r="E31" s="20" t="s">
        <v>339</v>
      </c>
      <c r="F31" s="20">
        <v>462</v>
      </c>
      <c r="G31" s="20" t="s">
        <v>227</v>
      </c>
      <c r="H31" s="20">
        <v>462</v>
      </c>
      <c r="I31" s="20" t="s">
        <v>368</v>
      </c>
      <c r="J31" s="66">
        <v>0.25158000000000003</v>
      </c>
      <c r="K31" s="67">
        <v>1.2723880000000003</v>
      </c>
      <c r="L31" s="68">
        <v>1.0198486405424774</v>
      </c>
      <c r="M31" s="67"/>
      <c r="N31" s="68"/>
    </row>
    <row r="32" spans="1:14" ht="51" x14ac:dyDescent="0.25">
      <c r="A32" s="18"/>
      <c r="B32" s="20">
        <v>3000001</v>
      </c>
      <c r="C32" s="20" t="s">
        <v>275</v>
      </c>
      <c r="D32" s="20"/>
      <c r="E32" s="20" t="s">
        <v>339</v>
      </c>
      <c r="F32" s="20">
        <v>463</v>
      </c>
      <c r="G32" s="20" t="s">
        <v>228</v>
      </c>
      <c r="H32" s="20">
        <v>463</v>
      </c>
      <c r="I32" s="20" t="s">
        <v>369</v>
      </c>
      <c r="J32" s="66">
        <v>2.1053139999999995</v>
      </c>
      <c r="K32" s="67">
        <v>3.337097</v>
      </c>
      <c r="L32" s="68">
        <v>3.0003773897697101</v>
      </c>
      <c r="M32" s="67"/>
      <c r="N32" s="68"/>
    </row>
    <row r="33" spans="1:14" ht="51" x14ac:dyDescent="0.25">
      <c r="A33" s="18"/>
      <c r="B33" s="20">
        <v>3000001</v>
      </c>
      <c r="C33" s="20" t="s">
        <v>275</v>
      </c>
      <c r="D33" s="20"/>
      <c r="E33" s="20" t="s">
        <v>339</v>
      </c>
      <c r="F33" s="20">
        <v>464</v>
      </c>
      <c r="G33" s="20" t="s">
        <v>229</v>
      </c>
      <c r="H33" s="20">
        <v>464</v>
      </c>
      <c r="I33" s="20" t="s">
        <v>370</v>
      </c>
      <c r="J33" s="66">
        <v>1.9799540000000002</v>
      </c>
      <c r="K33" s="67">
        <v>4.1599159999999999</v>
      </c>
      <c r="L33" s="68">
        <v>4.0970657306606881</v>
      </c>
      <c r="M33" s="67"/>
      <c r="N33" s="68"/>
    </row>
    <row r="34" spans="1:14" ht="38.25" x14ac:dyDescent="0.25">
      <c r="A34" s="18"/>
      <c r="B34" s="20">
        <v>3000385</v>
      </c>
      <c r="C34" s="20" t="s">
        <v>1788</v>
      </c>
      <c r="D34" s="20">
        <v>236</v>
      </c>
      <c r="E34" s="20" t="s">
        <v>299</v>
      </c>
      <c r="F34" s="20">
        <v>10</v>
      </c>
      <c r="G34" s="20" t="s">
        <v>108</v>
      </c>
      <c r="H34" s="20">
        <v>10</v>
      </c>
      <c r="I34" s="20" t="s">
        <v>1553</v>
      </c>
      <c r="J34" s="66">
        <v>1422.2012520000012</v>
      </c>
      <c r="K34" s="67">
        <v>2000.6127590000015</v>
      </c>
      <c r="L34" s="68">
        <v>1987.3220259677182</v>
      </c>
      <c r="M34" s="67"/>
      <c r="N34" s="68"/>
    </row>
    <row r="35" spans="1:14" ht="51" x14ac:dyDescent="0.25">
      <c r="A35" s="18"/>
      <c r="B35" s="20">
        <v>3000385</v>
      </c>
      <c r="C35" s="20" t="s">
        <v>1788</v>
      </c>
      <c r="D35" s="20">
        <v>236</v>
      </c>
      <c r="E35" s="20" t="s">
        <v>299</v>
      </c>
      <c r="F35" s="20">
        <v>10</v>
      </c>
      <c r="G35" s="20" t="s">
        <v>108</v>
      </c>
      <c r="H35" s="20">
        <v>26</v>
      </c>
      <c r="I35" s="20" t="s">
        <v>1554</v>
      </c>
      <c r="J35" s="66">
        <v>1690.8904179999997</v>
      </c>
      <c r="K35" s="67">
        <v>139.64197799999997</v>
      </c>
      <c r="L35" s="68">
        <v>138.89211608638288</v>
      </c>
      <c r="M35" s="67"/>
      <c r="N35" s="68"/>
    </row>
    <row r="36" spans="1:14" ht="51" x14ac:dyDescent="0.25">
      <c r="A36" s="18"/>
      <c r="B36" s="20">
        <v>3000385</v>
      </c>
      <c r="C36" s="20" t="s">
        <v>1788</v>
      </c>
      <c r="D36" s="20">
        <v>236</v>
      </c>
      <c r="E36" s="20" t="s">
        <v>299</v>
      </c>
      <c r="F36" s="20">
        <v>440</v>
      </c>
      <c r="G36" s="20" t="s">
        <v>205</v>
      </c>
      <c r="H36" s="20">
        <v>440</v>
      </c>
      <c r="I36" s="20" t="s">
        <v>346</v>
      </c>
      <c r="J36" s="66">
        <v>174.67591400000012</v>
      </c>
      <c r="K36" s="67">
        <v>229.75789300000014</v>
      </c>
      <c r="L36" s="68">
        <v>229.70706334288116</v>
      </c>
      <c r="M36" s="67"/>
      <c r="N36" s="68"/>
    </row>
    <row r="37" spans="1:14" ht="51" x14ac:dyDescent="0.25">
      <c r="A37" s="18"/>
      <c r="B37" s="20">
        <v>3000385</v>
      </c>
      <c r="C37" s="20" t="s">
        <v>1788</v>
      </c>
      <c r="D37" s="20">
        <v>236</v>
      </c>
      <c r="E37" s="20" t="s">
        <v>299</v>
      </c>
      <c r="F37" s="20">
        <v>441</v>
      </c>
      <c r="G37" s="20" t="s">
        <v>206</v>
      </c>
      <c r="H37" s="20">
        <v>441</v>
      </c>
      <c r="I37" s="20" t="s">
        <v>347</v>
      </c>
      <c r="J37" s="66">
        <v>388.3565930000002</v>
      </c>
      <c r="K37" s="67">
        <v>485.59869599999934</v>
      </c>
      <c r="L37" s="68">
        <v>484.60612443104765</v>
      </c>
      <c r="M37" s="67"/>
      <c r="N37" s="68"/>
    </row>
    <row r="38" spans="1:14" ht="51" x14ac:dyDescent="0.25">
      <c r="A38" s="18"/>
      <c r="B38" s="20">
        <v>3000385</v>
      </c>
      <c r="C38" s="20" t="s">
        <v>1788</v>
      </c>
      <c r="D38" s="20">
        <v>236</v>
      </c>
      <c r="E38" s="20" t="s">
        <v>299</v>
      </c>
      <c r="F38" s="20">
        <v>442</v>
      </c>
      <c r="G38" s="20" t="s">
        <v>207</v>
      </c>
      <c r="H38" s="20">
        <v>442</v>
      </c>
      <c r="I38" s="20" t="s">
        <v>348</v>
      </c>
      <c r="J38" s="66">
        <v>202.82849199999976</v>
      </c>
      <c r="K38" s="67">
        <v>258.18992499999979</v>
      </c>
      <c r="L38" s="68">
        <v>254.12366978273349</v>
      </c>
      <c r="M38" s="67"/>
      <c r="N38" s="68"/>
    </row>
    <row r="39" spans="1:14" ht="51" x14ac:dyDescent="0.25">
      <c r="A39" s="18"/>
      <c r="B39" s="20">
        <v>3000385</v>
      </c>
      <c r="C39" s="20" t="s">
        <v>1788</v>
      </c>
      <c r="D39" s="20">
        <v>236</v>
      </c>
      <c r="E39" s="20" t="s">
        <v>299</v>
      </c>
      <c r="F39" s="20">
        <v>443</v>
      </c>
      <c r="G39" s="20" t="s">
        <v>208</v>
      </c>
      <c r="H39" s="20">
        <v>443</v>
      </c>
      <c r="I39" s="20" t="s">
        <v>349</v>
      </c>
      <c r="J39" s="66">
        <v>282.15341399999983</v>
      </c>
      <c r="K39" s="67">
        <v>348.55319599999967</v>
      </c>
      <c r="L39" s="68">
        <v>345.44975426606379</v>
      </c>
      <c r="M39" s="67"/>
      <c r="N39" s="68"/>
    </row>
    <row r="40" spans="1:14" ht="51" x14ac:dyDescent="0.25">
      <c r="A40" s="18"/>
      <c r="B40" s="20">
        <v>3000385</v>
      </c>
      <c r="C40" s="20" t="s">
        <v>1788</v>
      </c>
      <c r="D40" s="20">
        <v>236</v>
      </c>
      <c r="E40" s="20" t="s">
        <v>299</v>
      </c>
      <c r="F40" s="20">
        <v>444</v>
      </c>
      <c r="G40" s="20" t="s">
        <v>209</v>
      </c>
      <c r="H40" s="20">
        <v>444</v>
      </c>
      <c r="I40" s="20" t="s">
        <v>350</v>
      </c>
      <c r="J40" s="66">
        <v>287.16335899999956</v>
      </c>
      <c r="K40" s="67">
        <v>379.04001299999925</v>
      </c>
      <c r="L40" s="68">
        <v>375.63315542438067</v>
      </c>
      <c r="M40" s="67"/>
      <c r="N40" s="68"/>
    </row>
    <row r="41" spans="1:14" ht="51" x14ac:dyDescent="0.25">
      <c r="A41" s="18"/>
      <c r="B41" s="20">
        <v>3000385</v>
      </c>
      <c r="C41" s="20" t="s">
        <v>1788</v>
      </c>
      <c r="D41" s="20">
        <v>236</v>
      </c>
      <c r="E41" s="20" t="s">
        <v>299</v>
      </c>
      <c r="F41" s="20">
        <v>445</v>
      </c>
      <c r="G41" s="20" t="s">
        <v>210</v>
      </c>
      <c r="H41" s="20">
        <v>445</v>
      </c>
      <c r="I41" s="20" t="s">
        <v>351</v>
      </c>
      <c r="J41" s="66">
        <v>532.01893900000027</v>
      </c>
      <c r="K41" s="67">
        <v>684.6576269999988</v>
      </c>
      <c r="L41" s="68">
        <v>684.42483997909221</v>
      </c>
      <c r="M41" s="67"/>
      <c r="N41" s="68"/>
    </row>
    <row r="42" spans="1:14" ht="51" x14ac:dyDescent="0.25">
      <c r="A42" s="18"/>
      <c r="B42" s="20">
        <v>3000385</v>
      </c>
      <c r="C42" s="20" t="s">
        <v>1788</v>
      </c>
      <c r="D42" s="20">
        <v>236</v>
      </c>
      <c r="E42" s="20" t="s">
        <v>299</v>
      </c>
      <c r="F42" s="20">
        <v>446</v>
      </c>
      <c r="G42" s="20" t="s">
        <v>211</v>
      </c>
      <c r="H42" s="20">
        <v>446</v>
      </c>
      <c r="I42" s="20" t="s">
        <v>352</v>
      </c>
      <c r="J42" s="66">
        <v>376.52849499999985</v>
      </c>
      <c r="K42" s="67">
        <v>491.24474200000009</v>
      </c>
      <c r="L42" s="68">
        <v>489.5995077938328</v>
      </c>
      <c r="M42" s="67"/>
      <c r="N42" s="68"/>
    </row>
    <row r="43" spans="1:14" ht="51" x14ac:dyDescent="0.25">
      <c r="A43" s="18"/>
      <c r="B43" s="20">
        <v>3000385</v>
      </c>
      <c r="C43" s="20" t="s">
        <v>1788</v>
      </c>
      <c r="D43" s="20">
        <v>236</v>
      </c>
      <c r="E43" s="20" t="s">
        <v>299</v>
      </c>
      <c r="F43" s="20">
        <v>447</v>
      </c>
      <c r="G43" s="20" t="s">
        <v>212</v>
      </c>
      <c r="H43" s="20">
        <v>447</v>
      </c>
      <c r="I43" s="20" t="s">
        <v>353</v>
      </c>
      <c r="J43" s="66">
        <v>211.97871100000026</v>
      </c>
      <c r="K43" s="67">
        <v>274.829095</v>
      </c>
      <c r="L43" s="68">
        <v>273.05479923670646</v>
      </c>
      <c r="M43" s="67"/>
      <c r="N43" s="68"/>
    </row>
    <row r="44" spans="1:14" ht="51" x14ac:dyDescent="0.25">
      <c r="A44" s="18"/>
      <c r="B44" s="20">
        <v>3000385</v>
      </c>
      <c r="C44" s="20" t="s">
        <v>1788</v>
      </c>
      <c r="D44" s="20">
        <v>236</v>
      </c>
      <c r="E44" s="20" t="s">
        <v>299</v>
      </c>
      <c r="F44" s="20">
        <v>448</v>
      </c>
      <c r="G44" s="20" t="s">
        <v>213</v>
      </c>
      <c r="H44" s="20">
        <v>448</v>
      </c>
      <c r="I44" s="20" t="s">
        <v>354</v>
      </c>
      <c r="J44" s="66">
        <v>245.31649300000032</v>
      </c>
      <c r="K44" s="67">
        <v>315.18384799999916</v>
      </c>
      <c r="L44" s="68">
        <v>310.83040863153292</v>
      </c>
      <c r="M44" s="67">
        <v>447.17062377929687</v>
      </c>
      <c r="N44" s="68">
        <v>422.45159912109375</v>
      </c>
    </row>
    <row r="45" spans="1:14" ht="51" x14ac:dyDescent="0.25">
      <c r="A45" s="18"/>
      <c r="B45" s="20">
        <v>3000385</v>
      </c>
      <c r="C45" s="20" t="s">
        <v>1788</v>
      </c>
      <c r="D45" s="20">
        <v>236</v>
      </c>
      <c r="E45" s="20" t="s">
        <v>299</v>
      </c>
      <c r="F45" s="20">
        <v>449</v>
      </c>
      <c r="G45" s="20" t="s">
        <v>214</v>
      </c>
      <c r="H45" s="20">
        <v>449</v>
      </c>
      <c r="I45" s="20" t="s">
        <v>355</v>
      </c>
      <c r="J45" s="66">
        <v>209.87998200000004</v>
      </c>
      <c r="K45" s="67">
        <v>248.40399699999986</v>
      </c>
      <c r="L45" s="68">
        <v>248.17166407238983</v>
      </c>
      <c r="M45" s="67"/>
      <c r="N45" s="68"/>
    </row>
    <row r="46" spans="1:14" ht="51" x14ac:dyDescent="0.25">
      <c r="A46" s="18"/>
      <c r="B46" s="20">
        <v>3000385</v>
      </c>
      <c r="C46" s="20" t="s">
        <v>1788</v>
      </c>
      <c r="D46" s="20">
        <v>236</v>
      </c>
      <c r="E46" s="20" t="s">
        <v>299</v>
      </c>
      <c r="F46" s="20">
        <v>450</v>
      </c>
      <c r="G46" s="20" t="s">
        <v>215</v>
      </c>
      <c r="H46" s="20">
        <v>450</v>
      </c>
      <c r="I46" s="20" t="s">
        <v>356</v>
      </c>
      <c r="J46" s="66">
        <v>365.40544399999976</v>
      </c>
      <c r="K46" s="67">
        <v>464.63796099999945</v>
      </c>
      <c r="L46" s="68">
        <v>460.53223368630552</v>
      </c>
      <c r="M46" s="67"/>
      <c r="N46" s="68"/>
    </row>
    <row r="47" spans="1:14" ht="51" x14ac:dyDescent="0.25">
      <c r="A47" s="18"/>
      <c r="B47" s="20">
        <v>3000385</v>
      </c>
      <c r="C47" s="20" t="s">
        <v>1788</v>
      </c>
      <c r="D47" s="20">
        <v>236</v>
      </c>
      <c r="E47" s="20" t="s">
        <v>299</v>
      </c>
      <c r="F47" s="20">
        <v>451</v>
      </c>
      <c r="G47" s="20" t="s">
        <v>216</v>
      </c>
      <c r="H47" s="20">
        <v>451</v>
      </c>
      <c r="I47" s="20" t="s">
        <v>357</v>
      </c>
      <c r="J47" s="66">
        <v>444.91275599999921</v>
      </c>
      <c r="K47" s="67">
        <v>544.1535439999999</v>
      </c>
      <c r="L47" s="68">
        <v>541.66752693560557</v>
      </c>
      <c r="M47" s="67"/>
      <c r="N47" s="68"/>
    </row>
    <row r="48" spans="1:14" ht="51" x14ac:dyDescent="0.25">
      <c r="A48" s="18"/>
      <c r="B48" s="20">
        <v>3000385</v>
      </c>
      <c r="C48" s="20" t="s">
        <v>1788</v>
      </c>
      <c r="D48" s="20">
        <v>236</v>
      </c>
      <c r="E48" s="20" t="s">
        <v>299</v>
      </c>
      <c r="F48" s="20">
        <v>452</v>
      </c>
      <c r="G48" s="20" t="s">
        <v>217</v>
      </c>
      <c r="H48" s="20">
        <v>452</v>
      </c>
      <c r="I48" s="20" t="s">
        <v>358</v>
      </c>
      <c r="J48" s="66">
        <v>254.89565200000007</v>
      </c>
      <c r="K48" s="67">
        <v>310.26666199999977</v>
      </c>
      <c r="L48" s="68">
        <v>309.20745628865188</v>
      </c>
      <c r="M48" s="67">
        <v>440.58917236328125</v>
      </c>
      <c r="N48" s="68">
        <v>440.58917236328125</v>
      </c>
    </row>
    <row r="49" spans="1:14" ht="51" x14ac:dyDescent="0.25">
      <c r="A49" s="18"/>
      <c r="B49" s="20">
        <v>3000385</v>
      </c>
      <c r="C49" s="20" t="s">
        <v>1788</v>
      </c>
      <c r="D49" s="20">
        <v>236</v>
      </c>
      <c r="E49" s="20" t="s">
        <v>299</v>
      </c>
      <c r="F49" s="20">
        <v>453</v>
      </c>
      <c r="G49" s="20" t="s">
        <v>218</v>
      </c>
      <c r="H49" s="20">
        <v>453</v>
      </c>
      <c r="I49" s="20" t="s">
        <v>359</v>
      </c>
      <c r="J49" s="66">
        <v>377.00671600000004</v>
      </c>
      <c r="K49" s="67">
        <v>481.52192599999955</v>
      </c>
      <c r="L49" s="68">
        <v>476.74455923468486</v>
      </c>
      <c r="M49" s="67"/>
      <c r="N49" s="68"/>
    </row>
    <row r="50" spans="1:14" ht="51" x14ac:dyDescent="0.25">
      <c r="A50" s="18"/>
      <c r="B50" s="20">
        <v>3000385</v>
      </c>
      <c r="C50" s="20" t="s">
        <v>1788</v>
      </c>
      <c r="D50" s="20">
        <v>236</v>
      </c>
      <c r="E50" s="20" t="s">
        <v>299</v>
      </c>
      <c r="F50" s="20">
        <v>454</v>
      </c>
      <c r="G50" s="20" t="s">
        <v>219</v>
      </c>
      <c r="H50" s="20">
        <v>454</v>
      </c>
      <c r="I50" s="20" t="s">
        <v>360</v>
      </c>
      <c r="J50" s="66">
        <v>43.65588000000001</v>
      </c>
      <c r="K50" s="67">
        <v>53.817620999999995</v>
      </c>
      <c r="L50" s="68">
        <v>53.817236263246741</v>
      </c>
      <c r="M50" s="67"/>
      <c r="N50" s="68"/>
    </row>
    <row r="51" spans="1:14" ht="51" x14ac:dyDescent="0.25">
      <c r="A51" s="18"/>
      <c r="B51" s="20">
        <v>3000385</v>
      </c>
      <c r="C51" s="20" t="s">
        <v>1788</v>
      </c>
      <c r="D51" s="20">
        <v>236</v>
      </c>
      <c r="E51" s="20" t="s">
        <v>299</v>
      </c>
      <c r="F51" s="20">
        <v>455</v>
      </c>
      <c r="G51" s="20" t="s">
        <v>220</v>
      </c>
      <c r="H51" s="20">
        <v>455</v>
      </c>
      <c r="I51" s="20" t="s">
        <v>361</v>
      </c>
      <c r="J51" s="66">
        <v>65.834924000000058</v>
      </c>
      <c r="K51" s="67">
        <v>83.43385499999998</v>
      </c>
      <c r="L51" s="68">
        <v>81.952831227517891</v>
      </c>
      <c r="M51" s="67"/>
      <c r="N51" s="68"/>
    </row>
    <row r="52" spans="1:14" ht="51" x14ac:dyDescent="0.25">
      <c r="A52" s="18"/>
      <c r="B52" s="20">
        <v>3000385</v>
      </c>
      <c r="C52" s="20" t="s">
        <v>1788</v>
      </c>
      <c r="D52" s="20">
        <v>236</v>
      </c>
      <c r="E52" s="20" t="s">
        <v>299</v>
      </c>
      <c r="F52" s="20">
        <v>456</v>
      </c>
      <c r="G52" s="20" t="s">
        <v>221</v>
      </c>
      <c r="H52" s="20">
        <v>456</v>
      </c>
      <c r="I52" s="20" t="s">
        <v>362</v>
      </c>
      <c r="J52" s="66">
        <v>109.50688900000014</v>
      </c>
      <c r="K52" s="67">
        <v>144.62791599999997</v>
      </c>
      <c r="L52" s="68">
        <v>144.48923757125158</v>
      </c>
      <c r="M52" s="67"/>
      <c r="N52" s="68"/>
    </row>
    <row r="53" spans="1:14" ht="51" x14ac:dyDescent="0.25">
      <c r="A53" s="18"/>
      <c r="B53" s="20">
        <v>3000385</v>
      </c>
      <c r="C53" s="20" t="s">
        <v>1788</v>
      </c>
      <c r="D53" s="20">
        <v>236</v>
      </c>
      <c r="E53" s="20" t="s">
        <v>299</v>
      </c>
      <c r="F53" s="20">
        <v>457</v>
      </c>
      <c r="G53" s="20" t="s">
        <v>222</v>
      </c>
      <c r="H53" s="20">
        <v>457</v>
      </c>
      <c r="I53" s="20" t="s">
        <v>363</v>
      </c>
      <c r="J53" s="66">
        <v>418.44194199999907</v>
      </c>
      <c r="K53" s="67">
        <v>542.70453699999973</v>
      </c>
      <c r="L53" s="68">
        <v>542.27767158628558</v>
      </c>
      <c r="M53" s="67"/>
      <c r="N53" s="68"/>
    </row>
    <row r="54" spans="1:14" ht="51" x14ac:dyDescent="0.25">
      <c r="A54" s="18"/>
      <c r="B54" s="20">
        <v>3000385</v>
      </c>
      <c r="C54" s="20" t="s">
        <v>1788</v>
      </c>
      <c r="D54" s="20">
        <v>236</v>
      </c>
      <c r="E54" s="20" t="s">
        <v>299</v>
      </c>
      <c r="F54" s="20">
        <v>458</v>
      </c>
      <c r="G54" s="20" t="s">
        <v>223</v>
      </c>
      <c r="H54" s="20">
        <v>458</v>
      </c>
      <c r="I54" s="20" t="s">
        <v>364</v>
      </c>
      <c r="J54" s="66">
        <v>473.21370499999898</v>
      </c>
      <c r="K54" s="67">
        <v>606.67216499999927</v>
      </c>
      <c r="L54" s="68">
        <v>605.96992190379387</v>
      </c>
      <c r="M54" s="67"/>
      <c r="N54" s="68"/>
    </row>
    <row r="55" spans="1:14" ht="51" x14ac:dyDescent="0.25">
      <c r="A55" s="18"/>
      <c r="B55" s="20">
        <v>3000385</v>
      </c>
      <c r="C55" s="20" t="s">
        <v>1788</v>
      </c>
      <c r="D55" s="20">
        <v>236</v>
      </c>
      <c r="E55" s="20" t="s">
        <v>299</v>
      </c>
      <c r="F55" s="20">
        <v>459</v>
      </c>
      <c r="G55" s="20" t="s">
        <v>224</v>
      </c>
      <c r="H55" s="20">
        <v>459</v>
      </c>
      <c r="I55" s="20" t="s">
        <v>365</v>
      </c>
      <c r="J55" s="66">
        <v>272.76806299999976</v>
      </c>
      <c r="K55" s="67">
        <v>336.87449599999991</v>
      </c>
      <c r="L55" s="68">
        <v>335.48291308055195</v>
      </c>
      <c r="M55" s="67"/>
      <c r="N55" s="68"/>
    </row>
    <row r="56" spans="1:14" ht="51" x14ac:dyDescent="0.25">
      <c r="A56" s="18"/>
      <c r="B56" s="20">
        <v>3000385</v>
      </c>
      <c r="C56" s="20" t="s">
        <v>1788</v>
      </c>
      <c r="D56" s="20">
        <v>236</v>
      </c>
      <c r="E56" s="20" t="s">
        <v>299</v>
      </c>
      <c r="F56" s="20">
        <v>460</v>
      </c>
      <c r="G56" s="20" t="s">
        <v>225</v>
      </c>
      <c r="H56" s="20">
        <v>460</v>
      </c>
      <c r="I56" s="20" t="s">
        <v>366</v>
      </c>
      <c r="J56" s="66">
        <v>92.450879999999955</v>
      </c>
      <c r="K56" s="67">
        <v>112.44812099999996</v>
      </c>
      <c r="L56" s="68">
        <v>112.26141884690151</v>
      </c>
      <c r="M56" s="67"/>
      <c r="N56" s="68"/>
    </row>
    <row r="57" spans="1:14" ht="51" x14ac:dyDescent="0.25">
      <c r="A57" s="18"/>
      <c r="B57" s="20">
        <v>3000385</v>
      </c>
      <c r="C57" s="20" t="s">
        <v>1788</v>
      </c>
      <c r="D57" s="20">
        <v>236</v>
      </c>
      <c r="E57" s="20" t="s">
        <v>299</v>
      </c>
      <c r="F57" s="20">
        <v>461</v>
      </c>
      <c r="G57" s="20" t="s">
        <v>226</v>
      </c>
      <c r="H57" s="20">
        <v>461</v>
      </c>
      <c r="I57" s="20" t="s">
        <v>367</v>
      </c>
      <c r="J57" s="66">
        <v>91.535690999999986</v>
      </c>
      <c r="K57" s="67">
        <v>106.58553999999998</v>
      </c>
      <c r="L57" s="68">
        <v>106.44954365879312</v>
      </c>
      <c r="M57" s="67"/>
      <c r="N57" s="68"/>
    </row>
    <row r="58" spans="1:14" ht="51" x14ac:dyDescent="0.25">
      <c r="A58" s="18"/>
      <c r="B58" s="20">
        <v>3000385</v>
      </c>
      <c r="C58" s="20" t="s">
        <v>1788</v>
      </c>
      <c r="D58" s="20">
        <v>236</v>
      </c>
      <c r="E58" s="20" t="s">
        <v>299</v>
      </c>
      <c r="F58" s="20">
        <v>462</v>
      </c>
      <c r="G58" s="20" t="s">
        <v>227</v>
      </c>
      <c r="H58" s="20">
        <v>462</v>
      </c>
      <c r="I58" s="20" t="s">
        <v>368</v>
      </c>
      <c r="J58" s="66">
        <v>152.72228599999994</v>
      </c>
      <c r="K58" s="67">
        <v>187.68753799999999</v>
      </c>
      <c r="L58" s="68">
        <v>187.27792030867568</v>
      </c>
      <c r="M58" s="67"/>
      <c r="N58" s="68"/>
    </row>
    <row r="59" spans="1:14" ht="51" x14ac:dyDescent="0.25">
      <c r="A59" s="18"/>
      <c r="B59" s="20">
        <v>3000385</v>
      </c>
      <c r="C59" s="20" t="s">
        <v>1788</v>
      </c>
      <c r="D59" s="20">
        <v>236</v>
      </c>
      <c r="E59" s="20" t="s">
        <v>299</v>
      </c>
      <c r="F59" s="20">
        <v>463</v>
      </c>
      <c r="G59" s="20" t="s">
        <v>228</v>
      </c>
      <c r="H59" s="20">
        <v>463</v>
      </c>
      <c r="I59" s="20" t="s">
        <v>369</v>
      </c>
      <c r="J59" s="66">
        <v>286.24423200000018</v>
      </c>
      <c r="K59" s="67">
        <v>331.54344799999978</v>
      </c>
      <c r="L59" s="68">
        <v>330.60666127349396</v>
      </c>
      <c r="M59" s="67"/>
      <c r="N59" s="68"/>
    </row>
    <row r="60" spans="1:14" ht="51" x14ac:dyDescent="0.25">
      <c r="A60" s="18"/>
      <c r="B60" s="20">
        <v>3000385</v>
      </c>
      <c r="C60" s="20" t="s">
        <v>1788</v>
      </c>
      <c r="D60" s="20">
        <v>236</v>
      </c>
      <c r="E60" s="20" t="s">
        <v>299</v>
      </c>
      <c r="F60" s="20">
        <v>464</v>
      </c>
      <c r="G60" s="20" t="s">
        <v>229</v>
      </c>
      <c r="H60" s="20">
        <v>464</v>
      </c>
      <c r="I60" s="20" t="s">
        <v>370</v>
      </c>
      <c r="J60" s="66">
        <v>168.38479300000003</v>
      </c>
      <c r="K60" s="67">
        <v>193.98641400000002</v>
      </c>
      <c r="L60" s="68">
        <v>191.66087209730176</v>
      </c>
      <c r="M60" s="67"/>
      <c r="N60" s="68"/>
    </row>
    <row r="61" spans="1:14" ht="38.25" x14ac:dyDescent="0.25">
      <c r="A61" s="18"/>
      <c r="B61" s="20">
        <v>3000386</v>
      </c>
      <c r="C61" s="20" t="s">
        <v>1789</v>
      </c>
      <c r="D61" s="20">
        <v>240</v>
      </c>
      <c r="E61" s="20" t="s">
        <v>1435</v>
      </c>
      <c r="F61" s="20">
        <v>10</v>
      </c>
      <c r="G61" s="20" t="s">
        <v>108</v>
      </c>
      <c r="H61" s="20">
        <v>10</v>
      </c>
      <c r="I61" s="20" t="s">
        <v>1553</v>
      </c>
      <c r="J61" s="66">
        <v>5.8880299999999961</v>
      </c>
      <c r="K61" s="67">
        <v>94.235174000000001</v>
      </c>
      <c r="L61" s="68">
        <v>93.639920178509783</v>
      </c>
      <c r="M61" s="67"/>
      <c r="N61" s="68"/>
    </row>
    <row r="62" spans="1:14" ht="51" x14ac:dyDescent="0.25">
      <c r="A62" s="18"/>
      <c r="B62" s="20">
        <v>3000386</v>
      </c>
      <c r="C62" s="20" t="s">
        <v>1789</v>
      </c>
      <c r="D62" s="20">
        <v>240</v>
      </c>
      <c r="E62" s="20" t="s">
        <v>1435</v>
      </c>
      <c r="F62" s="20">
        <v>10</v>
      </c>
      <c r="G62" s="20" t="s">
        <v>108</v>
      </c>
      <c r="H62" s="20">
        <v>26</v>
      </c>
      <c r="I62" s="20" t="s">
        <v>1554</v>
      </c>
      <c r="J62" s="66">
        <v>267.59396499999997</v>
      </c>
      <c r="K62" s="67">
        <v>187.59809999999996</v>
      </c>
      <c r="L62" s="68">
        <v>184.93695659613877</v>
      </c>
      <c r="M62" s="67"/>
      <c r="N62" s="68"/>
    </row>
    <row r="63" spans="1:14" ht="102" x14ac:dyDescent="0.25">
      <c r="A63" s="18"/>
      <c r="B63" s="20">
        <v>3000386</v>
      </c>
      <c r="C63" s="20" t="s">
        <v>1789</v>
      </c>
      <c r="D63" s="20">
        <v>240</v>
      </c>
      <c r="E63" s="20" t="s">
        <v>1435</v>
      </c>
      <c r="F63" s="20">
        <v>117</v>
      </c>
      <c r="G63" s="20" t="s">
        <v>139</v>
      </c>
      <c r="H63" s="20">
        <v>117</v>
      </c>
      <c r="I63" s="20" t="s">
        <v>1847</v>
      </c>
      <c r="J63" s="66">
        <v>6.5815399999999995</v>
      </c>
      <c r="K63" s="67">
        <v>5.3888249999999998</v>
      </c>
      <c r="L63" s="68">
        <v>5.2513459585643432</v>
      </c>
      <c r="M63" s="67"/>
      <c r="N63" s="68"/>
    </row>
    <row r="64" spans="1:14" ht="51" x14ac:dyDescent="0.25">
      <c r="A64" s="18"/>
      <c r="B64" s="20">
        <v>3000386</v>
      </c>
      <c r="C64" s="20" t="s">
        <v>1789</v>
      </c>
      <c r="D64" s="20">
        <v>240</v>
      </c>
      <c r="E64" s="20" t="s">
        <v>1435</v>
      </c>
      <c r="F64" s="20">
        <v>440</v>
      </c>
      <c r="G64" s="20" t="s">
        <v>205</v>
      </c>
      <c r="H64" s="20">
        <v>440</v>
      </c>
      <c r="I64" s="20" t="s">
        <v>346</v>
      </c>
      <c r="J64" s="66">
        <v>4.9735679999999993</v>
      </c>
      <c r="K64" s="67">
        <v>7.6756589999999996</v>
      </c>
      <c r="L64" s="68">
        <v>7.6709473153605359</v>
      </c>
      <c r="M64" s="67"/>
      <c r="N64" s="68"/>
    </row>
    <row r="65" spans="1:14" ht="51" x14ac:dyDescent="0.25">
      <c r="A65" s="18"/>
      <c r="B65" s="20">
        <v>3000386</v>
      </c>
      <c r="C65" s="20" t="s">
        <v>1789</v>
      </c>
      <c r="D65" s="20">
        <v>240</v>
      </c>
      <c r="E65" s="20" t="s">
        <v>1435</v>
      </c>
      <c r="F65" s="20">
        <v>441</v>
      </c>
      <c r="G65" s="20" t="s">
        <v>206</v>
      </c>
      <c r="H65" s="20">
        <v>441</v>
      </c>
      <c r="I65" s="20" t="s">
        <v>347</v>
      </c>
      <c r="J65" s="66">
        <v>7.4736129999999976</v>
      </c>
      <c r="K65" s="67">
        <v>11.536052999999992</v>
      </c>
      <c r="L65" s="68">
        <v>9.6987698264711071</v>
      </c>
      <c r="M65" s="67"/>
      <c r="N65" s="68"/>
    </row>
    <row r="66" spans="1:14" ht="51" x14ac:dyDescent="0.25">
      <c r="A66" s="18"/>
      <c r="B66" s="20">
        <v>3000386</v>
      </c>
      <c r="C66" s="20" t="s">
        <v>1789</v>
      </c>
      <c r="D66" s="20">
        <v>240</v>
      </c>
      <c r="E66" s="20" t="s">
        <v>1435</v>
      </c>
      <c r="F66" s="20">
        <v>442</v>
      </c>
      <c r="G66" s="20" t="s">
        <v>207</v>
      </c>
      <c r="H66" s="20">
        <v>442</v>
      </c>
      <c r="I66" s="20" t="s">
        <v>348</v>
      </c>
      <c r="J66" s="66">
        <v>4.0040159999999991</v>
      </c>
      <c r="K66" s="67">
        <v>19.461221999999985</v>
      </c>
      <c r="L66" s="68">
        <v>18.814446372492966</v>
      </c>
      <c r="M66" s="67"/>
      <c r="N66" s="68"/>
    </row>
    <row r="67" spans="1:14" ht="51" x14ac:dyDescent="0.25">
      <c r="A67" s="18"/>
      <c r="B67" s="20">
        <v>3000386</v>
      </c>
      <c r="C67" s="20" t="s">
        <v>1789</v>
      </c>
      <c r="D67" s="20">
        <v>240</v>
      </c>
      <c r="E67" s="20" t="s">
        <v>1435</v>
      </c>
      <c r="F67" s="20">
        <v>443</v>
      </c>
      <c r="G67" s="20" t="s">
        <v>208</v>
      </c>
      <c r="H67" s="20">
        <v>443</v>
      </c>
      <c r="I67" s="20" t="s">
        <v>349</v>
      </c>
      <c r="J67" s="66">
        <v>4.801069</v>
      </c>
      <c r="K67" s="67">
        <v>6.0409549999999994</v>
      </c>
      <c r="L67" s="68">
        <v>5.0517501067442936</v>
      </c>
      <c r="M67" s="67"/>
      <c r="N67" s="68"/>
    </row>
    <row r="68" spans="1:14" ht="51" x14ac:dyDescent="0.25">
      <c r="A68" s="18"/>
      <c r="B68" s="20">
        <v>3000386</v>
      </c>
      <c r="C68" s="20" t="s">
        <v>1789</v>
      </c>
      <c r="D68" s="20">
        <v>240</v>
      </c>
      <c r="E68" s="20" t="s">
        <v>1435</v>
      </c>
      <c r="F68" s="20">
        <v>444</v>
      </c>
      <c r="G68" s="20" t="s">
        <v>209</v>
      </c>
      <c r="H68" s="20">
        <v>444</v>
      </c>
      <c r="I68" s="20" t="s">
        <v>350</v>
      </c>
      <c r="J68" s="66">
        <v>7.0259259999999975</v>
      </c>
      <c r="K68" s="67">
        <v>19.168808999999982</v>
      </c>
      <c r="L68" s="68">
        <v>18.801812680758303</v>
      </c>
      <c r="M68" s="67"/>
      <c r="N68" s="68"/>
    </row>
    <row r="69" spans="1:14" ht="51" x14ac:dyDescent="0.25">
      <c r="A69" s="18"/>
      <c r="B69" s="20">
        <v>3000386</v>
      </c>
      <c r="C69" s="20" t="s">
        <v>1789</v>
      </c>
      <c r="D69" s="20">
        <v>240</v>
      </c>
      <c r="E69" s="20" t="s">
        <v>1435</v>
      </c>
      <c r="F69" s="20">
        <v>445</v>
      </c>
      <c r="G69" s="20" t="s">
        <v>210</v>
      </c>
      <c r="H69" s="20">
        <v>445</v>
      </c>
      <c r="I69" s="20" t="s">
        <v>351</v>
      </c>
      <c r="J69" s="66">
        <v>7.1472030000000002</v>
      </c>
      <c r="K69" s="67">
        <v>25.289919000000005</v>
      </c>
      <c r="L69" s="68">
        <v>25.175637232532608</v>
      </c>
      <c r="M69" s="67"/>
      <c r="N69" s="68"/>
    </row>
    <row r="70" spans="1:14" ht="51" x14ac:dyDescent="0.25">
      <c r="A70" s="18"/>
      <c r="B70" s="20">
        <v>3000386</v>
      </c>
      <c r="C70" s="20" t="s">
        <v>1789</v>
      </c>
      <c r="D70" s="20">
        <v>240</v>
      </c>
      <c r="E70" s="20" t="s">
        <v>1435</v>
      </c>
      <c r="F70" s="20">
        <v>446</v>
      </c>
      <c r="G70" s="20" t="s">
        <v>211</v>
      </c>
      <c r="H70" s="20">
        <v>446</v>
      </c>
      <c r="I70" s="20" t="s">
        <v>352</v>
      </c>
      <c r="J70" s="66">
        <v>3.9328480000000021</v>
      </c>
      <c r="K70" s="67">
        <v>21.100795999999988</v>
      </c>
      <c r="L70" s="68">
        <v>20.231756727207539</v>
      </c>
      <c r="M70" s="67"/>
      <c r="N70" s="68"/>
    </row>
    <row r="71" spans="1:14" ht="51" x14ac:dyDescent="0.25">
      <c r="A71" s="18"/>
      <c r="B71" s="20">
        <v>3000386</v>
      </c>
      <c r="C71" s="20" t="s">
        <v>1789</v>
      </c>
      <c r="D71" s="20">
        <v>240</v>
      </c>
      <c r="E71" s="20" t="s">
        <v>1435</v>
      </c>
      <c r="F71" s="20">
        <v>447</v>
      </c>
      <c r="G71" s="20" t="s">
        <v>212</v>
      </c>
      <c r="H71" s="20">
        <v>447</v>
      </c>
      <c r="I71" s="20" t="s">
        <v>353</v>
      </c>
      <c r="J71" s="66">
        <v>10.628653</v>
      </c>
      <c r="K71" s="67">
        <v>17.965674999999997</v>
      </c>
      <c r="L71" s="68">
        <v>17.654839835115126</v>
      </c>
      <c r="M71" s="67"/>
      <c r="N71" s="68"/>
    </row>
    <row r="72" spans="1:14" ht="51" x14ac:dyDescent="0.25">
      <c r="A72" s="18"/>
      <c r="B72" s="20">
        <v>3000386</v>
      </c>
      <c r="C72" s="20" t="s">
        <v>1789</v>
      </c>
      <c r="D72" s="20">
        <v>240</v>
      </c>
      <c r="E72" s="20" t="s">
        <v>1435</v>
      </c>
      <c r="F72" s="20">
        <v>448</v>
      </c>
      <c r="G72" s="20" t="s">
        <v>213</v>
      </c>
      <c r="H72" s="20">
        <v>448</v>
      </c>
      <c r="I72" s="20" t="s">
        <v>354</v>
      </c>
      <c r="J72" s="66">
        <v>8.7183719999999987</v>
      </c>
      <c r="K72" s="67">
        <v>13.074602000000002</v>
      </c>
      <c r="L72" s="68">
        <v>11.218336850040941</v>
      </c>
      <c r="M72" s="67">
        <v>683.97100830078125</v>
      </c>
      <c r="N72" s="68">
        <v>663.5330810546875</v>
      </c>
    </row>
    <row r="73" spans="1:14" ht="51" x14ac:dyDescent="0.25">
      <c r="A73" s="18"/>
      <c r="B73" s="20">
        <v>3000386</v>
      </c>
      <c r="C73" s="20" t="s">
        <v>1789</v>
      </c>
      <c r="D73" s="20">
        <v>240</v>
      </c>
      <c r="E73" s="20" t="s">
        <v>1435</v>
      </c>
      <c r="F73" s="20">
        <v>449</v>
      </c>
      <c r="G73" s="20" t="s">
        <v>214</v>
      </c>
      <c r="H73" s="20">
        <v>449</v>
      </c>
      <c r="I73" s="20" t="s">
        <v>355</v>
      </c>
      <c r="J73" s="66">
        <v>2.9752679999999976</v>
      </c>
      <c r="K73" s="67">
        <v>11.522743</v>
      </c>
      <c r="L73" s="68">
        <v>11.460413376466022</v>
      </c>
      <c r="M73" s="67"/>
      <c r="N73" s="68"/>
    </row>
    <row r="74" spans="1:14" ht="51" x14ac:dyDescent="0.25">
      <c r="A74" s="18"/>
      <c r="B74" s="20">
        <v>3000386</v>
      </c>
      <c r="C74" s="20" t="s">
        <v>1789</v>
      </c>
      <c r="D74" s="20">
        <v>240</v>
      </c>
      <c r="E74" s="20" t="s">
        <v>1435</v>
      </c>
      <c r="F74" s="20">
        <v>450</v>
      </c>
      <c r="G74" s="20" t="s">
        <v>215</v>
      </c>
      <c r="H74" s="20">
        <v>450</v>
      </c>
      <c r="I74" s="20" t="s">
        <v>356</v>
      </c>
      <c r="J74" s="66">
        <v>5.3329860000000009</v>
      </c>
      <c r="K74" s="67">
        <v>6.8285190000000027</v>
      </c>
      <c r="L74" s="68">
        <v>6.6843447329101764</v>
      </c>
      <c r="M74" s="67"/>
      <c r="N74" s="68"/>
    </row>
    <row r="75" spans="1:14" ht="51" x14ac:dyDescent="0.25">
      <c r="A75" s="18"/>
      <c r="B75" s="20">
        <v>3000386</v>
      </c>
      <c r="C75" s="20" t="s">
        <v>1789</v>
      </c>
      <c r="D75" s="20">
        <v>240</v>
      </c>
      <c r="E75" s="20" t="s">
        <v>1435</v>
      </c>
      <c r="F75" s="20">
        <v>451</v>
      </c>
      <c r="G75" s="20" t="s">
        <v>216</v>
      </c>
      <c r="H75" s="20">
        <v>451</v>
      </c>
      <c r="I75" s="20" t="s">
        <v>357</v>
      </c>
      <c r="J75" s="66">
        <v>7.431727999999997</v>
      </c>
      <c r="K75" s="67">
        <v>22.636247000000001</v>
      </c>
      <c r="L75" s="68">
        <v>22.044254116946831</v>
      </c>
      <c r="M75" s="67"/>
      <c r="N75" s="68"/>
    </row>
    <row r="76" spans="1:14" ht="51" x14ac:dyDescent="0.25">
      <c r="A76" s="18"/>
      <c r="B76" s="20">
        <v>3000386</v>
      </c>
      <c r="C76" s="20" t="s">
        <v>1789</v>
      </c>
      <c r="D76" s="20">
        <v>240</v>
      </c>
      <c r="E76" s="20" t="s">
        <v>1435</v>
      </c>
      <c r="F76" s="20">
        <v>452</v>
      </c>
      <c r="G76" s="20" t="s">
        <v>217</v>
      </c>
      <c r="H76" s="20">
        <v>452</v>
      </c>
      <c r="I76" s="20" t="s">
        <v>358</v>
      </c>
      <c r="J76" s="66">
        <v>3.0706169999999999</v>
      </c>
      <c r="K76" s="67">
        <v>11.669784</v>
      </c>
      <c r="L76" s="68">
        <v>11.580371711374028</v>
      </c>
      <c r="M76" s="67">
        <v>1359.327880859375</v>
      </c>
      <c r="N76" s="68">
        <v>1145.098388671875</v>
      </c>
    </row>
    <row r="77" spans="1:14" ht="51" x14ac:dyDescent="0.25">
      <c r="A77" s="18"/>
      <c r="B77" s="20">
        <v>3000386</v>
      </c>
      <c r="C77" s="20" t="s">
        <v>1789</v>
      </c>
      <c r="D77" s="20">
        <v>240</v>
      </c>
      <c r="E77" s="20" t="s">
        <v>1435</v>
      </c>
      <c r="F77" s="20">
        <v>453</v>
      </c>
      <c r="G77" s="20" t="s">
        <v>218</v>
      </c>
      <c r="H77" s="20">
        <v>453</v>
      </c>
      <c r="I77" s="20" t="s">
        <v>359</v>
      </c>
      <c r="J77" s="66">
        <v>8.9016520000000003</v>
      </c>
      <c r="K77" s="67">
        <v>24.660876999999989</v>
      </c>
      <c r="L77" s="68">
        <v>24.35759221504486</v>
      </c>
      <c r="M77" s="67"/>
      <c r="N77" s="68"/>
    </row>
    <row r="78" spans="1:14" ht="51" x14ac:dyDescent="0.25">
      <c r="A78" s="18"/>
      <c r="B78" s="20">
        <v>3000386</v>
      </c>
      <c r="C78" s="20" t="s">
        <v>1789</v>
      </c>
      <c r="D78" s="20">
        <v>240</v>
      </c>
      <c r="E78" s="20" t="s">
        <v>1435</v>
      </c>
      <c r="F78" s="20">
        <v>454</v>
      </c>
      <c r="G78" s="20" t="s">
        <v>219</v>
      </c>
      <c r="H78" s="20">
        <v>454</v>
      </c>
      <c r="I78" s="20" t="s">
        <v>360</v>
      </c>
      <c r="J78" s="66">
        <v>2.4596330000000002</v>
      </c>
      <c r="K78" s="67">
        <v>5.2538500000000017</v>
      </c>
      <c r="L78" s="68">
        <v>5.250321376734064</v>
      </c>
      <c r="M78" s="67"/>
      <c r="N78" s="68"/>
    </row>
    <row r="79" spans="1:14" ht="51" x14ac:dyDescent="0.25">
      <c r="A79" s="18"/>
      <c r="B79" s="20">
        <v>3000386</v>
      </c>
      <c r="C79" s="20" t="s">
        <v>1789</v>
      </c>
      <c r="D79" s="20">
        <v>240</v>
      </c>
      <c r="E79" s="20" t="s">
        <v>1435</v>
      </c>
      <c r="F79" s="20">
        <v>455</v>
      </c>
      <c r="G79" s="20" t="s">
        <v>220</v>
      </c>
      <c r="H79" s="20">
        <v>455</v>
      </c>
      <c r="I79" s="20" t="s">
        <v>361</v>
      </c>
      <c r="J79" s="66">
        <v>2.476078999999999</v>
      </c>
      <c r="K79" s="67">
        <v>3.9369069999999997</v>
      </c>
      <c r="L79" s="68">
        <v>3.9171220578245993</v>
      </c>
      <c r="M79" s="67"/>
      <c r="N79" s="68"/>
    </row>
    <row r="80" spans="1:14" ht="51" x14ac:dyDescent="0.25">
      <c r="A80" s="18"/>
      <c r="B80" s="20">
        <v>3000386</v>
      </c>
      <c r="C80" s="20" t="s">
        <v>1789</v>
      </c>
      <c r="D80" s="20">
        <v>240</v>
      </c>
      <c r="E80" s="20" t="s">
        <v>1435</v>
      </c>
      <c r="F80" s="20">
        <v>456</v>
      </c>
      <c r="G80" s="20" t="s">
        <v>221</v>
      </c>
      <c r="H80" s="20">
        <v>456</v>
      </c>
      <c r="I80" s="20" t="s">
        <v>362</v>
      </c>
      <c r="J80" s="66">
        <v>3.4207610000000002</v>
      </c>
      <c r="K80" s="67">
        <v>4.1639699999999982</v>
      </c>
      <c r="L80" s="68">
        <v>4.0556215454489575</v>
      </c>
      <c r="M80" s="67"/>
      <c r="N80" s="68"/>
    </row>
    <row r="81" spans="1:14" ht="51" x14ac:dyDescent="0.25">
      <c r="A81" s="18"/>
      <c r="B81" s="20">
        <v>3000386</v>
      </c>
      <c r="C81" s="20" t="s">
        <v>1789</v>
      </c>
      <c r="D81" s="20">
        <v>240</v>
      </c>
      <c r="E81" s="20" t="s">
        <v>1435</v>
      </c>
      <c r="F81" s="20">
        <v>457</v>
      </c>
      <c r="G81" s="20" t="s">
        <v>222</v>
      </c>
      <c r="H81" s="20">
        <v>457</v>
      </c>
      <c r="I81" s="20" t="s">
        <v>363</v>
      </c>
      <c r="J81" s="66">
        <v>4.2628689999999967</v>
      </c>
      <c r="K81" s="67">
        <v>27.617439000000022</v>
      </c>
      <c r="L81" s="68">
        <v>27.491529085265938</v>
      </c>
      <c r="M81" s="67"/>
      <c r="N81" s="68"/>
    </row>
    <row r="82" spans="1:14" ht="51" x14ac:dyDescent="0.25">
      <c r="A82" s="18"/>
      <c r="B82" s="20">
        <v>3000386</v>
      </c>
      <c r="C82" s="20" t="s">
        <v>1789</v>
      </c>
      <c r="D82" s="20">
        <v>240</v>
      </c>
      <c r="E82" s="20" t="s">
        <v>1435</v>
      </c>
      <c r="F82" s="20">
        <v>458</v>
      </c>
      <c r="G82" s="20" t="s">
        <v>223</v>
      </c>
      <c r="H82" s="20">
        <v>458</v>
      </c>
      <c r="I82" s="20" t="s">
        <v>364</v>
      </c>
      <c r="J82" s="66">
        <v>7.3603439999999987</v>
      </c>
      <c r="K82" s="67">
        <v>16.043168999999999</v>
      </c>
      <c r="L82" s="68">
        <v>15.725036371100941</v>
      </c>
      <c r="M82" s="67"/>
      <c r="N82" s="68"/>
    </row>
    <row r="83" spans="1:14" ht="51" x14ac:dyDescent="0.25">
      <c r="A83" s="18"/>
      <c r="B83" s="20">
        <v>3000386</v>
      </c>
      <c r="C83" s="20" t="s">
        <v>1789</v>
      </c>
      <c r="D83" s="20">
        <v>240</v>
      </c>
      <c r="E83" s="20" t="s">
        <v>1435</v>
      </c>
      <c r="F83" s="20">
        <v>459</v>
      </c>
      <c r="G83" s="20" t="s">
        <v>224</v>
      </c>
      <c r="H83" s="20">
        <v>459</v>
      </c>
      <c r="I83" s="20" t="s">
        <v>365</v>
      </c>
      <c r="J83" s="66">
        <v>7.8248699999999998</v>
      </c>
      <c r="K83" s="67">
        <v>21.772432000000013</v>
      </c>
      <c r="L83" s="68">
        <v>20.923835872648851</v>
      </c>
      <c r="M83" s="67"/>
      <c r="N83" s="68"/>
    </row>
    <row r="84" spans="1:14" ht="51" x14ac:dyDescent="0.25">
      <c r="A84" s="18"/>
      <c r="B84" s="20">
        <v>3000386</v>
      </c>
      <c r="C84" s="20" t="s">
        <v>1789</v>
      </c>
      <c r="D84" s="20">
        <v>240</v>
      </c>
      <c r="E84" s="20" t="s">
        <v>1435</v>
      </c>
      <c r="F84" s="20">
        <v>460</v>
      </c>
      <c r="G84" s="20" t="s">
        <v>225</v>
      </c>
      <c r="H84" s="20">
        <v>460</v>
      </c>
      <c r="I84" s="20" t="s">
        <v>366</v>
      </c>
      <c r="J84" s="66">
        <v>3.8476460000000006</v>
      </c>
      <c r="K84" s="67">
        <v>3.7110149999999997</v>
      </c>
      <c r="L84" s="68">
        <v>3.6953171246204874</v>
      </c>
      <c r="M84" s="67"/>
      <c r="N84" s="68"/>
    </row>
    <row r="85" spans="1:14" ht="51" x14ac:dyDescent="0.25">
      <c r="A85" s="18"/>
      <c r="B85" s="20">
        <v>3000386</v>
      </c>
      <c r="C85" s="20" t="s">
        <v>1789</v>
      </c>
      <c r="D85" s="20">
        <v>240</v>
      </c>
      <c r="E85" s="20" t="s">
        <v>1435</v>
      </c>
      <c r="F85" s="20">
        <v>461</v>
      </c>
      <c r="G85" s="20" t="s">
        <v>226</v>
      </c>
      <c r="H85" s="20">
        <v>461</v>
      </c>
      <c r="I85" s="20" t="s">
        <v>367</v>
      </c>
      <c r="J85" s="66">
        <v>1.0748390000000001</v>
      </c>
      <c r="K85" s="67">
        <v>1.5436409999999994</v>
      </c>
      <c r="L85" s="68">
        <v>1.5420284595566045</v>
      </c>
      <c r="M85" s="67"/>
      <c r="N85" s="68"/>
    </row>
    <row r="86" spans="1:14" ht="51" x14ac:dyDescent="0.25">
      <c r="A86" s="18"/>
      <c r="B86" s="20">
        <v>3000386</v>
      </c>
      <c r="C86" s="20" t="s">
        <v>1789</v>
      </c>
      <c r="D86" s="20">
        <v>240</v>
      </c>
      <c r="E86" s="20" t="s">
        <v>1435</v>
      </c>
      <c r="F86" s="20">
        <v>462</v>
      </c>
      <c r="G86" s="20" t="s">
        <v>227</v>
      </c>
      <c r="H86" s="20">
        <v>462</v>
      </c>
      <c r="I86" s="20" t="s">
        <v>368</v>
      </c>
      <c r="J86" s="66">
        <v>0.82422700000000015</v>
      </c>
      <c r="K86" s="67">
        <v>7.5270189999999975</v>
      </c>
      <c r="L86" s="68">
        <v>7.4592796000215458</v>
      </c>
      <c r="M86" s="67"/>
      <c r="N86" s="68"/>
    </row>
    <row r="87" spans="1:14" ht="51" x14ac:dyDescent="0.25">
      <c r="A87" s="18"/>
      <c r="B87" s="20">
        <v>3000386</v>
      </c>
      <c r="C87" s="20" t="s">
        <v>1789</v>
      </c>
      <c r="D87" s="20">
        <v>240</v>
      </c>
      <c r="E87" s="20" t="s">
        <v>1435</v>
      </c>
      <c r="F87" s="20">
        <v>463</v>
      </c>
      <c r="G87" s="20" t="s">
        <v>228</v>
      </c>
      <c r="H87" s="20">
        <v>463</v>
      </c>
      <c r="I87" s="20" t="s">
        <v>369</v>
      </c>
      <c r="J87" s="66">
        <v>6.5906620000000036</v>
      </c>
      <c r="K87" s="67">
        <v>16.587562999999999</v>
      </c>
      <c r="L87" s="68">
        <v>16.126963493035873</v>
      </c>
      <c r="M87" s="67"/>
      <c r="N87" s="68"/>
    </row>
    <row r="88" spans="1:14" ht="51" x14ac:dyDescent="0.25">
      <c r="A88" s="18"/>
      <c r="B88" s="20">
        <v>3000386</v>
      </c>
      <c r="C88" s="20" t="s">
        <v>1789</v>
      </c>
      <c r="D88" s="20">
        <v>240</v>
      </c>
      <c r="E88" s="20" t="s">
        <v>1435</v>
      </c>
      <c r="F88" s="20">
        <v>464</v>
      </c>
      <c r="G88" s="20" t="s">
        <v>229</v>
      </c>
      <c r="H88" s="20">
        <v>464</v>
      </c>
      <c r="I88" s="20" t="s">
        <v>370</v>
      </c>
      <c r="J88" s="66">
        <v>3.5418729999999998</v>
      </c>
      <c r="K88" s="67">
        <v>4.422498</v>
      </c>
      <c r="L88" s="68">
        <v>4.318918407545425</v>
      </c>
      <c r="M88" s="67"/>
      <c r="N88" s="68"/>
    </row>
    <row r="89" spans="1:14" ht="51" x14ac:dyDescent="0.25">
      <c r="A89" s="18"/>
      <c r="B89" s="20">
        <v>3000387</v>
      </c>
      <c r="C89" s="20" t="s">
        <v>1790</v>
      </c>
      <c r="D89" s="20">
        <v>408</v>
      </c>
      <c r="E89" s="20" t="s">
        <v>989</v>
      </c>
      <c r="F89" s="20">
        <v>10</v>
      </c>
      <c r="G89" s="20" t="s">
        <v>108</v>
      </c>
      <c r="H89" s="20">
        <v>10</v>
      </c>
      <c r="I89" s="20" t="s">
        <v>1553</v>
      </c>
      <c r="J89" s="66">
        <v>74.858240999999992</v>
      </c>
      <c r="K89" s="67">
        <v>283.45117899999997</v>
      </c>
      <c r="L89" s="68">
        <v>283.04105086901109</v>
      </c>
      <c r="M89" s="67"/>
      <c r="N89" s="68"/>
    </row>
    <row r="90" spans="1:14" ht="51" x14ac:dyDescent="0.25">
      <c r="A90" s="18"/>
      <c r="B90" s="20">
        <v>3000387</v>
      </c>
      <c r="C90" s="20" t="s">
        <v>1790</v>
      </c>
      <c r="D90" s="20">
        <v>408</v>
      </c>
      <c r="E90" s="20" t="s">
        <v>989</v>
      </c>
      <c r="F90" s="20">
        <v>10</v>
      </c>
      <c r="G90" s="20" t="s">
        <v>108</v>
      </c>
      <c r="H90" s="20">
        <v>26</v>
      </c>
      <c r="I90" s="20" t="s">
        <v>1554</v>
      </c>
      <c r="J90" s="66">
        <v>454.154495</v>
      </c>
      <c r="K90" s="67">
        <v>90.905094999999989</v>
      </c>
      <c r="L90" s="68">
        <v>90.646701106335968</v>
      </c>
      <c r="M90" s="67"/>
      <c r="N90" s="68"/>
    </row>
    <row r="91" spans="1:14" ht="51" x14ac:dyDescent="0.25">
      <c r="A91" s="18"/>
      <c r="B91" s="20">
        <v>3000387</v>
      </c>
      <c r="C91" s="20" t="s">
        <v>1790</v>
      </c>
      <c r="D91" s="20">
        <v>408</v>
      </c>
      <c r="E91" s="20" t="s">
        <v>989</v>
      </c>
      <c r="F91" s="20">
        <v>440</v>
      </c>
      <c r="G91" s="20" t="s">
        <v>205</v>
      </c>
      <c r="H91" s="20">
        <v>440</v>
      </c>
      <c r="I91" s="20" t="s">
        <v>346</v>
      </c>
      <c r="J91" s="66">
        <v>2.465895999999999</v>
      </c>
      <c r="K91" s="67">
        <v>2.3644699999999994</v>
      </c>
      <c r="L91" s="68">
        <v>2.3638110929459799</v>
      </c>
      <c r="M91" s="67"/>
      <c r="N91" s="68"/>
    </row>
    <row r="92" spans="1:14" ht="51" x14ac:dyDescent="0.25">
      <c r="A92" s="18"/>
      <c r="B92" s="20">
        <v>3000387</v>
      </c>
      <c r="C92" s="20" t="s">
        <v>1790</v>
      </c>
      <c r="D92" s="20">
        <v>408</v>
      </c>
      <c r="E92" s="20" t="s">
        <v>989</v>
      </c>
      <c r="F92" s="20">
        <v>441</v>
      </c>
      <c r="G92" s="20" t="s">
        <v>206</v>
      </c>
      <c r="H92" s="20">
        <v>441</v>
      </c>
      <c r="I92" s="20" t="s">
        <v>347</v>
      </c>
      <c r="J92" s="66">
        <v>2.8072769999999996</v>
      </c>
      <c r="K92" s="67">
        <v>3.6491700000000002</v>
      </c>
      <c r="L92" s="68">
        <v>3.488916940242234</v>
      </c>
      <c r="M92" s="67"/>
      <c r="N92" s="68"/>
    </row>
    <row r="93" spans="1:14" ht="51" x14ac:dyDescent="0.25">
      <c r="A93" s="18"/>
      <c r="B93" s="20">
        <v>3000387</v>
      </c>
      <c r="C93" s="20" t="s">
        <v>1790</v>
      </c>
      <c r="D93" s="20">
        <v>408</v>
      </c>
      <c r="E93" s="20" t="s">
        <v>989</v>
      </c>
      <c r="F93" s="20">
        <v>442</v>
      </c>
      <c r="G93" s="20" t="s">
        <v>207</v>
      </c>
      <c r="H93" s="20">
        <v>442</v>
      </c>
      <c r="I93" s="20" t="s">
        <v>348</v>
      </c>
      <c r="J93" s="66">
        <v>2.1800099999999998</v>
      </c>
      <c r="K93" s="67">
        <v>2.1907099999999993</v>
      </c>
      <c r="L93" s="68">
        <v>2.1855101198525517</v>
      </c>
      <c r="M93" s="67"/>
      <c r="N93" s="68"/>
    </row>
    <row r="94" spans="1:14" ht="51" x14ac:dyDescent="0.25">
      <c r="A94" s="18"/>
      <c r="B94" s="20">
        <v>3000387</v>
      </c>
      <c r="C94" s="20" t="s">
        <v>1790</v>
      </c>
      <c r="D94" s="20">
        <v>408</v>
      </c>
      <c r="E94" s="20" t="s">
        <v>989</v>
      </c>
      <c r="F94" s="20">
        <v>443</v>
      </c>
      <c r="G94" s="20" t="s">
        <v>208</v>
      </c>
      <c r="H94" s="20">
        <v>443</v>
      </c>
      <c r="I94" s="20" t="s">
        <v>349</v>
      </c>
      <c r="J94" s="66">
        <v>0.40908999999999995</v>
      </c>
      <c r="K94" s="67">
        <v>0.78600899999999974</v>
      </c>
      <c r="L94" s="68">
        <v>0.63021542476053583</v>
      </c>
      <c r="M94" s="67"/>
      <c r="N94" s="68"/>
    </row>
    <row r="95" spans="1:14" ht="51" x14ac:dyDescent="0.25">
      <c r="A95" s="18"/>
      <c r="B95" s="20">
        <v>3000387</v>
      </c>
      <c r="C95" s="20" t="s">
        <v>1790</v>
      </c>
      <c r="D95" s="20">
        <v>408</v>
      </c>
      <c r="E95" s="20" t="s">
        <v>989</v>
      </c>
      <c r="F95" s="20">
        <v>444</v>
      </c>
      <c r="G95" s="20" t="s">
        <v>209</v>
      </c>
      <c r="H95" s="20">
        <v>444</v>
      </c>
      <c r="I95" s="20" t="s">
        <v>350</v>
      </c>
      <c r="J95" s="66">
        <v>4.2525649999999988</v>
      </c>
      <c r="K95" s="67">
        <v>7.0846479999999978</v>
      </c>
      <c r="L95" s="68">
        <v>7.0393521463338402</v>
      </c>
      <c r="M95" s="67"/>
      <c r="N95" s="68"/>
    </row>
    <row r="96" spans="1:14" ht="51" x14ac:dyDescent="0.25">
      <c r="A96" s="18"/>
      <c r="B96" s="20">
        <v>3000387</v>
      </c>
      <c r="C96" s="20" t="s">
        <v>1790</v>
      </c>
      <c r="D96" s="20">
        <v>408</v>
      </c>
      <c r="E96" s="20" t="s">
        <v>989</v>
      </c>
      <c r="F96" s="20">
        <v>445</v>
      </c>
      <c r="G96" s="20" t="s">
        <v>210</v>
      </c>
      <c r="H96" s="20">
        <v>445</v>
      </c>
      <c r="I96" s="20" t="s">
        <v>351</v>
      </c>
      <c r="J96" s="66">
        <v>3.7177039999999999</v>
      </c>
      <c r="K96" s="67">
        <v>4.2546079999999984</v>
      </c>
      <c r="L96" s="68">
        <v>4.2528216420141689</v>
      </c>
      <c r="M96" s="67"/>
      <c r="N96" s="68"/>
    </row>
    <row r="97" spans="1:14" ht="51" x14ac:dyDescent="0.25">
      <c r="A97" s="18"/>
      <c r="B97" s="20">
        <v>3000387</v>
      </c>
      <c r="C97" s="20" t="s">
        <v>1790</v>
      </c>
      <c r="D97" s="20">
        <v>408</v>
      </c>
      <c r="E97" s="20" t="s">
        <v>989</v>
      </c>
      <c r="F97" s="20">
        <v>446</v>
      </c>
      <c r="G97" s="20" t="s">
        <v>211</v>
      </c>
      <c r="H97" s="20">
        <v>446</v>
      </c>
      <c r="I97" s="20" t="s">
        <v>352</v>
      </c>
      <c r="J97" s="66">
        <v>2.1908000000000003</v>
      </c>
      <c r="K97" s="67">
        <v>2.2772559999999995</v>
      </c>
      <c r="L97" s="68">
        <v>2.2114560870395508</v>
      </c>
      <c r="M97" s="67"/>
      <c r="N97" s="68"/>
    </row>
    <row r="98" spans="1:14" ht="51" x14ac:dyDescent="0.25">
      <c r="A98" s="18"/>
      <c r="B98" s="20">
        <v>3000387</v>
      </c>
      <c r="C98" s="20" t="s">
        <v>1790</v>
      </c>
      <c r="D98" s="20">
        <v>408</v>
      </c>
      <c r="E98" s="20" t="s">
        <v>989</v>
      </c>
      <c r="F98" s="20">
        <v>447</v>
      </c>
      <c r="G98" s="20" t="s">
        <v>212</v>
      </c>
      <c r="H98" s="20">
        <v>447</v>
      </c>
      <c r="I98" s="20" t="s">
        <v>353</v>
      </c>
      <c r="J98" s="66">
        <v>3.3613420000000018</v>
      </c>
      <c r="K98" s="67">
        <v>3.2790220000000012</v>
      </c>
      <c r="L98" s="68">
        <v>3.219993476595846</v>
      </c>
      <c r="M98" s="67"/>
      <c r="N98" s="68"/>
    </row>
    <row r="99" spans="1:14" ht="51" x14ac:dyDescent="0.25">
      <c r="A99" s="18"/>
      <c r="B99" s="20">
        <v>3000387</v>
      </c>
      <c r="C99" s="20" t="s">
        <v>1790</v>
      </c>
      <c r="D99" s="20">
        <v>408</v>
      </c>
      <c r="E99" s="20" t="s">
        <v>989</v>
      </c>
      <c r="F99" s="20">
        <v>448</v>
      </c>
      <c r="G99" s="20" t="s">
        <v>213</v>
      </c>
      <c r="H99" s="20">
        <v>448</v>
      </c>
      <c r="I99" s="20" t="s">
        <v>354</v>
      </c>
      <c r="J99" s="66">
        <v>2.6224779999999996</v>
      </c>
      <c r="K99" s="67">
        <v>4.1613049999999987</v>
      </c>
      <c r="L99" s="68">
        <v>3.9175137084384914</v>
      </c>
      <c r="M99" s="67">
        <v>12260.5703125</v>
      </c>
      <c r="N99" s="68">
        <v>12143.1201171875</v>
      </c>
    </row>
    <row r="100" spans="1:14" ht="51" x14ac:dyDescent="0.25">
      <c r="A100" s="18"/>
      <c r="B100" s="20">
        <v>3000387</v>
      </c>
      <c r="C100" s="20" t="s">
        <v>1790</v>
      </c>
      <c r="D100" s="20">
        <v>408</v>
      </c>
      <c r="E100" s="20" t="s">
        <v>989</v>
      </c>
      <c r="F100" s="20">
        <v>449</v>
      </c>
      <c r="G100" s="20" t="s">
        <v>214</v>
      </c>
      <c r="H100" s="20">
        <v>449</v>
      </c>
      <c r="I100" s="20" t="s">
        <v>355</v>
      </c>
      <c r="J100" s="66">
        <v>0.73910299999999995</v>
      </c>
      <c r="K100" s="67">
        <v>0.77225400000000011</v>
      </c>
      <c r="L100" s="68">
        <v>0.7604530870958115</v>
      </c>
      <c r="M100" s="67"/>
      <c r="N100" s="68"/>
    </row>
    <row r="101" spans="1:14" ht="51" x14ac:dyDescent="0.25">
      <c r="A101" s="18"/>
      <c r="B101" s="20">
        <v>3000387</v>
      </c>
      <c r="C101" s="20" t="s">
        <v>1790</v>
      </c>
      <c r="D101" s="20">
        <v>408</v>
      </c>
      <c r="E101" s="20" t="s">
        <v>989</v>
      </c>
      <c r="F101" s="20">
        <v>450</v>
      </c>
      <c r="G101" s="20" t="s">
        <v>215</v>
      </c>
      <c r="H101" s="20">
        <v>450</v>
      </c>
      <c r="I101" s="20" t="s">
        <v>356</v>
      </c>
      <c r="J101" s="66">
        <v>3.0604990000000001</v>
      </c>
      <c r="K101" s="67">
        <v>2.7110090000000002</v>
      </c>
      <c r="L101" s="68">
        <v>2.6171970819123089</v>
      </c>
      <c r="M101" s="67"/>
      <c r="N101" s="68"/>
    </row>
    <row r="102" spans="1:14" ht="51" x14ac:dyDescent="0.25">
      <c r="A102" s="18"/>
      <c r="B102" s="20">
        <v>3000387</v>
      </c>
      <c r="C102" s="20" t="s">
        <v>1790</v>
      </c>
      <c r="D102" s="20">
        <v>408</v>
      </c>
      <c r="E102" s="20" t="s">
        <v>989</v>
      </c>
      <c r="F102" s="20">
        <v>451</v>
      </c>
      <c r="G102" s="20" t="s">
        <v>216</v>
      </c>
      <c r="H102" s="20">
        <v>451</v>
      </c>
      <c r="I102" s="20" t="s">
        <v>357</v>
      </c>
      <c r="J102" s="66">
        <v>1.192248999999999</v>
      </c>
      <c r="K102" s="67">
        <v>1.4657539999999993</v>
      </c>
      <c r="L102" s="68">
        <v>1.3904943003144581</v>
      </c>
      <c r="M102" s="67"/>
      <c r="N102" s="68"/>
    </row>
    <row r="103" spans="1:14" ht="51" x14ac:dyDescent="0.25">
      <c r="A103" s="18"/>
      <c r="B103" s="20">
        <v>3000387</v>
      </c>
      <c r="C103" s="20" t="s">
        <v>1790</v>
      </c>
      <c r="D103" s="20">
        <v>408</v>
      </c>
      <c r="E103" s="20" t="s">
        <v>989</v>
      </c>
      <c r="F103" s="20">
        <v>452</v>
      </c>
      <c r="G103" s="20" t="s">
        <v>217</v>
      </c>
      <c r="H103" s="20">
        <v>452</v>
      </c>
      <c r="I103" s="20" t="s">
        <v>358</v>
      </c>
      <c r="J103" s="66">
        <v>1.3988780000000001</v>
      </c>
      <c r="K103" s="67">
        <v>1.5445160000000002</v>
      </c>
      <c r="L103" s="68">
        <v>1.4618718988785986</v>
      </c>
      <c r="M103" s="67">
        <v>45658.1015625</v>
      </c>
      <c r="N103" s="68">
        <v>45658.1015625</v>
      </c>
    </row>
    <row r="104" spans="1:14" ht="51" x14ac:dyDescent="0.25">
      <c r="A104" s="18"/>
      <c r="B104" s="20">
        <v>3000387</v>
      </c>
      <c r="C104" s="20" t="s">
        <v>1790</v>
      </c>
      <c r="D104" s="20">
        <v>408</v>
      </c>
      <c r="E104" s="20" t="s">
        <v>989</v>
      </c>
      <c r="F104" s="20">
        <v>453</v>
      </c>
      <c r="G104" s="20" t="s">
        <v>218</v>
      </c>
      <c r="H104" s="20">
        <v>453</v>
      </c>
      <c r="I104" s="20" t="s">
        <v>359</v>
      </c>
      <c r="J104" s="66">
        <v>4.6696099999999978</v>
      </c>
      <c r="K104" s="67">
        <v>4.7447049999999997</v>
      </c>
      <c r="L104" s="68">
        <v>4.6695472873980179</v>
      </c>
      <c r="M104" s="67"/>
      <c r="N104" s="68"/>
    </row>
    <row r="105" spans="1:14" ht="51" x14ac:dyDescent="0.25">
      <c r="A105" s="18"/>
      <c r="B105" s="20">
        <v>3000387</v>
      </c>
      <c r="C105" s="20" t="s">
        <v>1790</v>
      </c>
      <c r="D105" s="20">
        <v>408</v>
      </c>
      <c r="E105" s="20" t="s">
        <v>989</v>
      </c>
      <c r="F105" s="20">
        <v>454</v>
      </c>
      <c r="G105" s="20" t="s">
        <v>219</v>
      </c>
      <c r="H105" s="20">
        <v>454</v>
      </c>
      <c r="I105" s="20" t="s">
        <v>360</v>
      </c>
      <c r="J105" s="66">
        <v>0.40400000000000014</v>
      </c>
      <c r="K105" s="67">
        <v>0.40399999999999997</v>
      </c>
      <c r="L105" s="68">
        <v>0.40399955926841358</v>
      </c>
      <c r="M105" s="67"/>
      <c r="N105" s="68"/>
    </row>
    <row r="106" spans="1:14" ht="51" x14ac:dyDescent="0.25">
      <c r="A106" s="18"/>
      <c r="B106" s="20">
        <v>3000387</v>
      </c>
      <c r="C106" s="20" t="s">
        <v>1790</v>
      </c>
      <c r="D106" s="20">
        <v>408</v>
      </c>
      <c r="E106" s="20" t="s">
        <v>989</v>
      </c>
      <c r="F106" s="20">
        <v>455</v>
      </c>
      <c r="G106" s="20" t="s">
        <v>220</v>
      </c>
      <c r="H106" s="20">
        <v>455</v>
      </c>
      <c r="I106" s="20" t="s">
        <v>361</v>
      </c>
      <c r="J106" s="66">
        <v>0.67828399999999989</v>
      </c>
      <c r="K106" s="67">
        <v>0.68899100000000002</v>
      </c>
      <c r="L106" s="68">
        <v>0.64533873344771564</v>
      </c>
      <c r="M106" s="67"/>
      <c r="N106" s="68"/>
    </row>
    <row r="107" spans="1:14" ht="51" x14ac:dyDescent="0.25">
      <c r="A107" s="18"/>
      <c r="B107" s="20">
        <v>3000387</v>
      </c>
      <c r="C107" s="20" t="s">
        <v>1790</v>
      </c>
      <c r="D107" s="20">
        <v>408</v>
      </c>
      <c r="E107" s="20" t="s">
        <v>989</v>
      </c>
      <c r="F107" s="20">
        <v>456</v>
      </c>
      <c r="G107" s="20" t="s">
        <v>221</v>
      </c>
      <c r="H107" s="20">
        <v>456</v>
      </c>
      <c r="I107" s="20" t="s">
        <v>362</v>
      </c>
      <c r="J107" s="66">
        <v>1.210496</v>
      </c>
      <c r="K107" s="67">
        <v>1.5692920000000004</v>
      </c>
      <c r="L107" s="68">
        <v>1.5577695992251392</v>
      </c>
      <c r="M107" s="67"/>
      <c r="N107" s="68"/>
    </row>
    <row r="108" spans="1:14" ht="51" x14ac:dyDescent="0.25">
      <c r="A108" s="18"/>
      <c r="B108" s="20">
        <v>3000387</v>
      </c>
      <c r="C108" s="20" t="s">
        <v>1790</v>
      </c>
      <c r="D108" s="20">
        <v>408</v>
      </c>
      <c r="E108" s="20" t="s">
        <v>989</v>
      </c>
      <c r="F108" s="20">
        <v>457</v>
      </c>
      <c r="G108" s="20" t="s">
        <v>222</v>
      </c>
      <c r="H108" s="20">
        <v>457</v>
      </c>
      <c r="I108" s="20" t="s">
        <v>363</v>
      </c>
      <c r="J108" s="66">
        <v>2.5548699999999993</v>
      </c>
      <c r="K108" s="67">
        <v>2.6031639999999996</v>
      </c>
      <c r="L108" s="68">
        <v>2.595883582776878</v>
      </c>
      <c r="M108" s="67"/>
      <c r="N108" s="68"/>
    </row>
    <row r="109" spans="1:14" ht="51" x14ac:dyDescent="0.25">
      <c r="A109" s="18"/>
      <c r="B109" s="20">
        <v>3000387</v>
      </c>
      <c r="C109" s="20" t="s">
        <v>1790</v>
      </c>
      <c r="D109" s="20">
        <v>408</v>
      </c>
      <c r="E109" s="20" t="s">
        <v>989</v>
      </c>
      <c r="F109" s="20">
        <v>458</v>
      </c>
      <c r="G109" s="20" t="s">
        <v>223</v>
      </c>
      <c r="H109" s="20">
        <v>458</v>
      </c>
      <c r="I109" s="20" t="s">
        <v>364</v>
      </c>
      <c r="J109" s="66">
        <v>1.644633</v>
      </c>
      <c r="K109" s="67">
        <v>1.7250389999999998</v>
      </c>
      <c r="L109" s="68">
        <v>1.7185241509832849</v>
      </c>
      <c r="M109" s="67"/>
      <c r="N109" s="68"/>
    </row>
    <row r="110" spans="1:14" ht="51" x14ac:dyDescent="0.25">
      <c r="A110" s="18"/>
      <c r="B110" s="20">
        <v>3000387</v>
      </c>
      <c r="C110" s="20" t="s">
        <v>1790</v>
      </c>
      <c r="D110" s="20">
        <v>408</v>
      </c>
      <c r="E110" s="20" t="s">
        <v>989</v>
      </c>
      <c r="F110" s="20">
        <v>459</v>
      </c>
      <c r="G110" s="20" t="s">
        <v>224</v>
      </c>
      <c r="H110" s="20">
        <v>459</v>
      </c>
      <c r="I110" s="20" t="s">
        <v>365</v>
      </c>
      <c r="J110" s="66">
        <v>2.7460149999999999</v>
      </c>
      <c r="K110" s="67">
        <v>3.2163840000000006</v>
      </c>
      <c r="L110" s="68">
        <v>3.2140481692367757</v>
      </c>
      <c r="M110" s="67"/>
      <c r="N110" s="68"/>
    </row>
    <row r="111" spans="1:14" ht="51" x14ac:dyDescent="0.25">
      <c r="A111" s="18"/>
      <c r="B111" s="20">
        <v>3000387</v>
      </c>
      <c r="C111" s="20" t="s">
        <v>1790</v>
      </c>
      <c r="D111" s="20">
        <v>408</v>
      </c>
      <c r="E111" s="20" t="s">
        <v>989</v>
      </c>
      <c r="F111" s="20">
        <v>460</v>
      </c>
      <c r="G111" s="20" t="s">
        <v>225</v>
      </c>
      <c r="H111" s="20">
        <v>460</v>
      </c>
      <c r="I111" s="20" t="s">
        <v>366</v>
      </c>
      <c r="J111" s="66">
        <v>0.16778500000000002</v>
      </c>
      <c r="K111" s="67">
        <v>0.9759509999999999</v>
      </c>
      <c r="L111" s="68">
        <v>0.97428151639178395</v>
      </c>
      <c r="M111" s="67"/>
      <c r="N111" s="68"/>
    </row>
    <row r="112" spans="1:14" ht="51" x14ac:dyDescent="0.25">
      <c r="A112" s="18"/>
      <c r="B112" s="20">
        <v>3000387</v>
      </c>
      <c r="C112" s="20" t="s">
        <v>1790</v>
      </c>
      <c r="D112" s="20">
        <v>408</v>
      </c>
      <c r="E112" s="20" t="s">
        <v>989</v>
      </c>
      <c r="F112" s="20">
        <v>461</v>
      </c>
      <c r="G112" s="20" t="s">
        <v>226</v>
      </c>
      <c r="H112" s="20">
        <v>461</v>
      </c>
      <c r="I112" s="20" t="s">
        <v>367</v>
      </c>
      <c r="J112" s="66">
        <v>0.19336</v>
      </c>
      <c r="K112" s="67">
        <v>0.34488399999999997</v>
      </c>
      <c r="L112" s="68">
        <v>0.34482133309757046</v>
      </c>
      <c r="M112" s="67"/>
      <c r="N112" s="68"/>
    </row>
    <row r="113" spans="1:14" ht="51" x14ac:dyDescent="0.25">
      <c r="A113" s="18"/>
      <c r="B113" s="20">
        <v>3000387</v>
      </c>
      <c r="C113" s="20" t="s">
        <v>1790</v>
      </c>
      <c r="D113" s="20">
        <v>408</v>
      </c>
      <c r="E113" s="20" t="s">
        <v>989</v>
      </c>
      <c r="F113" s="20">
        <v>462</v>
      </c>
      <c r="G113" s="20" t="s">
        <v>227</v>
      </c>
      <c r="H113" s="20">
        <v>462</v>
      </c>
      <c r="I113" s="20" t="s">
        <v>368</v>
      </c>
      <c r="J113" s="66">
        <v>0.15031100000000003</v>
      </c>
      <c r="K113" s="67">
        <v>0.86420400000000008</v>
      </c>
      <c r="L113" s="68">
        <v>0.84495444467756897</v>
      </c>
      <c r="M113" s="67"/>
      <c r="N113" s="68"/>
    </row>
    <row r="114" spans="1:14" ht="51" x14ac:dyDescent="0.25">
      <c r="A114" s="18"/>
      <c r="B114" s="20">
        <v>3000387</v>
      </c>
      <c r="C114" s="20" t="s">
        <v>1790</v>
      </c>
      <c r="D114" s="20">
        <v>408</v>
      </c>
      <c r="E114" s="20" t="s">
        <v>989</v>
      </c>
      <c r="F114" s="20">
        <v>463</v>
      </c>
      <c r="G114" s="20" t="s">
        <v>228</v>
      </c>
      <c r="H114" s="20">
        <v>463</v>
      </c>
      <c r="I114" s="20" t="s">
        <v>369</v>
      </c>
      <c r="J114" s="66">
        <v>2.0790330000000004</v>
      </c>
      <c r="K114" s="67">
        <v>2.3720839999999996</v>
      </c>
      <c r="L114" s="68">
        <v>2.312304646402481</v>
      </c>
      <c r="M114" s="67"/>
      <c r="N114" s="68"/>
    </row>
    <row r="115" spans="1:14" ht="51" x14ac:dyDescent="0.25">
      <c r="A115" s="18"/>
      <c r="B115" s="20">
        <v>3000387</v>
      </c>
      <c r="C115" s="20" t="s">
        <v>1790</v>
      </c>
      <c r="D115" s="20">
        <v>408</v>
      </c>
      <c r="E115" s="20" t="s">
        <v>989</v>
      </c>
      <c r="F115" s="20">
        <v>464</v>
      </c>
      <c r="G115" s="20" t="s">
        <v>229</v>
      </c>
      <c r="H115" s="20">
        <v>464</v>
      </c>
      <c r="I115" s="20" t="s">
        <v>370</v>
      </c>
      <c r="J115" s="66">
        <v>0.44045899999999999</v>
      </c>
      <c r="K115" s="67">
        <v>0.47376400000000007</v>
      </c>
      <c r="L115" s="68">
        <v>0.41328814905136824</v>
      </c>
      <c r="M115" s="67"/>
      <c r="N115" s="68"/>
    </row>
    <row r="116" spans="1:14" ht="38.25" x14ac:dyDescent="0.25">
      <c r="A116" s="18"/>
      <c r="B116" s="20">
        <v>3000388</v>
      </c>
      <c r="C116" s="20" t="s">
        <v>1791</v>
      </c>
      <c r="D116" s="20">
        <v>60</v>
      </c>
      <c r="E116" s="20" t="s">
        <v>323</v>
      </c>
      <c r="F116" s="20">
        <v>10</v>
      </c>
      <c r="G116" s="20" t="s">
        <v>108</v>
      </c>
      <c r="H116" s="20">
        <v>10</v>
      </c>
      <c r="I116" s="20" t="s">
        <v>1553</v>
      </c>
      <c r="J116" s="66">
        <v>8.41</v>
      </c>
      <c r="K116" s="67">
        <v>21.184721</v>
      </c>
      <c r="L116" s="68">
        <v>21.170878362841904</v>
      </c>
      <c r="M116" s="67"/>
      <c r="N116" s="68"/>
    </row>
    <row r="117" spans="1:14" ht="51.75" thickBot="1" x14ac:dyDescent="0.3">
      <c r="A117" s="25"/>
      <c r="B117" s="27">
        <v>3000388</v>
      </c>
      <c r="C117" s="27" t="s">
        <v>1791</v>
      </c>
      <c r="D117" s="27">
        <v>60</v>
      </c>
      <c r="E117" s="27" t="s">
        <v>323</v>
      </c>
      <c r="F117" s="27">
        <v>10</v>
      </c>
      <c r="G117" s="27" t="s">
        <v>108</v>
      </c>
      <c r="H117" s="27">
        <v>26</v>
      </c>
      <c r="I117" s="27" t="s">
        <v>1554</v>
      </c>
      <c r="J117" s="69">
        <v>64.148536000000021</v>
      </c>
      <c r="K117" s="70">
        <v>108.81622999999999</v>
      </c>
      <c r="L117" s="71">
        <v>108.72580674593337</v>
      </c>
      <c r="M117" s="70"/>
      <c r="N117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6"/>
  <sheetViews>
    <sheetView workbookViewId="0">
      <selection activeCell="L6" sqref="L6:P53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90</v>
      </c>
      <c r="B1" s="47" t="s">
        <v>232</v>
      </c>
      <c r="C1" s="47" t="s">
        <v>53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1848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5000244</v>
      </c>
      <c r="C6" s="20" t="s">
        <v>1833</v>
      </c>
      <c r="D6" s="20">
        <v>3000388</v>
      </c>
      <c r="E6" s="20" t="s">
        <v>1791</v>
      </c>
      <c r="F6" s="20">
        <v>199</v>
      </c>
      <c r="G6" s="20" t="s">
        <v>1841</v>
      </c>
      <c r="H6" s="20">
        <v>10</v>
      </c>
      <c r="I6" s="20" t="s">
        <v>108</v>
      </c>
      <c r="J6" s="20">
        <v>10</v>
      </c>
      <c r="K6" s="20" t="s">
        <v>1553</v>
      </c>
      <c r="L6" s="66">
        <v>8.41</v>
      </c>
      <c r="M6" s="67">
        <v>7.2185950000000005</v>
      </c>
      <c r="N6" s="68">
        <v>7.2084877509623766</v>
      </c>
      <c r="O6" s="67">
        <v>7</v>
      </c>
      <c r="P6" s="68">
        <v>7</v>
      </c>
    </row>
    <row r="7" spans="1:16" ht="51" x14ac:dyDescent="0.25">
      <c r="A7" s="18"/>
      <c r="B7" s="20">
        <v>5000244</v>
      </c>
      <c r="C7" s="20" t="s">
        <v>1833</v>
      </c>
      <c r="D7" s="20">
        <v>3000388</v>
      </c>
      <c r="E7" s="20" t="s">
        <v>1791</v>
      </c>
      <c r="F7" s="20">
        <v>199</v>
      </c>
      <c r="G7" s="20" t="s">
        <v>1841</v>
      </c>
      <c r="H7" s="20">
        <v>10</v>
      </c>
      <c r="I7" s="20" t="s">
        <v>108</v>
      </c>
      <c r="J7" s="20">
        <v>26</v>
      </c>
      <c r="K7" s="20" t="s">
        <v>1554</v>
      </c>
      <c r="L7" s="66">
        <v>40.990842000000001</v>
      </c>
      <c r="M7" s="67">
        <v>105.11252300000001</v>
      </c>
      <c r="N7" s="68">
        <v>105.04369402222801</v>
      </c>
      <c r="O7" s="67">
        <v>32466848</v>
      </c>
      <c r="P7" s="68">
        <v>32466848</v>
      </c>
    </row>
    <row r="8" spans="1:16" ht="51" x14ac:dyDescent="0.25">
      <c r="A8" s="18"/>
      <c r="B8" s="20">
        <v>5000252</v>
      </c>
      <c r="C8" s="20" t="s">
        <v>1834</v>
      </c>
      <c r="D8" s="20">
        <v>3000388</v>
      </c>
      <c r="E8" s="20" t="s">
        <v>1791</v>
      </c>
      <c r="F8" s="20">
        <v>60</v>
      </c>
      <c r="G8" s="20" t="s">
        <v>323</v>
      </c>
      <c r="H8" s="20">
        <v>10</v>
      </c>
      <c r="I8" s="20" t="s">
        <v>108</v>
      </c>
      <c r="J8" s="20">
        <v>26</v>
      </c>
      <c r="K8" s="20" t="s">
        <v>1554</v>
      </c>
      <c r="L8" s="66">
        <v>7.5492599999999994</v>
      </c>
      <c r="M8" s="67">
        <v>0.35388600000000003</v>
      </c>
      <c r="N8" s="68">
        <v>0.35388325992971659</v>
      </c>
      <c r="O8" s="67">
        <v>10</v>
      </c>
      <c r="P8" s="68">
        <v>10</v>
      </c>
    </row>
    <row r="9" spans="1:16" ht="38.25" x14ac:dyDescent="0.25">
      <c r="A9" s="18"/>
      <c r="B9" s="20">
        <v>5000253</v>
      </c>
      <c r="C9" s="20" t="s">
        <v>1835</v>
      </c>
      <c r="D9" s="20">
        <v>3000388</v>
      </c>
      <c r="E9" s="20" t="s">
        <v>1791</v>
      </c>
      <c r="F9" s="20">
        <v>60</v>
      </c>
      <c r="G9" s="20" t="s">
        <v>323</v>
      </c>
      <c r="H9" s="20">
        <v>10</v>
      </c>
      <c r="I9" s="20" t="s">
        <v>108</v>
      </c>
      <c r="J9" s="20">
        <v>10</v>
      </c>
      <c r="K9" s="20" t="s">
        <v>1553</v>
      </c>
      <c r="L9" s="66">
        <v>0</v>
      </c>
      <c r="M9" s="67">
        <v>13.298011000000001</v>
      </c>
      <c r="N9" s="68">
        <v>13.29801082611084</v>
      </c>
      <c r="O9" s="67">
        <v>2</v>
      </c>
      <c r="P9" s="68">
        <v>2</v>
      </c>
    </row>
    <row r="10" spans="1:16" ht="51" x14ac:dyDescent="0.25">
      <c r="A10" s="18"/>
      <c r="B10" s="20">
        <v>5000253</v>
      </c>
      <c r="C10" s="20" t="s">
        <v>1835</v>
      </c>
      <c r="D10" s="20">
        <v>3000388</v>
      </c>
      <c r="E10" s="20" t="s">
        <v>1791</v>
      </c>
      <c r="F10" s="20">
        <v>60</v>
      </c>
      <c r="G10" s="20" t="s">
        <v>323</v>
      </c>
      <c r="H10" s="20">
        <v>10</v>
      </c>
      <c r="I10" s="20" t="s">
        <v>108</v>
      </c>
      <c r="J10" s="20">
        <v>26</v>
      </c>
      <c r="K10" s="20" t="s">
        <v>1554</v>
      </c>
      <c r="L10" s="66">
        <v>11.459898000000001</v>
      </c>
      <c r="M10" s="67">
        <v>1.9875019999999999</v>
      </c>
      <c r="N10" s="68">
        <v>1.9746602666564286</v>
      </c>
      <c r="O10" s="67">
        <v>28</v>
      </c>
      <c r="P10" s="68">
        <v>28</v>
      </c>
    </row>
    <row r="11" spans="1:16" ht="38.25" x14ac:dyDescent="0.25">
      <c r="A11" s="18"/>
      <c r="B11" s="20">
        <v>5000276</v>
      </c>
      <c r="C11" s="20" t="s">
        <v>630</v>
      </c>
      <c r="D11" s="20">
        <v>3000001</v>
      </c>
      <c r="E11" s="20" t="s">
        <v>275</v>
      </c>
      <c r="F11" s="20">
        <v>1</v>
      </c>
      <c r="G11" s="20" t="s">
        <v>649</v>
      </c>
      <c r="H11" s="20">
        <v>10</v>
      </c>
      <c r="I11" s="20" t="s">
        <v>108</v>
      </c>
      <c r="J11" s="20">
        <v>10</v>
      </c>
      <c r="K11" s="20" t="s">
        <v>1553</v>
      </c>
      <c r="L11" s="66">
        <v>1439.8801609999998</v>
      </c>
      <c r="M11" s="67">
        <v>2.7484980000000001</v>
      </c>
      <c r="N11" s="68">
        <v>2.502804433752317</v>
      </c>
      <c r="O11" s="67">
        <v>42</v>
      </c>
      <c r="P11" s="68">
        <v>44</v>
      </c>
    </row>
    <row r="12" spans="1:16" ht="51" x14ac:dyDescent="0.25">
      <c r="A12" s="18"/>
      <c r="B12" s="20">
        <v>5000276</v>
      </c>
      <c r="C12" s="20" t="s">
        <v>630</v>
      </c>
      <c r="D12" s="20">
        <v>3000001</v>
      </c>
      <c r="E12" s="20" t="s">
        <v>275</v>
      </c>
      <c r="F12" s="20">
        <v>1</v>
      </c>
      <c r="G12" s="20" t="s">
        <v>649</v>
      </c>
      <c r="H12" s="20">
        <v>10</v>
      </c>
      <c r="I12" s="20" t="s">
        <v>108</v>
      </c>
      <c r="J12" s="20">
        <v>26</v>
      </c>
      <c r="K12" s="20" t="s">
        <v>1554</v>
      </c>
      <c r="L12" s="66">
        <v>31.980819000000004</v>
      </c>
      <c r="M12" s="67">
        <v>50.421836000000013</v>
      </c>
      <c r="N12" s="68">
        <v>49.445496260828804</v>
      </c>
      <c r="O12" s="67">
        <v>4375</v>
      </c>
      <c r="P12" s="68">
        <v>3677</v>
      </c>
    </row>
    <row r="13" spans="1:16" ht="51" x14ac:dyDescent="0.25">
      <c r="A13" s="18"/>
      <c r="B13" s="20">
        <v>5000276</v>
      </c>
      <c r="C13" s="20" t="s">
        <v>630</v>
      </c>
      <c r="D13" s="20">
        <v>3000001</v>
      </c>
      <c r="E13" s="20" t="s">
        <v>275</v>
      </c>
      <c r="F13" s="20">
        <v>1</v>
      </c>
      <c r="G13" s="20" t="s">
        <v>649</v>
      </c>
      <c r="H13" s="20">
        <v>440</v>
      </c>
      <c r="I13" s="20" t="s">
        <v>205</v>
      </c>
      <c r="J13" s="20">
        <v>440</v>
      </c>
      <c r="K13" s="20" t="s">
        <v>346</v>
      </c>
      <c r="L13" s="66">
        <v>0.31102099999999994</v>
      </c>
      <c r="M13" s="67">
        <v>2.571383</v>
      </c>
      <c r="N13" s="68">
        <v>2.1350687947415281</v>
      </c>
      <c r="O13" s="67">
        <v>2732</v>
      </c>
      <c r="P13" s="68">
        <v>2268.75</v>
      </c>
    </row>
    <row r="14" spans="1:16" ht="51" x14ac:dyDescent="0.25">
      <c r="A14" s="18"/>
      <c r="B14" s="20">
        <v>5000276</v>
      </c>
      <c r="C14" s="20" t="s">
        <v>630</v>
      </c>
      <c r="D14" s="20">
        <v>3000001</v>
      </c>
      <c r="E14" s="20" t="s">
        <v>275</v>
      </c>
      <c r="F14" s="20">
        <v>1</v>
      </c>
      <c r="G14" s="20" t="s">
        <v>649</v>
      </c>
      <c r="H14" s="20">
        <v>441</v>
      </c>
      <c r="I14" s="20" t="s">
        <v>206</v>
      </c>
      <c r="J14" s="20">
        <v>441</v>
      </c>
      <c r="K14" s="20" t="s">
        <v>347</v>
      </c>
      <c r="L14" s="66">
        <v>3.711476999999995</v>
      </c>
      <c r="M14" s="67">
        <v>6.8992919999999938</v>
      </c>
      <c r="N14" s="68">
        <v>6.2659825856808311</v>
      </c>
      <c r="O14" s="67">
        <v>153845</v>
      </c>
      <c r="P14" s="68">
        <v>150031</v>
      </c>
    </row>
    <row r="15" spans="1:16" ht="51" x14ac:dyDescent="0.25">
      <c r="A15" s="18"/>
      <c r="B15" s="20">
        <v>5000276</v>
      </c>
      <c r="C15" s="20" t="s">
        <v>630</v>
      </c>
      <c r="D15" s="20">
        <v>3000001</v>
      </c>
      <c r="E15" s="20" t="s">
        <v>275</v>
      </c>
      <c r="F15" s="20">
        <v>1</v>
      </c>
      <c r="G15" s="20" t="s">
        <v>649</v>
      </c>
      <c r="H15" s="20">
        <v>442</v>
      </c>
      <c r="I15" s="20" t="s">
        <v>207</v>
      </c>
      <c r="J15" s="20">
        <v>442</v>
      </c>
      <c r="K15" s="20" t="s">
        <v>348</v>
      </c>
      <c r="L15" s="66">
        <v>2.0625729999999991</v>
      </c>
      <c r="M15" s="67">
        <v>4.0896309999999989</v>
      </c>
      <c r="N15" s="68">
        <v>3.7573136131795764</v>
      </c>
      <c r="O15" s="67">
        <v>3216</v>
      </c>
      <c r="P15" s="68">
        <v>3102</v>
      </c>
    </row>
    <row r="16" spans="1:16" ht="51" x14ac:dyDescent="0.25">
      <c r="A16" s="18"/>
      <c r="B16" s="20">
        <v>5000276</v>
      </c>
      <c r="C16" s="20" t="s">
        <v>630</v>
      </c>
      <c r="D16" s="20">
        <v>3000001</v>
      </c>
      <c r="E16" s="20" t="s">
        <v>275</v>
      </c>
      <c r="F16" s="20">
        <v>1</v>
      </c>
      <c r="G16" s="20" t="s">
        <v>649</v>
      </c>
      <c r="H16" s="20">
        <v>443</v>
      </c>
      <c r="I16" s="20" t="s">
        <v>208</v>
      </c>
      <c r="J16" s="20">
        <v>443</v>
      </c>
      <c r="K16" s="20" t="s">
        <v>349</v>
      </c>
      <c r="L16" s="66">
        <v>0.83322499999999999</v>
      </c>
      <c r="M16" s="67">
        <v>0.73653600000000008</v>
      </c>
      <c r="N16" s="68">
        <v>0.43960987626633141</v>
      </c>
      <c r="O16" s="67">
        <v>612</v>
      </c>
      <c r="P16" s="68">
        <v>612</v>
      </c>
    </row>
    <row r="17" spans="1:16" ht="51" x14ac:dyDescent="0.25">
      <c r="A17" s="18"/>
      <c r="B17" s="20">
        <v>5000276</v>
      </c>
      <c r="C17" s="20" t="s">
        <v>630</v>
      </c>
      <c r="D17" s="20">
        <v>3000001</v>
      </c>
      <c r="E17" s="20" t="s">
        <v>275</v>
      </c>
      <c r="F17" s="20">
        <v>1</v>
      </c>
      <c r="G17" s="20" t="s">
        <v>649</v>
      </c>
      <c r="H17" s="20">
        <v>444</v>
      </c>
      <c r="I17" s="20" t="s">
        <v>209</v>
      </c>
      <c r="J17" s="20">
        <v>444</v>
      </c>
      <c r="K17" s="20" t="s">
        <v>350</v>
      </c>
      <c r="L17" s="66">
        <v>4.2067909999999991</v>
      </c>
      <c r="M17" s="67">
        <v>6.9695859999999987</v>
      </c>
      <c r="N17" s="68">
        <v>6.0241468016174622</v>
      </c>
      <c r="O17" s="67">
        <v>2493</v>
      </c>
      <c r="P17" s="68">
        <v>2300.7999973297119</v>
      </c>
    </row>
    <row r="18" spans="1:16" ht="51" x14ac:dyDescent="0.25">
      <c r="A18" s="18"/>
      <c r="B18" s="20">
        <v>5000276</v>
      </c>
      <c r="C18" s="20" t="s">
        <v>630</v>
      </c>
      <c r="D18" s="20">
        <v>3000001</v>
      </c>
      <c r="E18" s="20" t="s">
        <v>275</v>
      </c>
      <c r="F18" s="20">
        <v>1</v>
      </c>
      <c r="G18" s="20" t="s">
        <v>649</v>
      </c>
      <c r="H18" s="20">
        <v>445</v>
      </c>
      <c r="I18" s="20" t="s">
        <v>210</v>
      </c>
      <c r="J18" s="20">
        <v>445</v>
      </c>
      <c r="K18" s="20" t="s">
        <v>351</v>
      </c>
      <c r="L18" s="66">
        <v>2.0535589999999995</v>
      </c>
      <c r="M18" s="67">
        <v>6.9433509999999954</v>
      </c>
      <c r="N18" s="68">
        <v>6.1334596434065247</v>
      </c>
      <c r="O18" s="67">
        <v>42315</v>
      </c>
      <c r="P18" s="68">
        <v>42283.460998475552</v>
      </c>
    </row>
    <row r="19" spans="1:16" ht="51" x14ac:dyDescent="0.25">
      <c r="A19" s="18"/>
      <c r="B19" s="20">
        <v>5000276</v>
      </c>
      <c r="C19" s="20" t="s">
        <v>630</v>
      </c>
      <c r="D19" s="20">
        <v>3000001</v>
      </c>
      <c r="E19" s="20" t="s">
        <v>275</v>
      </c>
      <c r="F19" s="20">
        <v>1</v>
      </c>
      <c r="G19" s="20" t="s">
        <v>649</v>
      </c>
      <c r="H19" s="20">
        <v>446</v>
      </c>
      <c r="I19" s="20" t="s">
        <v>211</v>
      </c>
      <c r="J19" s="20">
        <v>446</v>
      </c>
      <c r="K19" s="20" t="s">
        <v>352</v>
      </c>
      <c r="L19" s="66">
        <v>0.82449699999999992</v>
      </c>
      <c r="M19" s="67">
        <v>2.9419289999999987</v>
      </c>
      <c r="N19" s="68">
        <v>2.6828559831046732</v>
      </c>
      <c r="O19" s="67">
        <v>2422</v>
      </c>
      <c r="P19" s="68">
        <v>2418</v>
      </c>
    </row>
    <row r="20" spans="1:16" ht="51" x14ac:dyDescent="0.25">
      <c r="A20" s="18"/>
      <c r="B20" s="20">
        <v>5000276</v>
      </c>
      <c r="C20" s="20" t="s">
        <v>630</v>
      </c>
      <c r="D20" s="20">
        <v>3000001</v>
      </c>
      <c r="E20" s="20" t="s">
        <v>275</v>
      </c>
      <c r="F20" s="20">
        <v>1</v>
      </c>
      <c r="G20" s="20" t="s">
        <v>649</v>
      </c>
      <c r="H20" s="20">
        <v>447</v>
      </c>
      <c r="I20" s="20" t="s">
        <v>212</v>
      </c>
      <c r="J20" s="20">
        <v>447</v>
      </c>
      <c r="K20" s="20" t="s">
        <v>353</v>
      </c>
      <c r="L20" s="66">
        <v>0.58591900000000019</v>
      </c>
      <c r="M20" s="67">
        <v>2.7637979999999986</v>
      </c>
      <c r="N20" s="68">
        <v>2.3252600235355203</v>
      </c>
      <c r="O20" s="67">
        <v>4647</v>
      </c>
      <c r="P20" s="68">
        <v>4352.75</v>
      </c>
    </row>
    <row r="21" spans="1:16" ht="51" x14ac:dyDescent="0.25">
      <c r="A21" s="18"/>
      <c r="B21" s="20">
        <v>5000276</v>
      </c>
      <c r="C21" s="20" t="s">
        <v>630</v>
      </c>
      <c r="D21" s="20">
        <v>3000001</v>
      </c>
      <c r="E21" s="20" t="s">
        <v>275</v>
      </c>
      <c r="F21" s="20">
        <v>1</v>
      </c>
      <c r="G21" s="20" t="s">
        <v>649</v>
      </c>
      <c r="H21" s="20">
        <v>448</v>
      </c>
      <c r="I21" s="20" t="s">
        <v>213</v>
      </c>
      <c r="J21" s="20">
        <v>448</v>
      </c>
      <c r="K21" s="20" t="s">
        <v>354</v>
      </c>
      <c r="L21" s="66">
        <v>2.2687499999999998</v>
      </c>
      <c r="M21" s="67">
        <v>3.5254979999999985</v>
      </c>
      <c r="N21" s="68">
        <v>2.9537339011585573</v>
      </c>
      <c r="O21" s="67">
        <v>6197</v>
      </c>
      <c r="P21" s="68">
        <v>5994.2230101823807</v>
      </c>
    </row>
    <row r="22" spans="1:16" ht="51" x14ac:dyDescent="0.25">
      <c r="A22" s="18"/>
      <c r="B22" s="20">
        <v>5000276</v>
      </c>
      <c r="C22" s="20" t="s">
        <v>630</v>
      </c>
      <c r="D22" s="20">
        <v>3000001</v>
      </c>
      <c r="E22" s="20" t="s">
        <v>275</v>
      </c>
      <c r="F22" s="20">
        <v>1</v>
      </c>
      <c r="G22" s="20" t="s">
        <v>649</v>
      </c>
      <c r="H22" s="20">
        <v>449</v>
      </c>
      <c r="I22" s="20" t="s">
        <v>214</v>
      </c>
      <c r="J22" s="20">
        <v>449</v>
      </c>
      <c r="K22" s="20" t="s">
        <v>355</v>
      </c>
      <c r="L22" s="66">
        <v>0.82359500000000008</v>
      </c>
      <c r="M22" s="67">
        <v>2.0861520000000007</v>
      </c>
      <c r="N22" s="68">
        <v>1.3881038694453309</v>
      </c>
      <c r="O22" s="67">
        <v>1524</v>
      </c>
      <c r="P22" s="68">
        <v>1524</v>
      </c>
    </row>
    <row r="23" spans="1:16" ht="51" x14ac:dyDescent="0.25">
      <c r="A23" s="18"/>
      <c r="B23" s="20">
        <v>5000276</v>
      </c>
      <c r="C23" s="20" t="s">
        <v>630</v>
      </c>
      <c r="D23" s="20">
        <v>3000001</v>
      </c>
      <c r="E23" s="20" t="s">
        <v>275</v>
      </c>
      <c r="F23" s="20">
        <v>1</v>
      </c>
      <c r="G23" s="20" t="s">
        <v>649</v>
      </c>
      <c r="H23" s="20">
        <v>450</v>
      </c>
      <c r="I23" s="20" t="s">
        <v>215</v>
      </c>
      <c r="J23" s="20">
        <v>450</v>
      </c>
      <c r="K23" s="20" t="s">
        <v>356</v>
      </c>
      <c r="L23" s="66">
        <v>1.5117780000000001</v>
      </c>
      <c r="M23" s="67">
        <v>1.9506680000000001</v>
      </c>
      <c r="N23" s="68">
        <v>1.1101095754420385</v>
      </c>
      <c r="O23" s="67">
        <v>17370</v>
      </c>
      <c r="P23" s="68">
        <v>16948.500022888184</v>
      </c>
    </row>
    <row r="24" spans="1:16" ht="51" x14ac:dyDescent="0.25">
      <c r="A24" s="18"/>
      <c r="B24" s="20">
        <v>5000276</v>
      </c>
      <c r="C24" s="20" t="s">
        <v>630</v>
      </c>
      <c r="D24" s="20">
        <v>3000001</v>
      </c>
      <c r="E24" s="20" t="s">
        <v>275</v>
      </c>
      <c r="F24" s="20">
        <v>1</v>
      </c>
      <c r="G24" s="20" t="s">
        <v>649</v>
      </c>
      <c r="H24" s="20">
        <v>451</v>
      </c>
      <c r="I24" s="20" t="s">
        <v>216</v>
      </c>
      <c r="J24" s="20">
        <v>451</v>
      </c>
      <c r="K24" s="20" t="s">
        <v>357</v>
      </c>
      <c r="L24" s="66">
        <v>1.1434820000000003</v>
      </c>
      <c r="M24" s="67">
        <v>3.8755769999999963</v>
      </c>
      <c r="N24" s="68">
        <v>3.4739512039232068</v>
      </c>
      <c r="O24" s="67">
        <v>24200</v>
      </c>
      <c r="P24" s="68">
        <v>23020.879974365234</v>
      </c>
    </row>
    <row r="25" spans="1:16" ht="51" x14ac:dyDescent="0.25">
      <c r="A25" s="18"/>
      <c r="B25" s="20">
        <v>5000276</v>
      </c>
      <c r="C25" s="20" t="s">
        <v>630</v>
      </c>
      <c r="D25" s="20">
        <v>3000001</v>
      </c>
      <c r="E25" s="20" t="s">
        <v>275</v>
      </c>
      <c r="F25" s="20">
        <v>1</v>
      </c>
      <c r="G25" s="20" t="s">
        <v>649</v>
      </c>
      <c r="H25" s="20">
        <v>452</v>
      </c>
      <c r="I25" s="20" t="s">
        <v>217</v>
      </c>
      <c r="J25" s="20">
        <v>452</v>
      </c>
      <c r="K25" s="20" t="s">
        <v>358</v>
      </c>
      <c r="L25" s="66">
        <v>1.5973060000000001</v>
      </c>
      <c r="M25" s="67">
        <v>2.4798789999999999</v>
      </c>
      <c r="N25" s="68">
        <v>1.870955474456423</v>
      </c>
      <c r="O25" s="67">
        <v>1008</v>
      </c>
      <c r="P25" s="68">
        <v>1000.2999906539917</v>
      </c>
    </row>
    <row r="26" spans="1:16" ht="51" x14ac:dyDescent="0.25">
      <c r="A26" s="18"/>
      <c r="B26" s="20">
        <v>5000276</v>
      </c>
      <c r="C26" s="20" t="s">
        <v>630</v>
      </c>
      <c r="D26" s="20">
        <v>3000001</v>
      </c>
      <c r="E26" s="20" t="s">
        <v>275</v>
      </c>
      <c r="F26" s="20">
        <v>1</v>
      </c>
      <c r="G26" s="20" t="s">
        <v>649</v>
      </c>
      <c r="H26" s="20">
        <v>453</v>
      </c>
      <c r="I26" s="20" t="s">
        <v>218</v>
      </c>
      <c r="J26" s="20">
        <v>453</v>
      </c>
      <c r="K26" s="20" t="s">
        <v>359</v>
      </c>
      <c r="L26" s="66">
        <v>1.0312789999999998</v>
      </c>
      <c r="M26" s="67">
        <v>2.4151329999999986</v>
      </c>
      <c r="N26" s="68">
        <v>2.272935020057048</v>
      </c>
      <c r="O26" s="67">
        <v>4490</v>
      </c>
      <c r="P26" s="68">
        <v>4490</v>
      </c>
    </row>
    <row r="27" spans="1:16" ht="51" x14ac:dyDescent="0.25">
      <c r="A27" s="18"/>
      <c r="B27" s="20">
        <v>5000276</v>
      </c>
      <c r="C27" s="20" t="s">
        <v>630</v>
      </c>
      <c r="D27" s="20">
        <v>3000001</v>
      </c>
      <c r="E27" s="20" t="s">
        <v>275</v>
      </c>
      <c r="F27" s="20">
        <v>1</v>
      </c>
      <c r="G27" s="20" t="s">
        <v>649</v>
      </c>
      <c r="H27" s="20">
        <v>454</v>
      </c>
      <c r="I27" s="20" t="s">
        <v>219</v>
      </c>
      <c r="J27" s="20">
        <v>454</v>
      </c>
      <c r="K27" s="20" t="s">
        <v>360</v>
      </c>
      <c r="L27" s="66">
        <v>0.51667099999999999</v>
      </c>
      <c r="M27" s="67">
        <v>1.5224890000000002</v>
      </c>
      <c r="N27" s="68">
        <v>0.972667004854884</v>
      </c>
      <c r="O27" s="67">
        <v>4650</v>
      </c>
      <c r="P27" s="68">
        <v>4650</v>
      </c>
    </row>
    <row r="28" spans="1:16" ht="51" x14ac:dyDescent="0.25">
      <c r="A28" s="18"/>
      <c r="B28" s="20">
        <v>5000276</v>
      </c>
      <c r="C28" s="20" t="s">
        <v>630</v>
      </c>
      <c r="D28" s="20">
        <v>3000001</v>
      </c>
      <c r="E28" s="20" t="s">
        <v>275</v>
      </c>
      <c r="F28" s="20">
        <v>1</v>
      </c>
      <c r="G28" s="20" t="s">
        <v>649</v>
      </c>
      <c r="H28" s="20">
        <v>455</v>
      </c>
      <c r="I28" s="20" t="s">
        <v>220</v>
      </c>
      <c r="J28" s="20">
        <v>455</v>
      </c>
      <c r="K28" s="20" t="s">
        <v>361</v>
      </c>
      <c r="L28" s="66">
        <v>0.8651040000000001</v>
      </c>
      <c r="M28" s="67">
        <v>1.4528989999999993</v>
      </c>
      <c r="N28" s="68">
        <v>1.1546753080456256</v>
      </c>
      <c r="O28" s="67">
        <v>1280</v>
      </c>
      <c r="P28" s="68">
        <v>471</v>
      </c>
    </row>
    <row r="29" spans="1:16" ht="51" x14ac:dyDescent="0.25">
      <c r="A29" s="18"/>
      <c r="B29" s="20">
        <v>5000276</v>
      </c>
      <c r="C29" s="20" t="s">
        <v>630</v>
      </c>
      <c r="D29" s="20">
        <v>3000001</v>
      </c>
      <c r="E29" s="20" t="s">
        <v>275</v>
      </c>
      <c r="F29" s="20">
        <v>1</v>
      </c>
      <c r="G29" s="20" t="s">
        <v>649</v>
      </c>
      <c r="H29" s="20">
        <v>456</v>
      </c>
      <c r="I29" s="20" t="s">
        <v>221</v>
      </c>
      <c r="J29" s="20">
        <v>456</v>
      </c>
      <c r="K29" s="20" t="s">
        <v>362</v>
      </c>
      <c r="L29" s="66">
        <v>0.65097800000000017</v>
      </c>
      <c r="M29" s="67">
        <v>2.5658949999999989</v>
      </c>
      <c r="N29" s="68">
        <v>1.8342686795367626</v>
      </c>
      <c r="O29" s="67">
        <v>2590</v>
      </c>
      <c r="P29" s="68">
        <v>1410</v>
      </c>
    </row>
    <row r="30" spans="1:16" ht="51" x14ac:dyDescent="0.25">
      <c r="A30" s="18"/>
      <c r="B30" s="20">
        <v>5000276</v>
      </c>
      <c r="C30" s="20" t="s">
        <v>630</v>
      </c>
      <c r="D30" s="20">
        <v>3000001</v>
      </c>
      <c r="E30" s="20" t="s">
        <v>275</v>
      </c>
      <c r="F30" s="20">
        <v>1</v>
      </c>
      <c r="G30" s="20" t="s">
        <v>649</v>
      </c>
      <c r="H30" s="20">
        <v>457</v>
      </c>
      <c r="I30" s="20" t="s">
        <v>222</v>
      </c>
      <c r="J30" s="20">
        <v>457</v>
      </c>
      <c r="K30" s="20" t="s">
        <v>363</v>
      </c>
      <c r="L30" s="66">
        <v>0.44240700000000011</v>
      </c>
      <c r="M30" s="67">
        <v>3.7983749999999987</v>
      </c>
      <c r="N30" s="68">
        <v>3.5177312741252535</v>
      </c>
      <c r="O30" s="67">
        <v>23886</v>
      </c>
      <c r="P30" s="68">
        <v>23554.963996887207</v>
      </c>
    </row>
    <row r="31" spans="1:16" ht="51" x14ac:dyDescent="0.25">
      <c r="A31" s="18"/>
      <c r="B31" s="20">
        <v>5000276</v>
      </c>
      <c r="C31" s="20" t="s">
        <v>630</v>
      </c>
      <c r="D31" s="20">
        <v>3000001</v>
      </c>
      <c r="E31" s="20" t="s">
        <v>275</v>
      </c>
      <c r="F31" s="20">
        <v>1</v>
      </c>
      <c r="G31" s="20" t="s">
        <v>649</v>
      </c>
      <c r="H31" s="20">
        <v>458</v>
      </c>
      <c r="I31" s="20" t="s">
        <v>223</v>
      </c>
      <c r="J31" s="20">
        <v>458</v>
      </c>
      <c r="K31" s="20" t="s">
        <v>364</v>
      </c>
      <c r="L31" s="66">
        <v>2.9605659999999996</v>
      </c>
      <c r="M31" s="67">
        <v>8.3781829999999964</v>
      </c>
      <c r="N31" s="68">
        <v>7.2901123702686164</v>
      </c>
      <c r="O31" s="67">
        <v>9258</v>
      </c>
      <c r="P31" s="68">
        <v>9298</v>
      </c>
    </row>
    <row r="32" spans="1:16" ht="51" x14ac:dyDescent="0.25">
      <c r="A32" s="18"/>
      <c r="B32" s="20">
        <v>5000276</v>
      </c>
      <c r="C32" s="20" t="s">
        <v>630</v>
      </c>
      <c r="D32" s="20">
        <v>3000001</v>
      </c>
      <c r="E32" s="20" t="s">
        <v>275</v>
      </c>
      <c r="F32" s="20">
        <v>1</v>
      </c>
      <c r="G32" s="20" t="s">
        <v>649</v>
      </c>
      <c r="H32" s="20">
        <v>459</v>
      </c>
      <c r="I32" s="20" t="s">
        <v>224</v>
      </c>
      <c r="J32" s="20">
        <v>459</v>
      </c>
      <c r="K32" s="20" t="s">
        <v>365</v>
      </c>
      <c r="L32" s="66">
        <v>2.0826249999999997</v>
      </c>
      <c r="M32" s="67">
        <v>3.9107589999999992</v>
      </c>
      <c r="N32" s="68">
        <v>3.3628629216109402</v>
      </c>
      <c r="O32" s="67">
        <v>2723</v>
      </c>
      <c r="P32" s="68">
        <v>2689.2000036239624</v>
      </c>
    </row>
    <row r="33" spans="1:16" ht="51" x14ac:dyDescent="0.25">
      <c r="A33" s="18"/>
      <c r="B33" s="20">
        <v>5000276</v>
      </c>
      <c r="C33" s="20" t="s">
        <v>630</v>
      </c>
      <c r="D33" s="20">
        <v>3000001</v>
      </c>
      <c r="E33" s="20" t="s">
        <v>275</v>
      </c>
      <c r="F33" s="20">
        <v>1</v>
      </c>
      <c r="G33" s="20" t="s">
        <v>649</v>
      </c>
      <c r="H33" s="20">
        <v>460</v>
      </c>
      <c r="I33" s="20" t="s">
        <v>225</v>
      </c>
      <c r="J33" s="20">
        <v>460</v>
      </c>
      <c r="K33" s="20" t="s">
        <v>366</v>
      </c>
      <c r="L33" s="66">
        <v>0.70890600000000015</v>
      </c>
      <c r="M33" s="67">
        <v>2.0193430000000001</v>
      </c>
      <c r="N33" s="68">
        <v>1.6343650463386439</v>
      </c>
      <c r="O33" s="67">
        <v>114</v>
      </c>
      <c r="P33" s="68">
        <v>114</v>
      </c>
    </row>
    <row r="34" spans="1:16" ht="51" x14ac:dyDescent="0.25">
      <c r="A34" s="18"/>
      <c r="B34" s="20">
        <v>5000276</v>
      </c>
      <c r="C34" s="20" t="s">
        <v>630</v>
      </c>
      <c r="D34" s="20">
        <v>3000001</v>
      </c>
      <c r="E34" s="20" t="s">
        <v>275</v>
      </c>
      <c r="F34" s="20">
        <v>1</v>
      </c>
      <c r="G34" s="20" t="s">
        <v>649</v>
      </c>
      <c r="H34" s="20">
        <v>461</v>
      </c>
      <c r="I34" s="20" t="s">
        <v>226</v>
      </c>
      <c r="J34" s="20">
        <v>461</v>
      </c>
      <c r="K34" s="20" t="s">
        <v>367</v>
      </c>
      <c r="L34" s="66">
        <v>0.75534200000000007</v>
      </c>
      <c r="M34" s="67">
        <v>2.391032</v>
      </c>
      <c r="N34" s="68">
        <v>2.017711818421958</v>
      </c>
      <c r="O34" s="67">
        <v>2141</v>
      </c>
      <c r="P34" s="68">
        <v>2140.200023651123</v>
      </c>
    </row>
    <row r="35" spans="1:16" ht="51" x14ac:dyDescent="0.25">
      <c r="A35" s="18"/>
      <c r="B35" s="20">
        <v>5000276</v>
      </c>
      <c r="C35" s="20" t="s">
        <v>630</v>
      </c>
      <c r="D35" s="20">
        <v>3000001</v>
      </c>
      <c r="E35" s="20" t="s">
        <v>275</v>
      </c>
      <c r="F35" s="20">
        <v>1</v>
      </c>
      <c r="G35" s="20" t="s">
        <v>649</v>
      </c>
      <c r="H35" s="20">
        <v>462</v>
      </c>
      <c r="I35" s="20" t="s">
        <v>227</v>
      </c>
      <c r="J35" s="20">
        <v>462</v>
      </c>
      <c r="K35" s="20" t="s">
        <v>368</v>
      </c>
      <c r="L35" s="66">
        <v>0.25157999999999997</v>
      </c>
      <c r="M35" s="67">
        <v>1.2723880000000005</v>
      </c>
      <c r="N35" s="68">
        <v>1.0198486405424774</v>
      </c>
      <c r="O35" s="67">
        <v>1684</v>
      </c>
      <c r="P35" s="68">
        <v>229073.53400039673</v>
      </c>
    </row>
    <row r="36" spans="1:16" ht="51" x14ac:dyDescent="0.25">
      <c r="A36" s="18"/>
      <c r="B36" s="20">
        <v>5000276</v>
      </c>
      <c r="C36" s="20" t="s">
        <v>630</v>
      </c>
      <c r="D36" s="20">
        <v>3000001</v>
      </c>
      <c r="E36" s="20" t="s">
        <v>275</v>
      </c>
      <c r="F36" s="20">
        <v>1</v>
      </c>
      <c r="G36" s="20" t="s">
        <v>649</v>
      </c>
      <c r="H36" s="20">
        <v>463</v>
      </c>
      <c r="I36" s="20" t="s">
        <v>228</v>
      </c>
      <c r="J36" s="20">
        <v>463</v>
      </c>
      <c r="K36" s="20" t="s">
        <v>369</v>
      </c>
      <c r="L36" s="66">
        <v>2.1053139999999999</v>
      </c>
      <c r="M36" s="67">
        <v>3.3370969999999982</v>
      </c>
      <c r="N36" s="68">
        <v>3.0003773897697101</v>
      </c>
      <c r="O36" s="67">
        <v>3123</v>
      </c>
      <c r="P36" s="68">
        <v>3123</v>
      </c>
    </row>
    <row r="37" spans="1:16" ht="51" x14ac:dyDescent="0.25">
      <c r="A37" s="18"/>
      <c r="B37" s="20">
        <v>5000276</v>
      </c>
      <c r="C37" s="20" t="s">
        <v>630</v>
      </c>
      <c r="D37" s="20">
        <v>3000001</v>
      </c>
      <c r="E37" s="20" t="s">
        <v>275</v>
      </c>
      <c r="F37" s="20">
        <v>1</v>
      </c>
      <c r="G37" s="20" t="s">
        <v>649</v>
      </c>
      <c r="H37" s="20">
        <v>464</v>
      </c>
      <c r="I37" s="20" t="s">
        <v>229</v>
      </c>
      <c r="J37" s="20">
        <v>464</v>
      </c>
      <c r="K37" s="20" t="s">
        <v>370</v>
      </c>
      <c r="L37" s="66">
        <v>1.9799540000000004</v>
      </c>
      <c r="M37" s="67">
        <v>4.1599159999999991</v>
      </c>
      <c r="N37" s="68">
        <v>4.0970657306606881</v>
      </c>
      <c r="O37" s="67">
        <v>552</v>
      </c>
      <c r="P37" s="68">
        <v>426</v>
      </c>
    </row>
    <row r="38" spans="1:16" ht="51" x14ac:dyDescent="0.25">
      <c r="A38" s="18"/>
      <c r="B38" s="20">
        <v>5003106</v>
      </c>
      <c r="C38" s="20" t="s">
        <v>1793</v>
      </c>
      <c r="D38" s="20">
        <v>3000001</v>
      </c>
      <c r="E38" s="20" t="s">
        <v>275</v>
      </c>
      <c r="F38" s="20">
        <v>236</v>
      </c>
      <c r="G38" s="20" t="s">
        <v>299</v>
      </c>
      <c r="H38" s="20">
        <v>10</v>
      </c>
      <c r="I38" s="20" t="s">
        <v>108</v>
      </c>
      <c r="J38" s="20">
        <v>26</v>
      </c>
      <c r="K38" s="20" t="s">
        <v>1554</v>
      </c>
      <c r="L38" s="66">
        <v>11.999999999999998</v>
      </c>
      <c r="M38" s="67">
        <v>11.128218</v>
      </c>
      <c r="N38" s="68">
        <v>11.029923964291811</v>
      </c>
      <c r="O38" s="67">
        <v>2354</v>
      </c>
      <c r="P38" s="68">
        <v>2354</v>
      </c>
    </row>
    <row r="39" spans="1:16" ht="51" x14ac:dyDescent="0.25">
      <c r="A39" s="18"/>
      <c r="B39" s="20">
        <v>5003107</v>
      </c>
      <c r="C39" s="20" t="s">
        <v>1795</v>
      </c>
      <c r="D39" s="20">
        <v>3000385</v>
      </c>
      <c r="E39" s="20" t="s">
        <v>1788</v>
      </c>
      <c r="F39" s="20">
        <v>236</v>
      </c>
      <c r="G39" s="20" t="s">
        <v>299</v>
      </c>
      <c r="H39" s="20">
        <v>10</v>
      </c>
      <c r="I39" s="20" t="s">
        <v>108</v>
      </c>
      <c r="J39" s="20">
        <v>10</v>
      </c>
      <c r="K39" s="20" t="s">
        <v>1553</v>
      </c>
      <c r="L39" s="66">
        <v>229.17874799999993</v>
      </c>
      <c r="M39" s="67">
        <v>244.87066500000006</v>
      </c>
      <c r="N39" s="68">
        <v>243.83920677863352</v>
      </c>
      <c r="O39" s="67">
        <v>50648</v>
      </c>
      <c r="P39" s="68">
        <v>51040</v>
      </c>
    </row>
    <row r="40" spans="1:16" ht="51" x14ac:dyDescent="0.25">
      <c r="A40" s="18"/>
      <c r="B40" s="20">
        <v>5003107</v>
      </c>
      <c r="C40" s="20" t="s">
        <v>1795</v>
      </c>
      <c r="D40" s="20">
        <v>3000385</v>
      </c>
      <c r="E40" s="20" t="s">
        <v>1788</v>
      </c>
      <c r="F40" s="20">
        <v>236</v>
      </c>
      <c r="G40" s="20" t="s">
        <v>299</v>
      </c>
      <c r="H40" s="20">
        <v>10</v>
      </c>
      <c r="I40" s="20" t="s">
        <v>108</v>
      </c>
      <c r="J40" s="20">
        <v>26</v>
      </c>
      <c r="K40" s="20" t="s">
        <v>1554</v>
      </c>
      <c r="L40" s="66">
        <v>0</v>
      </c>
      <c r="M40" s="67">
        <v>0.144066</v>
      </c>
      <c r="N40" s="68">
        <v>0</v>
      </c>
      <c r="O40" s="67">
        <v>8286</v>
      </c>
      <c r="P40" s="68">
        <v>0</v>
      </c>
    </row>
    <row r="41" spans="1:16" ht="51" x14ac:dyDescent="0.25">
      <c r="A41" s="18"/>
      <c r="B41" s="20">
        <v>5003107</v>
      </c>
      <c r="C41" s="20" t="s">
        <v>1795</v>
      </c>
      <c r="D41" s="20">
        <v>3000385</v>
      </c>
      <c r="E41" s="20" t="s">
        <v>1788</v>
      </c>
      <c r="F41" s="20">
        <v>236</v>
      </c>
      <c r="G41" s="20" t="s">
        <v>299</v>
      </c>
      <c r="H41" s="20">
        <v>440</v>
      </c>
      <c r="I41" s="20" t="s">
        <v>205</v>
      </c>
      <c r="J41" s="20">
        <v>440</v>
      </c>
      <c r="K41" s="20" t="s">
        <v>346</v>
      </c>
      <c r="L41" s="66">
        <v>33.085687999999998</v>
      </c>
      <c r="M41" s="67">
        <v>43.172893000000009</v>
      </c>
      <c r="N41" s="68">
        <v>43.140441908151843</v>
      </c>
      <c r="O41" s="67">
        <v>57590</v>
      </c>
      <c r="P41" s="68">
        <v>57588.199890136719</v>
      </c>
    </row>
    <row r="42" spans="1:16" ht="51" x14ac:dyDescent="0.25">
      <c r="A42" s="18"/>
      <c r="B42" s="20">
        <v>5003107</v>
      </c>
      <c r="C42" s="20" t="s">
        <v>1795</v>
      </c>
      <c r="D42" s="20">
        <v>3000385</v>
      </c>
      <c r="E42" s="20" t="s">
        <v>1788</v>
      </c>
      <c r="F42" s="20">
        <v>236</v>
      </c>
      <c r="G42" s="20" t="s">
        <v>299</v>
      </c>
      <c r="H42" s="20">
        <v>441</v>
      </c>
      <c r="I42" s="20" t="s">
        <v>206</v>
      </c>
      <c r="J42" s="20">
        <v>441</v>
      </c>
      <c r="K42" s="20" t="s">
        <v>347</v>
      </c>
      <c r="L42" s="66">
        <v>63.102383000000039</v>
      </c>
      <c r="M42" s="67">
        <v>79.380526000000046</v>
      </c>
      <c r="N42" s="68">
        <v>79.302661362715298</v>
      </c>
      <c r="O42" s="67">
        <v>15313</v>
      </c>
      <c r="P42" s="68">
        <v>14638</v>
      </c>
    </row>
    <row r="43" spans="1:16" ht="51" x14ac:dyDescent="0.25">
      <c r="A43" s="18"/>
      <c r="B43" s="20">
        <v>5003107</v>
      </c>
      <c r="C43" s="20" t="s">
        <v>1795</v>
      </c>
      <c r="D43" s="20">
        <v>3000385</v>
      </c>
      <c r="E43" s="20" t="s">
        <v>1788</v>
      </c>
      <c r="F43" s="20">
        <v>236</v>
      </c>
      <c r="G43" s="20" t="s">
        <v>299</v>
      </c>
      <c r="H43" s="20">
        <v>442</v>
      </c>
      <c r="I43" s="20" t="s">
        <v>207</v>
      </c>
      <c r="J43" s="20">
        <v>442</v>
      </c>
      <c r="K43" s="20" t="s">
        <v>348</v>
      </c>
      <c r="L43" s="66">
        <v>36.71959600000001</v>
      </c>
      <c r="M43" s="67">
        <v>46.427594000000028</v>
      </c>
      <c r="N43" s="68">
        <v>45.839524502764107</v>
      </c>
      <c r="O43" s="67">
        <v>14450</v>
      </c>
      <c r="P43" s="68">
        <v>14175.899995803833</v>
      </c>
    </row>
    <row r="44" spans="1:16" ht="51" x14ac:dyDescent="0.25">
      <c r="A44" s="18"/>
      <c r="B44" s="20">
        <v>5003107</v>
      </c>
      <c r="C44" s="20" t="s">
        <v>1795</v>
      </c>
      <c r="D44" s="20">
        <v>3000385</v>
      </c>
      <c r="E44" s="20" t="s">
        <v>1788</v>
      </c>
      <c r="F44" s="20">
        <v>236</v>
      </c>
      <c r="G44" s="20" t="s">
        <v>299</v>
      </c>
      <c r="H44" s="20">
        <v>443</v>
      </c>
      <c r="I44" s="20" t="s">
        <v>208</v>
      </c>
      <c r="J44" s="20">
        <v>443</v>
      </c>
      <c r="K44" s="20" t="s">
        <v>349</v>
      </c>
      <c r="L44" s="66">
        <v>40.202225000000013</v>
      </c>
      <c r="M44" s="67">
        <v>49.482094999999994</v>
      </c>
      <c r="N44" s="68">
        <v>49.238681800041377</v>
      </c>
      <c r="O44" s="67">
        <v>11015</v>
      </c>
      <c r="P44" s="68">
        <v>11015</v>
      </c>
    </row>
    <row r="45" spans="1:16" ht="51" x14ac:dyDescent="0.25">
      <c r="A45" s="18"/>
      <c r="B45" s="20">
        <v>5003107</v>
      </c>
      <c r="C45" s="20" t="s">
        <v>1795</v>
      </c>
      <c r="D45" s="20">
        <v>3000385</v>
      </c>
      <c r="E45" s="20" t="s">
        <v>1788</v>
      </c>
      <c r="F45" s="20">
        <v>236</v>
      </c>
      <c r="G45" s="20" t="s">
        <v>299</v>
      </c>
      <c r="H45" s="20">
        <v>444</v>
      </c>
      <c r="I45" s="20" t="s">
        <v>209</v>
      </c>
      <c r="J45" s="20">
        <v>444</v>
      </c>
      <c r="K45" s="20" t="s">
        <v>350</v>
      </c>
      <c r="L45" s="66">
        <v>43.465281999999988</v>
      </c>
      <c r="M45" s="67">
        <v>56.648131999999997</v>
      </c>
      <c r="N45" s="68">
        <v>56.042746196035296</v>
      </c>
      <c r="O45" s="67">
        <v>17781</v>
      </c>
      <c r="P45" s="68">
        <v>17725</v>
      </c>
    </row>
    <row r="46" spans="1:16" ht="51" x14ac:dyDescent="0.25">
      <c r="A46" s="18"/>
      <c r="B46" s="20">
        <v>5003107</v>
      </c>
      <c r="C46" s="20" t="s">
        <v>1795</v>
      </c>
      <c r="D46" s="20">
        <v>3000385</v>
      </c>
      <c r="E46" s="20" t="s">
        <v>1788</v>
      </c>
      <c r="F46" s="20">
        <v>236</v>
      </c>
      <c r="G46" s="20" t="s">
        <v>299</v>
      </c>
      <c r="H46" s="20">
        <v>445</v>
      </c>
      <c r="I46" s="20" t="s">
        <v>210</v>
      </c>
      <c r="J46" s="20">
        <v>445</v>
      </c>
      <c r="K46" s="20" t="s">
        <v>351</v>
      </c>
      <c r="L46" s="66">
        <v>79.521978999999973</v>
      </c>
      <c r="M46" s="67">
        <v>112.42736300000013</v>
      </c>
      <c r="N46" s="68">
        <v>112.36664977716282</v>
      </c>
      <c r="O46" s="67">
        <v>29027</v>
      </c>
      <c r="P46" s="68">
        <v>29204</v>
      </c>
    </row>
    <row r="47" spans="1:16" ht="51" x14ac:dyDescent="0.25">
      <c r="A47" s="18"/>
      <c r="B47" s="20">
        <v>5003107</v>
      </c>
      <c r="C47" s="20" t="s">
        <v>1795</v>
      </c>
      <c r="D47" s="20">
        <v>3000385</v>
      </c>
      <c r="E47" s="20" t="s">
        <v>1788</v>
      </c>
      <c r="F47" s="20">
        <v>236</v>
      </c>
      <c r="G47" s="20" t="s">
        <v>299</v>
      </c>
      <c r="H47" s="20">
        <v>446</v>
      </c>
      <c r="I47" s="20" t="s">
        <v>211</v>
      </c>
      <c r="J47" s="20">
        <v>446</v>
      </c>
      <c r="K47" s="20" t="s">
        <v>352</v>
      </c>
      <c r="L47" s="66">
        <v>54.49850499999998</v>
      </c>
      <c r="M47" s="67">
        <v>71.615008999999972</v>
      </c>
      <c r="N47" s="68">
        <v>71.372584602911957</v>
      </c>
      <c r="O47" s="67">
        <v>27532</v>
      </c>
      <c r="P47" s="68">
        <v>27498</v>
      </c>
    </row>
    <row r="48" spans="1:16" ht="51" x14ac:dyDescent="0.25">
      <c r="A48" s="18"/>
      <c r="B48" s="20">
        <v>5003107</v>
      </c>
      <c r="C48" s="20" t="s">
        <v>1795</v>
      </c>
      <c r="D48" s="20">
        <v>3000385</v>
      </c>
      <c r="E48" s="20" t="s">
        <v>1788</v>
      </c>
      <c r="F48" s="20">
        <v>236</v>
      </c>
      <c r="G48" s="20" t="s">
        <v>299</v>
      </c>
      <c r="H48" s="20">
        <v>447</v>
      </c>
      <c r="I48" s="20" t="s">
        <v>212</v>
      </c>
      <c r="J48" s="20">
        <v>447</v>
      </c>
      <c r="K48" s="20" t="s">
        <v>353</v>
      </c>
      <c r="L48" s="66">
        <v>33.444349000000003</v>
      </c>
      <c r="M48" s="67">
        <v>44.136203000000009</v>
      </c>
      <c r="N48" s="68">
        <v>44.059855774044991</v>
      </c>
      <c r="O48" s="67">
        <v>6036</v>
      </c>
      <c r="P48" s="68">
        <v>5598</v>
      </c>
    </row>
    <row r="49" spans="1:16" ht="51" x14ac:dyDescent="0.25">
      <c r="A49" s="18"/>
      <c r="B49" s="20">
        <v>5003107</v>
      </c>
      <c r="C49" s="20" t="s">
        <v>1795</v>
      </c>
      <c r="D49" s="20">
        <v>3000385</v>
      </c>
      <c r="E49" s="20" t="s">
        <v>1788</v>
      </c>
      <c r="F49" s="20">
        <v>236</v>
      </c>
      <c r="G49" s="20" t="s">
        <v>299</v>
      </c>
      <c r="H49" s="20">
        <v>448</v>
      </c>
      <c r="I49" s="20" t="s">
        <v>213</v>
      </c>
      <c r="J49" s="20">
        <v>448</v>
      </c>
      <c r="K49" s="20" t="s">
        <v>354</v>
      </c>
      <c r="L49" s="66">
        <v>45.241347000000005</v>
      </c>
      <c r="M49" s="67">
        <v>52.318494000000015</v>
      </c>
      <c r="N49" s="68">
        <v>51.607242978701834</v>
      </c>
      <c r="O49" s="67">
        <v>12027</v>
      </c>
      <c r="P49" s="68">
        <v>11956.351027965546</v>
      </c>
    </row>
    <row r="50" spans="1:16" ht="51" x14ac:dyDescent="0.25">
      <c r="A50" s="18"/>
      <c r="B50" s="20">
        <v>5003107</v>
      </c>
      <c r="C50" s="20" t="s">
        <v>1795</v>
      </c>
      <c r="D50" s="20">
        <v>3000385</v>
      </c>
      <c r="E50" s="20" t="s">
        <v>1788</v>
      </c>
      <c r="F50" s="20">
        <v>236</v>
      </c>
      <c r="G50" s="20" t="s">
        <v>299</v>
      </c>
      <c r="H50" s="20">
        <v>449</v>
      </c>
      <c r="I50" s="20" t="s">
        <v>214</v>
      </c>
      <c r="J50" s="20">
        <v>449</v>
      </c>
      <c r="K50" s="20" t="s">
        <v>355</v>
      </c>
      <c r="L50" s="66">
        <v>44.396442999999991</v>
      </c>
      <c r="M50" s="67">
        <v>51.169485999999978</v>
      </c>
      <c r="N50" s="68">
        <v>51.153506549017038</v>
      </c>
      <c r="O50" s="67">
        <v>8508</v>
      </c>
      <c r="P50" s="68">
        <v>8508</v>
      </c>
    </row>
    <row r="51" spans="1:16" ht="51" x14ac:dyDescent="0.25">
      <c r="A51" s="18"/>
      <c r="B51" s="20">
        <v>5003107</v>
      </c>
      <c r="C51" s="20" t="s">
        <v>1795</v>
      </c>
      <c r="D51" s="20">
        <v>3000385</v>
      </c>
      <c r="E51" s="20" t="s">
        <v>1788</v>
      </c>
      <c r="F51" s="20">
        <v>236</v>
      </c>
      <c r="G51" s="20" t="s">
        <v>299</v>
      </c>
      <c r="H51" s="20">
        <v>450</v>
      </c>
      <c r="I51" s="20" t="s">
        <v>215</v>
      </c>
      <c r="J51" s="20">
        <v>450</v>
      </c>
      <c r="K51" s="20" t="s">
        <v>356</v>
      </c>
      <c r="L51" s="66">
        <v>46.302065000000034</v>
      </c>
      <c r="M51" s="67">
        <v>60.726881999999996</v>
      </c>
      <c r="N51" s="68">
        <v>60.12169814713161</v>
      </c>
      <c r="O51" s="67">
        <v>26457</v>
      </c>
      <c r="P51" s="68">
        <v>26111.379997253418</v>
      </c>
    </row>
    <row r="52" spans="1:16" ht="51" x14ac:dyDescent="0.25">
      <c r="A52" s="18"/>
      <c r="B52" s="20">
        <v>5003107</v>
      </c>
      <c r="C52" s="20" t="s">
        <v>1795</v>
      </c>
      <c r="D52" s="20">
        <v>3000385</v>
      </c>
      <c r="E52" s="20" t="s">
        <v>1788</v>
      </c>
      <c r="F52" s="20">
        <v>236</v>
      </c>
      <c r="G52" s="20" t="s">
        <v>299</v>
      </c>
      <c r="H52" s="20">
        <v>451</v>
      </c>
      <c r="I52" s="20" t="s">
        <v>216</v>
      </c>
      <c r="J52" s="20">
        <v>451</v>
      </c>
      <c r="K52" s="20" t="s">
        <v>357</v>
      </c>
      <c r="L52" s="66">
        <v>71.320408</v>
      </c>
      <c r="M52" s="67">
        <v>88.813356999999982</v>
      </c>
      <c r="N52" s="68">
        <v>88.27637813257752</v>
      </c>
      <c r="O52" s="67">
        <v>19108</v>
      </c>
      <c r="P52" s="68">
        <v>19331</v>
      </c>
    </row>
    <row r="53" spans="1:16" ht="51" x14ac:dyDescent="0.25">
      <c r="A53" s="18"/>
      <c r="B53" s="20">
        <v>5003107</v>
      </c>
      <c r="C53" s="20" t="s">
        <v>1795</v>
      </c>
      <c r="D53" s="20">
        <v>3000385</v>
      </c>
      <c r="E53" s="20" t="s">
        <v>1788</v>
      </c>
      <c r="F53" s="20">
        <v>236</v>
      </c>
      <c r="G53" s="20" t="s">
        <v>299</v>
      </c>
      <c r="H53" s="20">
        <v>452</v>
      </c>
      <c r="I53" s="20" t="s">
        <v>217</v>
      </c>
      <c r="J53" s="20">
        <v>452</v>
      </c>
      <c r="K53" s="20" t="s">
        <v>358</v>
      </c>
      <c r="L53" s="66">
        <v>34.28435200000002</v>
      </c>
      <c r="M53" s="67">
        <v>45.810565000000004</v>
      </c>
      <c r="N53" s="68">
        <v>45.714030934635957</v>
      </c>
      <c r="O53" s="67">
        <v>4634</v>
      </c>
      <c r="P53" s="68">
        <v>4618.5299997329712</v>
      </c>
    </row>
    <row r="54" spans="1:16" ht="51" x14ac:dyDescent="0.25">
      <c r="A54" s="18"/>
      <c r="B54" s="20">
        <v>5003107</v>
      </c>
      <c r="C54" s="20" t="s">
        <v>1795</v>
      </c>
      <c r="D54" s="20">
        <v>3000385</v>
      </c>
      <c r="E54" s="20" t="s">
        <v>1788</v>
      </c>
      <c r="F54" s="20">
        <v>236</v>
      </c>
      <c r="G54" s="20" t="s">
        <v>299</v>
      </c>
      <c r="H54" s="20">
        <v>453</v>
      </c>
      <c r="I54" s="20" t="s">
        <v>218</v>
      </c>
      <c r="J54" s="20">
        <v>453</v>
      </c>
      <c r="K54" s="20" t="s">
        <v>359</v>
      </c>
      <c r="L54" s="66">
        <v>82.948197000000093</v>
      </c>
      <c r="M54" s="67">
        <v>105.39064900000001</v>
      </c>
      <c r="N54" s="68">
        <v>105.01329878850083</v>
      </c>
      <c r="O54" s="67">
        <v>19087</v>
      </c>
      <c r="P54" s="68">
        <v>19087</v>
      </c>
    </row>
    <row r="55" spans="1:16" ht="51" x14ac:dyDescent="0.25">
      <c r="A55" s="18"/>
      <c r="B55" s="20">
        <v>5003107</v>
      </c>
      <c r="C55" s="20" t="s">
        <v>1795</v>
      </c>
      <c r="D55" s="20">
        <v>3000385</v>
      </c>
      <c r="E55" s="20" t="s">
        <v>1788</v>
      </c>
      <c r="F55" s="20">
        <v>236</v>
      </c>
      <c r="G55" s="20" t="s">
        <v>299</v>
      </c>
      <c r="H55" s="20">
        <v>454</v>
      </c>
      <c r="I55" s="20" t="s">
        <v>219</v>
      </c>
      <c r="J55" s="20">
        <v>454</v>
      </c>
      <c r="K55" s="20" t="s">
        <v>360</v>
      </c>
      <c r="L55" s="66">
        <v>7.9517989999999994</v>
      </c>
      <c r="M55" s="67">
        <v>9.5082399999999989</v>
      </c>
      <c r="N55" s="68">
        <v>9.5082402871339582</v>
      </c>
      <c r="O55" s="67">
        <v>1548</v>
      </c>
      <c r="P55" s="68">
        <v>16320</v>
      </c>
    </row>
    <row r="56" spans="1:16" ht="51" x14ac:dyDescent="0.25">
      <c r="A56" s="18"/>
      <c r="B56" s="20">
        <v>5003107</v>
      </c>
      <c r="C56" s="20" t="s">
        <v>1795</v>
      </c>
      <c r="D56" s="20">
        <v>3000385</v>
      </c>
      <c r="E56" s="20" t="s">
        <v>1788</v>
      </c>
      <c r="F56" s="20">
        <v>236</v>
      </c>
      <c r="G56" s="20" t="s">
        <v>299</v>
      </c>
      <c r="H56" s="20">
        <v>455</v>
      </c>
      <c r="I56" s="20" t="s">
        <v>220</v>
      </c>
      <c r="J56" s="20">
        <v>455</v>
      </c>
      <c r="K56" s="20" t="s">
        <v>361</v>
      </c>
      <c r="L56" s="66">
        <v>13.087110000000001</v>
      </c>
      <c r="M56" s="67">
        <v>15.832060999999992</v>
      </c>
      <c r="N56" s="68">
        <v>15.774952842388302</v>
      </c>
      <c r="O56" s="67">
        <v>1687</v>
      </c>
      <c r="P56" s="68">
        <v>242</v>
      </c>
    </row>
    <row r="57" spans="1:16" ht="51" x14ac:dyDescent="0.25">
      <c r="A57" s="18"/>
      <c r="B57" s="20">
        <v>5003107</v>
      </c>
      <c r="C57" s="20" t="s">
        <v>1795</v>
      </c>
      <c r="D57" s="20">
        <v>3000385</v>
      </c>
      <c r="E57" s="20" t="s">
        <v>1788</v>
      </c>
      <c r="F57" s="20">
        <v>236</v>
      </c>
      <c r="G57" s="20" t="s">
        <v>299</v>
      </c>
      <c r="H57" s="20">
        <v>456</v>
      </c>
      <c r="I57" s="20" t="s">
        <v>221</v>
      </c>
      <c r="J57" s="20">
        <v>456</v>
      </c>
      <c r="K57" s="20" t="s">
        <v>362</v>
      </c>
      <c r="L57" s="66">
        <v>15.295361999999999</v>
      </c>
      <c r="M57" s="67">
        <v>21.609773999999991</v>
      </c>
      <c r="N57" s="68">
        <v>21.587179770343937</v>
      </c>
      <c r="O57" s="67">
        <v>7575</v>
      </c>
      <c r="P57" s="68">
        <v>5542</v>
      </c>
    </row>
    <row r="58" spans="1:16" ht="51" x14ac:dyDescent="0.25">
      <c r="A58" s="18"/>
      <c r="B58" s="20">
        <v>5003107</v>
      </c>
      <c r="C58" s="20" t="s">
        <v>1795</v>
      </c>
      <c r="D58" s="20">
        <v>3000385</v>
      </c>
      <c r="E58" s="20" t="s">
        <v>1788</v>
      </c>
      <c r="F58" s="20">
        <v>236</v>
      </c>
      <c r="G58" s="20" t="s">
        <v>299</v>
      </c>
      <c r="H58" s="20">
        <v>457</v>
      </c>
      <c r="I58" s="20" t="s">
        <v>222</v>
      </c>
      <c r="J58" s="20">
        <v>457</v>
      </c>
      <c r="K58" s="20" t="s">
        <v>363</v>
      </c>
      <c r="L58" s="66">
        <v>68.067557999999991</v>
      </c>
      <c r="M58" s="67">
        <v>87.856163999999978</v>
      </c>
      <c r="N58" s="68">
        <v>87.820492199418368</v>
      </c>
      <c r="O58" s="67">
        <v>23242</v>
      </c>
      <c r="P58" s="68">
        <v>20671.819961547852</v>
      </c>
    </row>
    <row r="59" spans="1:16" ht="51" x14ac:dyDescent="0.25">
      <c r="A59" s="18"/>
      <c r="B59" s="20">
        <v>5003107</v>
      </c>
      <c r="C59" s="20" t="s">
        <v>1795</v>
      </c>
      <c r="D59" s="20">
        <v>3000385</v>
      </c>
      <c r="E59" s="20" t="s">
        <v>1788</v>
      </c>
      <c r="F59" s="20">
        <v>236</v>
      </c>
      <c r="G59" s="20" t="s">
        <v>299</v>
      </c>
      <c r="H59" s="20">
        <v>458</v>
      </c>
      <c r="I59" s="20" t="s">
        <v>223</v>
      </c>
      <c r="J59" s="20">
        <v>458</v>
      </c>
      <c r="K59" s="20" t="s">
        <v>364</v>
      </c>
      <c r="L59" s="66">
        <v>79.726656999999989</v>
      </c>
      <c r="M59" s="67">
        <v>99.229338000000098</v>
      </c>
      <c r="N59" s="68">
        <v>99.091110454988666</v>
      </c>
      <c r="O59" s="67">
        <v>55270</v>
      </c>
      <c r="P59" s="68">
        <v>55229</v>
      </c>
    </row>
    <row r="60" spans="1:16" ht="51" x14ac:dyDescent="0.25">
      <c r="A60" s="18"/>
      <c r="B60" s="20">
        <v>5003107</v>
      </c>
      <c r="C60" s="20" t="s">
        <v>1795</v>
      </c>
      <c r="D60" s="20">
        <v>3000385</v>
      </c>
      <c r="E60" s="20" t="s">
        <v>1788</v>
      </c>
      <c r="F60" s="20">
        <v>236</v>
      </c>
      <c r="G60" s="20" t="s">
        <v>299</v>
      </c>
      <c r="H60" s="20">
        <v>459</v>
      </c>
      <c r="I60" s="20" t="s">
        <v>224</v>
      </c>
      <c r="J60" s="20">
        <v>459</v>
      </c>
      <c r="K60" s="20" t="s">
        <v>365</v>
      </c>
      <c r="L60" s="66">
        <v>46.426702999999982</v>
      </c>
      <c r="M60" s="67">
        <v>57.862480000000019</v>
      </c>
      <c r="N60" s="68">
        <v>57.493634739344998</v>
      </c>
      <c r="O60" s="67">
        <v>12502</v>
      </c>
      <c r="P60" s="68">
        <v>12485.199951171875</v>
      </c>
    </row>
    <row r="61" spans="1:16" ht="51" x14ac:dyDescent="0.25">
      <c r="A61" s="18"/>
      <c r="B61" s="20">
        <v>5003107</v>
      </c>
      <c r="C61" s="20" t="s">
        <v>1795</v>
      </c>
      <c r="D61" s="20">
        <v>3000385</v>
      </c>
      <c r="E61" s="20" t="s">
        <v>1788</v>
      </c>
      <c r="F61" s="20">
        <v>236</v>
      </c>
      <c r="G61" s="20" t="s">
        <v>299</v>
      </c>
      <c r="H61" s="20">
        <v>460</v>
      </c>
      <c r="I61" s="20" t="s">
        <v>225</v>
      </c>
      <c r="J61" s="20">
        <v>460</v>
      </c>
      <c r="K61" s="20" t="s">
        <v>366</v>
      </c>
      <c r="L61" s="66">
        <v>16.168085999999999</v>
      </c>
      <c r="M61" s="67">
        <v>19.429644</v>
      </c>
      <c r="N61" s="68">
        <v>19.425876067019999</v>
      </c>
      <c r="O61" s="67">
        <v>2137</v>
      </c>
      <c r="P61" s="68">
        <v>2137</v>
      </c>
    </row>
    <row r="62" spans="1:16" ht="51" x14ac:dyDescent="0.25">
      <c r="A62" s="18"/>
      <c r="B62" s="20">
        <v>5003107</v>
      </c>
      <c r="C62" s="20" t="s">
        <v>1795</v>
      </c>
      <c r="D62" s="20">
        <v>3000385</v>
      </c>
      <c r="E62" s="20" t="s">
        <v>1788</v>
      </c>
      <c r="F62" s="20">
        <v>236</v>
      </c>
      <c r="G62" s="20" t="s">
        <v>299</v>
      </c>
      <c r="H62" s="20">
        <v>461</v>
      </c>
      <c r="I62" s="20" t="s">
        <v>226</v>
      </c>
      <c r="J62" s="20">
        <v>461</v>
      </c>
      <c r="K62" s="20" t="s">
        <v>367</v>
      </c>
      <c r="L62" s="66">
        <v>23.763749999999998</v>
      </c>
      <c r="M62" s="67">
        <v>26.935660999999996</v>
      </c>
      <c r="N62" s="68">
        <v>26.921108891212498</v>
      </c>
      <c r="O62" s="67">
        <v>4619</v>
      </c>
      <c r="P62" s="68">
        <v>4618.98388671875</v>
      </c>
    </row>
    <row r="63" spans="1:16" ht="51" x14ac:dyDescent="0.25">
      <c r="A63" s="18"/>
      <c r="B63" s="20">
        <v>5003107</v>
      </c>
      <c r="C63" s="20" t="s">
        <v>1795</v>
      </c>
      <c r="D63" s="20">
        <v>3000385</v>
      </c>
      <c r="E63" s="20" t="s">
        <v>1788</v>
      </c>
      <c r="F63" s="20">
        <v>236</v>
      </c>
      <c r="G63" s="20" t="s">
        <v>299</v>
      </c>
      <c r="H63" s="20">
        <v>462</v>
      </c>
      <c r="I63" s="20" t="s">
        <v>227</v>
      </c>
      <c r="J63" s="20">
        <v>462</v>
      </c>
      <c r="K63" s="20" t="s">
        <v>368</v>
      </c>
      <c r="L63" s="66">
        <v>27.39034100000001</v>
      </c>
      <c r="M63" s="67">
        <v>38.887382999999986</v>
      </c>
      <c r="N63" s="68">
        <v>38.824137065792456</v>
      </c>
      <c r="O63" s="67">
        <v>5255</v>
      </c>
      <c r="P63" s="68">
        <v>4426.5168714523315</v>
      </c>
    </row>
    <row r="64" spans="1:16" ht="51" x14ac:dyDescent="0.25">
      <c r="A64" s="18"/>
      <c r="B64" s="20">
        <v>5003107</v>
      </c>
      <c r="C64" s="20" t="s">
        <v>1795</v>
      </c>
      <c r="D64" s="20">
        <v>3000385</v>
      </c>
      <c r="E64" s="20" t="s">
        <v>1788</v>
      </c>
      <c r="F64" s="20">
        <v>236</v>
      </c>
      <c r="G64" s="20" t="s">
        <v>299</v>
      </c>
      <c r="H64" s="20">
        <v>463</v>
      </c>
      <c r="I64" s="20" t="s">
        <v>228</v>
      </c>
      <c r="J64" s="20">
        <v>463</v>
      </c>
      <c r="K64" s="20" t="s">
        <v>369</v>
      </c>
      <c r="L64" s="66">
        <v>47.851120999999999</v>
      </c>
      <c r="M64" s="67">
        <v>53.595264</v>
      </c>
      <c r="N64" s="68">
        <v>53.49349313712446</v>
      </c>
      <c r="O64" s="67">
        <v>8968</v>
      </c>
      <c r="P64" s="68">
        <v>8968</v>
      </c>
    </row>
    <row r="65" spans="1:16" ht="51" x14ac:dyDescent="0.25">
      <c r="A65" s="18"/>
      <c r="B65" s="20">
        <v>5003107</v>
      </c>
      <c r="C65" s="20" t="s">
        <v>1795</v>
      </c>
      <c r="D65" s="20">
        <v>3000385</v>
      </c>
      <c r="E65" s="20" t="s">
        <v>1788</v>
      </c>
      <c r="F65" s="20">
        <v>236</v>
      </c>
      <c r="G65" s="20" t="s">
        <v>299</v>
      </c>
      <c r="H65" s="20">
        <v>464</v>
      </c>
      <c r="I65" s="20" t="s">
        <v>229</v>
      </c>
      <c r="J65" s="20">
        <v>464</v>
      </c>
      <c r="K65" s="20" t="s">
        <v>370</v>
      </c>
      <c r="L65" s="66">
        <v>31.726781000000003</v>
      </c>
      <c r="M65" s="67">
        <v>36.021274999999996</v>
      </c>
      <c r="N65" s="68">
        <v>35.606718632509001</v>
      </c>
      <c r="O65" s="67">
        <v>2175</v>
      </c>
      <c r="P65" s="68">
        <v>1626.4799957275391</v>
      </c>
    </row>
    <row r="66" spans="1:16" ht="38.25" x14ac:dyDescent="0.25">
      <c r="A66" s="18"/>
      <c r="B66" s="20">
        <v>5003108</v>
      </c>
      <c r="C66" s="20" t="s">
        <v>1796</v>
      </c>
      <c r="D66" s="20">
        <v>3000385</v>
      </c>
      <c r="E66" s="20" t="s">
        <v>1788</v>
      </c>
      <c r="F66" s="20">
        <v>236</v>
      </c>
      <c r="G66" s="20" t="s">
        <v>299</v>
      </c>
      <c r="H66" s="20">
        <v>10</v>
      </c>
      <c r="I66" s="20" t="s">
        <v>108</v>
      </c>
      <c r="J66" s="20">
        <v>10</v>
      </c>
      <c r="K66" s="20" t="s">
        <v>1553</v>
      </c>
      <c r="L66" s="66">
        <v>477.74523899999991</v>
      </c>
      <c r="M66" s="67">
        <v>512.67773199999988</v>
      </c>
      <c r="N66" s="68">
        <v>510.85882000206038</v>
      </c>
      <c r="O66" s="67">
        <v>13486</v>
      </c>
      <c r="P66" s="68">
        <v>13402</v>
      </c>
    </row>
    <row r="67" spans="1:16" ht="51" x14ac:dyDescent="0.25">
      <c r="A67" s="18"/>
      <c r="B67" s="20">
        <v>5003108</v>
      </c>
      <c r="C67" s="20" t="s">
        <v>1796</v>
      </c>
      <c r="D67" s="20">
        <v>3000385</v>
      </c>
      <c r="E67" s="20" t="s">
        <v>1788</v>
      </c>
      <c r="F67" s="20">
        <v>236</v>
      </c>
      <c r="G67" s="20" t="s">
        <v>299</v>
      </c>
      <c r="H67" s="20">
        <v>10</v>
      </c>
      <c r="I67" s="20" t="s">
        <v>108</v>
      </c>
      <c r="J67" s="20">
        <v>26</v>
      </c>
      <c r="K67" s="20" t="s">
        <v>1554</v>
      </c>
      <c r="L67" s="66">
        <v>75</v>
      </c>
      <c r="M67" s="67">
        <v>3.0000000000000001E-5</v>
      </c>
      <c r="N67" s="68">
        <v>0</v>
      </c>
      <c r="O67" s="67">
        <v>1</v>
      </c>
      <c r="P67" s="68">
        <v>0</v>
      </c>
    </row>
    <row r="68" spans="1:16" ht="51" x14ac:dyDescent="0.25">
      <c r="A68" s="18"/>
      <c r="B68" s="20">
        <v>5003108</v>
      </c>
      <c r="C68" s="20" t="s">
        <v>1796</v>
      </c>
      <c r="D68" s="20">
        <v>3000385</v>
      </c>
      <c r="E68" s="20" t="s">
        <v>1788</v>
      </c>
      <c r="F68" s="20">
        <v>236</v>
      </c>
      <c r="G68" s="20" t="s">
        <v>299</v>
      </c>
      <c r="H68" s="20">
        <v>440</v>
      </c>
      <c r="I68" s="20" t="s">
        <v>205</v>
      </c>
      <c r="J68" s="20">
        <v>440</v>
      </c>
      <c r="K68" s="20" t="s">
        <v>346</v>
      </c>
      <c r="L68" s="66">
        <v>82.453167999999977</v>
      </c>
      <c r="M68" s="67">
        <v>105.78579400000001</v>
      </c>
      <c r="N68" s="68">
        <v>105.78579185530543</v>
      </c>
      <c r="O68" s="67">
        <v>53117</v>
      </c>
      <c r="P68" s="68">
        <v>53117</v>
      </c>
    </row>
    <row r="69" spans="1:16" ht="51" x14ac:dyDescent="0.25">
      <c r="A69" s="18"/>
      <c r="B69" s="20">
        <v>5003108</v>
      </c>
      <c r="C69" s="20" t="s">
        <v>1796</v>
      </c>
      <c r="D69" s="20">
        <v>3000385</v>
      </c>
      <c r="E69" s="20" t="s">
        <v>1788</v>
      </c>
      <c r="F69" s="20">
        <v>236</v>
      </c>
      <c r="G69" s="20" t="s">
        <v>299</v>
      </c>
      <c r="H69" s="20">
        <v>441</v>
      </c>
      <c r="I69" s="20" t="s">
        <v>206</v>
      </c>
      <c r="J69" s="20">
        <v>441</v>
      </c>
      <c r="K69" s="20" t="s">
        <v>347</v>
      </c>
      <c r="L69" s="66">
        <v>173.73898600000001</v>
      </c>
      <c r="M69" s="67">
        <v>211.91082999999998</v>
      </c>
      <c r="N69" s="68">
        <v>211.64150723372586</v>
      </c>
      <c r="O69" s="67">
        <v>21233</v>
      </c>
      <c r="P69" s="68">
        <v>20442</v>
      </c>
    </row>
    <row r="70" spans="1:16" ht="51" x14ac:dyDescent="0.25">
      <c r="A70" s="18"/>
      <c r="B70" s="20">
        <v>5003108</v>
      </c>
      <c r="C70" s="20" t="s">
        <v>1796</v>
      </c>
      <c r="D70" s="20">
        <v>3000385</v>
      </c>
      <c r="E70" s="20" t="s">
        <v>1788</v>
      </c>
      <c r="F70" s="20">
        <v>236</v>
      </c>
      <c r="G70" s="20" t="s">
        <v>299</v>
      </c>
      <c r="H70" s="20">
        <v>442</v>
      </c>
      <c r="I70" s="20" t="s">
        <v>207</v>
      </c>
      <c r="J70" s="20">
        <v>442</v>
      </c>
      <c r="K70" s="20" t="s">
        <v>348</v>
      </c>
      <c r="L70" s="66">
        <v>93.063412999999954</v>
      </c>
      <c r="M70" s="67">
        <v>114.14402399999997</v>
      </c>
      <c r="N70" s="68">
        <v>112.50605533353519</v>
      </c>
      <c r="O70" s="67">
        <v>11794</v>
      </c>
      <c r="P70" s="68">
        <v>11222.199981689453</v>
      </c>
    </row>
    <row r="71" spans="1:16" ht="51" x14ac:dyDescent="0.25">
      <c r="A71" s="18"/>
      <c r="B71" s="20">
        <v>5003108</v>
      </c>
      <c r="C71" s="20" t="s">
        <v>1796</v>
      </c>
      <c r="D71" s="20">
        <v>3000385</v>
      </c>
      <c r="E71" s="20" t="s">
        <v>1788</v>
      </c>
      <c r="F71" s="20">
        <v>236</v>
      </c>
      <c r="G71" s="20" t="s">
        <v>299</v>
      </c>
      <c r="H71" s="20">
        <v>443</v>
      </c>
      <c r="I71" s="20" t="s">
        <v>208</v>
      </c>
      <c r="J71" s="20">
        <v>443</v>
      </c>
      <c r="K71" s="20" t="s">
        <v>349</v>
      </c>
      <c r="L71" s="66">
        <v>121.00451200000003</v>
      </c>
      <c r="M71" s="67">
        <v>139.92767099999995</v>
      </c>
      <c r="N71" s="68">
        <v>138.9761020711303</v>
      </c>
      <c r="O71" s="67">
        <v>14481</v>
      </c>
      <c r="P71" s="68">
        <v>14312</v>
      </c>
    </row>
    <row r="72" spans="1:16" ht="51" x14ac:dyDescent="0.25">
      <c r="A72" s="18"/>
      <c r="B72" s="20">
        <v>5003108</v>
      </c>
      <c r="C72" s="20" t="s">
        <v>1796</v>
      </c>
      <c r="D72" s="20">
        <v>3000385</v>
      </c>
      <c r="E72" s="20" t="s">
        <v>1788</v>
      </c>
      <c r="F72" s="20">
        <v>236</v>
      </c>
      <c r="G72" s="20" t="s">
        <v>299</v>
      </c>
      <c r="H72" s="20">
        <v>444</v>
      </c>
      <c r="I72" s="20" t="s">
        <v>209</v>
      </c>
      <c r="J72" s="20">
        <v>444</v>
      </c>
      <c r="K72" s="20" t="s">
        <v>350</v>
      </c>
      <c r="L72" s="66">
        <v>143.075861</v>
      </c>
      <c r="M72" s="67">
        <v>180.09069100000013</v>
      </c>
      <c r="N72" s="68">
        <v>178.20765339490026</v>
      </c>
      <c r="O72" s="67">
        <v>18352</v>
      </c>
      <c r="P72" s="68">
        <v>18287</v>
      </c>
    </row>
    <row r="73" spans="1:16" ht="51" x14ac:dyDescent="0.25">
      <c r="A73" s="18"/>
      <c r="B73" s="20">
        <v>5003108</v>
      </c>
      <c r="C73" s="20" t="s">
        <v>1796</v>
      </c>
      <c r="D73" s="20">
        <v>3000385</v>
      </c>
      <c r="E73" s="20" t="s">
        <v>1788</v>
      </c>
      <c r="F73" s="20">
        <v>236</v>
      </c>
      <c r="G73" s="20" t="s">
        <v>299</v>
      </c>
      <c r="H73" s="20">
        <v>445</v>
      </c>
      <c r="I73" s="20" t="s">
        <v>210</v>
      </c>
      <c r="J73" s="20">
        <v>445</v>
      </c>
      <c r="K73" s="20" t="s">
        <v>351</v>
      </c>
      <c r="L73" s="66">
        <v>290.28019200000028</v>
      </c>
      <c r="M73" s="67">
        <v>359.0715839999998</v>
      </c>
      <c r="N73" s="68">
        <v>359.02629860534216</v>
      </c>
      <c r="O73" s="67">
        <v>47049</v>
      </c>
      <c r="P73" s="68">
        <v>47049</v>
      </c>
    </row>
    <row r="74" spans="1:16" ht="51" x14ac:dyDescent="0.25">
      <c r="A74" s="18"/>
      <c r="B74" s="20">
        <v>5003108</v>
      </c>
      <c r="C74" s="20" t="s">
        <v>1796</v>
      </c>
      <c r="D74" s="20">
        <v>3000385</v>
      </c>
      <c r="E74" s="20" t="s">
        <v>1788</v>
      </c>
      <c r="F74" s="20">
        <v>236</v>
      </c>
      <c r="G74" s="20" t="s">
        <v>299</v>
      </c>
      <c r="H74" s="20">
        <v>446</v>
      </c>
      <c r="I74" s="20" t="s">
        <v>211</v>
      </c>
      <c r="J74" s="20">
        <v>446</v>
      </c>
      <c r="K74" s="20" t="s">
        <v>352</v>
      </c>
      <c r="L74" s="66">
        <v>187.54825899999997</v>
      </c>
      <c r="M74" s="67">
        <v>234.810453</v>
      </c>
      <c r="N74" s="68">
        <v>234.19839632697403</v>
      </c>
      <c r="O74" s="67">
        <v>25576</v>
      </c>
      <c r="P74" s="68">
        <v>25576</v>
      </c>
    </row>
    <row r="75" spans="1:16" ht="51" x14ac:dyDescent="0.25">
      <c r="A75" s="18"/>
      <c r="B75" s="20">
        <v>5003108</v>
      </c>
      <c r="C75" s="20" t="s">
        <v>1796</v>
      </c>
      <c r="D75" s="20">
        <v>3000385</v>
      </c>
      <c r="E75" s="20" t="s">
        <v>1788</v>
      </c>
      <c r="F75" s="20">
        <v>236</v>
      </c>
      <c r="G75" s="20" t="s">
        <v>299</v>
      </c>
      <c r="H75" s="20">
        <v>447</v>
      </c>
      <c r="I75" s="20" t="s">
        <v>212</v>
      </c>
      <c r="J75" s="20">
        <v>447</v>
      </c>
      <c r="K75" s="20" t="s">
        <v>353</v>
      </c>
      <c r="L75" s="66">
        <v>104.69366600000002</v>
      </c>
      <c r="M75" s="67">
        <v>124.01545200000001</v>
      </c>
      <c r="N75" s="68">
        <v>122.64297081821132</v>
      </c>
      <c r="O75" s="67">
        <v>15289</v>
      </c>
      <c r="P75" s="68">
        <v>13694</v>
      </c>
    </row>
    <row r="76" spans="1:16" ht="51" x14ac:dyDescent="0.25">
      <c r="A76" s="18"/>
      <c r="B76" s="20">
        <v>5003108</v>
      </c>
      <c r="C76" s="20" t="s">
        <v>1796</v>
      </c>
      <c r="D76" s="20">
        <v>3000385</v>
      </c>
      <c r="E76" s="20" t="s">
        <v>1788</v>
      </c>
      <c r="F76" s="20">
        <v>236</v>
      </c>
      <c r="G76" s="20" t="s">
        <v>299</v>
      </c>
      <c r="H76" s="20">
        <v>448</v>
      </c>
      <c r="I76" s="20" t="s">
        <v>213</v>
      </c>
      <c r="J76" s="20">
        <v>448</v>
      </c>
      <c r="K76" s="20" t="s">
        <v>354</v>
      </c>
      <c r="L76" s="66">
        <v>125.56234200000003</v>
      </c>
      <c r="M76" s="67">
        <v>158.44186899999985</v>
      </c>
      <c r="N76" s="68">
        <v>156.10846717865206</v>
      </c>
      <c r="O76" s="67">
        <v>16290</v>
      </c>
      <c r="P76" s="68">
        <v>16135.073977470398</v>
      </c>
    </row>
    <row r="77" spans="1:16" ht="51" x14ac:dyDescent="0.25">
      <c r="A77" s="18"/>
      <c r="B77" s="20">
        <v>5003108</v>
      </c>
      <c r="C77" s="20" t="s">
        <v>1796</v>
      </c>
      <c r="D77" s="20">
        <v>3000385</v>
      </c>
      <c r="E77" s="20" t="s">
        <v>1788</v>
      </c>
      <c r="F77" s="20">
        <v>236</v>
      </c>
      <c r="G77" s="20" t="s">
        <v>299</v>
      </c>
      <c r="H77" s="20">
        <v>449</v>
      </c>
      <c r="I77" s="20" t="s">
        <v>214</v>
      </c>
      <c r="J77" s="20">
        <v>449</v>
      </c>
      <c r="K77" s="20" t="s">
        <v>355</v>
      </c>
      <c r="L77" s="66">
        <v>84.241574000000014</v>
      </c>
      <c r="M77" s="67">
        <v>97.421190000000024</v>
      </c>
      <c r="N77" s="68">
        <v>97.38091675414762</v>
      </c>
      <c r="O77" s="67">
        <v>6062</v>
      </c>
      <c r="P77" s="68">
        <v>6062</v>
      </c>
    </row>
    <row r="78" spans="1:16" ht="51" x14ac:dyDescent="0.25">
      <c r="A78" s="18"/>
      <c r="B78" s="20">
        <v>5003108</v>
      </c>
      <c r="C78" s="20" t="s">
        <v>1796</v>
      </c>
      <c r="D78" s="20">
        <v>3000385</v>
      </c>
      <c r="E78" s="20" t="s">
        <v>1788</v>
      </c>
      <c r="F78" s="20">
        <v>236</v>
      </c>
      <c r="G78" s="20" t="s">
        <v>299</v>
      </c>
      <c r="H78" s="20">
        <v>450</v>
      </c>
      <c r="I78" s="20" t="s">
        <v>215</v>
      </c>
      <c r="J78" s="20">
        <v>450</v>
      </c>
      <c r="K78" s="20" t="s">
        <v>356</v>
      </c>
      <c r="L78" s="66">
        <v>173.48859300000004</v>
      </c>
      <c r="M78" s="67">
        <v>213.97637299999994</v>
      </c>
      <c r="N78" s="68">
        <v>211.41945371194743</v>
      </c>
      <c r="O78" s="67">
        <v>28361</v>
      </c>
      <c r="P78" s="68">
        <v>28075.500122070313</v>
      </c>
    </row>
    <row r="79" spans="1:16" ht="51" x14ac:dyDescent="0.25">
      <c r="A79" s="18"/>
      <c r="B79" s="20">
        <v>5003108</v>
      </c>
      <c r="C79" s="20" t="s">
        <v>1796</v>
      </c>
      <c r="D79" s="20">
        <v>3000385</v>
      </c>
      <c r="E79" s="20" t="s">
        <v>1788</v>
      </c>
      <c r="F79" s="20">
        <v>236</v>
      </c>
      <c r="G79" s="20" t="s">
        <v>299</v>
      </c>
      <c r="H79" s="20">
        <v>451</v>
      </c>
      <c r="I79" s="20" t="s">
        <v>216</v>
      </c>
      <c r="J79" s="20">
        <v>451</v>
      </c>
      <c r="K79" s="20" t="s">
        <v>357</v>
      </c>
      <c r="L79" s="66">
        <v>211.24699899999996</v>
      </c>
      <c r="M79" s="67">
        <v>251.62784799999997</v>
      </c>
      <c r="N79" s="68">
        <v>251.20370085674222</v>
      </c>
      <c r="O79" s="67">
        <v>28128</v>
      </c>
      <c r="P79" s="68">
        <v>20277</v>
      </c>
    </row>
    <row r="80" spans="1:16" ht="51" x14ac:dyDescent="0.25">
      <c r="A80" s="18"/>
      <c r="B80" s="20">
        <v>5003108</v>
      </c>
      <c r="C80" s="20" t="s">
        <v>1796</v>
      </c>
      <c r="D80" s="20">
        <v>3000385</v>
      </c>
      <c r="E80" s="20" t="s">
        <v>1788</v>
      </c>
      <c r="F80" s="20">
        <v>236</v>
      </c>
      <c r="G80" s="20" t="s">
        <v>299</v>
      </c>
      <c r="H80" s="20">
        <v>452</v>
      </c>
      <c r="I80" s="20" t="s">
        <v>217</v>
      </c>
      <c r="J80" s="20">
        <v>452</v>
      </c>
      <c r="K80" s="20" t="s">
        <v>358</v>
      </c>
      <c r="L80" s="66">
        <v>119.10858399999998</v>
      </c>
      <c r="M80" s="67">
        <v>139.80065400000004</v>
      </c>
      <c r="N80" s="68">
        <v>139.77748790779879</v>
      </c>
      <c r="O80" s="67">
        <v>6811</v>
      </c>
      <c r="P80" s="68">
        <v>6810.5400009155273</v>
      </c>
    </row>
    <row r="81" spans="1:16" ht="51" x14ac:dyDescent="0.25">
      <c r="A81" s="18"/>
      <c r="B81" s="20">
        <v>5003108</v>
      </c>
      <c r="C81" s="20" t="s">
        <v>1796</v>
      </c>
      <c r="D81" s="20">
        <v>3000385</v>
      </c>
      <c r="E81" s="20" t="s">
        <v>1788</v>
      </c>
      <c r="F81" s="20">
        <v>236</v>
      </c>
      <c r="G81" s="20" t="s">
        <v>299</v>
      </c>
      <c r="H81" s="20">
        <v>453</v>
      </c>
      <c r="I81" s="20" t="s">
        <v>218</v>
      </c>
      <c r="J81" s="20">
        <v>453</v>
      </c>
      <c r="K81" s="20" t="s">
        <v>359</v>
      </c>
      <c r="L81" s="66">
        <v>175.59483399999999</v>
      </c>
      <c r="M81" s="67">
        <v>229.46574800000008</v>
      </c>
      <c r="N81" s="68">
        <v>228.06930473016109</v>
      </c>
      <c r="O81" s="67">
        <v>39034</v>
      </c>
      <c r="P81" s="68">
        <v>39034</v>
      </c>
    </row>
    <row r="82" spans="1:16" ht="51" x14ac:dyDescent="0.25">
      <c r="A82" s="18"/>
      <c r="B82" s="20">
        <v>5003108</v>
      </c>
      <c r="C82" s="20" t="s">
        <v>1796</v>
      </c>
      <c r="D82" s="20">
        <v>3000385</v>
      </c>
      <c r="E82" s="20" t="s">
        <v>1788</v>
      </c>
      <c r="F82" s="20">
        <v>236</v>
      </c>
      <c r="G82" s="20" t="s">
        <v>299</v>
      </c>
      <c r="H82" s="20">
        <v>454</v>
      </c>
      <c r="I82" s="20" t="s">
        <v>219</v>
      </c>
      <c r="J82" s="20">
        <v>454</v>
      </c>
      <c r="K82" s="20" t="s">
        <v>360</v>
      </c>
      <c r="L82" s="66">
        <v>17.497515999999997</v>
      </c>
      <c r="M82" s="67">
        <v>20.933294000000004</v>
      </c>
      <c r="N82" s="68">
        <v>20.933291529305279</v>
      </c>
      <c r="O82" s="67">
        <v>3165</v>
      </c>
      <c r="P82" s="68">
        <v>27285</v>
      </c>
    </row>
    <row r="83" spans="1:16" ht="51" x14ac:dyDescent="0.25">
      <c r="A83" s="18"/>
      <c r="B83" s="20">
        <v>5003108</v>
      </c>
      <c r="C83" s="20" t="s">
        <v>1796</v>
      </c>
      <c r="D83" s="20">
        <v>3000385</v>
      </c>
      <c r="E83" s="20" t="s">
        <v>1788</v>
      </c>
      <c r="F83" s="20">
        <v>236</v>
      </c>
      <c r="G83" s="20" t="s">
        <v>299</v>
      </c>
      <c r="H83" s="20">
        <v>455</v>
      </c>
      <c r="I83" s="20" t="s">
        <v>220</v>
      </c>
      <c r="J83" s="20">
        <v>455</v>
      </c>
      <c r="K83" s="20" t="s">
        <v>361</v>
      </c>
      <c r="L83" s="66">
        <v>24.539904999999997</v>
      </c>
      <c r="M83" s="67">
        <v>32.321503999999997</v>
      </c>
      <c r="N83" s="68">
        <v>31.18754536571214</v>
      </c>
      <c r="O83" s="67">
        <v>3821</v>
      </c>
      <c r="P83" s="68">
        <v>2112</v>
      </c>
    </row>
    <row r="84" spans="1:16" ht="51" x14ac:dyDescent="0.25">
      <c r="A84" s="18"/>
      <c r="B84" s="20">
        <v>5003108</v>
      </c>
      <c r="C84" s="20" t="s">
        <v>1796</v>
      </c>
      <c r="D84" s="20">
        <v>3000385</v>
      </c>
      <c r="E84" s="20" t="s">
        <v>1788</v>
      </c>
      <c r="F84" s="20">
        <v>236</v>
      </c>
      <c r="G84" s="20" t="s">
        <v>299</v>
      </c>
      <c r="H84" s="20">
        <v>456</v>
      </c>
      <c r="I84" s="20" t="s">
        <v>221</v>
      </c>
      <c r="J84" s="20">
        <v>456</v>
      </c>
      <c r="K84" s="20" t="s">
        <v>362</v>
      </c>
      <c r="L84" s="66">
        <v>48.115308000000006</v>
      </c>
      <c r="M84" s="67">
        <v>62.953421999999989</v>
      </c>
      <c r="N84" s="68">
        <v>62.907346797699574</v>
      </c>
      <c r="O84" s="67">
        <v>14324</v>
      </c>
      <c r="P84" s="68">
        <v>9247.5</v>
      </c>
    </row>
    <row r="85" spans="1:16" ht="51" x14ac:dyDescent="0.25">
      <c r="A85" s="18"/>
      <c r="B85" s="20">
        <v>5003108</v>
      </c>
      <c r="C85" s="20" t="s">
        <v>1796</v>
      </c>
      <c r="D85" s="20">
        <v>3000385</v>
      </c>
      <c r="E85" s="20" t="s">
        <v>1788</v>
      </c>
      <c r="F85" s="20">
        <v>236</v>
      </c>
      <c r="G85" s="20" t="s">
        <v>299</v>
      </c>
      <c r="H85" s="20">
        <v>457</v>
      </c>
      <c r="I85" s="20" t="s">
        <v>222</v>
      </c>
      <c r="J85" s="20">
        <v>457</v>
      </c>
      <c r="K85" s="20" t="s">
        <v>363</v>
      </c>
      <c r="L85" s="66">
        <v>203.46678800000009</v>
      </c>
      <c r="M85" s="67">
        <v>250.33959400000015</v>
      </c>
      <c r="N85" s="68">
        <v>250.33665287762415</v>
      </c>
      <c r="O85" s="67">
        <v>18526</v>
      </c>
      <c r="P85" s="68">
        <v>16169.664021492004</v>
      </c>
    </row>
    <row r="86" spans="1:16" ht="51" x14ac:dyDescent="0.25">
      <c r="A86" s="18"/>
      <c r="B86" s="20">
        <v>5003108</v>
      </c>
      <c r="C86" s="20" t="s">
        <v>1796</v>
      </c>
      <c r="D86" s="20">
        <v>3000385</v>
      </c>
      <c r="E86" s="20" t="s">
        <v>1788</v>
      </c>
      <c r="F86" s="20">
        <v>236</v>
      </c>
      <c r="G86" s="20" t="s">
        <v>299</v>
      </c>
      <c r="H86" s="20">
        <v>458</v>
      </c>
      <c r="I86" s="20" t="s">
        <v>223</v>
      </c>
      <c r="J86" s="20">
        <v>458</v>
      </c>
      <c r="K86" s="20" t="s">
        <v>364</v>
      </c>
      <c r="L86" s="66">
        <v>212.22810199999995</v>
      </c>
      <c r="M86" s="67">
        <v>262.53181499999999</v>
      </c>
      <c r="N86" s="68">
        <v>262.32867113850079</v>
      </c>
      <c r="O86" s="67">
        <v>26333</v>
      </c>
      <c r="P86" s="68">
        <v>26333</v>
      </c>
    </row>
    <row r="87" spans="1:16" ht="51" x14ac:dyDescent="0.25">
      <c r="A87" s="18"/>
      <c r="B87" s="20">
        <v>5003108</v>
      </c>
      <c r="C87" s="20" t="s">
        <v>1796</v>
      </c>
      <c r="D87" s="20">
        <v>3000385</v>
      </c>
      <c r="E87" s="20" t="s">
        <v>1788</v>
      </c>
      <c r="F87" s="20">
        <v>236</v>
      </c>
      <c r="G87" s="20" t="s">
        <v>299</v>
      </c>
      <c r="H87" s="20">
        <v>459</v>
      </c>
      <c r="I87" s="20" t="s">
        <v>224</v>
      </c>
      <c r="J87" s="20">
        <v>459</v>
      </c>
      <c r="K87" s="20" t="s">
        <v>365</v>
      </c>
      <c r="L87" s="66">
        <v>133.045794</v>
      </c>
      <c r="M87" s="67">
        <v>163.24745799999999</v>
      </c>
      <c r="N87" s="68">
        <v>162.60345558694098</v>
      </c>
      <c r="O87" s="67">
        <v>20455</v>
      </c>
      <c r="P87" s="68">
        <v>18054.299957275391</v>
      </c>
    </row>
    <row r="88" spans="1:16" ht="51" x14ac:dyDescent="0.25">
      <c r="A88" s="18"/>
      <c r="B88" s="20">
        <v>5003108</v>
      </c>
      <c r="C88" s="20" t="s">
        <v>1796</v>
      </c>
      <c r="D88" s="20">
        <v>3000385</v>
      </c>
      <c r="E88" s="20" t="s">
        <v>1788</v>
      </c>
      <c r="F88" s="20">
        <v>236</v>
      </c>
      <c r="G88" s="20" t="s">
        <v>299</v>
      </c>
      <c r="H88" s="20">
        <v>460</v>
      </c>
      <c r="I88" s="20" t="s">
        <v>225</v>
      </c>
      <c r="J88" s="20">
        <v>460</v>
      </c>
      <c r="K88" s="20" t="s">
        <v>366</v>
      </c>
      <c r="L88" s="66">
        <v>33.153257000000004</v>
      </c>
      <c r="M88" s="67">
        <v>39.986014999999995</v>
      </c>
      <c r="N88" s="68">
        <v>39.958229007024784</v>
      </c>
      <c r="O88" s="67">
        <v>2048</v>
      </c>
      <c r="P88" s="68">
        <v>2048</v>
      </c>
    </row>
    <row r="89" spans="1:16" ht="51" x14ac:dyDescent="0.25">
      <c r="A89" s="18"/>
      <c r="B89" s="20">
        <v>5003108</v>
      </c>
      <c r="C89" s="20" t="s">
        <v>1796</v>
      </c>
      <c r="D89" s="20">
        <v>3000385</v>
      </c>
      <c r="E89" s="20" t="s">
        <v>1788</v>
      </c>
      <c r="F89" s="20">
        <v>236</v>
      </c>
      <c r="G89" s="20" t="s">
        <v>299</v>
      </c>
      <c r="H89" s="20">
        <v>461</v>
      </c>
      <c r="I89" s="20" t="s">
        <v>226</v>
      </c>
      <c r="J89" s="20">
        <v>461</v>
      </c>
      <c r="K89" s="20" t="s">
        <v>367</v>
      </c>
      <c r="L89" s="66">
        <v>32.103372</v>
      </c>
      <c r="M89" s="67">
        <v>37.031582</v>
      </c>
      <c r="N89" s="68">
        <v>37.031576773384586</v>
      </c>
      <c r="O89" s="67">
        <v>6436</v>
      </c>
      <c r="P89" s="68">
        <v>6435.9859008789062</v>
      </c>
    </row>
    <row r="90" spans="1:16" ht="51" x14ac:dyDescent="0.25">
      <c r="A90" s="18"/>
      <c r="B90" s="20">
        <v>5003108</v>
      </c>
      <c r="C90" s="20" t="s">
        <v>1796</v>
      </c>
      <c r="D90" s="20">
        <v>3000385</v>
      </c>
      <c r="E90" s="20" t="s">
        <v>1788</v>
      </c>
      <c r="F90" s="20">
        <v>236</v>
      </c>
      <c r="G90" s="20" t="s">
        <v>299</v>
      </c>
      <c r="H90" s="20">
        <v>462</v>
      </c>
      <c r="I90" s="20" t="s">
        <v>227</v>
      </c>
      <c r="J90" s="20">
        <v>462</v>
      </c>
      <c r="K90" s="20" t="s">
        <v>368</v>
      </c>
      <c r="L90" s="66">
        <v>64.858964</v>
      </c>
      <c r="M90" s="67">
        <v>79.766380000000026</v>
      </c>
      <c r="N90" s="68">
        <v>79.586957188490487</v>
      </c>
      <c r="O90" s="67">
        <v>11150</v>
      </c>
      <c r="P90" s="68">
        <v>9688.3359985351562</v>
      </c>
    </row>
    <row r="91" spans="1:16" ht="51" x14ac:dyDescent="0.25">
      <c r="A91" s="18"/>
      <c r="B91" s="20">
        <v>5003108</v>
      </c>
      <c r="C91" s="20" t="s">
        <v>1796</v>
      </c>
      <c r="D91" s="20">
        <v>3000385</v>
      </c>
      <c r="E91" s="20" t="s">
        <v>1788</v>
      </c>
      <c r="F91" s="20">
        <v>236</v>
      </c>
      <c r="G91" s="20" t="s">
        <v>299</v>
      </c>
      <c r="H91" s="20">
        <v>463</v>
      </c>
      <c r="I91" s="20" t="s">
        <v>228</v>
      </c>
      <c r="J91" s="20">
        <v>463</v>
      </c>
      <c r="K91" s="20" t="s">
        <v>369</v>
      </c>
      <c r="L91" s="66">
        <v>115.88100399999999</v>
      </c>
      <c r="M91" s="67">
        <v>132.71245900000002</v>
      </c>
      <c r="N91" s="68">
        <v>132.47942824079655</v>
      </c>
      <c r="O91" s="67">
        <v>10702</v>
      </c>
      <c r="P91" s="68">
        <v>10702</v>
      </c>
    </row>
    <row r="92" spans="1:16" ht="51" x14ac:dyDescent="0.25">
      <c r="A92" s="18"/>
      <c r="B92" s="20">
        <v>5003108</v>
      </c>
      <c r="C92" s="20" t="s">
        <v>1796</v>
      </c>
      <c r="D92" s="20">
        <v>3000385</v>
      </c>
      <c r="E92" s="20" t="s">
        <v>1788</v>
      </c>
      <c r="F92" s="20">
        <v>236</v>
      </c>
      <c r="G92" s="20" t="s">
        <v>299</v>
      </c>
      <c r="H92" s="20">
        <v>464</v>
      </c>
      <c r="I92" s="20" t="s">
        <v>229</v>
      </c>
      <c r="J92" s="20">
        <v>464</v>
      </c>
      <c r="K92" s="20" t="s">
        <v>370</v>
      </c>
      <c r="L92" s="66">
        <v>60.732803999999994</v>
      </c>
      <c r="M92" s="67">
        <v>69.749989999999997</v>
      </c>
      <c r="N92" s="68">
        <v>68.801234940532595</v>
      </c>
      <c r="O92" s="67">
        <v>1900</v>
      </c>
      <c r="P92" s="68">
        <v>1555.7199935913086</v>
      </c>
    </row>
    <row r="93" spans="1:16" ht="38.25" x14ac:dyDescent="0.25">
      <c r="A93" s="18"/>
      <c r="B93" s="20">
        <v>5003109</v>
      </c>
      <c r="C93" s="20" t="s">
        <v>1797</v>
      </c>
      <c r="D93" s="20">
        <v>3000385</v>
      </c>
      <c r="E93" s="20" t="s">
        <v>1788</v>
      </c>
      <c r="F93" s="20">
        <v>236</v>
      </c>
      <c r="G93" s="20" t="s">
        <v>299</v>
      </c>
      <c r="H93" s="20">
        <v>10</v>
      </c>
      <c r="I93" s="20" t="s">
        <v>108</v>
      </c>
      <c r="J93" s="20">
        <v>10</v>
      </c>
      <c r="K93" s="20" t="s">
        <v>1553</v>
      </c>
      <c r="L93" s="66">
        <v>511.78089499999993</v>
      </c>
      <c r="M93" s="67">
        <v>578.45006200000023</v>
      </c>
      <c r="N93" s="68">
        <v>576.04995585884899</v>
      </c>
      <c r="O93" s="67">
        <v>12689</v>
      </c>
      <c r="P93" s="68">
        <v>12629</v>
      </c>
    </row>
    <row r="94" spans="1:16" ht="51" x14ac:dyDescent="0.25">
      <c r="A94" s="18"/>
      <c r="B94" s="20">
        <v>5003109</v>
      </c>
      <c r="C94" s="20" t="s">
        <v>1797</v>
      </c>
      <c r="D94" s="20">
        <v>3000385</v>
      </c>
      <c r="E94" s="20" t="s">
        <v>1788</v>
      </c>
      <c r="F94" s="20">
        <v>236</v>
      </c>
      <c r="G94" s="20" t="s">
        <v>299</v>
      </c>
      <c r="H94" s="20">
        <v>10</v>
      </c>
      <c r="I94" s="20" t="s">
        <v>108</v>
      </c>
      <c r="J94" s="20">
        <v>26</v>
      </c>
      <c r="K94" s="20" t="s">
        <v>1554</v>
      </c>
      <c r="L94" s="66">
        <v>1289.1072070000002</v>
      </c>
      <c r="M94" s="67">
        <v>62.510113000000004</v>
      </c>
      <c r="N94" s="68">
        <v>62.365671833045781</v>
      </c>
      <c r="O94" s="67">
        <v>308180</v>
      </c>
      <c r="P94" s="68">
        <v>0</v>
      </c>
    </row>
    <row r="95" spans="1:16" ht="51" x14ac:dyDescent="0.25">
      <c r="A95" s="18"/>
      <c r="B95" s="20">
        <v>5003109</v>
      </c>
      <c r="C95" s="20" t="s">
        <v>1797</v>
      </c>
      <c r="D95" s="20">
        <v>3000385</v>
      </c>
      <c r="E95" s="20" t="s">
        <v>1788</v>
      </c>
      <c r="F95" s="20">
        <v>236</v>
      </c>
      <c r="G95" s="20" t="s">
        <v>299</v>
      </c>
      <c r="H95" s="20">
        <v>440</v>
      </c>
      <c r="I95" s="20" t="s">
        <v>205</v>
      </c>
      <c r="J95" s="20">
        <v>440</v>
      </c>
      <c r="K95" s="20" t="s">
        <v>346</v>
      </c>
      <c r="L95" s="66">
        <v>57.459706999999973</v>
      </c>
      <c r="M95" s="67">
        <v>78.834962000000004</v>
      </c>
      <c r="N95" s="68">
        <v>78.826746404520236</v>
      </c>
      <c r="O95" s="67">
        <v>52683</v>
      </c>
      <c r="P95" s="68">
        <v>52682.679992675781</v>
      </c>
    </row>
    <row r="96" spans="1:16" ht="51" x14ac:dyDescent="0.25">
      <c r="A96" s="18"/>
      <c r="B96" s="20">
        <v>5003109</v>
      </c>
      <c r="C96" s="20" t="s">
        <v>1797</v>
      </c>
      <c r="D96" s="20">
        <v>3000385</v>
      </c>
      <c r="E96" s="20" t="s">
        <v>1788</v>
      </c>
      <c r="F96" s="20">
        <v>236</v>
      </c>
      <c r="G96" s="20" t="s">
        <v>299</v>
      </c>
      <c r="H96" s="20">
        <v>441</v>
      </c>
      <c r="I96" s="20" t="s">
        <v>206</v>
      </c>
      <c r="J96" s="20">
        <v>441</v>
      </c>
      <c r="K96" s="20" t="s">
        <v>347</v>
      </c>
      <c r="L96" s="66">
        <v>146.38553299999995</v>
      </c>
      <c r="M96" s="67">
        <v>185.55280500000006</v>
      </c>
      <c r="N96" s="68">
        <v>185.06079159188084</v>
      </c>
      <c r="O96" s="67">
        <v>29530</v>
      </c>
      <c r="P96" s="68">
        <v>29264</v>
      </c>
    </row>
    <row r="97" spans="1:16" ht="51" x14ac:dyDescent="0.25">
      <c r="A97" s="18"/>
      <c r="B97" s="20">
        <v>5003109</v>
      </c>
      <c r="C97" s="20" t="s">
        <v>1797</v>
      </c>
      <c r="D97" s="20">
        <v>3000385</v>
      </c>
      <c r="E97" s="20" t="s">
        <v>1788</v>
      </c>
      <c r="F97" s="20">
        <v>236</v>
      </c>
      <c r="G97" s="20" t="s">
        <v>299</v>
      </c>
      <c r="H97" s="20">
        <v>442</v>
      </c>
      <c r="I97" s="20" t="s">
        <v>207</v>
      </c>
      <c r="J97" s="20">
        <v>442</v>
      </c>
      <c r="K97" s="20" t="s">
        <v>348</v>
      </c>
      <c r="L97" s="66">
        <v>70.003602999999998</v>
      </c>
      <c r="M97" s="67">
        <v>93.820692000000008</v>
      </c>
      <c r="N97" s="68">
        <v>92.214964926533867</v>
      </c>
      <c r="O97" s="67">
        <v>4586</v>
      </c>
      <c r="P97" s="68">
        <v>4586</v>
      </c>
    </row>
    <row r="98" spans="1:16" ht="51" x14ac:dyDescent="0.25">
      <c r="A98" s="18"/>
      <c r="B98" s="20">
        <v>5003109</v>
      </c>
      <c r="C98" s="20" t="s">
        <v>1797</v>
      </c>
      <c r="D98" s="20">
        <v>3000385</v>
      </c>
      <c r="E98" s="20" t="s">
        <v>1788</v>
      </c>
      <c r="F98" s="20">
        <v>236</v>
      </c>
      <c r="G98" s="20" t="s">
        <v>299</v>
      </c>
      <c r="H98" s="20">
        <v>443</v>
      </c>
      <c r="I98" s="20" t="s">
        <v>208</v>
      </c>
      <c r="J98" s="20">
        <v>443</v>
      </c>
      <c r="K98" s="20" t="s">
        <v>349</v>
      </c>
      <c r="L98" s="66">
        <v>113.95614800000006</v>
      </c>
      <c r="M98" s="67">
        <v>149.80592699999997</v>
      </c>
      <c r="N98" s="68">
        <v>148.16972472312955</v>
      </c>
      <c r="O98" s="67">
        <v>4560</v>
      </c>
      <c r="P98" s="68">
        <v>4560</v>
      </c>
    </row>
    <row r="99" spans="1:16" ht="51" x14ac:dyDescent="0.25">
      <c r="A99" s="18"/>
      <c r="B99" s="20">
        <v>5003109</v>
      </c>
      <c r="C99" s="20" t="s">
        <v>1797</v>
      </c>
      <c r="D99" s="20">
        <v>3000385</v>
      </c>
      <c r="E99" s="20" t="s">
        <v>1788</v>
      </c>
      <c r="F99" s="20">
        <v>236</v>
      </c>
      <c r="G99" s="20" t="s">
        <v>299</v>
      </c>
      <c r="H99" s="20">
        <v>444</v>
      </c>
      <c r="I99" s="20" t="s">
        <v>209</v>
      </c>
      <c r="J99" s="20">
        <v>444</v>
      </c>
      <c r="K99" s="20" t="s">
        <v>350</v>
      </c>
      <c r="L99" s="66">
        <v>96.537145999999993</v>
      </c>
      <c r="M99" s="67">
        <v>136.44451199999989</v>
      </c>
      <c r="N99" s="68">
        <v>135.64522669612779</v>
      </c>
      <c r="O99" s="67">
        <v>6499</v>
      </c>
      <c r="P99" s="68">
        <v>6482.1000099182129</v>
      </c>
    </row>
    <row r="100" spans="1:16" ht="51" x14ac:dyDescent="0.25">
      <c r="A100" s="18"/>
      <c r="B100" s="20">
        <v>5003109</v>
      </c>
      <c r="C100" s="20" t="s">
        <v>1797</v>
      </c>
      <c r="D100" s="20">
        <v>3000385</v>
      </c>
      <c r="E100" s="20" t="s">
        <v>1788</v>
      </c>
      <c r="F100" s="20">
        <v>236</v>
      </c>
      <c r="G100" s="20" t="s">
        <v>299</v>
      </c>
      <c r="H100" s="20">
        <v>445</v>
      </c>
      <c r="I100" s="20" t="s">
        <v>210</v>
      </c>
      <c r="J100" s="20">
        <v>445</v>
      </c>
      <c r="K100" s="20" t="s">
        <v>351</v>
      </c>
      <c r="L100" s="66">
        <v>159.41917700000016</v>
      </c>
      <c r="M100" s="67">
        <v>209.752161</v>
      </c>
      <c r="N100" s="68">
        <v>209.67949492926709</v>
      </c>
      <c r="O100" s="67">
        <v>8770</v>
      </c>
      <c r="P100" s="68">
        <v>8770</v>
      </c>
    </row>
    <row r="101" spans="1:16" ht="51" x14ac:dyDescent="0.25">
      <c r="A101" s="18"/>
      <c r="B101" s="20">
        <v>5003109</v>
      </c>
      <c r="C101" s="20" t="s">
        <v>1797</v>
      </c>
      <c r="D101" s="20">
        <v>3000385</v>
      </c>
      <c r="E101" s="20" t="s">
        <v>1788</v>
      </c>
      <c r="F101" s="20">
        <v>236</v>
      </c>
      <c r="G101" s="20" t="s">
        <v>299</v>
      </c>
      <c r="H101" s="20">
        <v>446</v>
      </c>
      <c r="I101" s="20" t="s">
        <v>211</v>
      </c>
      <c r="J101" s="20">
        <v>446</v>
      </c>
      <c r="K101" s="20" t="s">
        <v>352</v>
      </c>
      <c r="L101" s="66">
        <v>131.50804600000006</v>
      </c>
      <c r="M101" s="67">
        <v>180.7066559999999</v>
      </c>
      <c r="N101" s="68">
        <v>179.9817668319497</v>
      </c>
      <c r="O101" s="67">
        <v>10283</v>
      </c>
      <c r="P101" s="68">
        <v>10271.879997253418</v>
      </c>
    </row>
    <row r="102" spans="1:16" ht="51" x14ac:dyDescent="0.25">
      <c r="A102" s="18"/>
      <c r="B102" s="20">
        <v>5003109</v>
      </c>
      <c r="C102" s="20" t="s">
        <v>1797</v>
      </c>
      <c r="D102" s="20">
        <v>3000385</v>
      </c>
      <c r="E102" s="20" t="s">
        <v>1788</v>
      </c>
      <c r="F102" s="20">
        <v>236</v>
      </c>
      <c r="G102" s="20" t="s">
        <v>299</v>
      </c>
      <c r="H102" s="20">
        <v>447</v>
      </c>
      <c r="I102" s="20" t="s">
        <v>212</v>
      </c>
      <c r="J102" s="20">
        <v>447</v>
      </c>
      <c r="K102" s="20" t="s">
        <v>353</v>
      </c>
      <c r="L102" s="66">
        <v>70.648872999999995</v>
      </c>
      <c r="M102" s="67">
        <v>103.12655700000002</v>
      </c>
      <c r="N102" s="68">
        <v>102.81617352092871</v>
      </c>
      <c r="O102" s="67">
        <v>14804</v>
      </c>
      <c r="P102" s="68">
        <v>14310</v>
      </c>
    </row>
    <row r="103" spans="1:16" ht="51" x14ac:dyDescent="0.25">
      <c r="A103" s="18"/>
      <c r="B103" s="20">
        <v>5003109</v>
      </c>
      <c r="C103" s="20" t="s">
        <v>1797</v>
      </c>
      <c r="D103" s="20">
        <v>3000385</v>
      </c>
      <c r="E103" s="20" t="s">
        <v>1788</v>
      </c>
      <c r="F103" s="20">
        <v>236</v>
      </c>
      <c r="G103" s="20" t="s">
        <v>299</v>
      </c>
      <c r="H103" s="20">
        <v>448</v>
      </c>
      <c r="I103" s="20" t="s">
        <v>213</v>
      </c>
      <c r="J103" s="20">
        <v>448</v>
      </c>
      <c r="K103" s="20" t="s">
        <v>354</v>
      </c>
      <c r="L103" s="66">
        <v>69.102497999999983</v>
      </c>
      <c r="M103" s="67">
        <v>97.628275000000045</v>
      </c>
      <c r="N103" s="68">
        <v>96.348949696694035</v>
      </c>
      <c r="O103" s="67">
        <v>3990</v>
      </c>
      <c r="P103" s="68">
        <v>3964.7089915275574</v>
      </c>
    </row>
    <row r="104" spans="1:16" ht="51" x14ac:dyDescent="0.25">
      <c r="A104" s="18"/>
      <c r="B104" s="20">
        <v>5003109</v>
      </c>
      <c r="C104" s="20" t="s">
        <v>1797</v>
      </c>
      <c r="D104" s="20">
        <v>3000385</v>
      </c>
      <c r="E104" s="20" t="s">
        <v>1788</v>
      </c>
      <c r="F104" s="20">
        <v>236</v>
      </c>
      <c r="G104" s="20" t="s">
        <v>299</v>
      </c>
      <c r="H104" s="20">
        <v>449</v>
      </c>
      <c r="I104" s="20" t="s">
        <v>214</v>
      </c>
      <c r="J104" s="20">
        <v>449</v>
      </c>
      <c r="K104" s="20" t="s">
        <v>355</v>
      </c>
      <c r="L104" s="66">
        <v>76.89173199999999</v>
      </c>
      <c r="M104" s="67">
        <v>94.251907000000045</v>
      </c>
      <c r="N104" s="68">
        <v>94.151726237905677</v>
      </c>
      <c r="O104" s="67">
        <v>2605</v>
      </c>
      <c r="P104" s="68">
        <v>2605</v>
      </c>
    </row>
    <row r="105" spans="1:16" ht="51" x14ac:dyDescent="0.25">
      <c r="A105" s="18"/>
      <c r="B105" s="20">
        <v>5003109</v>
      </c>
      <c r="C105" s="20" t="s">
        <v>1797</v>
      </c>
      <c r="D105" s="20">
        <v>3000385</v>
      </c>
      <c r="E105" s="20" t="s">
        <v>1788</v>
      </c>
      <c r="F105" s="20">
        <v>236</v>
      </c>
      <c r="G105" s="20" t="s">
        <v>299</v>
      </c>
      <c r="H105" s="20">
        <v>450</v>
      </c>
      <c r="I105" s="20" t="s">
        <v>215</v>
      </c>
      <c r="J105" s="20">
        <v>450</v>
      </c>
      <c r="K105" s="20" t="s">
        <v>356</v>
      </c>
      <c r="L105" s="66">
        <v>141.79657600000002</v>
      </c>
      <c r="M105" s="67">
        <v>183.18061000000006</v>
      </c>
      <c r="N105" s="68">
        <v>182.25774435227504</v>
      </c>
      <c r="O105" s="67">
        <v>14833</v>
      </c>
      <c r="P105" s="68">
        <v>14412.68017578125</v>
      </c>
    </row>
    <row r="106" spans="1:16" ht="51" x14ac:dyDescent="0.25">
      <c r="A106" s="18"/>
      <c r="B106" s="20">
        <v>5003109</v>
      </c>
      <c r="C106" s="20" t="s">
        <v>1797</v>
      </c>
      <c r="D106" s="20">
        <v>3000385</v>
      </c>
      <c r="E106" s="20" t="s">
        <v>1788</v>
      </c>
      <c r="F106" s="20">
        <v>236</v>
      </c>
      <c r="G106" s="20" t="s">
        <v>299</v>
      </c>
      <c r="H106" s="20">
        <v>451</v>
      </c>
      <c r="I106" s="20" t="s">
        <v>216</v>
      </c>
      <c r="J106" s="20">
        <v>451</v>
      </c>
      <c r="K106" s="20" t="s">
        <v>357</v>
      </c>
      <c r="L106" s="66">
        <v>155.57262799999998</v>
      </c>
      <c r="M106" s="67">
        <v>192.73927999999989</v>
      </c>
      <c r="N106" s="68">
        <v>191.87125148909399</v>
      </c>
      <c r="O106" s="67">
        <v>8073</v>
      </c>
      <c r="P106" s="68">
        <v>8073</v>
      </c>
    </row>
    <row r="107" spans="1:16" ht="51" x14ac:dyDescent="0.25">
      <c r="A107" s="18"/>
      <c r="B107" s="20">
        <v>5003109</v>
      </c>
      <c r="C107" s="20" t="s">
        <v>1797</v>
      </c>
      <c r="D107" s="20">
        <v>3000385</v>
      </c>
      <c r="E107" s="20" t="s">
        <v>1788</v>
      </c>
      <c r="F107" s="20">
        <v>236</v>
      </c>
      <c r="G107" s="20" t="s">
        <v>299</v>
      </c>
      <c r="H107" s="20">
        <v>452</v>
      </c>
      <c r="I107" s="20" t="s">
        <v>217</v>
      </c>
      <c r="J107" s="20">
        <v>452</v>
      </c>
      <c r="K107" s="20" t="s">
        <v>358</v>
      </c>
      <c r="L107" s="66">
        <v>96.021826999999945</v>
      </c>
      <c r="M107" s="67">
        <v>117.29900100000009</v>
      </c>
      <c r="N107" s="68">
        <v>117.08653953767862</v>
      </c>
      <c r="O107" s="67">
        <v>2507</v>
      </c>
      <c r="P107" s="68">
        <v>2504.3599967956543</v>
      </c>
    </row>
    <row r="108" spans="1:16" ht="51" x14ac:dyDescent="0.25">
      <c r="A108" s="18"/>
      <c r="B108" s="20">
        <v>5003109</v>
      </c>
      <c r="C108" s="20" t="s">
        <v>1797</v>
      </c>
      <c r="D108" s="20">
        <v>3000385</v>
      </c>
      <c r="E108" s="20" t="s">
        <v>1788</v>
      </c>
      <c r="F108" s="20">
        <v>236</v>
      </c>
      <c r="G108" s="20" t="s">
        <v>299</v>
      </c>
      <c r="H108" s="20">
        <v>453</v>
      </c>
      <c r="I108" s="20" t="s">
        <v>218</v>
      </c>
      <c r="J108" s="20">
        <v>453</v>
      </c>
      <c r="K108" s="20" t="s">
        <v>359</v>
      </c>
      <c r="L108" s="66">
        <v>115.58443399999997</v>
      </c>
      <c r="M108" s="67">
        <v>142.95337700000002</v>
      </c>
      <c r="N108" s="68">
        <v>139.99787949456368</v>
      </c>
      <c r="O108" s="67">
        <v>21632</v>
      </c>
      <c r="P108" s="68">
        <v>21632</v>
      </c>
    </row>
    <row r="109" spans="1:16" ht="51" x14ac:dyDescent="0.25">
      <c r="A109" s="18"/>
      <c r="B109" s="20">
        <v>5003109</v>
      </c>
      <c r="C109" s="20" t="s">
        <v>1797</v>
      </c>
      <c r="D109" s="20">
        <v>3000385</v>
      </c>
      <c r="E109" s="20" t="s">
        <v>1788</v>
      </c>
      <c r="F109" s="20">
        <v>236</v>
      </c>
      <c r="G109" s="20" t="s">
        <v>299</v>
      </c>
      <c r="H109" s="20">
        <v>454</v>
      </c>
      <c r="I109" s="20" t="s">
        <v>219</v>
      </c>
      <c r="J109" s="20">
        <v>454</v>
      </c>
      <c r="K109" s="20" t="s">
        <v>360</v>
      </c>
      <c r="L109" s="66">
        <v>16.180342</v>
      </c>
      <c r="M109" s="67">
        <v>21.221528000000003</v>
      </c>
      <c r="N109" s="68">
        <v>21.221483389846981</v>
      </c>
      <c r="O109" s="67">
        <v>755</v>
      </c>
      <c r="P109" s="68">
        <v>6830</v>
      </c>
    </row>
    <row r="110" spans="1:16" ht="51" x14ac:dyDescent="0.25">
      <c r="A110" s="18"/>
      <c r="B110" s="20">
        <v>5003109</v>
      </c>
      <c r="C110" s="20" t="s">
        <v>1797</v>
      </c>
      <c r="D110" s="20">
        <v>3000385</v>
      </c>
      <c r="E110" s="20" t="s">
        <v>1788</v>
      </c>
      <c r="F110" s="20">
        <v>236</v>
      </c>
      <c r="G110" s="20" t="s">
        <v>299</v>
      </c>
      <c r="H110" s="20">
        <v>455</v>
      </c>
      <c r="I110" s="20" t="s">
        <v>220</v>
      </c>
      <c r="J110" s="20">
        <v>455</v>
      </c>
      <c r="K110" s="20" t="s">
        <v>361</v>
      </c>
      <c r="L110" s="66">
        <v>26.087613999999999</v>
      </c>
      <c r="M110" s="67">
        <v>32.776094000000001</v>
      </c>
      <c r="N110" s="68">
        <v>32.53976666147355</v>
      </c>
      <c r="O110" s="67">
        <v>919</v>
      </c>
      <c r="P110" s="68">
        <v>88</v>
      </c>
    </row>
    <row r="111" spans="1:16" ht="51" x14ac:dyDescent="0.25">
      <c r="A111" s="18"/>
      <c r="B111" s="20">
        <v>5003109</v>
      </c>
      <c r="C111" s="20" t="s">
        <v>1797</v>
      </c>
      <c r="D111" s="20">
        <v>3000385</v>
      </c>
      <c r="E111" s="20" t="s">
        <v>1788</v>
      </c>
      <c r="F111" s="20">
        <v>236</v>
      </c>
      <c r="G111" s="20" t="s">
        <v>299</v>
      </c>
      <c r="H111" s="20">
        <v>456</v>
      </c>
      <c r="I111" s="20" t="s">
        <v>221</v>
      </c>
      <c r="J111" s="20">
        <v>456</v>
      </c>
      <c r="K111" s="20" t="s">
        <v>362</v>
      </c>
      <c r="L111" s="66">
        <v>43.835072000000011</v>
      </c>
      <c r="M111" s="67">
        <v>57.207609999999967</v>
      </c>
      <c r="N111" s="68">
        <v>57.163088571862318</v>
      </c>
      <c r="O111" s="67">
        <v>10115</v>
      </c>
      <c r="P111" s="68">
        <v>5325.5</v>
      </c>
    </row>
    <row r="112" spans="1:16" ht="51" x14ac:dyDescent="0.25">
      <c r="A112" s="18"/>
      <c r="B112" s="20">
        <v>5003109</v>
      </c>
      <c r="C112" s="20" t="s">
        <v>1797</v>
      </c>
      <c r="D112" s="20">
        <v>3000385</v>
      </c>
      <c r="E112" s="20" t="s">
        <v>1788</v>
      </c>
      <c r="F112" s="20">
        <v>236</v>
      </c>
      <c r="G112" s="20" t="s">
        <v>299</v>
      </c>
      <c r="H112" s="20">
        <v>457</v>
      </c>
      <c r="I112" s="20" t="s">
        <v>222</v>
      </c>
      <c r="J112" s="20">
        <v>457</v>
      </c>
      <c r="K112" s="20" t="s">
        <v>363</v>
      </c>
      <c r="L112" s="66">
        <v>142.27113600000007</v>
      </c>
      <c r="M112" s="67">
        <v>197.17826500000004</v>
      </c>
      <c r="N112" s="68">
        <v>196.99571969631506</v>
      </c>
      <c r="O112" s="67">
        <v>7566</v>
      </c>
      <c r="P112" s="68">
        <v>6361.3279905319214</v>
      </c>
    </row>
    <row r="113" spans="1:16" ht="51" x14ac:dyDescent="0.25">
      <c r="A113" s="18"/>
      <c r="B113" s="20">
        <v>5003109</v>
      </c>
      <c r="C113" s="20" t="s">
        <v>1797</v>
      </c>
      <c r="D113" s="20">
        <v>3000385</v>
      </c>
      <c r="E113" s="20" t="s">
        <v>1788</v>
      </c>
      <c r="F113" s="20">
        <v>236</v>
      </c>
      <c r="G113" s="20" t="s">
        <v>299</v>
      </c>
      <c r="H113" s="20">
        <v>458</v>
      </c>
      <c r="I113" s="20" t="s">
        <v>223</v>
      </c>
      <c r="J113" s="20">
        <v>458</v>
      </c>
      <c r="K113" s="20" t="s">
        <v>364</v>
      </c>
      <c r="L113" s="66">
        <v>175.64989000000008</v>
      </c>
      <c r="M113" s="67">
        <v>236.59314299999997</v>
      </c>
      <c r="N113" s="68">
        <v>236.28805067425128</v>
      </c>
      <c r="O113" s="67">
        <v>7888</v>
      </c>
      <c r="P113" s="68">
        <v>7888</v>
      </c>
    </row>
    <row r="114" spans="1:16" ht="51" x14ac:dyDescent="0.25">
      <c r="A114" s="18"/>
      <c r="B114" s="20">
        <v>5003109</v>
      </c>
      <c r="C114" s="20" t="s">
        <v>1797</v>
      </c>
      <c r="D114" s="20">
        <v>3000385</v>
      </c>
      <c r="E114" s="20" t="s">
        <v>1788</v>
      </c>
      <c r="F114" s="20">
        <v>236</v>
      </c>
      <c r="G114" s="20" t="s">
        <v>299</v>
      </c>
      <c r="H114" s="20">
        <v>459</v>
      </c>
      <c r="I114" s="20" t="s">
        <v>224</v>
      </c>
      <c r="J114" s="20">
        <v>459</v>
      </c>
      <c r="K114" s="20" t="s">
        <v>365</v>
      </c>
      <c r="L114" s="66">
        <v>91.182951999999958</v>
      </c>
      <c r="M114" s="67">
        <v>113.32066800000005</v>
      </c>
      <c r="N114" s="68">
        <v>112.9676754992106</v>
      </c>
      <c r="O114" s="67">
        <v>4691</v>
      </c>
      <c r="P114" s="68">
        <v>4688.1999893188477</v>
      </c>
    </row>
    <row r="115" spans="1:16" ht="51" x14ac:dyDescent="0.25">
      <c r="A115" s="18"/>
      <c r="B115" s="20">
        <v>5003109</v>
      </c>
      <c r="C115" s="20" t="s">
        <v>1797</v>
      </c>
      <c r="D115" s="20">
        <v>3000385</v>
      </c>
      <c r="E115" s="20" t="s">
        <v>1788</v>
      </c>
      <c r="F115" s="20">
        <v>236</v>
      </c>
      <c r="G115" s="20" t="s">
        <v>299</v>
      </c>
      <c r="H115" s="20">
        <v>460</v>
      </c>
      <c r="I115" s="20" t="s">
        <v>225</v>
      </c>
      <c r="J115" s="20">
        <v>460</v>
      </c>
      <c r="K115" s="20" t="s">
        <v>366</v>
      </c>
      <c r="L115" s="66">
        <v>40.50041899999998</v>
      </c>
      <c r="M115" s="67">
        <v>49.963521999999998</v>
      </c>
      <c r="N115" s="68">
        <v>49.816194170707604</v>
      </c>
      <c r="O115" s="67">
        <v>1080</v>
      </c>
      <c r="P115" s="68">
        <v>1080</v>
      </c>
    </row>
    <row r="116" spans="1:16" ht="51" x14ac:dyDescent="0.25">
      <c r="A116" s="18"/>
      <c r="B116" s="20">
        <v>5003109</v>
      </c>
      <c r="C116" s="20" t="s">
        <v>1797</v>
      </c>
      <c r="D116" s="20">
        <v>3000385</v>
      </c>
      <c r="E116" s="20" t="s">
        <v>1788</v>
      </c>
      <c r="F116" s="20">
        <v>236</v>
      </c>
      <c r="G116" s="20" t="s">
        <v>299</v>
      </c>
      <c r="H116" s="20">
        <v>461</v>
      </c>
      <c r="I116" s="20" t="s">
        <v>226</v>
      </c>
      <c r="J116" s="20">
        <v>461</v>
      </c>
      <c r="K116" s="20" t="s">
        <v>367</v>
      </c>
      <c r="L116" s="66">
        <v>33.016193000000001</v>
      </c>
      <c r="M116" s="67">
        <v>39.586296999999995</v>
      </c>
      <c r="N116" s="68">
        <v>39.471284430474043</v>
      </c>
      <c r="O116" s="67">
        <v>14125</v>
      </c>
      <c r="P116" s="68">
        <v>14124.899719238281</v>
      </c>
    </row>
    <row r="117" spans="1:16" ht="51" x14ac:dyDescent="0.25">
      <c r="A117" s="18"/>
      <c r="B117" s="20">
        <v>5003109</v>
      </c>
      <c r="C117" s="20" t="s">
        <v>1797</v>
      </c>
      <c r="D117" s="20">
        <v>3000385</v>
      </c>
      <c r="E117" s="20" t="s">
        <v>1788</v>
      </c>
      <c r="F117" s="20">
        <v>236</v>
      </c>
      <c r="G117" s="20" t="s">
        <v>299</v>
      </c>
      <c r="H117" s="20">
        <v>462</v>
      </c>
      <c r="I117" s="20" t="s">
        <v>227</v>
      </c>
      <c r="J117" s="20">
        <v>462</v>
      </c>
      <c r="K117" s="20" t="s">
        <v>368</v>
      </c>
      <c r="L117" s="66">
        <v>59.627760000000002</v>
      </c>
      <c r="M117" s="67">
        <v>67.984690999999998</v>
      </c>
      <c r="N117" s="68">
        <v>67.824883939727442</v>
      </c>
      <c r="O117" s="67">
        <v>3646</v>
      </c>
      <c r="P117" s="68">
        <v>3385.8600006103516</v>
      </c>
    </row>
    <row r="118" spans="1:16" ht="51" x14ac:dyDescent="0.25">
      <c r="A118" s="18"/>
      <c r="B118" s="20">
        <v>5003109</v>
      </c>
      <c r="C118" s="20" t="s">
        <v>1797</v>
      </c>
      <c r="D118" s="20">
        <v>3000385</v>
      </c>
      <c r="E118" s="20" t="s">
        <v>1788</v>
      </c>
      <c r="F118" s="20">
        <v>236</v>
      </c>
      <c r="G118" s="20" t="s">
        <v>299</v>
      </c>
      <c r="H118" s="20">
        <v>463</v>
      </c>
      <c r="I118" s="20" t="s">
        <v>228</v>
      </c>
      <c r="J118" s="20">
        <v>463</v>
      </c>
      <c r="K118" s="20" t="s">
        <v>369</v>
      </c>
      <c r="L118" s="66">
        <v>109.63922599999998</v>
      </c>
      <c r="M118" s="67">
        <v>129.00521500000002</v>
      </c>
      <c r="N118" s="68">
        <v>128.5237964259868</v>
      </c>
      <c r="O118" s="67">
        <v>5059</v>
      </c>
      <c r="P118" s="68">
        <v>5059</v>
      </c>
    </row>
    <row r="119" spans="1:16" ht="51" x14ac:dyDescent="0.25">
      <c r="A119" s="18"/>
      <c r="B119" s="20">
        <v>5003109</v>
      </c>
      <c r="C119" s="20" t="s">
        <v>1797</v>
      </c>
      <c r="D119" s="20">
        <v>3000385</v>
      </c>
      <c r="E119" s="20" t="s">
        <v>1788</v>
      </c>
      <c r="F119" s="20">
        <v>236</v>
      </c>
      <c r="G119" s="20" t="s">
        <v>299</v>
      </c>
      <c r="H119" s="20">
        <v>464</v>
      </c>
      <c r="I119" s="20" t="s">
        <v>229</v>
      </c>
      <c r="J119" s="20">
        <v>464</v>
      </c>
      <c r="K119" s="20" t="s">
        <v>370</v>
      </c>
      <c r="L119" s="66">
        <v>61.998793000000013</v>
      </c>
      <c r="M119" s="67">
        <v>71.45954900000001</v>
      </c>
      <c r="N119" s="68">
        <v>70.54765849141404</v>
      </c>
      <c r="O119" s="67">
        <v>1232</v>
      </c>
      <c r="P119" s="68">
        <v>960.24600982666016</v>
      </c>
    </row>
    <row r="120" spans="1:16" ht="51" x14ac:dyDescent="0.25">
      <c r="A120" s="18"/>
      <c r="B120" s="20">
        <v>5003112</v>
      </c>
      <c r="C120" s="20" t="s">
        <v>1800</v>
      </c>
      <c r="D120" s="20">
        <v>3000385</v>
      </c>
      <c r="E120" s="20" t="s">
        <v>1788</v>
      </c>
      <c r="F120" s="20">
        <v>536</v>
      </c>
      <c r="G120" s="20" t="s">
        <v>1544</v>
      </c>
      <c r="H120" s="20">
        <v>10</v>
      </c>
      <c r="I120" s="20" t="s">
        <v>108</v>
      </c>
      <c r="J120" s="20">
        <v>10</v>
      </c>
      <c r="K120" s="20" t="s">
        <v>1553</v>
      </c>
      <c r="L120" s="66">
        <v>36.624569999999999</v>
      </c>
      <c r="M120" s="67">
        <v>461.89787899999982</v>
      </c>
      <c r="N120" s="68">
        <v>456.64417804870754</v>
      </c>
      <c r="O120" s="67">
        <v>77597</v>
      </c>
      <c r="P120" s="68">
        <v>74616</v>
      </c>
    </row>
    <row r="121" spans="1:16" ht="51" x14ac:dyDescent="0.25">
      <c r="A121" s="18"/>
      <c r="B121" s="20">
        <v>5003112</v>
      </c>
      <c r="C121" s="20" t="s">
        <v>1800</v>
      </c>
      <c r="D121" s="20">
        <v>3000385</v>
      </c>
      <c r="E121" s="20" t="s">
        <v>1788</v>
      </c>
      <c r="F121" s="20">
        <v>536</v>
      </c>
      <c r="G121" s="20" t="s">
        <v>1544</v>
      </c>
      <c r="H121" s="20">
        <v>10</v>
      </c>
      <c r="I121" s="20" t="s">
        <v>108</v>
      </c>
      <c r="J121" s="20">
        <v>26</v>
      </c>
      <c r="K121" s="20" t="s">
        <v>1554</v>
      </c>
      <c r="L121" s="66">
        <v>270.73363499999999</v>
      </c>
      <c r="M121" s="67">
        <v>34.969059000000009</v>
      </c>
      <c r="N121" s="68">
        <v>34.6932850254816</v>
      </c>
      <c r="O121" s="67">
        <v>176375</v>
      </c>
      <c r="P121" s="68">
        <v>0</v>
      </c>
    </row>
    <row r="122" spans="1:16" ht="51" x14ac:dyDescent="0.25">
      <c r="A122" s="18"/>
      <c r="B122" s="20">
        <v>5003112</v>
      </c>
      <c r="C122" s="20" t="s">
        <v>1800</v>
      </c>
      <c r="D122" s="20">
        <v>3000385</v>
      </c>
      <c r="E122" s="20" t="s">
        <v>1788</v>
      </c>
      <c r="F122" s="20">
        <v>536</v>
      </c>
      <c r="G122" s="20" t="s">
        <v>1544</v>
      </c>
      <c r="H122" s="20">
        <v>440</v>
      </c>
      <c r="I122" s="20" t="s">
        <v>205</v>
      </c>
      <c r="J122" s="20">
        <v>440</v>
      </c>
      <c r="K122" s="20" t="s">
        <v>346</v>
      </c>
      <c r="L122" s="66">
        <v>0.26529000000000003</v>
      </c>
      <c r="M122" s="67">
        <v>0.26004000000000005</v>
      </c>
      <c r="N122" s="68">
        <v>0.2577117801993154</v>
      </c>
      <c r="O122" s="67">
        <v>2826</v>
      </c>
      <c r="P122" s="68">
        <v>2815.5750045776367</v>
      </c>
    </row>
    <row r="123" spans="1:16" ht="51" x14ac:dyDescent="0.25">
      <c r="A123" s="18"/>
      <c r="B123" s="20">
        <v>5003112</v>
      </c>
      <c r="C123" s="20" t="s">
        <v>1800</v>
      </c>
      <c r="D123" s="20">
        <v>3000385</v>
      </c>
      <c r="E123" s="20" t="s">
        <v>1788</v>
      </c>
      <c r="F123" s="20">
        <v>536</v>
      </c>
      <c r="G123" s="20" t="s">
        <v>1544</v>
      </c>
      <c r="H123" s="20">
        <v>441</v>
      </c>
      <c r="I123" s="20" t="s">
        <v>206</v>
      </c>
      <c r="J123" s="20">
        <v>441</v>
      </c>
      <c r="K123" s="20" t="s">
        <v>347</v>
      </c>
      <c r="L123" s="66">
        <v>1.938424999999999</v>
      </c>
      <c r="M123" s="67">
        <v>2.0306920000000006</v>
      </c>
      <c r="N123" s="68">
        <v>2.0078937497382867</v>
      </c>
      <c r="O123" s="67">
        <v>2719</v>
      </c>
      <c r="P123" s="68">
        <v>2628</v>
      </c>
    </row>
    <row r="124" spans="1:16" ht="51" x14ac:dyDescent="0.25">
      <c r="A124" s="18"/>
      <c r="B124" s="20">
        <v>5003112</v>
      </c>
      <c r="C124" s="20" t="s">
        <v>1800</v>
      </c>
      <c r="D124" s="20">
        <v>3000385</v>
      </c>
      <c r="E124" s="20" t="s">
        <v>1788</v>
      </c>
      <c r="F124" s="20">
        <v>536</v>
      </c>
      <c r="G124" s="20" t="s">
        <v>1544</v>
      </c>
      <c r="H124" s="20">
        <v>442</v>
      </c>
      <c r="I124" s="20" t="s">
        <v>207</v>
      </c>
      <c r="J124" s="20">
        <v>442</v>
      </c>
      <c r="K124" s="20" t="s">
        <v>348</v>
      </c>
      <c r="L124" s="66">
        <v>0.90180499999999986</v>
      </c>
      <c r="M124" s="67">
        <v>1.1139899999999998</v>
      </c>
      <c r="N124" s="68">
        <v>1.109516845048347</v>
      </c>
      <c r="O124" s="67">
        <v>2124</v>
      </c>
      <c r="P124" s="68">
        <v>2124</v>
      </c>
    </row>
    <row r="125" spans="1:16" ht="51" x14ac:dyDescent="0.25">
      <c r="A125" s="18"/>
      <c r="B125" s="20">
        <v>5003112</v>
      </c>
      <c r="C125" s="20" t="s">
        <v>1800</v>
      </c>
      <c r="D125" s="20">
        <v>3000385</v>
      </c>
      <c r="E125" s="20" t="s">
        <v>1788</v>
      </c>
      <c r="F125" s="20">
        <v>536</v>
      </c>
      <c r="G125" s="20" t="s">
        <v>1544</v>
      </c>
      <c r="H125" s="20">
        <v>443</v>
      </c>
      <c r="I125" s="20" t="s">
        <v>208</v>
      </c>
      <c r="J125" s="20">
        <v>443</v>
      </c>
      <c r="K125" s="20" t="s">
        <v>349</v>
      </c>
      <c r="L125" s="66">
        <v>5.0422969999999969</v>
      </c>
      <c r="M125" s="67">
        <v>5.6183979999999982</v>
      </c>
      <c r="N125" s="68">
        <v>5.428476002413845</v>
      </c>
      <c r="O125" s="67">
        <v>1229</v>
      </c>
      <c r="P125" s="68">
        <v>1229</v>
      </c>
    </row>
    <row r="126" spans="1:16" ht="51" x14ac:dyDescent="0.25">
      <c r="A126" s="18"/>
      <c r="B126" s="20">
        <v>5003112</v>
      </c>
      <c r="C126" s="20" t="s">
        <v>1800</v>
      </c>
      <c r="D126" s="20">
        <v>3000385</v>
      </c>
      <c r="E126" s="20" t="s">
        <v>1788</v>
      </c>
      <c r="F126" s="20">
        <v>536</v>
      </c>
      <c r="G126" s="20" t="s">
        <v>1544</v>
      </c>
      <c r="H126" s="20">
        <v>444</v>
      </c>
      <c r="I126" s="20" t="s">
        <v>209</v>
      </c>
      <c r="J126" s="20">
        <v>444</v>
      </c>
      <c r="K126" s="20" t="s">
        <v>350</v>
      </c>
      <c r="L126" s="66">
        <v>1.1259850000000002</v>
      </c>
      <c r="M126" s="67">
        <v>1.6987430000000003</v>
      </c>
      <c r="N126" s="68">
        <v>1.6903965903329663</v>
      </c>
      <c r="O126" s="67">
        <v>2331</v>
      </c>
      <c r="P126" s="68">
        <v>2331</v>
      </c>
    </row>
    <row r="127" spans="1:16" ht="51" x14ac:dyDescent="0.25">
      <c r="A127" s="18"/>
      <c r="B127" s="20">
        <v>5003112</v>
      </c>
      <c r="C127" s="20" t="s">
        <v>1800</v>
      </c>
      <c r="D127" s="20">
        <v>3000385</v>
      </c>
      <c r="E127" s="20" t="s">
        <v>1788</v>
      </c>
      <c r="F127" s="20">
        <v>536</v>
      </c>
      <c r="G127" s="20" t="s">
        <v>1544</v>
      </c>
      <c r="H127" s="20">
        <v>445</v>
      </c>
      <c r="I127" s="20" t="s">
        <v>210</v>
      </c>
      <c r="J127" s="20">
        <v>445</v>
      </c>
      <c r="K127" s="20" t="s">
        <v>351</v>
      </c>
      <c r="L127" s="66">
        <v>0.88488799999999979</v>
      </c>
      <c r="M127" s="67">
        <v>0.77000900000000005</v>
      </c>
      <c r="N127" s="68">
        <v>0.76371754558203975</v>
      </c>
      <c r="O127" s="67">
        <v>2621</v>
      </c>
      <c r="P127" s="68">
        <v>2610.0559978485107</v>
      </c>
    </row>
    <row r="128" spans="1:16" ht="51" x14ac:dyDescent="0.25">
      <c r="A128" s="18"/>
      <c r="B128" s="20">
        <v>5003112</v>
      </c>
      <c r="C128" s="20" t="s">
        <v>1800</v>
      </c>
      <c r="D128" s="20">
        <v>3000385</v>
      </c>
      <c r="E128" s="20" t="s">
        <v>1788</v>
      </c>
      <c r="F128" s="20">
        <v>536</v>
      </c>
      <c r="G128" s="20" t="s">
        <v>1544</v>
      </c>
      <c r="H128" s="20">
        <v>446</v>
      </c>
      <c r="I128" s="20" t="s">
        <v>211</v>
      </c>
      <c r="J128" s="20">
        <v>446</v>
      </c>
      <c r="K128" s="20" t="s">
        <v>352</v>
      </c>
      <c r="L128" s="66">
        <v>0.79845599999999972</v>
      </c>
      <c r="M128" s="67">
        <v>0.84374899999999986</v>
      </c>
      <c r="N128" s="68">
        <v>0.83280783338705078</v>
      </c>
      <c r="O128" s="67">
        <v>1631308</v>
      </c>
      <c r="P128" s="68">
        <v>1631308</v>
      </c>
    </row>
    <row r="129" spans="1:16" ht="51" x14ac:dyDescent="0.25">
      <c r="A129" s="18"/>
      <c r="B129" s="20">
        <v>5003112</v>
      </c>
      <c r="C129" s="20" t="s">
        <v>1800</v>
      </c>
      <c r="D129" s="20">
        <v>3000385</v>
      </c>
      <c r="E129" s="20" t="s">
        <v>1788</v>
      </c>
      <c r="F129" s="20">
        <v>536</v>
      </c>
      <c r="G129" s="20" t="s">
        <v>1544</v>
      </c>
      <c r="H129" s="20">
        <v>447</v>
      </c>
      <c r="I129" s="20" t="s">
        <v>212</v>
      </c>
      <c r="J129" s="20">
        <v>447</v>
      </c>
      <c r="K129" s="20" t="s">
        <v>353</v>
      </c>
      <c r="L129" s="66">
        <v>0.46414999999999984</v>
      </c>
      <c r="M129" s="67">
        <v>0.7723270000000001</v>
      </c>
      <c r="N129" s="68">
        <v>0.76785990441567264</v>
      </c>
      <c r="O129" s="67">
        <v>2272</v>
      </c>
      <c r="P129" s="68">
        <v>1957</v>
      </c>
    </row>
    <row r="130" spans="1:16" ht="51" x14ac:dyDescent="0.25">
      <c r="A130" s="18"/>
      <c r="B130" s="20">
        <v>5003112</v>
      </c>
      <c r="C130" s="20" t="s">
        <v>1800</v>
      </c>
      <c r="D130" s="20">
        <v>3000385</v>
      </c>
      <c r="E130" s="20" t="s">
        <v>1788</v>
      </c>
      <c r="F130" s="20">
        <v>536</v>
      </c>
      <c r="G130" s="20" t="s">
        <v>1544</v>
      </c>
      <c r="H130" s="20">
        <v>448</v>
      </c>
      <c r="I130" s="20" t="s">
        <v>213</v>
      </c>
      <c r="J130" s="20">
        <v>448</v>
      </c>
      <c r="K130" s="20" t="s">
        <v>354</v>
      </c>
      <c r="L130" s="66">
        <v>1.461589</v>
      </c>
      <c r="M130" s="67">
        <v>1.4662610000000005</v>
      </c>
      <c r="N130" s="68">
        <v>1.456697131798137</v>
      </c>
      <c r="O130" s="67">
        <v>1745</v>
      </c>
      <c r="P130" s="68">
        <v>1715.8779926300049</v>
      </c>
    </row>
    <row r="131" spans="1:16" ht="51" x14ac:dyDescent="0.25">
      <c r="A131" s="18"/>
      <c r="B131" s="20">
        <v>5003112</v>
      </c>
      <c r="C131" s="20" t="s">
        <v>1800</v>
      </c>
      <c r="D131" s="20">
        <v>3000385</v>
      </c>
      <c r="E131" s="20" t="s">
        <v>1788</v>
      </c>
      <c r="F131" s="20">
        <v>536</v>
      </c>
      <c r="G131" s="20" t="s">
        <v>1544</v>
      </c>
      <c r="H131" s="20">
        <v>449</v>
      </c>
      <c r="I131" s="20" t="s">
        <v>214</v>
      </c>
      <c r="J131" s="20">
        <v>449</v>
      </c>
      <c r="K131" s="20" t="s">
        <v>355</v>
      </c>
      <c r="L131" s="66">
        <v>1.212437</v>
      </c>
      <c r="M131" s="67">
        <v>1.2868149999999998</v>
      </c>
      <c r="N131" s="68">
        <v>1.2610054661927279</v>
      </c>
      <c r="O131" s="67">
        <v>1162</v>
      </c>
      <c r="P131" s="68">
        <v>1162</v>
      </c>
    </row>
    <row r="132" spans="1:16" ht="51" x14ac:dyDescent="0.25">
      <c r="A132" s="18"/>
      <c r="B132" s="20">
        <v>5003112</v>
      </c>
      <c r="C132" s="20" t="s">
        <v>1800</v>
      </c>
      <c r="D132" s="20">
        <v>3000385</v>
      </c>
      <c r="E132" s="20" t="s">
        <v>1788</v>
      </c>
      <c r="F132" s="20">
        <v>536</v>
      </c>
      <c r="G132" s="20" t="s">
        <v>1544</v>
      </c>
      <c r="H132" s="20">
        <v>450</v>
      </c>
      <c r="I132" s="20" t="s">
        <v>215</v>
      </c>
      <c r="J132" s="20">
        <v>450</v>
      </c>
      <c r="K132" s="20" t="s">
        <v>356</v>
      </c>
      <c r="L132" s="66">
        <v>1.247125</v>
      </c>
      <c r="M132" s="67">
        <v>3.609688000000002</v>
      </c>
      <c r="N132" s="68">
        <v>3.6073394005625232</v>
      </c>
      <c r="O132" s="67">
        <v>3569</v>
      </c>
      <c r="P132" s="68">
        <v>3526.6579990386963</v>
      </c>
    </row>
    <row r="133" spans="1:16" ht="51" x14ac:dyDescent="0.25">
      <c r="A133" s="18"/>
      <c r="B133" s="20">
        <v>5003112</v>
      </c>
      <c r="C133" s="20" t="s">
        <v>1800</v>
      </c>
      <c r="D133" s="20">
        <v>3000385</v>
      </c>
      <c r="E133" s="20" t="s">
        <v>1788</v>
      </c>
      <c r="F133" s="20">
        <v>536</v>
      </c>
      <c r="G133" s="20" t="s">
        <v>1544</v>
      </c>
      <c r="H133" s="20">
        <v>451</v>
      </c>
      <c r="I133" s="20" t="s">
        <v>216</v>
      </c>
      <c r="J133" s="20">
        <v>451</v>
      </c>
      <c r="K133" s="20" t="s">
        <v>357</v>
      </c>
      <c r="L133" s="66">
        <v>3.6074219999999988</v>
      </c>
      <c r="M133" s="67">
        <v>3.9438569999999999</v>
      </c>
      <c r="N133" s="68">
        <v>3.5649721503868932</v>
      </c>
      <c r="O133" s="67">
        <v>2511</v>
      </c>
      <c r="P133" s="68">
        <v>2460.6800003051758</v>
      </c>
    </row>
    <row r="134" spans="1:16" ht="51" x14ac:dyDescent="0.25">
      <c r="A134" s="18"/>
      <c r="B134" s="20">
        <v>5003112</v>
      </c>
      <c r="C134" s="20" t="s">
        <v>1800</v>
      </c>
      <c r="D134" s="20">
        <v>3000385</v>
      </c>
      <c r="E134" s="20" t="s">
        <v>1788</v>
      </c>
      <c r="F134" s="20">
        <v>536</v>
      </c>
      <c r="G134" s="20" t="s">
        <v>1544</v>
      </c>
      <c r="H134" s="20">
        <v>452</v>
      </c>
      <c r="I134" s="20" t="s">
        <v>217</v>
      </c>
      <c r="J134" s="20">
        <v>452</v>
      </c>
      <c r="K134" s="20" t="s">
        <v>358</v>
      </c>
      <c r="L134" s="66">
        <v>3.7675879999999973</v>
      </c>
      <c r="M134" s="67">
        <v>4.5784889999999949</v>
      </c>
      <c r="N134" s="68">
        <v>4.1306668827674002</v>
      </c>
      <c r="O134" s="67">
        <v>1434</v>
      </c>
      <c r="P134" s="68">
        <v>1430.1699895858765</v>
      </c>
    </row>
    <row r="135" spans="1:16" ht="51" x14ac:dyDescent="0.25">
      <c r="A135" s="18"/>
      <c r="B135" s="20">
        <v>5003112</v>
      </c>
      <c r="C135" s="20" t="s">
        <v>1800</v>
      </c>
      <c r="D135" s="20">
        <v>3000385</v>
      </c>
      <c r="E135" s="20" t="s">
        <v>1788</v>
      </c>
      <c r="F135" s="20">
        <v>536</v>
      </c>
      <c r="G135" s="20" t="s">
        <v>1544</v>
      </c>
      <c r="H135" s="20">
        <v>453</v>
      </c>
      <c r="I135" s="20" t="s">
        <v>218</v>
      </c>
      <c r="J135" s="20">
        <v>453</v>
      </c>
      <c r="K135" s="20" t="s">
        <v>359</v>
      </c>
      <c r="L135" s="66">
        <v>0.90513999999999994</v>
      </c>
      <c r="M135" s="67">
        <v>0.81019799999999986</v>
      </c>
      <c r="N135" s="68">
        <v>0.80538659560261294</v>
      </c>
      <c r="O135" s="67">
        <v>1198</v>
      </c>
      <c r="P135" s="68">
        <v>1198</v>
      </c>
    </row>
    <row r="136" spans="1:16" ht="51" x14ac:dyDescent="0.25">
      <c r="A136" s="18"/>
      <c r="B136" s="20">
        <v>5003112</v>
      </c>
      <c r="C136" s="20" t="s">
        <v>1800</v>
      </c>
      <c r="D136" s="20">
        <v>3000385</v>
      </c>
      <c r="E136" s="20" t="s">
        <v>1788</v>
      </c>
      <c r="F136" s="20">
        <v>536</v>
      </c>
      <c r="G136" s="20" t="s">
        <v>1544</v>
      </c>
      <c r="H136" s="20">
        <v>454</v>
      </c>
      <c r="I136" s="20" t="s">
        <v>219</v>
      </c>
      <c r="J136" s="20">
        <v>454</v>
      </c>
      <c r="K136" s="20" t="s">
        <v>360</v>
      </c>
      <c r="L136" s="66">
        <v>0.63115800000000011</v>
      </c>
      <c r="M136" s="67">
        <v>0.72725000000000006</v>
      </c>
      <c r="N136" s="68">
        <v>0.72691517684143037</v>
      </c>
      <c r="O136" s="67">
        <v>486</v>
      </c>
      <c r="P136" s="68">
        <v>3402</v>
      </c>
    </row>
    <row r="137" spans="1:16" ht="51" x14ac:dyDescent="0.25">
      <c r="A137" s="18"/>
      <c r="B137" s="20">
        <v>5003112</v>
      </c>
      <c r="C137" s="20" t="s">
        <v>1800</v>
      </c>
      <c r="D137" s="20">
        <v>3000385</v>
      </c>
      <c r="E137" s="20" t="s">
        <v>1788</v>
      </c>
      <c r="F137" s="20">
        <v>536</v>
      </c>
      <c r="G137" s="20" t="s">
        <v>1544</v>
      </c>
      <c r="H137" s="20">
        <v>455</v>
      </c>
      <c r="I137" s="20" t="s">
        <v>220</v>
      </c>
      <c r="J137" s="20">
        <v>455</v>
      </c>
      <c r="K137" s="20" t="s">
        <v>361</v>
      </c>
      <c r="L137" s="66">
        <v>0.91268300000000002</v>
      </c>
      <c r="M137" s="67">
        <v>0.81763399999999975</v>
      </c>
      <c r="N137" s="68">
        <v>0.77995818831550423</v>
      </c>
      <c r="O137" s="67">
        <v>1653</v>
      </c>
      <c r="P137" s="68">
        <v>45</v>
      </c>
    </row>
    <row r="138" spans="1:16" ht="51" x14ac:dyDescent="0.25">
      <c r="A138" s="18"/>
      <c r="B138" s="20">
        <v>5003112</v>
      </c>
      <c r="C138" s="20" t="s">
        <v>1800</v>
      </c>
      <c r="D138" s="20">
        <v>3000385</v>
      </c>
      <c r="E138" s="20" t="s">
        <v>1788</v>
      </c>
      <c r="F138" s="20">
        <v>536</v>
      </c>
      <c r="G138" s="20" t="s">
        <v>1544</v>
      </c>
      <c r="H138" s="20">
        <v>456</v>
      </c>
      <c r="I138" s="20" t="s">
        <v>221</v>
      </c>
      <c r="J138" s="20">
        <v>456</v>
      </c>
      <c r="K138" s="20" t="s">
        <v>362</v>
      </c>
      <c r="L138" s="66">
        <v>0.51688199999999962</v>
      </c>
      <c r="M138" s="67">
        <v>0.64800599999999997</v>
      </c>
      <c r="N138" s="68">
        <v>0.63622411485994235</v>
      </c>
      <c r="O138" s="67">
        <v>1745</v>
      </c>
      <c r="P138" s="68">
        <v>925</v>
      </c>
    </row>
    <row r="139" spans="1:16" ht="51" x14ac:dyDescent="0.25">
      <c r="A139" s="18"/>
      <c r="B139" s="20">
        <v>5003112</v>
      </c>
      <c r="C139" s="20" t="s">
        <v>1800</v>
      </c>
      <c r="D139" s="20">
        <v>3000385</v>
      </c>
      <c r="E139" s="20" t="s">
        <v>1788</v>
      </c>
      <c r="F139" s="20">
        <v>536</v>
      </c>
      <c r="G139" s="20" t="s">
        <v>1544</v>
      </c>
      <c r="H139" s="20">
        <v>457</v>
      </c>
      <c r="I139" s="20" t="s">
        <v>222</v>
      </c>
      <c r="J139" s="20">
        <v>457</v>
      </c>
      <c r="K139" s="20" t="s">
        <v>363</v>
      </c>
      <c r="L139" s="66">
        <v>2.110031999999999</v>
      </c>
      <c r="M139" s="67">
        <v>2.2182359999999979</v>
      </c>
      <c r="N139" s="68">
        <v>2.0675709998904495</v>
      </c>
      <c r="O139" s="67">
        <v>1866</v>
      </c>
      <c r="P139" s="68">
        <v>1729.2249994277954</v>
      </c>
    </row>
    <row r="140" spans="1:16" ht="51" x14ac:dyDescent="0.25">
      <c r="A140" s="18"/>
      <c r="B140" s="20">
        <v>5003112</v>
      </c>
      <c r="C140" s="20" t="s">
        <v>1800</v>
      </c>
      <c r="D140" s="20">
        <v>3000385</v>
      </c>
      <c r="E140" s="20" t="s">
        <v>1788</v>
      </c>
      <c r="F140" s="20">
        <v>536</v>
      </c>
      <c r="G140" s="20" t="s">
        <v>1544</v>
      </c>
      <c r="H140" s="20">
        <v>458</v>
      </c>
      <c r="I140" s="20" t="s">
        <v>223</v>
      </c>
      <c r="J140" s="20">
        <v>458</v>
      </c>
      <c r="K140" s="20" t="s">
        <v>364</v>
      </c>
      <c r="L140" s="66">
        <v>1.8589099999999992</v>
      </c>
      <c r="M140" s="67">
        <v>2.3863509999999999</v>
      </c>
      <c r="N140" s="68">
        <v>2.3486514874311979</v>
      </c>
      <c r="O140" s="67">
        <v>3783</v>
      </c>
      <c r="P140" s="68">
        <v>3783</v>
      </c>
    </row>
    <row r="141" spans="1:16" ht="51" x14ac:dyDescent="0.25">
      <c r="A141" s="18"/>
      <c r="B141" s="20">
        <v>5003112</v>
      </c>
      <c r="C141" s="20" t="s">
        <v>1800</v>
      </c>
      <c r="D141" s="20">
        <v>3000385</v>
      </c>
      <c r="E141" s="20" t="s">
        <v>1788</v>
      </c>
      <c r="F141" s="20">
        <v>536</v>
      </c>
      <c r="G141" s="20" t="s">
        <v>1544</v>
      </c>
      <c r="H141" s="20">
        <v>459</v>
      </c>
      <c r="I141" s="20" t="s">
        <v>224</v>
      </c>
      <c r="J141" s="20">
        <v>459</v>
      </c>
      <c r="K141" s="20" t="s">
        <v>365</v>
      </c>
      <c r="L141" s="66">
        <v>0.48714000000000002</v>
      </c>
      <c r="M141" s="67">
        <v>0.65485900000000008</v>
      </c>
      <c r="N141" s="68">
        <v>0.64820491170394234</v>
      </c>
      <c r="O141" s="67">
        <v>1687</v>
      </c>
      <c r="P141" s="68">
        <v>1687</v>
      </c>
    </row>
    <row r="142" spans="1:16" ht="51" x14ac:dyDescent="0.25">
      <c r="A142" s="18"/>
      <c r="B142" s="20">
        <v>5003112</v>
      </c>
      <c r="C142" s="20" t="s">
        <v>1800</v>
      </c>
      <c r="D142" s="20">
        <v>3000385</v>
      </c>
      <c r="E142" s="20" t="s">
        <v>1788</v>
      </c>
      <c r="F142" s="20">
        <v>536</v>
      </c>
      <c r="G142" s="20" t="s">
        <v>1544</v>
      </c>
      <c r="H142" s="20">
        <v>460</v>
      </c>
      <c r="I142" s="20" t="s">
        <v>225</v>
      </c>
      <c r="J142" s="20">
        <v>460</v>
      </c>
      <c r="K142" s="20" t="s">
        <v>366</v>
      </c>
      <c r="L142" s="66">
        <v>0.26320700000000002</v>
      </c>
      <c r="M142" s="67">
        <v>0.4488080000000001</v>
      </c>
      <c r="N142" s="68">
        <v>0.44788832502672449</v>
      </c>
      <c r="O142" s="67">
        <v>609</v>
      </c>
      <c r="P142" s="68">
        <v>609</v>
      </c>
    </row>
    <row r="143" spans="1:16" ht="51" x14ac:dyDescent="0.25">
      <c r="A143" s="18"/>
      <c r="B143" s="20">
        <v>5003112</v>
      </c>
      <c r="C143" s="20" t="s">
        <v>1800</v>
      </c>
      <c r="D143" s="20">
        <v>3000385</v>
      </c>
      <c r="E143" s="20" t="s">
        <v>1788</v>
      </c>
      <c r="F143" s="20">
        <v>536</v>
      </c>
      <c r="G143" s="20" t="s">
        <v>1544</v>
      </c>
      <c r="H143" s="20">
        <v>461</v>
      </c>
      <c r="I143" s="20" t="s">
        <v>226</v>
      </c>
      <c r="J143" s="20">
        <v>461</v>
      </c>
      <c r="K143" s="20" t="s">
        <v>367</v>
      </c>
      <c r="L143" s="66">
        <v>0.65818300000000007</v>
      </c>
      <c r="M143" s="67">
        <v>0.51955299999999993</v>
      </c>
      <c r="N143" s="68">
        <v>0.51955018111038953</v>
      </c>
      <c r="O143" s="67">
        <v>372</v>
      </c>
      <c r="P143" s="68">
        <v>371.99199676513672</v>
      </c>
    </row>
    <row r="144" spans="1:16" ht="51" x14ac:dyDescent="0.25">
      <c r="A144" s="18"/>
      <c r="B144" s="20">
        <v>5003112</v>
      </c>
      <c r="C144" s="20" t="s">
        <v>1800</v>
      </c>
      <c r="D144" s="20">
        <v>3000385</v>
      </c>
      <c r="E144" s="20" t="s">
        <v>1788</v>
      </c>
      <c r="F144" s="20">
        <v>536</v>
      </c>
      <c r="G144" s="20" t="s">
        <v>1544</v>
      </c>
      <c r="H144" s="20">
        <v>462</v>
      </c>
      <c r="I144" s="20" t="s">
        <v>227</v>
      </c>
      <c r="J144" s="20">
        <v>462</v>
      </c>
      <c r="K144" s="20" t="s">
        <v>368</v>
      </c>
      <c r="L144" s="66">
        <v>0.14496000000000001</v>
      </c>
      <c r="M144" s="67">
        <v>0.18210399999999999</v>
      </c>
      <c r="N144" s="68">
        <v>0.17966489055834245</v>
      </c>
      <c r="O144" s="67">
        <v>165</v>
      </c>
      <c r="P144" s="68">
        <v>162.98800086975098</v>
      </c>
    </row>
    <row r="145" spans="1:16" ht="51" x14ac:dyDescent="0.25">
      <c r="A145" s="18"/>
      <c r="B145" s="20">
        <v>5003112</v>
      </c>
      <c r="C145" s="20" t="s">
        <v>1800</v>
      </c>
      <c r="D145" s="20">
        <v>3000385</v>
      </c>
      <c r="E145" s="20" t="s">
        <v>1788</v>
      </c>
      <c r="F145" s="20">
        <v>536</v>
      </c>
      <c r="G145" s="20" t="s">
        <v>1544</v>
      </c>
      <c r="H145" s="20">
        <v>463</v>
      </c>
      <c r="I145" s="20" t="s">
        <v>228</v>
      </c>
      <c r="J145" s="20">
        <v>463</v>
      </c>
      <c r="K145" s="20" t="s">
        <v>369</v>
      </c>
      <c r="L145" s="66">
        <v>5.0061969999999993</v>
      </c>
      <c r="M145" s="67">
        <v>5.8489350000000009</v>
      </c>
      <c r="N145" s="68">
        <v>5.8003757178667001</v>
      </c>
      <c r="O145" s="67">
        <v>4239</v>
      </c>
      <c r="P145" s="68">
        <v>4239</v>
      </c>
    </row>
    <row r="146" spans="1:16" ht="51" x14ac:dyDescent="0.25">
      <c r="A146" s="18"/>
      <c r="B146" s="20">
        <v>5003112</v>
      </c>
      <c r="C146" s="20" t="s">
        <v>1800</v>
      </c>
      <c r="D146" s="20">
        <v>3000385</v>
      </c>
      <c r="E146" s="20" t="s">
        <v>1788</v>
      </c>
      <c r="F146" s="20">
        <v>536</v>
      </c>
      <c r="G146" s="20" t="s">
        <v>1544</v>
      </c>
      <c r="H146" s="20">
        <v>464</v>
      </c>
      <c r="I146" s="20" t="s">
        <v>229</v>
      </c>
      <c r="J146" s="20">
        <v>464</v>
      </c>
      <c r="K146" s="20" t="s">
        <v>370</v>
      </c>
      <c r="L146" s="66">
        <v>9.280936999999998</v>
      </c>
      <c r="M146" s="67">
        <v>10.098231999999999</v>
      </c>
      <c r="N146" s="68">
        <v>10.053221432084683</v>
      </c>
      <c r="O146" s="67">
        <v>644</v>
      </c>
      <c r="P146" s="68">
        <v>467.05399513244629</v>
      </c>
    </row>
    <row r="147" spans="1:16" ht="38.25" x14ac:dyDescent="0.25">
      <c r="A147" s="18"/>
      <c r="B147" s="20">
        <v>5003115</v>
      </c>
      <c r="C147" s="20" t="s">
        <v>1802</v>
      </c>
      <c r="D147" s="20">
        <v>3000386</v>
      </c>
      <c r="E147" s="20" t="s">
        <v>1789</v>
      </c>
      <c r="F147" s="20">
        <v>240</v>
      </c>
      <c r="G147" s="20" t="s">
        <v>1435</v>
      </c>
      <c r="H147" s="20">
        <v>10</v>
      </c>
      <c r="I147" s="20" t="s">
        <v>108</v>
      </c>
      <c r="J147" s="20">
        <v>10</v>
      </c>
      <c r="K147" s="20" t="s">
        <v>1553</v>
      </c>
      <c r="L147" s="66">
        <v>1.8565869999999998</v>
      </c>
      <c r="M147" s="67">
        <v>2.3162659999999997</v>
      </c>
      <c r="N147" s="68">
        <v>2.3105004435637966</v>
      </c>
      <c r="O147" s="67">
        <v>36690</v>
      </c>
      <c r="P147" s="68">
        <v>20016</v>
      </c>
    </row>
    <row r="148" spans="1:16" ht="51" x14ac:dyDescent="0.25">
      <c r="A148" s="18"/>
      <c r="B148" s="20">
        <v>5003115</v>
      </c>
      <c r="C148" s="20" t="s">
        <v>1802</v>
      </c>
      <c r="D148" s="20">
        <v>3000386</v>
      </c>
      <c r="E148" s="20" t="s">
        <v>1789</v>
      </c>
      <c r="F148" s="20">
        <v>240</v>
      </c>
      <c r="G148" s="20" t="s">
        <v>1435</v>
      </c>
      <c r="H148" s="20">
        <v>10</v>
      </c>
      <c r="I148" s="20" t="s">
        <v>108</v>
      </c>
      <c r="J148" s="20">
        <v>26</v>
      </c>
      <c r="K148" s="20" t="s">
        <v>1554</v>
      </c>
      <c r="L148" s="66">
        <v>15.613395999999996</v>
      </c>
      <c r="M148" s="67">
        <v>6.1241170000000009</v>
      </c>
      <c r="N148" s="68">
        <v>6.0524854320974555</v>
      </c>
      <c r="O148" s="67">
        <v>1035000</v>
      </c>
      <c r="P148" s="68">
        <v>1035000</v>
      </c>
    </row>
    <row r="149" spans="1:16" ht="51" x14ac:dyDescent="0.25">
      <c r="A149" s="18"/>
      <c r="B149" s="20">
        <v>5003115</v>
      </c>
      <c r="C149" s="20" t="s">
        <v>1802</v>
      </c>
      <c r="D149" s="20">
        <v>3000386</v>
      </c>
      <c r="E149" s="20" t="s">
        <v>1789</v>
      </c>
      <c r="F149" s="20">
        <v>240</v>
      </c>
      <c r="G149" s="20" t="s">
        <v>1435</v>
      </c>
      <c r="H149" s="20">
        <v>442</v>
      </c>
      <c r="I149" s="20" t="s">
        <v>207</v>
      </c>
      <c r="J149" s="20">
        <v>442</v>
      </c>
      <c r="K149" s="20" t="s">
        <v>348</v>
      </c>
      <c r="L149" s="66">
        <v>3.5999999999999999E-3</v>
      </c>
      <c r="M149" s="67">
        <v>5.2100000000000002E-3</v>
      </c>
      <c r="N149" s="68">
        <v>5.2099999593337998E-3</v>
      </c>
      <c r="O149" s="67">
        <v>4</v>
      </c>
      <c r="P149" s="68">
        <v>4</v>
      </c>
    </row>
    <row r="150" spans="1:16" ht="51" x14ac:dyDescent="0.25">
      <c r="A150" s="18"/>
      <c r="B150" s="20">
        <v>5003115</v>
      </c>
      <c r="C150" s="20" t="s">
        <v>1802</v>
      </c>
      <c r="D150" s="20">
        <v>3000386</v>
      </c>
      <c r="E150" s="20" t="s">
        <v>1789</v>
      </c>
      <c r="F150" s="20">
        <v>240</v>
      </c>
      <c r="G150" s="20" t="s">
        <v>1435</v>
      </c>
      <c r="H150" s="20">
        <v>443</v>
      </c>
      <c r="I150" s="20" t="s">
        <v>208</v>
      </c>
      <c r="J150" s="20">
        <v>443</v>
      </c>
      <c r="K150" s="20" t="s">
        <v>349</v>
      </c>
      <c r="L150" s="66">
        <v>0.73592000000000002</v>
      </c>
      <c r="M150" s="67">
        <v>0.80885099999999999</v>
      </c>
      <c r="N150" s="68">
        <v>0.62323657935485244</v>
      </c>
      <c r="O150" s="67">
        <v>2050</v>
      </c>
      <c r="P150" s="68">
        <v>2050</v>
      </c>
    </row>
    <row r="151" spans="1:16" ht="51" x14ac:dyDescent="0.25">
      <c r="A151" s="18"/>
      <c r="B151" s="20">
        <v>5003115</v>
      </c>
      <c r="C151" s="20" t="s">
        <v>1802</v>
      </c>
      <c r="D151" s="20">
        <v>3000386</v>
      </c>
      <c r="E151" s="20" t="s">
        <v>1789</v>
      </c>
      <c r="F151" s="20">
        <v>240</v>
      </c>
      <c r="G151" s="20" t="s">
        <v>1435</v>
      </c>
      <c r="H151" s="20">
        <v>444</v>
      </c>
      <c r="I151" s="20" t="s">
        <v>209</v>
      </c>
      <c r="J151" s="20">
        <v>444</v>
      </c>
      <c r="K151" s="20" t="s">
        <v>350</v>
      </c>
      <c r="L151" s="66">
        <v>0.12921300000000002</v>
      </c>
      <c r="M151" s="67">
        <v>0.14647499999999999</v>
      </c>
      <c r="N151" s="68">
        <v>0.12729699176270515</v>
      </c>
      <c r="O151" s="67">
        <v>2299</v>
      </c>
      <c r="P151" s="68">
        <v>2299</v>
      </c>
    </row>
    <row r="152" spans="1:16" ht="51" x14ac:dyDescent="0.25">
      <c r="A152" s="18"/>
      <c r="B152" s="20">
        <v>5003115</v>
      </c>
      <c r="C152" s="20" t="s">
        <v>1802</v>
      </c>
      <c r="D152" s="20">
        <v>3000386</v>
      </c>
      <c r="E152" s="20" t="s">
        <v>1789</v>
      </c>
      <c r="F152" s="20">
        <v>240</v>
      </c>
      <c r="G152" s="20" t="s">
        <v>1435</v>
      </c>
      <c r="H152" s="20">
        <v>445</v>
      </c>
      <c r="I152" s="20" t="s">
        <v>210</v>
      </c>
      <c r="J152" s="20">
        <v>445</v>
      </c>
      <c r="K152" s="20" t="s">
        <v>351</v>
      </c>
      <c r="L152" s="66">
        <v>1.8755999999999998E-2</v>
      </c>
      <c r="M152" s="67">
        <v>1.8756000000000002E-2</v>
      </c>
      <c r="N152" s="68">
        <v>1.8721000204095617E-2</v>
      </c>
      <c r="O152" s="67">
        <v>1169</v>
      </c>
      <c r="P152" s="68">
        <v>1169</v>
      </c>
    </row>
    <row r="153" spans="1:16" ht="51" x14ac:dyDescent="0.25">
      <c r="A153" s="18"/>
      <c r="B153" s="20">
        <v>5003115</v>
      </c>
      <c r="C153" s="20" t="s">
        <v>1802</v>
      </c>
      <c r="D153" s="20">
        <v>3000386</v>
      </c>
      <c r="E153" s="20" t="s">
        <v>1789</v>
      </c>
      <c r="F153" s="20">
        <v>240</v>
      </c>
      <c r="G153" s="20" t="s">
        <v>1435</v>
      </c>
      <c r="H153" s="20">
        <v>446</v>
      </c>
      <c r="I153" s="20" t="s">
        <v>211</v>
      </c>
      <c r="J153" s="20">
        <v>446</v>
      </c>
      <c r="K153" s="20" t="s">
        <v>352</v>
      </c>
      <c r="L153" s="66">
        <v>3.5300999999999999E-2</v>
      </c>
      <c r="M153" s="67">
        <v>1.3217E-2</v>
      </c>
      <c r="N153" s="68">
        <v>1.2667000330111478E-2</v>
      </c>
      <c r="O153" s="67">
        <v>1264</v>
      </c>
      <c r="P153" s="68">
        <v>1144</v>
      </c>
    </row>
    <row r="154" spans="1:16" ht="51" x14ac:dyDescent="0.25">
      <c r="A154" s="18"/>
      <c r="B154" s="20">
        <v>5003115</v>
      </c>
      <c r="C154" s="20" t="s">
        <v>1802</v>
      </c>
      <c r="D154" s="20">
        <v>3000386</v>
      </c>
      <c r="E154" s="20" t="s">
        <v>1789</v>
      </c>
      <c r="F154" s="20">
        <v>240</v>
      </c>
      <c r="G154" s="20" t="s">
        <v>1435</v>
      </c>
      <c r="H154" s="20">
        <v>448</v>
      </c>
      <c r="I154" s="20" t="s">
        <v>213</v>
      </c>
      <c r="J154" s="20">
        <v>448</v>
      </c>
      <c r="K154" s="20" t="s">
        <v>354</v>
      </c>
      <c r="L154" s="66">
        <v>0.62050000000000005</v>
      </c>
      <c r="M154" s="67">
        <v>0.75829699999999978</v>
      </c>
      <c r="N154" s="68">
        <v>0.72592153449659236</v>
      </c>
      <c r="O154" s="67">
        <v>3517</v>
      </c>
      <c r="P154" s="68">
        <v>3379.3570256233215</v>
      </c>
    </row>
    <row r="155" spans="1:16" ht="51" x14ac:dyDescent="0.25">
      <c r="A155" s="18"/>
      <c r="B155" s="20">
        <v>5003115</v>
      </c>
      <c r="C155" s="20" t="s">
        <v>1802</v>
      </c>
      <c r="D155" s="20">
        <v>3000386</v>
      </c>
      <c r="E155" s="20" t="s">
        <v>1789</v>
      </c>
      <c r="F155" s="20">
        <v>240</v>
      </c>
      <c r="G155" s="20" t="s">
        <v>1435</v>
      </c>
      <c r="H155" s="20">
        <v>450</v>
      </c>
      <c r="I155" s="20" t="s">
        <v>215</v>
      </c>
      <c r="J155" s="20">
        <v>450</v>
      </c>
      <c r="K155" s="20" t="s">
        <v>356</v>
      </c>
      <c r="L155" s="66">
        <v>0</v>
      </c>
      <c r="M155" s="67">
        <v>8.6700000000000006E-3</v>
      </c>
      <c r="N155" s="68">
        <v>8.6490000830963254E-3</v>
      </c>
      <c r="O155" s="67">
        <v>121</v>
      </c>
      <c r="P155" s="68">
        <v>121</v>
      </c>
    </row>
    <row r="156" spans="1:16" ht="51" x14ac:dyDescent="0.25">
      <c r="A156" s="18"/>
      <c r="B156" s="20">
        <v>5003115</v>
      </c>
      <c r="C156" s="20" t="s">
        <v>1802</v>
      </c>
      <c r="D156" s="20">
        <v>3000386</v>
      </c>
      <c r="E156" s="20" t="s">
        <v>1789</v>
      </c>
      <c r="F156" s="20">
        <v>240</v>
      </c>
      <c r="G156" s="20" t="s">
        <v>1435</v>
      </c>
      <c r="H156" s="20">
        <v>451</v>
      </c>
      <c r="I156" s="20" t="s">
        <v>216</v>
      </c>
      <c r="J156" s="20">
        <v>451</v>
      </c>
      <c r="K156" s="20" t="s">
        <v>357</v>
      </c>
      <c r="L156" s="66">
        <v>0.5804999999999999</v>
      </c>
      <c r="M156" s="67">
        <v>0.61726900000000018</v>
      </c>
      <c r="N156" s="68">
        <v>0.56680623968713917</v>
      </c>
      <c r="O156" s="67">
        <v>4050</v>
      </c>
      <c r="P156" s="68">
        <v>3974.7999877929687</v>
      </c>
    </row>
    <row r="157" spans="1:16" ht="51" x14ac:dyDescent="0.25">
      <c r="A157" s="18"/>
      <c r="B157" s="20">
        <v>5003115</v>
      </c>
      <c r="C157" s="20" t="s">
        <v>1802</v>
      </c>
      <c r="D157" s="20">
        <v>3000386</v>
      </c>
      <c r="E157" s="20" t="s">
        <v>1789</v>
      </c>
      <c r="F157" s="20">
        <v>240</v>
      </c>
      <c r="G157" s="20" t="s">
        <v>1435</v>
      </c>
      <c r="H157" s="20">
        <v>452</v>
      </c>
      <c r="I157" s="20" t="s">
        <v>217</v>
      </c>
      <c r="J157" s="20">
        <v>452</v>
      </c>
      <c r="K157" s="20" t="s">
        <v>358</v>
      </c>
      <c r="L157" s="66">
        <v>0.10267000000000001</v>
      </c>
      <c r="M157" s="67">
        <v>7.8671000000000019E-2</v>
      </c>
      <c r="N157" s="68">
        <v>7.827929979248438E-2</v>
      </c>
      <c r="O157" s="67">
        <v>7288</v>
      </c>
      <c r="P157" s="68">
        <v>7251.8399658203125</v>
      </c>
    </row>
    <row r="158" spans="1:16" ht="51" x14ac:dyDescent="0.25">
      <c r="A158" s="18"/>
      <c r="B158" s="20">
        <v>5003115</v>
      </c>
      <c r="C158" s="20" t="s">
        <v>1802</v>
      </c>
      <c r="D158" s="20">
        <v>3000386</v>
      </c>
      <c r="E158" s="20" t="s">
        <v>1789</v>
      </c>
      <c r="F158" s="20">
        <v>240</v>
      </c>
      <c r="G158" s="20" t="s">
        <v>1435</v>
      </c>
      <c r="H158" s="20">
        <v>454</v>
      </c>
      <c r="I158" s="20" t="s">
        <v>219</v>
      </c>
      <c r="J158" s="20">
        <v>454</v>
      </c>
      <c r="K158" s="20" t="s">
        <v>360</v>
      </c>
      <c r="L158" s="66">
        <v>0</v>
      </c>
      <c r="M158" s="67">
        <v>4.1600000000000005E-3</v>
      </c>
      <c r="N158" s="68">
        <v>4.1597799863666296E-3</v>
      </c>
      <c r="O158" s="67">
        <v>40</v>
      </c>
      <c r="P158" s="68">
        <v>40</v>
      </c>
    </row>
    <row r="159" spans="1:16" ht="51" x14ac:dyDescent="0.25">
      <c r="A159" s="18"/>
      <c r="B159" s="20">
        <v>5003115</v>
      </c>
      <c r="C159" s="20" t="s">
        <v>1802</v>
      </c>
      <c r="D159" s="20">
        <v>3000386</v>
      </c>
      <c r="E159" s="20" t="s">
        <v>1789</v>
      </c>
      <c r="F159" s="20">
        <v>240</v>
      </c>
      <c r="G159" s="20" t="s">
        <v>1435</v>
      </c>
      <c r="H159" s="20">
        <v>455</v>
      </c>
      <c r="I159" s="20" t="s">
        <v>220</v>
      </c>
      <c r="J159" s="20">
        <v>455</v>
      </c>
      <c r="K159" s="20" t="s">
        <v>361</v>
      </c>
      <c r="L159" s="66">
        <v>1.6092000000000002E-2</v>
      </c>
      <c r="M159" s="67">
        <v>4.9044999999999998E-2</v>
      </c>
      <c r="N159" s="68">
        <v>4.9034719821065664E-2</v>
      </c>
      <c r="O159" s="67">
        <v>2244</v>
      </c>
      <c r="P159" s="68">
        <v>2220</v>
      </c>
    </row>
    <row r="160" spans="1:16" ht="51" x14ac:dyDescent="0.25">
      <c r="A160" s="18"/>
      <c r="B160" s="20">
        <v>5003115</v>
      </c>
      <c r="C160" s="20" t="s">
        <v>1802</v>
      </c>
      <c r="D160" s="20">
        <v>3000386</v>
      </c>
      <c r="E160" s="20" t="s">
        <v>1789</v>
      </c>
      <c r="F160" s="20">
        <v>240</v>
      </c>
      <c r="G160" s="20" t="s">
        <v>1435</v>
      </c>
      <c r="H160" s="20">
        <v>456</v>
      </c>
      <c r="I160" s="20" t="s">
        <v>221</v>
      </c>
      <c r="J160" s="20">
        <v>456</v>
      </c>
      <c r="K160" s="20" t="s">
        <v>362</v>
      </c>
      <c r="L160" s="66">
        <v>2.5999999999999999E-3</v>
      </c>
      <c r="M160" s="67">
        <v>1.08E-3</v>
      </c>
      <c r="N160" s="68">
        <v>1.0799999872688204E-3</v>
      </c>
      <c r="O160" s="67">
        <v>120</v>
      </c>
      <c r="P160" s="68">
        <v>60</v>
      </c>
    </row>
    <row r="161" spans="1:16" ht="51" x14ac:dyDescent="0.25">
      <c r="A161" s="18"/>
      <c r="B161" s="20">
        <v>5003115</v>
      </c>
      <c r="C161" s="20" t="s">
        <v>1802</v>
      </c>
      <c r="D161" s="20">
        <v>3000386</v>
      </c>
      <c r="E161" s="20" t="s">
        <v>1789</v>
      </c>
      <c r="F161" s="20">
        <v>240</v>
      </c>
      <c r="G161" s="20" t="s">
        <v>1435</v>
      </c>
      <c r="H161" s="20">
        <v>457</v>
      </c>
      <c r="I161" s="20" t="s">
        <v>222</v>
      </c>
      <c r="J161" s="20">
        <v>457</v>
      </c>
      <c r="K161" s="20" t="s">
        <v>363</v>
      </c>
      <c r="L161" s="66">
        <v>6.1176000000000008E-2</v>
      </c>
      <c r="M161" s="67">
        <v>7.3829000000000006E-2</v>
      </c>
      <c r="N161" s="68">
        <v>7.3783262050710618E-2</v>
      </c>
      <c r="O161" s="67">
        <v>3986</v>
      </c>
      <c r="P161" s="68">
        <v>3986</v>
      </c>
    </row>
    <row r="162" spans="1:16" ht="51" x14ac:dyDescent="0.25">
      <c r="A162" s="18"/>
      <c r="B162" s="20">
        <v>5003115</v>
      </c>
      <c r="C162" s="20" t="s">
        <v>1802</v>
      </c>
      <c r="D162" s="20">
        <v>3000386</v>
      </c>
      <c r="E162" s="20" t="s">
        <v>1789</v>
      </c>
      <c r="F162" s="20">
        <v>240</v>
      </c>
      <c r="G162" s="20" t="s">
        <v>1435</v>
      </c>
      <c r="H162" s="20">
        <v>458</v>
      </c>
      <c r="I162" s="20" t="s">
        <v>223</v>
      </c>
      <c r="J162" s="20">
        <v>458</v>
      </c>
      <c r="K162" s="20" t="s">
        <v>364</v>
      </c>
      <c r="L162" s="66">
        <v>0</v>
      </c>
      <c r="M162" s="67">
        <v>5.1100000000000006E-4</v>
      </c>
      <c r="N162" s="68">
        <v>5.1000000530621037E-4</v>
      </c>
      <c r="O162" s="67">
        <v>180</v>
      </c>
      <c r="P162" s="68">
        <v>180</v>
      </c>
    </row>
    <row r="163" spans="1:16" ht="51" x14ac:dyDescent="0.25">
      <c r="A163" s="18"/>
      <c r="B163" s="20">
        <v>5003115</v>
      </c>
      <c r="C163" s="20" t="s">
        <v>1802</v>
      </c>
      <c r="D163" s="20">
        <v>3000386</v>
      </c>
      <c r="E163" s="20" t="s">
        <v>1789</v>
      </c>
      <c r="F163" s="20">
        <v>240</v>
      </c>
      <c r="G163" s="20" t="s">
        <v>1435</v>
      </c>
      <c r="H163" s="20">
        <v>459</v>
      </c>
      <c r="I163" s="20" t="s">
        <v>224</v>
      </c>
      <c r="J163" s="20">
        <v>459</v>
      </c>
      <c r="K163" s="20" t="s">
        <v>365</v>
      </c>
      <c r="L163" s="66">
        <v>0</v>
      </c>
      <c r="M163" s="67">
        <v>0.19792000000000001</v>
      </c>
      <c r="N163" s="68">
        <v>0.19459082833782304</v>
      </c>
      <c r="O163" s="67">
        <v>2971</v>
      </c>
      <c r="P163" s="68">
        <v>2971</v>
      </c>
    </row>
    <row r="164" spans="1:16" ht="51" x14ac:dyDescent="0.25">
      <c r="A164" s="18"/>
      <c r="B164" s="20">
        <v>5003115</v>
      </c>
      <c r="C164" s="20" t="s">
        <v>1802</v>
      </c>
      <c r="D164" s="20">
        <v>3000386</v>
      </c>
      <c r="E164" s="20" t="s">
        <v>1789</v>
      </c>
      <c r="F164" s="20">
        <v>240</v>
      </c>
      <c r="G164" s="20" t="s">
        <v>1435</v>
      </c>
      <c r="H164" s="20">
        <v>460</v>
      </c>
      <c r="I164" s="20" t="s">
        <v>225</v>
      </c>
      <c r="J164" s="20">
        <v>460</v>
      </c>
      <c r="K164" s="20" t="s">
        <v>366</v>
      </c>
      <c r="L164" s="66">
        <v>0.12525999999999998</v>
      </c>
      <c r="M164" s="67">
        <v>8.7422000000000014E-2</v>
      </c>
      <c r="N164" s="68">
        <v>8.7377911433577538E-2</v>
      </c>
      <c r="O164" s="67">
        <v>540</v>
      </c>
      <c r="P164" s="68">
        <v>540</v>
      </c>
    </row>
    <row r="165" spans="1:16" ht="51" x14ac:dyDescent="0.25">
      <c r="A165" s="18"/>
      <c r="B165" s="20">
        <v>5003115</v>
      </c>
      <c r="C165" s="20" t="s">
        <v>1802</v>
      </c>
      <c r="D165" s="20">
        <v>3000386</v>
      </c>
      <c r="E165" s="20" t="s">
        <v>1789</v>
      </c>
      <c r="F165" s="20">
        <v>240</v>
      </c>
      <c r="G165" s="20" t="s">
        <v>1435</v>
      </c>
      <c r="H165" s="20">
        <v>461</v>
      </c>
      <c r="I165" s="20" t="s">
        <v>226</v>
      </c>
      <c r="J165" s="20">
        <v>461</v>
      </c>
      <c r="K165" s="20" t="s">
        <v>367</v>
      </c>
      <c r="L165" s="66">
        <v>3.3500000000000002E-2</v>
      </c>
      <c r="M165" s="67">
        <v>3.3500000000000002E-2</v>
      </c>
      <c r="N165" s="68">
        <v>3.350000036880374E-2</v>
      </c>
      <c r="O165" s="67">
        <v>4</v>
      </c>
      <c r="P165" s="68">
        <v>4</v>
      </c>
    </row>
    <row r="166" spans="1:16" ht="51" x14ac:dyDescent="0.25">
      <c r="A166" s="18"/>
      <c r="B166" s="20">
        <v>5003115</v>
      </c>
      <c r="C166" s="20" t="s">
        <v>1802</v>
      </c>
      <c r="D166" s="20">
        <v>3000386</v>
      </c>
      <c r="E166" s="20" t="s">
        <v>1789</v>
      </c>
      <c r="F166" s="20">
        <v>240</v>
      </c>
      <c r="G166" s="20" t="s">
        <v>1435</v>
      </c>
      <c r="H166" s="20">
        <v>463</v>
      </c>
      <c r="I166" s="20" t="s">
        <v>228</v>
      </c>
      <c r="J166" s="20">
        <v>463</v>
      </c>
      <c r="K166" s="20" t="s">
        <v>369</v>
      </c>
      <c r="L166" s="66">
        <v>1.2912E-2</v>
      </c>
      <c r="M166" s="67">
        <v>6.4559999999999999E-3</v>
      </c>
      <c r="N166" s="68">
        <v>6.399999838322401E-3</v>
      </c>
      <c r="O166" s="67">
        <v>405</v>
      </c>
      <c r="P166" s="68">
        <v>435</v>
      </c>
    </row>
    <row r="167" spans="1:16" ht="38.25" x14ac:dyDescent="0.25">
      <c r="A167" s="18"/>
      <c r="B167" s="20">
        <v>5003116</v>
      </c>
      <c r="C167" s="20" t="s">
        <v>1803</v>
      </c>
      <c r="D167" s="20">
        <v>3000386</v>
      </c>
      <c r="E167" s="20" t="s">
        <v>1789</v>
      </c>
      <c r="F167" s="20">
        <v>240</v>
      </c>
      <c r="G167" s="20" t="s">
        <v>1435</v>
      </c>
      <c r="H167" s="20">
        <v>10</v>
      </c>
      <c r="I167" s="20" t="s">
        <v>108</v>
      </c>
      <c r="J167" s="20">
        <v>10</v>
      </c>
      <c r="K167" s="20" t="s">
        <v>1553</v>
      </c>
      <c r="L167" s="66">
        <v>2.4723620000000004</v>
      </c>
      <c r="M167" s="67">
        <v>2.2702309999999994</v>
      </c>
      <c r="N167" s="68">
        <v>2.2553290775394998</v>
      </c>
      <c r="O167" s="67">
        <v>62105</v>
      </c>
      <c r="P167" s="68">
        <v>34960</v>
      </c>
    </row>
    <row r="168" spans="1:16" ht="51" x14ac:dyDescent="0.25">
      <c r="A168" s="18"/>
      <c r="B168" s="20">
        <v>5003116</v>
      </c>
      <c r="C168" s="20" t="s">
        <v>1803</v>
      </c>
      <c r="D168" s="20">
        <v>3000386</v>
      </c>
      <c r="E168" s="20" t="s">
        <v>1789</v>
      </c>
      <c r="F168" s="20">
        <v>240</v>
      </c>
      <c r="G168" s="20" t="s">
        <v>1435</v>
      </c>
      <c r="H168" s="20">
        <v>10</v>
      </c>
      <c r="I168" s="20" t="s">
        <v>108</v>
      </c>
      <c r="J168" s="20">
        <v>26</v>
      </c>
      <c r="K168" s="20" t="s">
        <v>1554</v>
      </c>
      <c r="L168" s="66">
        <v>41.268473999999991</v>
      </c>
      <c r="M168" s="67">
        <v>10.939281000000003</v>
      </c>
      <c r="N168" s="68">
        <v>10.851922995658242</v>
      </c>
      <c r="O168" s="67">
        <v>110262</v>
      </c>
      <c r="P168" s="68">
        <v>90802</v>
      </c>
    </row>
    <row r="169" spans="1:16" ht="51" x14ac:dyDescent="0.25">
      <c r="A169" s="18"/>
      <c r="B169" s="20">
        <v>5003116</v>
      </c>
      <c r="C169" s="20" t="s">
        <v>1803</v>
      </c>
      <c r="D169" s="20">
        <v>3000386</v>
      </c>
      <c r="E169" s="20" t="s">
        <v>1789</v>
      </c>
      <c r="F169" s="20">
        <v>240</v>
      </c>
      <c r="G169" s="20" t="s">
        <v>1435</v>
      </c>
      <c r="H169" s="20">
        <v>442</v>
      </c>
      <c r="I169" s="20" t="s">
        <v>207</v>
      </c>
      <c r="J169" s="20">
        <v>442</v>
      </c>
      <c r="K169" s="20" t="s">
        <v>348</v>
      </c>
      <c r="L169" s="66">
        <v>4.0000000000000001E-3</v>
      </c>
      <c r="M169" s="67">
        <v>1.8329999999999999E-2</v>
      </c>
      <c r="N169" s="68">
        <v>1.8289999919943511E-2</v>
      </c>
      <c r="O169" s="67">
        <v>9</v>
      </c>
      <c r="P169" s="68">
        <v>9</v>
      </c>
    </row>
    <row r="170" spans="1:16" ht="51" x14ac:dyDescent="0.25">
      <c r="A170" s="18"/>
      <c r="B170" s="20">
        <v>5003116</v>
      </c>
      <c r="C170" s="20" t="s">
        <v>1803</v>
      </c>
      <c r="D170" s="20">
        <v>3000386</v>
      </c>
      <c r="E170" s="20" t="s">
        <v>1789</v>
      </c>
      <c r="F170" s="20">
        <v>240</v>
      </c>
      <c r="G170" s="20" t="s">
        <v>1435</v>
      </c>
      <c r="H170" s="20">
        <v>444</v>
      </c>
      <c r="I170" s="20" t="s">
        <v>209</v>
      </c>
      <c r="J170" s="20">
        <v>444</v>
      </c>
      <c r="K170" s="20" t="s">
        <v>350</v>
      </c>
      <c r="L170" s="66">
        <v>0.17402200000000001</v>
      </c>
      <c r="M170" s="67">
        <v>0.19387199999999996</v>
      </c>
      <c r="N170" s="68">
        <v>0.16361944423988461</v>
      </c>
      <c r="O170" s="67">
        <v>4425</v>
      </c>
      <c r="P170" s="68">
        <v>4425</v>
      </c>
    </row>
    <row r="171" spans="1:16" ht="51" x14ac:dyDescent="0.25">
      <c r="A171" s="18"/>
      <c r="B171" s="20">
        <v>5003116</v>
      </c>
      <c r="C171" s="20" t="s">
        <v>1803</v>
      </c>
      <c r="D171" s="20">
        <v>3000386</v>
      </c>
      <c r="E171" s="20" t="s">
        <v>1789</v>
      </c>
      <c r="F171" s="20">
        <v>240</v>
      </c>
      <c r="G171" s="20" t="s">
        <v>1435</v>
      </c>
      <c r="H171" s="20">
        <v>445</v>
      </c>
      <c r="I171" s="20" t="s">
        <v>210</v>
      </c>
      <c r="J171" s="20">
        <v>445</v>
      </c>
      <c r="K171" s="20" t="s">
        <v>351</v>
      </c>
      <c r="L171" s="66">
        <v>3.4820000000000004E-2</v>
      </c>
      <c r="M171" s="67">
        <v>3.4819999999999997E-2</v>
      </c>
      <c r="N171" s="68">
        <v>3.4394989779684693E-2</v>
      </c>
      <c r="O171" s="67">
        <v>5395</v>
      </c>
      <c r="P171" s="68">
        <v>5395</v>
      </c>
    </row>
    <row r="172" spans="1:16" ht="51" x14ac:dyDescent="0.25">
      <c r="A172" s="18"/>
      <c r="B172" s="20">
        <v>5003116</v>
      </c>
      <c r="C172" s="20" t="s">
        <v>1803</v>
      </c>
      <c r="D172" s="20">
        <v>3000386</v>
      </c>
      <c r="E172" s="20" t="s">
        <v>1789</v>
      </c>
      <c r="F172" s="20">
        <v>240</v>
      </c>
      <c r="G172" s="20" t="s">
        <v>1435</v>
      </c>
      <c r="H172" s="20">
        <v>446</v>
      </c>
      <c r="I172" s="20" t="s">
        <v>211</v>
      </c>
      <c r="J172" s="20">
        <v>446</v>
      </c>
      <c r="K172" s="20" t="s">
        <v>352</v>
      </c>
      <c r="L172" s="66">
        <v>6.4494999999999997E-2</v>
      </c>
      <c r="M172" s="67">
        <v>3.4609000000000001E-2</v>
      </c>
      <c r="N172" s="68">
        <v>3.3859000344818924E-2</v>
      </c>
      <c r="O172" s="67">
        <v>4208</v>
      </c>
      <c r="P172" s="68">
        <v>3786</v>
      </c>
    </row>
    <row r="173" spans="1:16" ht="51" x14ac:dyDescent="0.25">
      <c r="A173" s="18"/>
      <c r="B173" s="20">
        <v>5003116</v>
      </c>
      <c r="C173" s="20" t="s">
        <v>1803</v>
      </c>
      <c r="D173" s="20">
        <v>3000386</v>
      </c>
      <c r="E173" s="20" t="s">
        <v>1789</v>
      </c>
      <c r="F173" s="20">
        <v>240</v>
      </c>
      <c r="G173" s="20" t="s">
        <v>1435</v>
      </c>
      <c r="H173" s="20">
        <v>448</v>
      </c>
      <c r="I173" s="20" t="s">
        <v>213</v>
      </c>
      <c r="J173" s="20">
        <v>448</v>
      </c>
      <c r="K173" s="20" t="s">
        <v>354</v>
      </c>
      <c r="L173" s="66">
        <v>6.4822999999999992E-2</v>
      </c>
      <c r="M173" s="67">
        <v>6.2823000000000004E-2</v>
      </c>
      <c r="N173" s="68">
        <v>5.9592979494482279E-2</v>
      </c>
      <c r="O173" s="67">
        <v>6100</v>
      </c>
      <c r="P173" s="68">
        <v>5952.5799560546875</v>
      </c>
    </row>
    <row r="174" spans="1:16" ht="51" x14ac:dyDescent="0.25">
      <c r="A174" s="18"/>
      <c r="B174" s="20">
        <v>5003116</v>
      </c>
      <c r="C174" s="20" t="s">
        <v>1803</v>
      </c>
      <c r="D174" s="20">
        <v>3000386</v>
      </c>
      <c r="E174" s="20" t="s">
        <v>1789</v>
      </c>
      <c r="F174" s="20">
        <v>240</v>
      </c>
      <c r="G174" s="20" t="s">
        <v>1435</v>
      </c>
      <c r="H174" s="20">
        <v>450</v>
      </c>
      <c r="I174" s="20" t="s">
        <v>215</v>
      </c>
      <c r="J174" s="20">
        <v>450</v>
      </c>
      <c r="K174" s="20" t="s">
        <v>356</v>
      </c>
      <c r="L174" s="66">
        <v>0</v>
      </c>
      <c r="M174" s="67">
        <v>0.8524740000000004</v>
      </c>
      <c r="N174" s="68">
        <v>0.78728881507413462</v>
      </c>
      <c r="O174" s="67">
        <v>12568</v>
      </c>
      <c r="P174" s="68">
        <v>12014.5</v>
      </c>
    </row>
    <row r="175" spans="1:16" ht="51" x14ac:dyDescent="0.25">
      <c r="A175" s="18"/>
      <c r="B175" s="20">
        <v>5003116</v>
      </c>
      <c r="C175" s="20" t="s">
        <v>1803</v>
      </c>
      <c r="D175" s="20">
        <v>3000386</v>
      </c>
      <c r="E175" s="20" t="s">
        <v>1789</v>
      </c>
      <c r="F175" s="20">
        <v>240</v>
      </c>
      <c r="G175" s="20" t="s">
        <v>1435</v>
      </c>
      <c r="H175" s="20">
        <v>451</v>
      </c>
      <c r="I175" s="20" t="s">
        <v>216</v>
      </c>
      <c r="J175" s="20">
        <v>451</v>
      </c>
      <c r="K175" s="20" t="s">
        <v>357</v>
      </c>
      <c r="L175" s="66">
        <v>0.86059000000000008</v>
      </c>
      <c r="M175" s="67">
        <v>0.90631699999999948</v>
      </c>
      <c r="N175" s="68">
        <v>0.83268520826095482</v>
      </c>
      <c r="O175" s="67">
        <v>6066</v>
      </c>
      <c r="P175" s="68">
        <v>6024</v>
      </c>
    </row>
    <row r="176" spans="1:16" ht="51" x14ac:dyDescent="0.25">
      <c r="A176" s="18"/>
      <c r="B176" s="20">
        <v>5003116</v>
      </c>
      <c r="C176" s="20" t="s">
        <v>1803</v>
      </c>
      <c r="D176" s="20">
        <v>3000386</v>
      </c>
      <c r="E176" s="20" t="s">
        <v>1789</v>
      </c>
      <c r="F176" s="20">
        <v>240</v>
      </c>
      <c r="G176" s="20" t="s">
        <v>1435</v>
      </c>
      <c r="H176" s="20">
        <v>452</v>
      </c>
      <c r="I176" s="20" t="s">
        <v>217</v>
      </c>
      <c r="J176" s="20">
        <v>452</v>
      </c>
      <c r="K176" s="20" t="s">
        <v>358</v>
      </c>
      <c r="L176" s="66">
        <v>0.26719400000000004</v>
      </c>
      <c r="M176" s="67">
        <v>0.23427500000000001</v>
      </c>
      <c r="N176" s="68">
        <v>0.23391313484171405</v>
      </c>
      <c r="O176" s="67">
        <v>28520</v>
      </c>
      <c r="P176" s="68">
        <v>28463</v>
      </c>
    </row>
    <row r="177" spans="1:16" ht="51" x14ac:dyDescent="0.25">
      <c r="A177" s="18"/>
      <c r="B177" s="20">
        <v>5003116</v>
      </c>
      <c r="C177" s="20" t="s">
        <v>1803</v>
      </c>
      <c r="D177" s="20">
        <v>3000386</v>
      </c>
      <c r="E177" s="20" t="s">
        <v>1789</v>
      </c>
      <c r="F177" s="20">
        <v>240</v>
      </c>
      <c r="G177" s="20" t="s">
        <v>1435</v>
      </c>
      <c r="H177" s="20">
        <v>454</v>
      </c>
      <c r="I177" s="20" t="s">
        <v>219</v>
      </c>
      <c r="J177" s="20">
        <v>454</v>
      </c>
      <c r="K177" s="20" t="s">
        <v>360</v>
      </c>
      <c r="L177" s="66">
        <v>0</v>
      </c>
      <c r="M177" s="67">
        <v>4.4720000000000003E-3</v>
      </c>
      <c r="N177" s="68">
        <v>4.4719999423250556E-3</v>
      </c>
      <c r="O177" s="67">
        <v>80</v>
      </c>
      <c r="P177" s="68">
        <v>80</v>
      </c>
    </row>
    <row r="178" spans="1:16" ht="51" x14ac:dyDescent="0.25">
      <c r="A178" s="18"/>
      <c r="B178" s="20">
        <v>5003116</v>
      </c>
      <c r="C178" s="20" t="s">
        <v>1803</v>
      </c>
      <c r="D178" s="20">
        <v>3000386</v>
      </c>
      <c r="E178" s="20" t="s">
        <v>1789</v>
      </c>
      <c r="F178" s="20">
        <v>240</v>
      </c>
      <c r="G178" s="20" t="s">
        <v>1435</v>
      </c>
      <c r="H178" s="20">
        <v>455</v>
      </c>
      <c r="I178" s="20" t="s">
        <v>220</v>
      </c>
      <c r="J178" s="20">
        <v>455</v>
      </c>
      <c r="K178" s="20" t="s">
        <v>361</v>
      </c>
      <c r="L178" s="66">
        <v>3.9595999999999999E-2</v>
      </c>
      <c r="M178" s="67">
        <v>0.10992299999999999</v>
      </c>
      <c r="N178" s="68">
        <v>0.10992048921980313</v>
      </c>
      <c r="O178" s="67">
        <v>8152</v>
      </c>
      <c r="P178" s="68">
        <v>8000</v>
      </c>
    </row>
    <row r="179" spans="1:16" ht="51" x14ac:dyDescent="0.25">
      <c r="A179" s="18"/>
      <c r="B179" s="20">
        <v>5003116</v>
      </c>
      <c r="C179" s="20" t="s">
        <v>1803</v>
      </c>
      <c r="D179" s="20">
        <v>3000386</v>
      </c>
      <c r="E179" s="20" t="s">
        <v>1789</v>
      </c>
      <c r="F179" s="20">
        <v>240</v>
      </c>
      <c r="G179" s="20" t="s">
        <v>1435</v>
      </c>
      <c r="H179" s="20">
        <v>456</v>
      </c>
      <c r="I179" s="20" t="s">
        <v>221</v>
      </c>
      <c r="J179" s="20">
        <v>456</v>
      </c>
      <c r="K179" s="20" t="s">
        <v>362</v>
      </c>
      <c r="L179" s="66">
        <v>5.0000000000000001E-3</v>
      </c>
      <c r="M179" s="67">
        <v>5.0000000000000001E-3</v>
      </c>
      <c r="N179" s="68">
        <v>4.999999888241291E-3</v>
      </c>
      <c r="O179" s="67">
        <v>555</v>
      </c>
      <c r="P179" s="68">
        <v>277.5</v>
      </c>
    </row>
    <row r="180" spans="1:16" ht="51" x14ac:dyDescent="0.25">
      <c r="A180" s="18"/>
      <c r="B180" s="20">
        <v>5003116</v>
      </c>
      <c r="C180" s="20" t="s">
        <v>1803</v>
      </c>
      <c r="D180" s="20">
        <v>3000386</v>
      </c>
      <c r="E180" s="20" t="s">
        <v>1789</v>
      </c>
      <c r="F180" s="20">
        <v>240</v>
      </c>
      <c r="G180" s="20" t="s">
        <v>1435</v>
      </c>
      <c r="H180" s="20">
        <v>457</v>
      </c>
      <c r="I180" s="20" t="s">
        <v>222</v>
      </c>
      <c r="J180" s="20">
        <v>457</v>
      </c>
      <c r="K180" s="20" t="s">
        <v>363</v>
      </c>
      <c r="L180" s="66">
        <v>8.1500000000000017E-2</v>
      </c>
      <c r="M180" s="67">
        <v>0.107201</v>
      </c>
      <c r="N180" s="68">
        <v>0.10669665684690699</v>
      </c>
      <c r="O180" s="67">
        <v>9810</v>
      </c>
      <c r="P180" s="68">
        <v>9810</v>
      </c>
    </row>
    <row r="181" spans="1:16" ht="51" x14ac:dyDescent="0.25">
      <c r="A181" s="18"/>
      <c r="B181" s="20">
        <v>5003116</v>
      </c>
      <c r="C181" s="20" t="s">
        <v>1803</v>
      </c>
      <c r="D181" s="20">
        <v>3000386</v>
      </c>
      <c r="E181" s="20" t="s">
        <v>1789</v>
      </c>
      <c r="F181" s="20">
        <v>240</v>
      </c>
      <c r="G181" s="20" t="s">
        <v>1435</v>
      </c>
      <c r="H181" s="20">
        <v>458</v>
      </c>
      <c r="I181" s="20" t="s">
        <v>223</v>
      </c>
      <c r="J181" s="20">
        <v>458</v>
      </c>
      <c r="K181" s="20" t="s">
        <v>364</v>
      </c>
      <c r="L181" s="66">
        <v>0</v>
      </c>
      <c r="M181" s="67">
        <v>0.35461399999999998</v>
      </c>
      <c r="N181" s="68">
        <v>0.35433687476324849</v>
      </c>
      <c r="O181" s="67">
        <v>12380</v>
      </c>
      <c r="P181" s="68">
        <v>12380</v>
      </c>
    </row>
    <row r="182" spans="1:16" ht="51" x14ac:dyDescent="0.25">
      <c r="A182" s="18"/>
      <c r="B182" s="20">
        <v>5003116</v>
      </c>
      <c r="C182" s="20" t="s">
        <v>1803</v>
      </c>
      <c r="D182" s="20">
        <v>3000386</v>
      </c>
      <c r="E182" s="20" t="s">
        <v>1789</v>
      </c>
      <c r="F182" s="20">
        <v>240</v>
      </c>
      <c r="G182" s="20" t="s">
        <v>1435</v>
      </c>
      <c r="H182" s="20">
        <v>459</v>
      </c>
      <c r="I182" s="20" t="s">
        <v>224</v>
      </c>
      <c r="J182" s="20">
        <v>459</v>
      </c>
      <c r="K182" s="20" t="s">
        <v>365</v>
      </c>
      <c r="L182" s="66">
        <v>0</v>
      </c>
      <c r="M182" s="67">
        <v>0.24827300000000002</v>
      </c>
      <c r="N182" s="68">
        <v>0.20414844092738349</v>
      </c>
      <c r="O182" s="67">
        <v>4199</v>
      </c>
      <c r="P182" s="68">
        <v>4199</v>
      </c>
    </row>
    <row r="183" spans="1:16" ht="51" x14ac:dyDescent="0.25">
      <c r="A183" s="18"/>
      <c r="B183" s="20">
        <v>5003116</v>
      </c>
      <c r="C183" s="20" t="s">
        <v>1803</v>
      </c>
      <c r="D183" s="20">
        <v>3000386</v>
      </c>
      <c r="E183" s="20" t="s">
        <v>1789</v>
      </c>
      <c r="F183" s="20">
        <v>240</v>
      </c>
      <c r="G183" s="20" t="s">
        <v>1435</v>
      </c>
      <c r="H183" s="20">
        <v>460</v>
      </c>
      <c r="I183" s="20" t="s">
        <v>225</v>
      </c>
      <c r="J183" s="20">
        <v>460</v>
      </c>
      <c r="K183" s="20" t="s">
        <v>366</v>
      </c>
      <c r="L183" s="66">
        <v>0.16277</v>
      </c>
      <c r="M183" s="67">
        <v>0.11856999999999999</v>
      </c>
      <c r="N183" s="68">
        <v>0.11850919935386628</v>
      </c>
      <c r="O183" s="67">
        <v>1908</v>
      </c>
      <c r="P183" s="68">
        <v>1908</v>
      </c>
    </row>
    <row r="184" spans="1:16" ht="51" x14ac:dyDescent="0.25">
      <c r="A184" s="18"/>
      <c r="B184" s="20">
        <v>5003116</v>
      </c>
      <c r="C184" s="20" t="s">
        <v>1803</v>
      </c>
      <c r="D184" s="20">
        <v>3000386</v>
      </c>
      <c r="E184" s="20" t="s">
        <v>1789</v>
      </c>
      <c r="F184" s="20">
        <v>240</v>
      </c>
      <c r="G184" s="20" t="s">
        <v>1435</v>
      </c>
      <c r="H184" s="20">
        <v>461</v>
      </c>
      <c r="I184" s="20" t="s">
        <v>226</v>
      </c>
      <c r="J184" s="20">
        <v>461</v>
      </c>
      <c r="K184" s="20" t="s">
        <v>367</v>
      </c>
      <c r="L184" s="66">
        <v>3.6746000000000001E-2</v>
      </c>
      <c r="M184" s="67">
        <v>3.6746000000000001E-2</v>
      </c>
      <c r="N184" s="68">
        <v>3.6745999183040112E-2</v>
      </c>
      <c r="O184" s="67">
        <v>396</v>
      </c>
      <c r="P184" s="68">
        <v>396</v>
      </c>
    </row>
    <row r="185" spans="1:16" ht="51" x14ac:dyDescent="0.25">
      <c r="A185" s="18"/>
      <c r="B185" s="20">
        <v>5003116</v>
      </c>
      <c r="C185" s="20" t="s">
        <v>1803</v>
      </c>
      <c r="D185" s="20">
        <v>3000386</v>
      </c>
      <c r="E185" s="20" t="s">
        <v>1789</v>
      </c>
      <c r="F185" s="20">
        <v>240</v>
      </c>
      <c r="G185" s="20" t="s">
        <v>1435</v>
      </c>
      <c r="H185" s="20">
        <v>463</v>
      </c>
      <c r="I185" s="20" t="s">
        <v>228</v>
      </c>
      <c r="J185" s="20">
        <v>463</v>
      </c>
      <c r="K185" s="20" t="s">
        <v>369</v>
      </c>
      <c r="L185" s="66">
        <v>2.6112E-2</v>
      </c>
      <c r="M185" s="67">
        <v>6.4559999999999999E-3</v>
      </c>
      <c r="N185" s="68">
        <v>6.399999838322401E-3</v>
      </c>
      <c r="O185" s="67">
        <v>335</v>
      </c>
      <c r="P185" s="68">
        <v>365</v>
      </c>
    </row>
    <row r="186" spans="1:16" ht="38.25" x14ac:dyDescent="0.25">
      <c r="A186" s="18"/>
      <c r="B186" s="20">
        <v>5003117</v>
      </c>
      <c r="C186" s="20" t="s">
        <v>1804</v>
      </c>
      <c r="D186" s="20">
        <v>3000386</v>
      </c>
      <c r="E186" s="20" t="s">
        <v>1789</v>
      </c>
      <c r="F186" s="20">
        <v>240</v>
      </c>
      <c r="G186" s="20" t="s">
        <v>1435</v>
      </c>
      <c r="H186" s="20">
        <v>10</v>
      </c>
      <c r="I186" s="20" t="s">
        <v>108</v>
      </c>
      <c r="J186" s="20">
        <v>10</v>
      </c>
      <c r="K186" s="20" t="s">
        <v>1553</v>
      </c>
      <c r="L186" s="66">
        <v>1.5590809999999997</v>
      </c>
      <c r="M186" s="67">
        <v>1.6724329999999998</v>
      </c>
      <c r="N186" s="68">
        <v>1.6603982703527436</v>
      </c>
      <c r="O186" s="67">
        <v>34475</v>
      </c>
      <c r="P186" s="68">
        <v>19825</v>
      </c>
    </row>
    <row r="187" spans="1:16" ht="51" x14ac:dyDescent="0.25">
      <c r="A187" s="18"/>
      <c r="B187" s="20">
        <v>5003117</v>
      </c>
      <c r="C187" s="20" t="s">
        <v>1804</v>
      </c>
      <c r="D187" s="20">
        <v>3000386</v>
      </c>
      <c r="E187" s="20" t="s">
        <v>1789</v>
      </c>
      <c r="F187" s="20">
        <v>240</v>
      </c>
      <c r="G187" s="20" t="s">
        <v>1435</v>
      </c>
      <c r="H187" s="20">
        <v>10</v>
      </c>
      <c r="I187" s="20" t="s">
        <v>108</v>
      </c>
      <c r="J187" s="20">
        <v>26</v>
      </c>
      <c r="K187" s="20" t="s">
        <v>1554</v>
      </c>
      <c r="L187" s="66">
        <v>24.804464000000003</v>
      </c>
      <c r="M187" s="67">
        <v>21.647666000000005</v>
      </c>
      <c r="N187" s="68">
        <v>21.429345494630979</v>
      </c>
      <c r="O187" s="67">
        <v>1879238</v>
      </c>
      <c r="P187" s="68">
        <v>1879232</v>
      </c>
    </row>
    <row r="188" spans="1:16" ht="51" x14ac:dyDescent="0.25">
      <c r="A188" s="18"/>
      <c r="B188" s="20">
        <v>5003117</v>
      </c>
      <c r="C188" s="20" t="s">
        <v>1804</v>
      </c>
      <c r="D188" s="20">
        <v>3000386</v>
      </c>
      <c r="E188" s="20" t="s">
        <v>1789</v>
      </c>
      <c r="F188" s="20">
        <v>240</v>
      </c>
      <c r="G188" s="20" t="s">
        <v>1435</v>
      </c>
      <c r="H188" s="20">
        <v>441</v>
      </c>
      <c r="I188" s="20" t="s">
        <v>206</v>
      </c>
      <c r="J188" s="20">
        <v>441</v>
      </c>
      <c r="K188" s="20" t="s">
        <v>347</v>
      </c>
      <c r="L188" s="66">
        <v>4.5359999999999998E-2</v>
      </c>
      <c r="M188" s="67">
        <v>4.5359999999999998E-2</v>
      </c>
      <c r="N188" s="68">
        <v>2.5673000141978264E-2</v>
      </c>
      <c r="O188" s="67">
        <v>27296</v>
      </c>
      <c r="P188" s="68">
        <v>27296</v>
      </c>
    </row>
    <row r="189" spans="1:16" ht="51" x14ac:dyDescent="0.25">
      <c r="A189" s="18"/>
      <c r="B189" s="20">
        <v>5003117</v>
      </c>
      <c r="C189" s="20" t="s">
        <v>1804</v>
      </c>
      <c r="D189" s="20">
        <v>3000386</v>
      </c>
      <c r="E189" s="20" t="s">
        <v>1789</v>
      </c>
      <c r="F189" s="20">
        <v>240</v>
      </c>
      <c r="G189" s="20" t="s">
        <v>1435</v>
      </c>
      <c r="H189" s="20">
        <v>442</v>
      </c>
      <c r="I189" s="20" t="s">
        <v>207</v>
      </c>
      <c r="J189" s="20">
        <v>442</v>
      </c>
      <c r="K189" s="20" t="s">
        <v>348</v>
      </c>
      <c r="L189" s="66">
        <v>4.2000000000000006E-3</v>
      </c>
      <c r="M189" s="67">
        <v>7.2199999999999999E-3</v>
      </c>
      <c r="N189" s="68">
        <v>7.2199999121949077E-3</v>
      </c>
      <c r="O189" s="67">
        <v>4</v>
      </c>
      <c r="P189" s="68">
        <v>4</v>
      </c>
    </row>
    <row r="190" spans="1:16" ht="51" x14ac:dyDescent="0.25">
      <c r="A190" s="18"/>
      <c r="B190" s="20">
        <v>5003117</v>
      </c>
      <c r="C190" s="20" t="s">
        <v>1804</v>
      </c>
      <c r="D190" s="20">
        <v>3000386</v>
      </c>
      <c r="E190" s="20" t="s">
        <v>1789</v>
      </c>
      <c r="F190" s="20">
        <v>240</v>
      </c>
      <c r="G190" s="20" t="s">
        <v>1435</v>
      </c>
      <c r="H190" s="20">
        <v>444</v>
      </c>
      <c r="I190" s="20" t="s">
        <v>209</v>
      </c>
      <c r="J190" s="20">
        <v>444</v>
      </c>
      <c r="K190" s="20" t="s">
        <v>350</v>
      </c>
      <c r="L190" s="66">
        <v>0.137377</v>
      </c>
      <c r="M190" s="67">
        <v>0.162052</v>
      </c>
      <c r="N190" s="68">
        <v>0.14810028218198568</v>
      </c>
      <c r="O190" s="67">
        <v>3692</v>
      </c>
      <c r="P190" s="68">
        <v>3692</v>
      </c>
    </row>
    <row r="191" spans="1:16" ht="51" x14ac:dyDescent="0.25">
      <c r="A191" s="18"/>
      <c r="B191" s="20">
        <v>5003117</v>
      </c>
      <c r="C191" s="20" t="s">
        <v>1804</v>
      </c>
      <c r="D191" s="20">
        <v>3000386</v>
      </c>
      <c r="E191" s="20" t="s">
        <v>1789</v>
      </c>
      <c r="F191" s="20">
        <v>240</v>
      </c>
      <c r="G191" s="20" t="s">
        <v>1435</v>
      </c>
      <c r="H191" s="20">
        <v>445</v>
      </c>
      <c r="I191" s="20" t="s">
        <v>210</v>
      </c>
      <c r="J191" s="20">
        <v>445</v>
      </c>
      <c r="K191" s="20" t="s">
        <v>351</v>
      </c>
      <c r="L191" s="66">
        <v>3.1455999999999998E-2</v>
      </c>
      <c r="M191" s="67">
        <v>3.1455999999999998E-2</v>
      </c>
      <c r="N191" s="68">
        <v>3.1366000883281231E-2</v>
      </c>
      <c r="O191" s="67">
        <v>3472</v>
      </c>
      <c r="P191" s="68">
        <v>3472</v>
      </c>
    </row>
    <row r="192" spans="1:16" ht="51" x14ac:dyDescent="0.25">
      <c r="A192" s="18"/>
      <c r="B192" s="20">
        <v>5003117</v>
      </c>
      <c r="C192" s="20" t="s">
        <v>1804</v>
      </c>
      <c r="D192" s="20">
        <v>3000386</v>
      </c>
      <c r="E192" s="20" t="s">
        <v>1789</v>
      </c>
      <c r="F192" s="20">
        <v>240</v>
      </c>
      <c r="G192" s="20" t="s">
        <v>1435</v>
      </c>
      <c r="H192" s="20">
        <v>446</v>
      </c>
      <c r="I192" s="20" t="s">
        <v>211</v>
      </c>
      <c r="J192" s="20">
        <v>446</v>
      </c>
      <c r="K192" s="20" t="s">
        <v>352</v>
      </c>
      <c r="L192" s="66">
        <v>4.5222000000000012E-2</v>
      </c>
      <c r="M192" s="67">
        <v>3.0043999999999994E-2</v>
      </c>
      <c r="N192" s="68">
        <v>2.7550000271730823E-2</v>
      </c>
      <c r="O192" s="67">
        <v>2495</v>
      </c>
      <c r="P192" s="68">
        <v>2227</v>
      </c>
    </row>
    <row r="193" spans="1:16" ht="51" x14ac:dyDescent="0.25">
      <c r="A193" s="18"/>
      <c r="B193" s="20">
        <v>5003117</v>
      </c>
      <c r="C193" s="20" t="s">
        <v>1804</v>
      </c>
      <c r="D193" s="20">
        <v>3000386</v>
      </c>
      <c r="E193" s="20" t="s">
        <v>1789</v>
      </c>
      <c r="F193" s="20">
        <v>240</v>
      </c>
      <c r="G193" s="20" t="s">
        <v>1435</v>
      </c>
      <c r="H193" s="20">
        <v>448</v>
      </c>
      <c r="I193" s="20" t="s">
        <v>213</v>
      </c>
      <c r="J193" s="20">
        <v>448</v>
      </c>
      <c r="K193" s="20" t="s">
        <v>354</v>
      </c>
      <c r="L193" s="66">
        <v>1.24E-2</v>
      </c>
      <c r="M193" s="67">
        <v>1.6400000000000001E-2</v>
      </c>
      <c r="N193" s="68">
        <v>1.5143890050239861E-2</v>
      </c>
      <c r="O193" s="67">
        <v>2252</v>
      </c>
      <c r="P193" s="68">
        <v>2058.248046875</v>
      </c>
    </row>
    <row r="194" spans="1:16" ht="51" x14ac:dyDescent="0.25">
      <c r="A194" s="18"/>
      <c r="B194" s="20">
        <v>5003117</v>
      </c>
      <c r="C194" s="20" t="s">
        <v>1804</v>
      </c>
      <c r="D194" s="20">
        <v>3000386</v>
      </c>
      <c r="E194" s="20" t="s">
        <v>1789</v>
      </c>
      <c r="F194" s="20">
        <v>240</v>
      </c>
      <c r="G194" s="20" t="s">
        <v>1435</v>
      </c>
      <c r="H194" s="20">
        <v>450</v>
      </c>
      <c r="I194" s="20" t="s">
        <v>215</v>
      </c>
      <c r="J194" s="20">
        <v>450</v>
      </c>
      <c r="K194" s="20" t="s">
        <v>356</v>
      </c>
      <c r="L194" s="66">
        <v>0.25431999999999999</v>
      </c>
      <c r="M194" s="67">
        <v>0.10788500000000001</v>
      </c>
      <c r="N194" s="68">
        <v>0.10787991201141267</v>
      </c>
      <c r="O194" s="67">
        <v>3518</v>
      </c>
      <c r="P194" s="68">
        <v>3518</v>
      </c>
    </row>
    <row r="195" spans="1:16" ht="51" x14ac:dyDescent="0.25">
      <c r="A195" s="18"/>
      <c r="B195" s="20">
        <v>5003117</v>
      </c>
      <c r="C195" s="20" t="s">
        <v>1804</v>
      </c>
      <c r="D195" s="20">
        <v>3000386</v>
      </c>
      <c r="E195" s="20" t="s">
        <v>1789</v>
      </c>
      <c r="F195" s="20">
        <v>240</v>
      </c>
      <c r="G195" s="20" t="s">
        <v>1435</v>
      </c>
      <c r="H195" s="20">
        <v>451</v>
      </c>
      <c r="I195" s="20" t="s">
        <v>216</v>
      </c>
      <c r="J195" s="20">
        <v>451</v>
      </c>
      <c r="K195" s="20" t="s">
        <v>357</v>
      </c>
      <c r="L195" s="66">
        <v>0.90371600000000007</v>
      </c>
      <c r="M195" s="67">
        <v>0.86416799999999983</v>
      </c>
      <c r="N195" s="68">
        <v>0.80418065453704912</v>
      </c>
      <c r="O195" s="67">
        <v>6669</v>
      </c>
      <c r="P195" s="68">
        <v>6334.6000061035156</v>
      </c>
    </row>
    <row r="196" spans="1:16" ht="51" x14ac:dyDescent="0.25">
      <c r="A196" s="18"/>
      <c r="B196" s="20">
        <v>5003117</v>
      </c>
      <c r="C196" s="20" t="s">
        <v>1804</v>
      </c>
      <c r="D196" s="20">
        <v>3000386</v>
      </c>
      <c r="E196" s="20" t="s">
        <v>1789</v>
      </c>
      <c r="F196" s="20">
        <v>240</v>
      </c>
      <c r="G196" s="20" t="s">
        <v>1435</v>
      </c>
      <c r="H196" s="20">
        <v>452</v>
      </c>
      <c r="I196" s="20" t="s">
        <v>217</v>
      </c>
      <c r="J196" s="20">
        <v>452</v>
      </c>
      <c r="K196" s="20" t="s">
        <v>358</v>
      </c>
      <c r="L196" s="66">
        <v>0.21365000000000001</v>
      </c>
      <c r="M196" s="67">
        <v>0.22395000000000001</v>
      </c>
      <c r="N196" s="68">
        <v>0.21388348849723116</v>
      </c>
      <c r="O196" s="67">
        <v>43957</v>
      </c>
      <c r="P196" s="68">
        <v>43906.7998046875</v>
      </c>
    </row>
    <row r="197" spans="1:16" ht="51" x14ac:dyDescent="0.25">
      <c r="A197" s="18"/>
      <c r="B197" s="20">
        <v>5003117</v>
      </c>
      <c r="C197" s="20" t="s">
        <v>1804</v>
      </c>
      <c r="D197" s="20">
        <v>3000386</v>
      </c>
      <c r="E197" s="20" t="s">
        <v>1789</v>
      </c>
      <c r="F197" s="20">
        <v>240</v>
      </c>
      <c r="G197" s="20" t="s">
        <v>1435</v>
      </c>
      <c r="H197" s="20">
        <v>453</v>
      </c>
      <c r="I197" s="20" t="s">
        <v>218</v>
      </c>
      <c r="J197" s="20">
        <v>453</v>
      </c>
      <c r="K197" s="20" t="s">
        <v>359</v>
      </c>
      <c r="L197" s="66">
        <v>0.25087999999999999</v>
      </c>
      <c r="M197" s="67">
        <v>0.21199000000000001</v>
      </c>
      <c r="N197" s="68">
        <v>0.2081513213342987</v>
      </c>
      <c r="O197" s="67">
        <v>400</v>
      </c>
      <c r="P197" s="68">
        <v>400</v>
      </c>
    </row>
    <row r="198" spans="1:16" ht="51" x14ac:dyDescent="0.25">
      <c r="A198" s="18"/>
      <c r="B198" s="20">
        <v>5003117</v>
      </c>
      <c r="C198" s="20" t="s">
        <v>1804</v>
      </c>
      <c r="D198" s="20">
        <v>3000386</v>
      </c>
      <c r="E198" s="20" t="s">
        <v>1789</v>
      </c>
      <c r="F198" s="20">
        <v>240</v>
      </c>
      <c r="G198" s="20" t="s">
        <v>1435</v>
      </c>
      <c r="H198" s="20">
        <v>454</v>
      </c>
      <c r="I198" s="20" t="s">
        <v>219</v>
      </c>
      <c r="J198" s="20">
        <v>454</v>
      </c>
      <c r="K198" s="20" t="s">
        <v>360</v>
      </c>
      <c r="L198" s="66">
        <v>0</v>
      </c>
      <c r="M198" s="67">
        <v>2.4940000000000001E-3</v>
      </c>
      <c r="N198" s="68">
        <v>2.4939998984336853E-3</v>
      </c>
      <c r="O198" s="67">
        <v>35</v>
      </c>
      <c r="P198" s="68">
        <v>35</v>
      </c>
    </row>
    <row r="199" spans="1:16" ht="51" x14ac:dyDescent="0.25">
      <c r="A199" s="18"/>
      <c r="B199" s="20">
        <v>5003117</v>
      </c>
      <c r="C199" s="20" t="s">
        <v>1804</v>
      </c>
      <c r="D199" s="20">
        <v>3000386</v>
      </c>
      <c r="E199" s="20" t="s">
        <v>1789</v>
      </c>
      <c r="F199" s="20">
        <v>240</v>
      </c>
      <c r="G199" s="20" t="s">
        <v>1435</v>
      </c>
      <c r="H199" s="20">
        <v>455</v>
      </c>
      <c r="I199" s="20" t="s">
        <v>220</v>
      </c>
      <c r="J199" s="20">
        <v>455</v>
      </c>
      <c r="K199" s="20" t="s">
        <v>361</v>
      </c>
      <c r="L199" s="66">
        <v>4.1952000000000003E-2</v>
      </c>
      <c r="M199" s="67">
        <v>8.2957000000000003E-2</v>
      </c>
      <c r="N199" s="68">
        <v>8.2955989753827453E-2</v>
      </c>
      <c r="O199" s="67">
        <v>7728</v>
      </c>
      <c r="P199" s="68">
        <v>7350</v>
      </c>
    </row>
    <row r="200" spans="1:16" ht="51" x14ac:dyDescent="0.25">
      <c r="A200" s="18"/>
      <c r="B200" s="20">
        <v>5003117</v>
      </c>
      <c r="C200" s="20" t="s">
        <v>1804</v>
      </c>
      <c r="D200" s="20">
        <v>3000386</v>
      </c>
      <c r="E200" s="20" t="s">
        <v>1789</v>
      </c>
      <c r="F200" s="20">
        <v>240</v>
      </c>
      <c r="G200" s="20" t="s">
        <v>1435</v>
      </c>
      <c r="H200" s="20">
        <v>456</v>
      </c>
      <c r="I200" s="20" t="s">
        <v>221</v>
      </c>
      <c r="J200" s="20">
        <v>456</v>
      </c>
      <c r="K200" s="20" t="s">
        <v>362</v>
      </c>
      <c r="L200" s="66">
        <v>1.49E-2</v>
      </c>
      <c r="M200" s="67">
        <v>1.1769000000000002E-2</v>
      </c>
      <c r="N200" s="68">
        <v>1.1768599855713546E-2</v>
      </c>
      <c r="O200" s="67">
        <v>136</v>
      </c>
      <c r="P200" s="68">
        <v>67.5</v>
      </c>
    </row>
    <row r="201" spans="1:16" ht="51" x14ac:dyDescent="0.25">
      <c r="A201" s="18"/>
      <c r="B201" s="20">
        <v>5003117</v>
      </c>
      <c r="C201" s="20" t="s">
        <v>1804</v>
      </c>
      <c r="D201" s="20">
        <v>3000386</v>
      </c>
      <c r="E201" s="20" t="s">
        <v>1789</v>
      </c>
      <c r="F201" s="20">
        <v>240</v>
      </c>
      <c r="G201" s="20" t="s">
        <v>1435</v>
      </c>
      <c r="H201" s="20">
        <v>457</v>
      </c>
      <c r="I201" s="20" t="s">
        <v>222</v>
      </c>
      <c r="J201" s="20">
        <v>457</v>
      </c>
      <c r="K201" s="20" t="s">
        <v>363</v>
      </c>
      <c r="L201" s="66">
        <v>6.25E-2</v>
      </c>
      <c r="M201" s="67">
        <v>0.13711599999999999</v>
      </c>
      <c r="N201" s="68">
        <v>0.1350994574604556</v>
      </c>
      <c r="O201" s="67">
        <v>9856</v>
      </c>
      <c r="P201" s="68">
        <v>9856</v>
      </c>
    </row>
    <row r="202" spans="1:16" ht="51" x14ac:dyDescent="0.25">
      <c r="A202" s="18"/>
      <c r="B202" s="20">
        <v>5003117</v>
      </c>
      <c r="C202" s="20" t="s">
        <v>1804</v>
      </c>
      <c r="D202" s="20">
        <v>3000386</v>
      </c>
      <c r="E202" s="20" t="s">
        <v>1789</v>
      </c>
      <c r="F202" s="20">
        <v>240</v>
      </c>
      <c r="G202" s="20" t="s">
        <v>1435</v>
      </c>
      <c r="H202" s="20">
        <v>458</v>
      </c>
      <c r="I202" s="20" t="s">
        <v>223</v>
      </c>
      <c r="J202" s="20">
        <v>458</v>
      </c>
      <c r="K202" s="20" t="s">
        <v>364</v>
      </c>
      <c r="L202" s="66">
        <v>0</v>
      </c>
      <c r="M202" s="67">
        <v>6.3809999999999995E-3</v>
      </c>
      <c r="N202" s="68">
        <v>6.1784998397342861E-3</v>
      </c>
      <c r="O202" s="67">
        <v>564</v>
      </c>
      <c r="P202" s="68">
        <v>532</v>
      </c>
    </row>
    <row r="203" spans="1:16" ht="51" x14ac:dyDescent="0.25">
      <c r="A203" s="18"/>
      <c r="B203" s="20">
        <v>5003117</v>
      </c>
      <c r="C203" s="20" t="s">
        <v>1804</v>
      </c>
      <c r="D203" s="20">
        <v>3000386</v>
      </c>
      <c r="E203" s="20" t="s">
        <v>1789</v>
      </c>
      <c r="F203" s="20">
        <v>240</v>
      </c>
      <c r="G203" s="20" t="s">
        <v>1435</v>
      </c>
      <c r="H203" s="20">
        <v>459</v>
      </c>
      <c r="I203" s="20" t="s">
        <v>224</v>
      </c>
      <c r="J203" s="20">
        <v>459</v>
      </c>
      <c r="K203" s="20" t="s">
        <v>365</v>
      </c>
      <c r="L203" s="66">
        <v>0</v>
      </c>
      <c r="M203" s="67">
        <v>0.29347699999999999</v>
      </c>
      <c r="N203" s="68">
        <v>0.27467066532699391</v>
      </c>
      <c r="O203" s="67">
        <v>4605</v>
      </c>
      <c r="P203" s="68">
        <v>4605</v>
      </c>
    </row>
    <row r="204" spans="1:16" ht="51" x14ac:dyDescent="0.25">
      <c r="A204" s="18"/>
      <c r="B204" s="20">
        <v>5003117</v>
      </c>
      <c r="C204" s="20" t="s">
        <v>1804</v>
      </c>
      <c r="D204" s="20">
        <v>3000386</v>
      </c>
      <c r="E204" s="20" t="s">
        <v>1789</v>
      </c>
      <c r="F204" s="20">
        <v>240</v>
      </c>
      <c r="G204" s="20" t="s">
        <v>1435</v>
      </c>
      <c r="H204" s="20">
        <v>460</v>
      </c>
      <c r="I204" s="20" t="s">
        <v>225</v>
      </c>
      <c r="J204" s="20">
        <v>460</v>
      </c>
      <c r="K204" s="20" t="s">
        <v>366</v>
      </c>
      <c r="L204" s="66">
        <v>0.131052</v>
      </c>
      <c r="M204" s="67">
        <v>0.101538</v>
      </c>
      <c r="N204" s="68">
        <v>0.10038720909506083</v>
      </c>
      <c r="O204" s="67">
        <v>1228</v>
      </c>
      <c r="P204" s="68">
        <v>1228</v>
      </c>
    </row>
    <row r="205" spans="1:16" ht="51" x14ac:dyDescent="0.25">
      <c r="A205" s="18"/>
      <c r="B205" s="20">
        <v>5003117</v>
      </c>
      <c r="C205" s="20" t="s">
        <v>1804</v>
      </c>
      <c r="D205" s="20">
        <v>3000386</v>
      </c>
      <c r="E205" s="20" t="s">
        <v>1789</v>
      </c>
      <c r="F205" s="20">
        <v>240</v>
      </c>
      <c r="G205" s="20" t="s">
        <v>1435</v>
      </c>
      <c r="H205" s="20">
        <v>461</v>
      </c>
      <c r="I205" s="20" t="s">
        <v>226</v>
      </c>
      <c r="J205" s="20">
        <v>461</v>
      </c>
      <c r="K205" s="20" t="s">
        <v>367</v>
      </c>
      <c r="L205" s="66">
        <v>4.4613E-2</v>
      </c>
      <c r="M205" s="67">
        <v>3.9699999999999999E-2</v>
      </c>
      <c r="N205" s="68">
        <v>3.9236601442098618E-2</v>
      </c>
      <c r="O205" s="67">
        <v>2160</v>
      </c>
      <c r="P205" s="68">
        <v>2160</v>
      </c>
    </row>
    <row r="206" spans="1:16" ht="38.25" x14ac:dyDescent="0.25">
      <c r="A206" s="18"/>
      <c r="B206" s="20">
        <v>5003118</v>
      </c>
      <c r="C206" s="20" t="s">
        <v>1805</v>
      </c>
      <c r="D206" s="20">
        <v>3000386</v>
      </c>
      <c r="E206" s="20" t="s">
        <v>1789</v>
      </c>
      <c r="F206" s="20">
        <v>240</v>
      </c>
      <c r="G206" s="20" t="s">
        <v>1435</v>
      </c>
      <c r="H206" s="20">
        <v>10</v>
      </c>
      <c r="I206" s="20" t="s">
        <v>108</v>
      </c>
      <c r="J206" s="20">
        <v>10</v>
      </c>
      <c r="K206" s="20" t="s">
        <v>1553</v>
      </c>
      <c r="L206" s="66">
        <v>0</v>
      </c>
      <c r="M206" s="67">
        <v>0.283584</v>
      </c>
      <c r="N206" s="68">
        <v>0.28340810444205999</v>
      </c>
      <c r="O206" s="67">
        <v>780</v>
      </c>
      <c r="P206" s="68">
        <v>780</v>
      </c>
    </row>
    <row r="207" spans="1:16" ht="51" x14ac:dyDescent="0.25">
      <c r="A207" s="18"/>
      <c r="B207" s="20">
        <v>5003118</v>
      </c>
      <c r="C207" s="20" t="s">
        <v>1805</v>
      </c>
      <c r="D207" s="20">
        <v>3000386</v>
      </c>
      <c r="E207" s="20" t="s">
        <v>1789</v>
      </c>
      <c r="F207" s="20">
        <v>240</v>
      </c>
      <c r="G207" s="20" t="s">
        <v>1435</v>
      </c>
      <c r="H207" s="20">
        <v>10</v>
      </c>
      <c r="I207" s="20" t="s">
        <v>108</v>
      </c>
      <c r="J207" s="20">
        <v>26</v>
      </c>
      <c r="K207" s="20" t="s">
        <v>1554</v>
      </c>
      <c r="L207" s="66">
        <v>32.475549999999998</v>
      </c>
      <c r="M207" s="67">
        <v>11.099073999999998</v>
      </c>
      <c r="N207" s="68">
        <v>11.097814835375175</v>
      </c>
      <c r="O207" s="67">
        <v>24926</v>
      </c>
      <c r="P207" s="68">
        <v>0</v>
      </c>
    </row>
    <row r="208" spans="1:16" ht="38.25" x14ac:dyDescent="0.25">
      <c r="A208" s="18"/>
      <c r="B208" s="20">
        <v>5003119</v>
      </c>
      <c r="C208" s="20" t="s">
        <v>1806</v>
      </c>
      <c r="D208" s="20">
        <v>3000386</v>
      </c>
      <c r="E208" s="20" t="s">
        <v>1789</v>
      </c>
      <c r="F208" s="20">
        <v>240</v>
      </c>
      <c r="G208" s="20" t="s">
        <v>1435</v>
      </c>
      <c r="H208" s="20">
        <v>10</v>
      </c>
      <c r="I208" s="20" t="s">
        <v>108</v>
      </c>
      <c r="J208" s="20">
        <v>10</v>
      </c>
      <c r="K208" s="20" t="s">
        <v>1553</v>
      </c>
      <c r="L208" s="66">
        <v>0</v>
      </c>
      <c r="M208" s="67">
        <v>0.71541699999999997</v>
      </c>
      <c r="N208" s="68">
        <v>0.71410277625545859</v>
      </c>
      <c r="O208" s="67">
        <v>2586</v>
      </c>
      <c r="P208" s="68">
        <v>2586</v>
      </c>
    </row>
    <row r="209" spans="1:16" ht="51" x14ac:dyDescent="0.25">
      <c r="A209" s="18"/>
      <c r="B209" s="20">
        <v>5003119</v>
      </c>
      <c r="C209" s="20" t="s">
        <v>1806</v>
      </c>
      <c r="D209" s="20">
        <v>3000386</v>
      </c>
      <c r="E209" s="20" t="s">
        <v>1789</v>
      </c>
      <c r="F209" s="20">
        <v>240</v>
      </c>
      <c r="G209" s="20" t="s">
        <v>1435</v>
      </c>
      <c r="H209" s="20">
        <v>10</v>
      </c>
      <c r="I209" s="20" t="s">
        <v>108</v>
      </c>
      <c r="J209" s="20">
        <v>26</v>
      </c>
      <c r="K209" s="20" t="s">
        <v>1554</v>
      </c>
      <c r="L209" s="66">
        <v>49.607331999999992</v>
      </c>
      <c r="M209" s="67">
        <v>30.708816000000002</v>
      </c>
      <c r="N209" s="68">
        <v>30.677978505729698</v>
      </c>
      <c r="O209" s="67">
        <v>321496000</v>
      </c>
      <c r="P209" s="68">
        <v>330960</v>
      </c>
    </row>
    <row r="210" spans="1:16" ht="38.25" x14ac:dyDescent="0.25">
      <c r="A210" s="18"/>
      <c r="B210" s="20">
        <v>5003120</v>
      </c>
      <c r="C210" s="20" t="s">
        <v>1807</v>
      </c>
      <c r="D210" s="20">
        <v>3000386</v>
      </c>
      <c r="E210" s="20" t="s">
        <v>1789</v>
      </c>
      <c r="F210" s="20">
        <v>240</v>
      </c>
      <c r="G210" s="20" t="s">
        <v>1435</v>
      </c>
      <c r="H210" s="20">
        <v>10</v>
      </c>
      <c r="I210" s="20" t="s">
        <v>108</v>
      </c>
      <c r="J210" s="20">
        <v>10</v>
      </c>
      <c r="K210" s="20" t="s">
        <v>1553</v>
      </c>
      <c r="L210" s="66">
        <v>0</v>
      </c>
      <c r="M210" s="67">
        <v>0.66650500000000001</v>
      </c>
      <c r="N210" s="68">
        <v>0.66244140244089067</v>
      </c>
      <c r="O210" s="67">
        <v>2268</v>
      </c>
      <c r="P210" s="68">
        <v>2268</v>
      </c>
    </row>
    <row r="211" spans="1:16" ht="51" x14ac:dyDescent="0.25">
      <c r="A211" s="18"/>
      <c r="B211" s="20">
        <v>5003120</v>
      </c>
      <c r="C211" s="20" t="s">
        <v>1807</v>
      </c>
      <c r="D211" s="20">
        <v>3000386</v>
      </c>
      <c r="E211" s="20" t="s">
        <v>1789</v>
      </c>
      <c r="F211" s="20">
        <v>240</v>
      </c>
      <c r="G211" s="20" t="s">
        <v>1435</v>
      </c>
      <c r="H211" s="20">
        <v>10</v>
      </c>
      <c r="I211" s="20" t="s">
        <v>108</v>
      </c>
      <c r="J211" s="20">
        <v>26</v>
      </c>
      <c r="K211" s="20" t="s">
        <v>1554</v>
      </c>
      <c r="L211" s="66">
        <v>26.517162000000003</v>
      </c>
      <c r="M211" s="67">
        <v>33.748561999999993</v>
      </c>
      <c r="N211" s="68">
        <v>32.128183773864293</v>
      </c>
      <c r="O211" s="67">
        <v>76686</v>
      </c>
      <c r="P211" s="68">
        <v>40620</v>
      </c>
    </row>
    <row r="212" spans="1:16" ht="51" x14ac:dyDescent="0.25">
      <c r="A212" s="18"/>
      <c r="B212" s="20">
        <v>5003124</v>
      </c>
      <c r="C212" s="20" t="s">
        <v>1809</v>
      </c>
      <c r="D212" s="20">
        <v>3000386</v>
      </c>
      <c r="E212" s="20" t="s">
        <v>1789</v>
      </c>
      <c r="F212" s="20">
        <v>236</v>
      </c>
      <c r="G212" s="20" t="s">
        <v>299</v>
      </c>
      <c r="H212" s="20">
        <v>10</v>
      </c>
      <c r="I212" s="20" t="s">
        <v>108</v>
      </c>
      <c r="J212" s="20">
        <v>26</v>
      </c>
      <c r="K212" s="20" t="s">
        <v>1554</v>
      </c>
      <c r="L212" s="66">
        <v>29.460122999999999</v>
      </c>
      <c r="M212" s="67">
        <v>0</v>
      </c>
      <c r="N212" s="68">
        <v>0</v>
      </c>
      <c r="O212" s="67">
        <v>18788</v>
      </c>
      <c r="P212" s="68">
        <v>18788</v>
      </c>
    </row>
    <row r="213" spans="1:16" ht="51" x14ac:dyDescent="0.25">
      <c r="A213" s="18"/>
      <c r="B213" s="20">
        <v>5003124</v>
      </c>
      <c r="C213" s="20" t="s">
        <v>1809</v>
      </c>
      <c r="D213" s="20">
        <v>3000386</v>
      </c>
      <c r="E213" s="20" t="s">
        <v>1789</v>
      </c>
      <c r="F213" s="20">
        <v>236</v>
      </c>
      <c r="G213" s="20" t="s">
        <v>299</v>
      </c>
      <c r="H213" s="20">
        <v>440</v>
      </c>
      <c r="I213" s="20" t="s">
        <v>205</v>
      </c>
      <c r="J213" s="20">
        <v>440</v>
      </c>
      <c r="K213" s="20" t="s">
        <v>346</v>
      </c>
      <c r="L213" s="66">
        <v>1.6622520000000007</v>
      </c>
      <c r="M213" s="67">
        <v>2.4848350000000008</v>
      </c>
      <c r="N213" s="68">
        <v>2.4848254245880526</v>
      </c>
      <c r="O213" s="67">
        <v>6575</v>
      </c>
      <c r="P213" s="68">
        <v>6575</v>
      </c>
    </row>
    <row r="214" spans="1:16" ht="51" x14ac:dyDescent="0.25">
      <c r="A214" s="18"/>
      <c r="B214" s="20">
        <v>5003124</v>
      </c>
      <c r="C214" s="20" t="s">
        <v>1809</v>
      </c>
      <c r="D214" s="20">
        <v>3000386</v>
      </c>
      <c r="E214" s="20" t="s">
        <v>1789</v>
      </c>
      <c r="F214" s="20">
        <v>236</v>
      </c>
      <c r="G214" s="20" t="s">
        <v>299</v>
      </c>
      <c r="H214" s="20">
        <v>441</v>
      </c>
      <c r="I214" s="20" t="s">
        <v>206</v>
      </c>
      <c r="J214" s="20">
        <v>441</v>
      </c>
      <c r="K214" s="20" t="s">
        <v>347</v>
      </c>
      <c r="L214" s="66">
        <v>5.4762250000000003</v>
      </c>
      <c r="M214" s="67">
        <v>7.7009849999999975</v>
      </c>
      <c r="N214" s="68">
        <v>7.0451122082304209</v>
      </c>
      <c r="O214" s="67">
        <v>4158</v>
      </c>
      <c r="P214" s="68">
        <v>3573</v>
      </c>
    </row>
    <row r="215" spans="1:16" ht="51" x14ac:dyDescent="0.25">
      <c r="A215" s="18"/>
      <c r="B215" s="20">
        <v>5003124</v>
      </c>
      <c r="C215" s="20" t="s">
        <v>1809</v>
      </c>
      <c r="D215" s="20">
        <v>3000386</v>
      </c>
      <c r="E215" s="20" t="s">
        <v>1789</v>
      </c>
      <c r="F215" s="20">
        <v>236</v>
      </c>
      <c r="G215" s="20" t="s">
        <v>299</v>
      </c>
      <c r="H215" s="20">
        <v>442</v>
      </c>
      <c r="I215" s="20" t="s">
        <v>207</v>
      </c>
      <c r="J215" s="20">
        <v>442</v>
      </c>
      <c r="K215" s="20" t="s">
        <v>348</v>
      </c>
      <c r="L215" s="66">
        <v>1.1102430000000003</v>
      </c>
      <c r="M215" s="67">
        <v>3.7732129999999997</v>
      </c>
      <c r="N215" s="68">
        <v>3.7170537864440121</v>
      </c>
      <c r="O215" s="67">
        <v>2497</v>
      </c>
      <c r="P215" s="68">
        <v>2839</v>
      </c>
    </row>
    <row r="216" spans="1:16" ht="51" x14ac:dyDescent="0.25">
      <c r="A216" s="18"/>
      <c r="B216" s="20">
        <v>5003124</v>
      </c>
      <c r="C216" s="20" t="s">
        <v>1809</v>
      </c>
      <c r="D216" s="20">
        <v>3000386</v>
      </c>
      <c r="E216" s="20" t="s">
        <v>1789</v>
      </c>
      <c r="F216" s="20">
        <v>236</v>
      </c>
      <c r="G216" s="20" t="s">
        <v>299</v>
      </c>
      <c r="H216" s="20">
        <v>443</v>
      </c>
      <c r="I216" s="20" t="s">
        <v>208</v>
      </c>
      <c r="J216" s="20">
        <v>443</v>
      </c>
      <c r="K216" s="20" t="s">
        <v>349</v>
      </c>
      <c r="L216" s="66">
        <v>2.3643619999999999</v>
      </c>
      <c r="M216" s="67">
        <v>3.70431</v>
      </c>
      <c r="N216" s="68">
        <v>3.136594806186622</v>
      </c>
      <c r="O216" s="67">
        <v>1882</v>
      </c>
      <c r="P216" s="68">
        <v>1882</v>
      </c>
    </row>
    <row r="217" spans="1:16" ht="51" x14ac:dyDescent="0.25">
      <c r="A217" s="18"/>
      <c r="B217" s="20">
        <v>5003124</v>
      </c>
      <c r="C217" s="20" t="s">
        <v>1809</v>
      </c>
      <c r="D217" s="20">
        <v>3000386</v>
      </c>
      <c r="E217" s="20" t="s">
        <v>1789</v>
      </c>
      <c r="F217" s="20">
        <v>236</v>
      </c>
      <c r="G217" s="20" t="s">
        <v>299</v>
      </c>
      <c r="H217" s="20">
        <v>444</v>
      </c>
      <c r="I217" s="20" t="s">
        <v>209</v>
      </c>
      <c r="J217" s="20">
        <v>444</v>
      </c>
      <c r="K217" s="20" t="s">
        <v>350</v>
      </c>
      <c r="L217" s="66">
        <v>2.9100000000000001E-2</v>
      </c>
      <c r="M217" s="67">
        <v>0.9342830000000002</v>
      </c>
      <c r="N217" s="68">
        <v>0.91511521427310072</v>
      </c>
      <c r="O217" s="67">
        <v>609</v>
      </c>
      <c r="P217" s="68">
        <v>585</v>
      </c>
    </row>
    <row r="218" spans="1:16" ht="51" x14ac:dyDescent="0.25">
      <c r="A218" s="18"/>
      <c r="B218" s="20">
        <v>5003124</v>
      </c>
      <c r="C218" s="20" t="s">
        <v>1809</v>
      </c>
      <c r="D218" s="20">
        <v>3000386</v>
      </c>
      <c r="E218" s="20" t="s">
        <v>1789</v>
      </c>
      <c r="F218" s="20">
        <v>236</v>
      </c>
      <c r="G218" s="20" t="s">
        <v>299</v>
      </c>
      <c r="H218" s="20">
        <v>445</v>
      </c>
      <c r="I218" s="20" t="s">
        <v>210</v>
      </c>
      <c r="J218" s="20">
        <v>445</v>
      </c>
      <c r="K218" s="20" t="s">
        <v>351</v>
      </c>
      <c r="L218" s="66">
        <v>5.5949820000000008</v>
      </c>
      <c r="M218" s="67">
        <v>10.059455</v>
      </c>
      <c r="N218" s="68">
        <v>9.9836364544389653</v>
      </c>
      <c r="O218" s="67">
        <v>11894</v>
      </c>
      <c r="P218" s="68">
        <v>11974</v>
      </c>
    </row>
    <row r="219" spans="1:16" ht="51" x14ac:dyDescent="0.25">
      <c r="A219" s="18"/>
      <c r="B219" s="20">
        <v>5003124</v>
      </c>
      <c r="C219" s="20" t="s">
        <v>1809</v>
      </c>
      <c r="D219" s="20">
        <v>3000386</v>
      </c>
      <c r="E219" s="20" t="s">
        <v>1789</v>
      </c>
      <c r="F219" s="20">
        <v>236</v>
      </c>
      <c r="G219" s="20" t="s">
        <v>299</v>
      </c>
      <c r="H219" s="20">
        <v>446</v>
      </c>
      <c r="I219" s="20" t="s">
        <v>211</v>
      </c>
      <c r="J219" s="20">
        <v>446</v>
      </c>
      <c r="K219" s="20" t="s">
        <v>352</v>
      </c>
      <c r="L219" s="66">
        <v>0.17733199999999999</v>
      </c>
      <c r="M219" s="67">
        <v>1.2274580000000002</v>
      </c>
      <c r="N219" s="68">
        <v>1.2016847897903062</v>
      </c>
      <c r="O219" s="67">
        <v>713</v>
      </c>
      <c r="P219" s="68">
        <v>711.40000152587891</v>
      </c>
    </row>
    <row r="220" spans="1:16" ht="51" x14ac:dyDescent="0.25">
      <c r="A220" s="18"/>
      <c r="B220" s="20">
        <v>5003124</v>
      </c>
      <c r="C220" s="20" t="s">
        <v>1809</v>
      </c>
      <c r="D220" s="20">
        <v>3000386</v>
      </c>
      <c r="E220" s="20" t="s">
        <v>1789</v>
      </c>
      <c r="F220" s="20">
        <v>236</v>
      </c>
      <c r="G220" s="20" t="s">
        <v>299</v>
      </c>
      <c r="H220" s="20">
        <v>447</v>
      </c>
      <c r="I220" s="20" t="s">
        <v>212</v>
      </c>
      <c r="J220" s="20">
        <v>447</v>
      </c>
      <c r="K220" s="20" t="s">
        <v>353</v>
      </c>
      <c r="L220" s="66">
        <v>2.7411240000000001</v>
      </c>
      <c r="M220" s="67">
        <v>1.9482669999999997</v>
      </c>
      <c r="N220" s="68">
        <v>1.9419993777992204</v>
      </c>
      <c r="O220" s="67">
        <v>10945</v>
      </c>
      <c r="P220" s="68">
        <v>7222</v>
      </c>
    </row>
    <row r="221" spans="1:16" ht="51" x14ac:dyDescent="0.25">
      <c r="A221" s="18"/>
      <c r="B221" s="20">
        <v>5003124</v>
      </c>
      <c r="C221" s="20" t="s">
        <v>1809</v>
      </c>
      <c r="D221" s="20">
        <v>3000386</v>
      </c>
      <c r="E221" s="20" t="s">
        <v>1789</v>
      </c>
      <c r="F221" s="20">
        <v>236</v>
      </c>
      <c r="G221" s="20" t="s">
        <v>299</v>
      </c>
      <c r="H221" s="20">
        <v>448</v>
      </c>
      <c r="I221" s="20" t="s">
        <v>213</v>
      </c>
      <c r="J221" s="20">
        <v>448</v>
      </c>
      <c r="K221" s="20" t="s">
        <v>354</v>
      </c>
      <c r="L221" s="66">
        <v>6.3431440000000006</v>
      </c>
      <c r="M221" s="67">
        <v>8.1048080000000002</v>
      </c>
      <c r="N221" s="68">
        <v>7.9184222860494629</v>
      </c>
      <c r="O221" s="67">
        <v>10651</v>
      </c>
      <c r="P221" s="68">
        <v>10440.962043762207</v>
      </c>
    </row>
    <row r="222" spans="1:16" ht="51" x14ac:dyDescent="0.25">
      <c r="A222" s="18"/>
      <c r="B222" s="20">
        <v>5003124</v>
      </c>
      <c r="C222" s="20" t="s">
        <v>1809</v>
      </c>
      <c r="D222" s="20">
        <v>3000386</v>
      </c>
      <c r="E222" s="20" t="s">
        <v>1789</v>
      </c>
      <c r="F222" s="20">
        <v>236</v>
      </c>
      <c r="G222" s="20" t="s">
        <v>299</v>
      </c>
      <c r="H222" s="20">
        <v>449</v>
      </c>
      <c r="I222" s="20" t="s">
        <v>214</v>
      </c>
      <c r="J222" s="20">
        <v>449</v>
      </c>
      <c r="K222" s="20" t="s">
        <v>355</v>
      </c>
      <c r="L222" s="66">
        <v>1.8223890000000003</v>
      </c>
      <c r="M222" s="67">
        <v>2.2551639999999997</v>
      </c>
      <c r="N222" s="68">
        <v>2.2096284972940339</v>
      </c>
      <c r="O222" s="67">
        <v>1930</v>
      </c>
      <c r="P222" s="68">
        <v>4090</v>
      </c>
    </row>
    <row r="223" spans="1:16" ht="51" x14ac:dyDescent="0.25">
      <c r="A223" s="18"/>
      <c r="B223" s="20">
        <v>5003124</v>
      </c>
      <c r="C223" s="20" t="s">
        <v>1809</v>
      </c>
      <c r="D223" s="20">
        <v>3000386</v>
      </c>
      <c r="E223" s="20" t="s">
        <v>1789</v>
      </c>
      <c r="F223" s="20">
        <v>236</v>
      </c>
      <c r="G223" s="20" t="s">
        <v>299</v>
      </c>
      <c r="H223" s="20">
        <v>450</v>
      </c>
      <c r="I223" s="20" t="s">
        <v>215</v>
      </c>
      <c r="J223" s="20">
        <v>450</v>
      </c>
      <c r="K223" s="20" t="s">
        <v>356</v>
      </c>
      <c r="L223" s="66">
        <v>3.009763</v>
      </c>
      <c r="M223" s="67">
        <v>4.0800790000000005</v>
      </c>
      <c r="N223" s="68">
        <v>4.0058910099614877</v>
      </c>
      <c r="O223" s="67">
        <v>9321</v>
      </c>
      <c r="P223" s="68">
        <v>9311.4750022888184</v>
      </c>
    </row>
    <row r="224" spans="1:16" ht="51" x14ac:dyDescent="0.25">
      <c r="A224" s="18"/>
      <c r="B224" s="20">
        <v>5003124</v>
      </c>
      <c r="C224" s="20" t="s">
        <v>1809</v>
      </c>
      <c r="D224" s="20">
        <v>3000386</v>
      </c>
      <c r="E224" s="20" t="s">
        <v>1789</v>
      </c>
      <c r="F224" s="20">
        <v>236</v>
      </c>
      <c r="G224" s="20" t="s">
        <v>299</v>
      </c>
      <c r="H224" s="20">
        <v>451</v>
      </c>
      <c r="I224" s="20" t="s">
        <v>216</v>
      </c>
      <c r="J224" s="20">
        <v>451</v>
      </c>
      <c r="K224" s="20" t="s">
        <v>357</v>
      </c>
      <c r="L224" s="66">
        <v>4.330655000000001</v>
      </c>
      <c r="M224" s="67">
        <v>5.1514400000000018</v>
      </c>
      <c r="N224" s="68">
        <v>5.0658795117633417</v>
      </c>
      <c r="O224" s="67">
        <v>5269</v>
      </c>
      <c r="P224" s="68">
        <v>5299</v>
      </c>
    </row>
    <row r="225" spans="1:16" ht="51" x14ac:dyDescent="0.25">
      <c r="A225" s="18"/>
      <c r="B225" s="20">
        <v>5003124</v>
      </c>
      <c r="C225" s="20" t="s">
        <v>1809</v>
      </c>
      <c r="D225" s="20">
        <v>3000386</v>
      </c>
      <c r="E225" s="20" t="s">
        <v>1789</v>
      </c>
      <c r="F225" s="20">
        <v>236</v>
      </c>
      <c r="G225" s="20" t="s">
        <v>299</v>
      </c>
      <c r="H225" s="20">
        <v>452</v>
      </c>
      <c r="I225" s="20" t="s">
        <v>217</v>
      </c>
      <c r="J225" s="20">
        <v>452</v>
      </c>
      <c r="K225" s="20" t="s">
        <v>358</v>
      </c>
      <c r="L225" s="66">
        <v>1.9670110000000001</v>
      </c>
      <c r="M225" s="67">
        <v>1.8815410000000001</v>
      </c>
      <c r="N225" s="68">
        <v>1.8669436688651331</v>
      </c>
      <c r="O225" s="67">
        <v>2730</v>
      </c>
      <c r="P225" s="68">
        <v>2701.9499664306641</v>
      </c>
    </row>
    <row r="226" spans="1:16" ht="51" x14ac:dyDescent="0.25">
      <c r="A226" s="18"/>
      <c r="B226" s="20">
        <v>5003124</v>
      </c>
      <c r="C226" s="20" t="s">
        <v>1809</v>
      </c>
      <c r="D226" s="20">
        <v>3000386</v>
      </c>
      <c r="E226" s="20" t="s">
        <v>1789</v>
      </c>
      <c r="F226" s="20">
        <v>236</v>
      </c>
      <c r="G226" s="20" t="s">
        <v>299</v>
      </c>
      <c r="H226" s="20">
        <v>453</v>
      </c>
      <c r="I226" s="20" t="s">
        <v>218</v>
      </c>
      <c r="J226" s="20">
        <v>453</v>
      </c>
      <c r="K226" s="20" t="s">
        <v>359</v>
      </c>
      <c r="L226" s="66">
        <v>3.835904999999999</v>
      </c>
      <c r="M226" s="67">
        <v>4.1984849999999989</v>
      </c>
      <c r="N226" s="68">
        <v>4.1934880253393203</v>
      </c>
      <c r="O226" s="67">
        <v>2817</v>
      </c>
      <c r="P226" s="68">
        <v>2817</v>
      </c>
    </row>
    <row r="227" spans="1:16" ht="51" x14ac:dyDescent="0.25">
      <c r="A227" s="18"/>
      <c r="B227" s="20">
        <v>5003124</v>
      </c>
      <c r="C227" s="20" t="s">
        <v>1809</v>
      </c>
      <c r="D227" s="20">
        <v>3000386</v>
      </c>
      <c r="E227" s="20" t="s">
        <v>1789</v>
      </c>
      <c r="F227" s="20">
        <v>236</v>
      </c>
      <c r="G227" s="20" t="s">
        <v>299</v>
      </c>
      <c r="H227" s="20">
        <v>454</v>
      </c>
      <c r="I227" s="20" t="s">
        <v>219</v>
      </c>
      <c r="J227" s="20">
        <v>454</v>
      </c>
      <c r="K227" s="20" t="s">
        <v>360</v>
      </c>
      <c r="L227" s="66">
        <v>1.0836300000000001</v>
      </c>
      <c r="M227" s="67">
        <v>1.220696</v>
      </c>
      <c r="N227" s="68">
        <v>1.2194826880004257</v>
      </c>
      <c r="O227" s="67">
        <v>2124</v>
      </c>
      <c r="P227" s="68">
        <v>14886</v>
      </c>
    </row>
    <row r="228" spans="1:16" ht="51" x14ac:dyDescent="0.25">
      <c r="A228" s="18"/>
      <c r="B228" s="20">
        <v>5003124</v>
      </c>
      <c r="C228" s="20" t="s">
        <v>1809</v>
      </c>
      <c r="D228" s="20">
        <v>3000386</v>
      </c>
      <c r="E228" s="20" t="s">
        <v>1789</v>
      </c>
      <c r="F228" s="20">
        <v>236</v>
      </c>
      <c r="G228" s="20" t="s">
        <v>299</v>
      </c>
      <c r="H228" s="20">
        <v>455</v>
      </c>
      <c r="I228" s="20" t="s">
        <v>220</v>
      </c>
      <c r="J228" s="20">
        <v>455</v>
      </c>
      <c r="K228" s="20" t="s">
        <v>361</v>
      </c>
      <c r="L228" s="66">
        <v>1.3209209999999998</v>
      </c>
      <c r="M228" s="67">
        <v>1.5558509999999999</v>
      </c>
      <c r="N228" s="68">
        <v>1.5512398826394929</v>
      </c>
      <c r="O228" s="67">
        <v>2342</v>
      </c>
      <c r="P228" s="68">
        <v>508</v>
      </c>
    </row>
    <row r="229" spans="1:16" ht="51" x14ac:dyDescent="0.25">
      <c r="A229" s="18"/>
      <c r="B229" s="20">
        <v>5003124</v>
      </c>
      <c r="C229" s="20" t="s">
        <v>1809</v>
      </c>
      <c r="D229" s="20">
        <v>3000386</v>
      </c>
      <c r="E229" s="20" t="s">
        <v>1789</v>
      </c>
      <c r="F229" s="20">
        <v>236</v>
      </c>
      <c r="G229" s="20" t="s">
        <v>299</v>
      </c>
      <c r="H229" s="20">
        <v>456</v>
      </c>
      <c r="I229" s="20" t="s">
        <v>221</v>
      </c>
      <c r="J229" s="20">
        <v>456</v>
      </c>
      <c r="K229" s="20" t="s">
        <v>362</v>
      </c>
      <c r="L229" s="66">
        <v>1.5940909999999999</v>
      </c>
      <c r="M229" s="67">
        <v>1.9599519999999993</v>
      </c>
      <c r="N229" s="68">
        <v>1.8708379893796518</v>
      </c>
      <c r="O229" s="67">
        <v>2455</v>
      </c>
      <c r="P229" s="68">
        <v>1341.5</v>
      </c>
    </row>
    <row r="230" spans="1:16" ht="51" x14ac:dyDescent="0.25">
      <c r="A230" s="18"/>
      <c r="B230" s="20">
        <v>5003124</v>
      </c>
      <c r="C230" s="20" t="s">
        <v>1809</v>
      </c>
      <c r="D230" s="20">
        <v>3000386</v>
      </c>
      <c r="E230" s="20" t="s">
        <v>1789</v>
      </c>
      <c r="F230" s="20">
        <v>236</v>
      </c>
      <c r="G230" s="20" t="s">
        <v>299</v>
      </c>
      <c r="H230" s="20">
        <v>457</v>
      </c>
      <c r="I230" s="20" t="s">
        <v>222</v>
      </c>
      <c r="J230" s="20">
        <v>457</v>
      </c>
      <c r="K230" s="20" t="s">
        <v>363</v>
      </c>
      <c r="L230" s="66">
        <v>3.1375260000000003</v>
      </c>
      <c r="M230" s="67">
        <v>4.3186890000000009</v>
      </c>
      <c r="N230" s="68">
        <v>4.2889888698700815</v>
      </c>
      <c r="O230" s="67">
        <v>1909</v>
      </c>
      <c r="P230" s="68">
        <v>1544.988000869751</v>
      </c>
    </row>
    <row r="231" spans="1:16" ht="51" x14ac:dyDescent="0.25">
      <c r="A231" s="18"/>
      <c r="B231" s="20">
        <v>5003124</v>
      </c>
      <c r="C231" s="20" t="s">
        <v>1809</v>
      </c>
      <c r="D231" s="20">
        <v>3000386</v>
      </c>
      <c r="E231" s="20" t="s">
        <v>1789</v>
      </c>
      <c r="F231" s="20">
        <v>236</v>
      </c>
      <c r="G231" s="20" t="s">
        <v>299</v>
      </c>
      <c r="H231" s="20">
        <v>458</v>
      </c>
      <c r="I231" s="20" t="s">
        <v>223</v>
      </c>
      <c r="J231" s="20">
        <v>458</v>
      </c>
      <c r="K231" s="20" t="s">
        <v>364</v>
      </c>
      <c r="L231" s="66">
        <v>2.3529949999999991</v>
      </c>
      <c r="M231" s="67">
        <v>6.4927699999999993</v>
      </c>
      <c r="N231" s="68">
        <v>6.4315285653556202</v>
      </c>
      <c r="O231" s="67">
        <v>4090</v>
      </c>
      <c r="P231" s="68">
        <v>4090</v>
      </c>
    </row>
    <row r="232" spans="1:16" ht="51" x14ac:dyDescent="0.25">
      <c r="A232" s="18"/>
      <c r="B232" s="20">
        <v>5003124</v>
      </c>
      <c r="C232" s="20" t="s">
        <v>1809</v>
      </c>
      <c r="D232" s="20">
        <v>3000386</v>
      </c>
      <c r="E232" s="20" t="s">
        <v>1789</v>
      </c>
      <c r="F232" s="20">
        <v>236</v>
      </c>
      <c r="G232" s="20" t="s">
        <v>299</v>
      </c>
      <c r="H232" s="20">
        <v>459</v>
      </c>
      <c r="I232" s="20" t="s">
        <v>224</v>
      </c>
      <c r="J232" s="20">
        <v>459</v>
      </c>
      <c r="K232" s="20" t="s">
        <v>365</v>
      </c>
      <c r="L232" s="66">
        <v>4.5573490000000003</v>
      </c>
      <c r="M232" s="67">
        <v>8.837117000000001</v>
      </c>
      <c r="N232" s="68">
        <v>8.466425084418006</v>
      </c>
      <c r="O232" s="67">
        <v>5167</v>
      </c>
      <c r="P232" s="68">
        <v>3726.6279983520508</v>
      </c>
    </row>
    <row r="233" spans="1:16" ht="51" x14ac:dyDescent="0.25">
      <c r="A233" s="18"/>
      <c r="B233" s="20">
        <v>5003124</v>
      </c>
      <c r="C233" s="20" t="s">
        <v>1809</v>
      </c>
      <c r="D233" s="20">
        <v>3000386</v>
      </c>
      <c r="E233" s="20" t="s">
        <v>1789</v>
      </c>
      <c r="F233" s="20">
        <v>236</v>
      </c>
      <c r="G233" s="20" t="s">
        <v>299</v>
      </c>
      <c r="H233" s="20">
        <v>460</v>
      </c>
      <c r="I233" s="20" t="s">
        <v>225</v>
      </c>
      <c r="J233" s="20">
        <v>460</v>
      </c>
      <c r="K233" s="20" t="s">
        <v>366</v>
      </c>
      <c r="L233" s="66">
        <v>1.6406809999999996</v>
      </c>
      <c r="M233" s="67">
        <v>1.9957050000000001</v>
      </c>
      <c r="N233" s="68">
        <v>1.9882421768525091</v>
      </c>
      <c r="O233" s="67">
        <v>688</v>
      </c>
      <c r="P233" s="68">
        <v>692</v>
      </c>
    </row>
    <row r="234" spans="1:16" ht="51" x14ac:dyDescent="0.25">
      <c r="A234" s="18"/>
      <c r="B234" s="20">
        <v>5003124</v>
      </c>
      <c r="C234" s="20" t="s">
        <v>1809</v>
      </c>
      <c r="D234" s="20">
        <v>3000386</v>
      </c>
      <c r="E234" s="20" t="s">
        <v>1789</v>
      </c>
      <c r="F234" s="20">
        <v>236</v>
      </c>
      <c r="G234" s="20" t="s">
        <v>299</v>
      </c>
      <c r="H234" s="20">
        <v>461</v>
      </c>
      <c r="I234" s="20" t="s">
        <v>226</v>
      </c>
      <c r="J234" s="20">
        <v>461</v>
      </c>
      <c r="K234" s="20" t="s">
        <v>367</v>
      </c>
      <c r="L234" s="66">
        <v>0.39042200000000005</v>
      </c>
      <c r="M234" s="67">
        <v>0.65222300000000011</v>
      </c>
      <c r="N234" s="68">
        <v>0.65159954971386469</v>
      </c>
      <c r="O234" s="67">
        <v>3318</v>
      </c>
      <c r="P234" s="68">
        <v>3317.9708590507507</v>
      </c>
    </row>
    <row r="235" spans="1:16" ht="51" x14ac:dyDescent="0.25">
      <c r="A235" s="18"/>
      <c r="B235" s="20">
        <v>5003124</v>
      </c>
      <c r="C235" s="20" t="s">
        <v>1809</v>
      </c>
      <c r="D235" s="20">
        <v>3000386</v>
      </c>
      <c r="E235" s="20" t="s">
        <v>1789</v>
      </c>
      <c r="F235" s="20">
        <v>236</v>
      </c>
      <c r="G235" s="20" t="s">
        <v>299</v>
      </c>
      <c r="H235" s="20">
        <v>462</v>
      </c>
      <c r="I235" s="20" t="s">
        <v>227</v>
      </c>
      <c r="J235" s="20">
        <v>462</v>
      </c>
      <c r="K235" s="20" t="s">
        <v>368</v>
      </c>
      <c r="L235" s="66">
        <v>0.41189500000000001</v>
      </c>
      <c r="M235" s="67">
        <v>1.8974019999999996</v>
      </c>
      <c r="N235" s="68">
        <v>1.8577721856418066</v>
      </c>
      <c r="O235" s="67">
        <v>1421</v>
      </c>
      <c r="P235" s="68">
        <v>1406.9549989700317</v>
      </c>
    </row>
    <row r="236" spans="1:16" ht="51" x14ac:dyDescent="0.25">
      <c r="A236" s="18"/>
      <c r="B236" s="20">
        <v>5003124</v>
      </c>
      <c r="C236" s="20" t="s">
        <v>1809</v>
      </c>
      <c r="D236" s="20">
        <v>3000386</v>
      </c>
      <c r="E236" s="20" t="s">
        <v>1789</v>
      </c>
      <c r="F236" s="20">
        <v>236</v>
      </c>
      <c r="G236" s="20" t="s">
        <v>299</v>
      </c>
      <c r="H236" s="20">
        <v>463</v>
      </c>
      <c r="I236" s="20" t="s">
        <v>228</v>
      </c>
      <c r="J236" s="20">
        <v>463</v>
      </c>
      <c r="K236" s="20" t="s">
        <v>369</v>
      </c>
      <c r="L236" s="66">
        <v>4.7811440000000012</v>
      </c>
      <c r="M236" s="67">
        <v>5.3347319999999989</v>
      </c>
      <c r="N236" s="68">
        <v>5.051186824333854</v>
      </c>
      <c r="O236" s="67">
        <v>9815</v>
      </c>
      <c r="P236" s="68">
        <v>9815</v>
      </c>
    </row>
    <row r="237" spans="1:16" ht="51" x14ac:dyDescent="0.25">
      <c r="A237" s="18"/>
      <c r="B237" s="20">
        <v>5003124</v>
      </c>
      <c r="C237" s="20" t="s">
        <v>1809</v>
      </c>
      <c r="D237" s="20">
        <v>3000386</v>
      </c>
      <c r="E237" s="20" t="s">
        <v>1789</v>
      </c>
      <c r="F237" s="20">
        <v>236</v>
      </c>
      <c r="G237" s="20" t="s">
        <v>299</v>
      </c>
      <c r="H237" s="20">
        <v>464</v>
      </c>
      <c r="I237" s="20" t="s">
        <v>229</v>
      </c>
      <c r="J237" s="20">
        <v>464</v>
      </c>
      <c r="K237" s="20" t="s">
        <v>370</v>
      </c>
      <c r="L237" s="66">
        <v>2.2462299999999997</v>
      </c>
      <c r="M237" s="67">
        <v>2.7627539999999997</v>
      </c>
      <c r="N237" s="68">
        <v>2.7418828282970935</v>
      </c>
      <c r="O237" s="67">
        <v>196</v>
      </c>
      <c r="P237" s="68">
        <v>125.11100101470947</v>
      </c>
    </row>
    <row r="238" spans="1:16" ht="51" x14ac:dyDescent="0.25">
      <c r="A238" s="18"/>
      <c r="B238" s="20">
        <v>5003127</v>
      </c>
      <c r="C238" s="20" t="s">
        <v>1812</v>
      </c>
      <c r="D238" s="20">
        <v>3000386</v>
      </c>
      <c r="E238" s="20" t="s">
        <v>1789</v>
      </c>
      <c r="F238" s="20">
        <v>240</v>
      </c>
      <c r="G238" s="20" t="s">
        <v>1435</v>
      </c>
      <c r="H238" s="20">
        <v>10</v>
      </c>
      <c r="I238" s="20" t="s">
        <v>108</v>
      </c>
      <c r="J238" s="20">
        <v>26</v>
      </c>
      <c r="K238" s="20" t="s">
        <v>1554</v>
      </c>
      <c r="L238" s="66">
        <v>32.207091000000005</v>
      </c>
      <c r="M238" s="67">
        <v>22.818697999999998</v>
      </c>
      <c r="N238" s="68">
        <v>22.704072902211919</v>
      </c>
      <c r="O238" s="67">
        <v>36040</v>
      </c>
      <c r="P238" s="68">
        <v>27740</v>
      </c>
    </row>
    <row r="239" spans="1:16" ht="51" x14ac:dyDescent="0.25">
      <c r="A239" s="18"/>
      <c r="B239" s="20">
        <v>5003127</v>
      </c>
      <c r="C239" s="20" t="s">
        <v>1812</v>
      </c>
      <c r="D239" s="20">
        <v>3000386</v>
      </c>
      <c r="E239" s="20" t="s">
        <v>1789</v>
      </c>
      <c r="F239" s="20">
        <v>240</v>
      </c>
      <c r="G239" s="20" t="s">
        <v>1435</v>
      </c>
      <c r="H239" s="20">
        <v>440</v>
      </c>
      <c r="I239" s="20" t="s">
        <v>205</v>
      </c>
      <c r="J239" s="20">
        <v>440</v>
      </c>
      <c r="K239" s="20" t="s">
        <v>346</v>
      </c>
      <c r="L239" s="66">
        <v>0.82928699999999989</v>
      </c>
      <c r="M239" s="67">
        <v>1.5134840000000001</v>
      </c>
      <c r="N239" s="68">
        <v>1.5134681091294624</v>
      </c>
      <c r="O239" s="67">
        <v>3438</v>
      </c>
      <c r="P239" s="68">
        <v>3438</v>
      </c>
    </row>
    <row r="240" spans="1:16" ht="51" x14ac:dyDescent="0.25">
      <c r="A240" s="18"/>
      <c r="B240" s="20">
        <v>5003127</v>
      </c>
      <c r="C240" s="20" t="s">
        <v>1812</v>
      </c>
      <c r="D240" s="20">
        <v>3000386</v>
      </c>
      <c r="E240" s="20" t="s">
        <v>1789</v>
      </c>
      <c r="F240" s="20">
        <v>240</v>
      </c>
      <c r="G240" s="20" t="s">
        <v>1435</v>
      </c>
      <c r="H240" s="20">
        <v>441</v>
      </c>
      <c r="I240" s="20" t="s">
        <v>206</v>
      </c>
      <c r="J240" s="20">
        <v>441</v>
      </c>
      <c r="K240" s="20" t="s">
        <v>347</v>
      </c>
      <c r="L240" s="66">
        <v>0.54610000000000003</v>
      </c>
      <c r="M240" s="67">
        <v>1.230235</v>
      </c>
      <c r="N240" s="68">
        <v>0.94174550729803741</v>
      </c>
      <c r="O240" s="67">
        <v>6118</v>
      </c>
      <c r="P240" s="68">
        <v>6118</v>
      </c>
    </row>
    <row r="241" spans="1:16" ht="51" x14ac:dyDescent="0.25">
      <c r="A241" s="18"/>
      <c r="B241" s="20">
        <v>5003127</v>
      </c>
      <c r="C241" s="20" t="s">
        <v>1812</v>
      </c>
      <c r="D241" s="20">
        <v>3000386</v>
      </c>
      <c r="E241" s="20" t="s">
        <v>1789</v>
      </c>
      <c r="F241" s="20">
        <v>240</v>
      </c>
      <c r="G241" s="20" t="s">
        <v>1435</v>
      </c>
      <c r="H241" s="20">
        <v>442</v>
      </c>
      <c r="I241" s="20" t="s">
        <v>207</v>
      </c>
      <c r="J241" s="20">
        <v>442</v>
      </c>
      <c r="K241" s="20" t="s">
        <v>348</v>
      </c>
      <c r="L241" s="66">
        <v>0.43704000000000004</v>
      </c>
      <c r="M241" s="67">
        <v>1.5706249999999999</v>
      </c>
      <c r="N241" s="68">
        <v>1.5706215448444709</v>
      </c>
      <c r="O241" s="67">
        <v>72</v>
      </c>
      <c r="P241" s="68">
        <v>72</v>
      </c>
    </row>
    <row r="242" spans="1:16" ht="51" x14ac:dyDescent="0.25">
      <c r="A242" s="18"/>
      <c r="B242" s="20">
        <v>5003127</v>
      </c>
      <c r="C242" s="20" t="s">
        <v>1812</v>
      </c>
      <c r="D242" s="20">
        <v>3000386</v>
      </c>
      <c r="E242" s="20" t="s">
        <v>1789</v>
      </c>
      <c r="F242" s="20">
        <v>240</v>
      </c>
      <c r="G242" s="20" t="s">
        <v>1435</v>
      </c>
      <c r="H242" s="20">
        <v>443</v>
      </c>
      <c r="I242" s="20" t="s">
        <v>208</v>
      </c>
      <c r="J242" s="20">
        <v>443</v>
      </c>
      <c r="K242" s="20" t="s">
        <v>349</v>
      </c>
      <c r="L242" s="66">
        <v>0.52788000000000002</v>
      </c>
      <c r="M242" s="67">
        <v>0.53426499999999999</v>
      </c>
      <c r="N242" s="68">
        <v>0.41555533455539262</v>
      </c>
      <c r="O242" s="67">
        <v>40</v>
      </c>
      <c r="P242" s="68">
        <v>40</v>
      </c>
    </row>
    <row r="243" spans="1:16" ht="51" x14ac:dyDescent="0.25">
      <c r="A243" s="18"/>
      <c r="B243" s="20">
        <v>5003127</v>
      </c>
      <c r="C243" s="20" t="s">
        <v>1812</v>
      </c>
      <c r="D243" s="20">
        <v>3000386</v>
      </c>
      <c r="E243" s="20" t="s">
        <v>1789</v>
      </c>
      <c r="F243" s="20">
        <v>240</v>
      </c>
      <c r="G243" s="20" t="s">
        <v>1435</v>
      </c>
      <c r="H243" s="20">
        <v>444</v>
      </c>
      <c r="I243" s="20" t="s">
        <v>209</v>
      </c>
      <c r="J243" s="20">
        <v>444</v>
      </c>
      <c r="K243" s="20" t="s">
        <v>350</v>
      </c>
      <c r="L243" s="66">
        <v>0</v>
      </c>
      <c r="M243" s="67">
        <v>0.59527200000000002</v>
      </c>
      <c r="N243" s="68">
        <v>0.49482902232557535</v>
      </c>
      <c r="O243" s="67">
        <v>22</v>
      </c>
      <c r="P243" s="68">
        <v>28</v>
      </c>
    </row>
    <row r="244" spans="1:16" ht="51" x14ac:dyDescent="0.25">
      <c r="A244" s="18"/>
      <c r="B244" s="20">
        <v>5003127</v>
      </c>
      <c r="C244" s="20" t="s">
        <v>1812</v>
      </c>
      <c r="D244" s="20">
        <v>3000386</v>
      </c>
      <c r="E244" s="20" t="s">
        <v>1789</v>
      </c>
      <c r="F244" s="20">
        <v>240</v>
      </c>
      <c r="G244" s="20" t="s">
        <v>1435</v>
      </c>
      <c r="H244" s="20">
        <v>445</v>
      </c>
      <c r="I244" s="20" t="s">
        <v>210</v>
      </c>
      <c r="J244" s="20">
        <v>445</v>
      </c>
      <c r="K244" s="20" t="s">
        <v>351</v>
      </c>
      <c r="L244" s="66">
        <v>0.91357700000000008</v>
      </c>
      <c r="M244" s="67">
        <v>1.5698939999999999</v>
      </c>
      <c r="N244" s="68">
        <v>1.5531189288230962</v>
      </c>
      <c r="O244" s="67">
        <v>146</v>
      </c>
      <c r="P244" s="68">
        <v>146</v>
      </c>
    </row>
    <row r="245" spans="1:16" ht="51" x14ac:dyDescent="0.25">
      <c r="A245" s="18"/>
      <c r="B245" s="20">
        <v>5003127</v>
      </c>
      <c r="C245" s="20" t="s">
        <v>1812</v>
      </c>
      <c r="D245" s="20">
        <v>3000386</v>
      </c>
      <c r="E245" s="20" t="s">
        <v>1789</v>
      </c>
      <c r="F245" s="20">
        <v>240</v>
      </c>
      <c r="G245" s="20" t="s">
        <v>1435</v>
      </c>
      <c r="H245" s="20">
        <v>446</v>
      </c>
      <c r="I245" s="20" t="s">
        <v>211</v>
      </c>
      <c r="J245" s="20">
        <v>446</v>
      </c>
      <c r="K245" s="20" t="s">
        <v>352</v>
      </c>
      <c r="L245" s="66">
        <v>0.38155700000000004</v>
      </c>
      <c r="M245" s="67">
        <v>0.79028600000000004</v>
      </c>
      <c r="N245" s="68">
        <v>0.67544302591704763</v>
      </c>
      <c r="O245" s="67">
        <v>78</v>
      </c>
      <c r="P245" s="68">
        <v>78</v>
      </c>
    </row>
    <row r="246" spans="1:16" ht="51" x14ac:dyDescent="0.25">
      <c r="A246" s="18"/>
      <c r="B246" s="20">
        <v>5003127</v>
      </c>
      <c r="C246" s="20" t="s">
        <v>1812</v>
      </c>
      <c r="D246" s="20">
        <v>3000386</v>
      </c>
      <c r="E246" s="20" t="s">
        <v>1789</v>
      </c>
      <c r="F246" s="20">
        <v>240</v>
      </c>
      <c r="G246" s="20" t="s">
        <v>1435</v>
      </c>
      <c r="H246" s="20">
        <v>447</v>
      </c>
      <c r="I246" s="20" t="s">
        <v>212</v>
      </c>
      <c r="J246" s="20">
        <v>447</v>
      </c>
      <c r="K246" s="20" t="s">
        <v>353</v>
      </c>
      <c r="L246" s="66">
        <v>1.0199839999999996</v>
      </c>
      <c r="M246" s="67">
        <v>1.212402</v>
      </c>
      <c r="N246" s="68">
        <v>1.1807569467928261</v>
      </c>
      <c r="O246" s="67">
        <v>280</v>
      </c>
      <c r="P246" s="68">
        <v>268</v>
      </c>
    </row>
    <row r="247" spans="1:16" ht="51" x14ac:dyDescent="0.25">
      <c r="A247" s="18"/>
      <c r="B247" s="20">
        <v>5003127</v>
      </c>
      <c r="C247" s="20" t="s">
        <v>1812</v>
      </c>
      <c r="D247" s="20">
        <v>3000386</v>
      </c>
      <c r="E247" s="20" t="s">
        <v>1789</v>
      </c>
      <c r="F247" s="20">
        <v>240</v>
      </c>
      <c r="G247" s="20" t="s">
        <v>1435</v>
      </c>
      <c r="H247" s="20">
        <v>448</v>
      </c>
      <c r="I247" s="20" t="s">
        <v>213</v>
      </c>
      <c r="J247" s="20">
        <v>448</v>
      </c>
      <c r="K247" s="20" t="s">
        <v>354</v>
      </c>
      <c r="L247" s="66">
        <v>0</v>
      </c>
      <c r="M247" s="67">
        <v>0.65939700000000001</v>
      </c>
      <c r="N247" s="68">
        <v>4.8356869141571224E-2</v>
      </c>
      <c r="O247" s="67">
        <v>48</v>
      </c>
      <c r="P247" s="68">
        <v>48</v>
      </c>
    </row>
    <row r="248" spans="1:16" ht="51" x14ac:dyDescent="0.25">
      <c r="A248" s="18"/>
      <c r="B248" s="20">
        <v>5003127</v>
      </c>
      <c r="C248" s="20" t="s">
        <v>1812</v>
      </c>
      <c r="D248" s="20">
        <v>3000386</v>
      </c>
      <c r="E248" s="20" t="s">
        <v>1789</v>
      </c>
      <c r="F248" s="20">
        <v>240</v>
      </c>
      <c r="G248" s="20" t="s">
        <v>1435</v>
      </c>
      <c r="H248" s="20">
        <v>449</v>
      </c>
      <c r="I248" s="20" t="s">
        <v>214</v>
      </c>
      <c r="J248" s="20">
        <v>449</v>
      </c>
      <c r="K248" s="20" t="s">
        <v>355</v>
      </c>
      <c r="L248" s="66">
        <v>0.27660499999999999</v>
      </c>
      <c r="M248" s="67">
        <v>0.64929900000000018</v>
      </c>
      <c r="N248" s="68">
        <v>0.64928336313460022</v>
      </c>
      <c r="O248" s="67">
        <v>798</v>
      </c>
      <c r="P248" s="68">
        <v>798</v>
      </c>
    </row>
    <row r="249" spans="1:16" ht="51" x14ac:dyDescent="0.25">
      <c r="A249" s="18"/>
      <c r="B249" s="20">
        <v>5003127</v>
      </c>
      <c r="C249" s="20" t="s">
        <v>1812</v>
      </c>
      <c r="D249" s="20">
        <v>3000386</v>
      </c>
      <c r="E249" s="20" t="s">
        <v>1789</v>
      </c>
      <c r="F249" s="20">
        <v>240</v>
      </c>
      <c r="G249" s="20" t="s">
        <v>1435</v>
      </c>
      <c r="H249" s="20">
        <v>450</v>
      </c>
      <c r="I249" s="20" t="s">
        <v>215</v>
      </c>
      <c r="J249" s="20">
        <v>450</v>
      </c>
      <c r="K249" s="20" t="s">
        <v>356</v>
      </c>
      <c r="L249" s="66">
        <v>0.59400000000000008</v>
      </c>
      <c r="M249" s="67">
        <v>0.575604</v>
      </c>
      <c r="N249" s="68">
        <v>0.57084182390826754</v>
      </c>
      <c r="O249" s="67">
        <v>66</v>
      </c>
      <c r="P249" s="68">
        <v>66</v>
      </c>
    </row>
    <row r="250" spans="1:16" ht="51" x14ac:dyDescent="0.25">
      <c r="A250" s="18"/>
      <c r="B250" s="20">
        <v>5003127</v>
      </c>
      <c r="C250" s="20" t="s">
        <v>1812</v>
      </c>
      <c r="D250" s="20">
        <v>3000386</v>
      </c>
      <c r="E250" s="20" t="s">
        <v>1789</v>
      </c>
      <c r="F250" s="20">
        <v>240</v>
      </c>
      <c r="G250" s="20" t="s">
        <v>1435</v>
      </c>
      <c r="H250" s="20">
        <v>451</v>
      </c>
      <c r="I250" s="20" t="s">
        <v>216</v>
      </c>
      <c r="J250" s="20">
        <v>451</v>
      </c>
      <c r="K250" s="20" t="s">
        <v>357</v>
      </c>
      <c r="L250" s="66">
        <v>0</v>
      </c>
      <c r="M250" s="67">
        <v>0.58652799999999983</v>
      </c>
      <c r="N250" s="68">
        <v>0.48163807598757558</v>
      </c>
      <c r="O250" s="67">
        <v>25</v>
      </c>
      <c r="P250" s="68">
        <v>25</v>
      </c>
    </row>
    <row r="251" spans="1:16" ht="51" x14ac:dyDescent="0.25">
      <c r="A251" s="18"/>
      <c r="B251" s="20">
        <v>5003127</v>
      </c>
      <c r="C251" s="20" t="s">
        <v>1812</v>
      </c>
      <c r="D251" s="20">
        <v>3000386</v>
      </c>
      <c r="E251" s="20" t="s">
        <v>1789</v>
      </c>
      <c r="F251" s="20">
        <v>240</v>
      </c>
      <c r="G251" s="20" t="s">
        <v>1435</v>
      </c>
      <c r="H251" s="20">
        <v>452</v>
      </c>
      <c r="I251" s="20" t="s">
        <v>217</v>
      </c>
      <c r="J251" s="20">
        <v>452</v>
      </c>
      <c r="K251" s="20" t="s">
        <v>358</v>
      </c>
      <c r="L251" s="66">
        <v>0</v>
      </c>
      <c r="M251" s="67">
        <v>0.793574</v>
      </c>
      <c r="N251" s="68">
        <v>0.78747219717479311</v>
      </c>
      <c r="O251" s="67">
        <v>55</v>
      </c>
      <c r="P251" s="68">
        <v>55</v>
      </c>
    </row>
    <row r="252" spans="1:16" ht="51" x14ac:dyDescent="0.25">
      <c r="A252" s="18"/>
      <c r="B252" s="20">
        <v>5003127</v>
      </c>
      <c r="C252" s="20" t="s">
        <v>1812</v>
      </c>
      <c r="D252" s="20">
        <v>3000386</v>
      </c>
      <c r="E252" s="20" t="s">
        <v>1789</v>
      </c>
      <c r="F252" s="20">
        <v>240</v>
      </c>
      <c r="G252" s="20" t="s">
        <v>1435</v>
      </c>
      <c r="H252" s="20">
        <v>453</v>
      </c>
      <c r="I252" s="20" t="s">
        <v>218</v>
      </c>
      <c r="J252" s="20">
        <v>453</v>
      </c>
      <c r="K252" s="20" t="s">
        <v>359</v>
      </c>
      <c r="L252" s="66">
        <v>1.385394</v>
      </c>
      <c r="M252" s="67">
        <v>1.4252259999999997</v>
      </c>
      <c r="N252" s="68">
        <v>1.4174791935329267</v>
      </c>
      <c r="O252" s="67">
        <v>6259</v>
      </c>
      <c r="P252" s="68">
        <v>6259</v>
      </c>
    </row>
    <row r="253" spans="1:16" ht="51" x14ac:dyDescent="0.25">
      <c r="A253" s="18"/>
      <c r="B253" s="20">
        <v>5003127</v>
      </c>
      <c r="C253" s="20" t="s">
        <v>1812</v>
      </c>
      <c r="D253" s="20">
        <v>3000386</v>
      </c>
      <c r="E253" s="20" t="s">
        <v>1789</v>
      </c>
      <c r="F253" s="20">
        <v>240</v>
      </c>
      <c r="G253" s="20" t="s">
        <v>1435</v>
      </c>
      <c r="H253" s="20">
        <v>454</v>
      </c>
      <c r="I253" s="20" t="s">
        <v>219</v>
      </c>
      <c r="J253" s="20">
        <v>454</v>
      </c>
      <c r="K253" s="20" t="s">
        <v>360</v>
      </c>
      <c r="L253" s="66">
        <v>0.62753900000000007</v>
      </c>
      <c r="M253" s="67">
        <v>1.404239</v>
      </c>
      <c r="N253" s="68">
        <v>1.4039823319762945</v>
      </c>
      <c r="O253" s="67">
        <v>77</v>
      </c>
      <c r="P253" s="68">
        <v>385</v>
      </c>
    </row>
    <row r="254" spans="1:16" ht="51" x14ac:dyDescent="0.25">
      <c r="A254" s="18"/>
      <c r="B254" s="20">
        <v>5003127</v>
      </c>
      <c r="C254" s="20" t="s">
        <v>1812</v>
      </c>
      <c r="D254" s="20">
        <v>3000386</v>
      </c>
      <c r="E254" s="20" t="s">
        <v>1789</v>
      </c>
      <c r="F254" s="20">
        <v>240</v>
      </c>
      <c r="G254" s="20" t="s">
        <v>1435</v>
      </c>
      <c r="H254" s="20">
        <v>455</v>
      </c>
      <c r="I254" s="20" t="s">
        <v>220</v>
      </c>
      <c r="J254" s="20">
        <v>455</v>
      </c>
      <c r="K254" s="20" t="s">
        <v>361</v>
      </c>
      <c r="L254" s="66">
        <v>0.14024400000000001</v>
      </c>
      <c r="M254" s="67">
        <v>0.46624399999999999</v>
      </c>
      <c r="N254" s="68">
        <v>0.45866809226572514</v>
      </c>
      <c r="O254" s="67">
        <v>126</v>
      </c>
      <c r="P254" s="68">
        <v>112</v>
      </c>
    </row>
    <row r="255" spans="1:16" ht="51" x14ac:dyDescent="0.25">
      <c r="A255" s="18"/>
      <c r="B255" s="20">
        <v>5003127</v>
      </c>
      <c r="C255" s="20" t="s">
        <v>1812</v>
      </c>
      <c r="D255" s="20">
        <v>3000386</v>
      </c>
      <c r="E255" s="20" t="s">
        <v>1789</v>
      </c>
      <c r="F255" s="20">
        <v>240</v>
      </c>
      <c r="G255" s="20" t="s">
        <v>1435</v>
      </c>
      <c r="H255" s="20">
        <v>456</v>
      </c>
      <c r="I255" s="20" t="s">
        <v>221</v>
      </c>
      <c r="J255" s="20">
        <v>456</v>
      </c>
      <c r="K255" s="20" t="s">
        <v>362</v>
      </c>
      <c r="L255" s="66">
        <v>0.31944800000000001</v>
      </c>
      <c r="M255" s="67">
        <v>0.47157700000000002</v>
      </c>
      <c r="N255" s="68">
        <v>0.46984397997584892</v>
      </c>
      <c r="O255" s="67">
        <v>40</v>
      </c>
      <c r="P255" s="68">
        <v>40</v>
      </c>
    </row>
    <row r="256" spans="1:16" ht="51" x14ac:dyDescent="0.25">
      <c r="A256" s="18"/>
      <c r="B256" s="20">
        <v>5003127</v>
      </c>
      <c r="C256" s="20" t="s">
        <v>1812</v>
      </c>
      <c r="D256" s="20">
        <v>3000386</v>
      </c>
      <c r="E256" s="20" t="s">
        <v>1789</v>
      </c>
      <c r="F256" s="20">
        <v>240</v>
      </c>
      <c r="G256" s="20" t="s">
        <v>1435</v>
      </c>
      <c r="H256" s="20">
        <v>457</v>
      </c>
      <c r="I256" s="20" t="s">
        <v>222</v>
      </c>
      <c r="J256" s="20">
        <v>457</v>
      </c>
      <c r="K256" s="20" t="s">
        <v>363</v>
      </c>
      <c r="L256" s="66">
        <v>0.35950399999999999</v>
      </c>
      <c r="M256" s="67">
        <v>1.4575749999999998</v>
      </c>
      <c r="N256" s="68">
        <v>1.4379587424919009</v>
      </c>
      <c r="O256" s="67">
        <v>80</v>
      </c>
      <c r="P256" s="68">
        <v>80</v>
      </c>
    </row>
    <row r="257" spans="1:16" ht="51" x14ac:dyDescent="0.25">
      <c r="A257" s="18"/>
      <c r="B257" s="20">
        <v>5003127</v>
      </c>
      <c r="C257" s="20" t="s">
        <v>1812</v>
      </c>
      <c r="D257" s="20">
        <v>3000386</v>
      </c>
      <c r="E257" s="20" t="s">
        <v>1789</v>
      </c>
      <c r="F257" s="20">
        <v>240</v>
      </c>
      <c r="G257" s="20" t="s">
        <v>1435</v>
      </c>
      <c r="H257" s="20">
        <v>458</v>
      </c>
      <c r="I257" s="20" t="s">
        <v>223</v>
      </c>
      <c r="J257" s="20">
        <v>458</v>
      </c>
      <c r="K257" s="20" t="s">
        <v>364</v>
      </c>
      <c r="L257" s="66">
        <v>0.86941199999999996</v>
      </c>
      <c r="M257" s="67">
        <v>1.8267499999999999</v>
      </c>
      <c r="N257" s="68">
        <v>1.795938563067466</v>
      </c>
      <c r="O257" s="67">
        <v>1815</v>
      </c>
      <c r="P257" s="68">
        <v>2420</v>
      </c>
    </row>
    <row r="258" spans="1:16" ht="51" x14ac:dyDescent="0.25">
      <c r="A258" s="18"/>
      <c r="B258" s="20">
        <v>5003127</v>
      </c>
      <c r="C258" s="20" t="s">
        <v>1812</v>
      </c>
      <c r="D258" s="20">
        <v>3000386</v>
      </c>
      <c r="E258" s="20" t="s">
        <v>1789</v>
      </c>
      <c r="F258" s="20">
        <v>240</v>
      </c>
      <c r="G258" s="20" t="s">
        <v>1435</v>
      </c>
      <c r="H258" s="20">
        <v>459</v>
      </c>
      <c r="I258" s="20" t="s">
        <v>224</v>
      </c>
      <c r="J258" s="20">
        <v>459</v>
      </c>
      <c r="K258" s="20" t="s">
        <v>365</v>
      </c>
      <c r="L258" s="66">
        <v>0.71019100000000002</v>
      </c>
      <c r="M258" s="67">
        <v>1.272454</v>
      </c>
      <c r="N258" s="68">
        <v>1.1347934052446362</v>
      </c>
      <c r="O258" s="67">
        <v>9013</v>
      </c>
      <c r="P258" s="68">
        <v>9013</v>
      </c>
    </row>
    <row r="259" spans="1:16" ht="51" x14ac:dyDescent="0.25">
      <c r="A259" s="18"/>
      <c r="B259" s="20">
        <v>5003127</v>
      </c>
      <c r="C259" s="20" t="s">
        <v>1812</v>
      </c>
      <c r="D259" s="20">
        <v>3000386</v>
      </c>
      <c r="E259" s="20" t="s">
        <v>1789</v>
      </c>
      <c r="F259" s="20">
        <v>240</v>
      </c>
      <c r="G259" s="20" t="s">
        <v>1435</v>
      </c>
      <c r="H259" s="20">
        <v>460</v>
      </c>
      <c r="I259" s="20" t="s">
        <v>225</v>
      </c>
      <c r="J259" s="20">
        <v>460</v>
      </c>
      <c r="K259" s="20" t="s">
        <v>366</v>
      </c>
      <c r="L259" s="66">
        <v>0.39795799999999998</v>
      </c>
      <c r="M259" s="67">
        <v>0.369975</v>
      </c>
      <c r="N259" s="68">
        <v>0.36759276168231736</v>
      </c>
      <c r="O259" s="67">
        <v>294</v>
      </c>
      <c r="P259" s="68">
        <v>285</v>
      </c>
    </row>
    <row r="260" spans="1:16" ht="51" x14ac:dyDescent="0.25">
      <c r="A260" s="18"/>
      <c r="B260" s="20">
        <v>5003127</v>
      </c>
      <c r="C260" s="20" t="s">
        <v>1812</v>
      </c>
      <c r="D260" s="20">
        <v>3000386</v>
      </c>
      <c r="E260" s="20" t="s">
        <v>1789</v>
      </c>
      <c r="F260" s="20">
        <v>240</v>
      </c>
      <c r="G260" s="20" t="s">
        <v>1435</v>
      </c>
      <c r="H260" s="20">
        <v>461</v>
      </c>
      <c r="I260" s="20" t="s">
        <v>226</v>
      </c>
      <c r="J260" s="20">
        <v>461</v>
      </c>
      <c r="K260" s="20" t="s">
        <v>367</v>
      </c>
      <c r="L260" s="66">
        <v>0</v>
      </c>
      <c r="M260" s="67">
        <v>8.7118000000000001E-2</v>
      </c>
      <c r="N260" s="68">
        <v>8.711799792945385E-2</v>
      </c>
      <c r="O260" s="67">
        <v>37</v>
      </c>
      <c r="P260" s="68">
        <v>37</v>
      </c>
    </row>
    <row r="261" spans="1:16" ht="51" x14ac:dyDescent="0.25">
      <c r="A261" s="18"/>
      <c r="B261" s="20">
        <v>5003127</v>
      </c>
      <c r="C261" s="20" t="s">
        <v>1812</v>
      </c>
      <c r="D261" s="20">
        <v>3000386</v>
      </c>
      <c r="E261" s="20" t="s">
        <v>1789</v>
      </c>
      <c r="F261" s="20">
        <v>240</v>
      </c>
      <c r="G261" s="20" t="s">
        <v>1435</v>
      </c>
      <c r="H261" s="20">
        <v>462</v>
      </c>
      <c r="I261" s="20" t="s">
        <v>227</v>
      </c>
      <c r="J261" s="20">
        <v>462</v>
      </c>
      <c r="K261" s="20" t="s">
        <v>368</v>
      </c>
      <c r="L261" s="66">
        <v>0</v>
      </c>
      <c r="M261" s="67">
        <v>0.34617599999999998</v>
      </c>
      <c r="N261" s="68">
        <v>0.34301558102015406</v>
      </c>
      <c r="O261" s="67">
        <v>42</v>
      </c>
      <c r="P261" s="68">
        <v>38</v>
      </c>
    </row>
    <row r="262" spans="1:16" ht="51" x14ac:dyDescent="0.25">
      <c r="A262" s="18"/>
      <c r="B262" s="20">
        <v>5003127</v>
      </c>
      <c r="C262" s="20" t="s">
        <v>1812</v>
      </c>
      <c r="D262" s="20">
        <v>3000386</v>
      </c>
      <c r="E262" s="20" t="s">
        <v>1789</v>
      </c>
      <c r="F262" s="20">
        <v>240</v>
      </c>
      <c r="G262" s="20" t="s">
        <v>1435</v>
      </c>
      <c r="H262" s="20">
        <v>463</v>
      </c>
      <c r="I262" s="20" t="s">
        <v>228</v>
      </c>
      <c r="J262" s="20">
        <v>463</v>
      </c>
      <c r="K262" s="20" t="s">
        <v>369</v>
      </c>
      <c r="L262" s="66">
        <v>0</v>
      </c>
      <c r="M262" s="67">
        <v>0.11350599999999998</v>
      </c>
      <c r="N262" s="68">
        <v>0.11350590217625722</v>
      </c>
      <c r="O262" s="67">
        <v>24</v>
      </c>
      <c r="P262" s="68">
        <v>24</v>
      </c>
    </row>
    <row r="263" spans="1:16" ht="51" x14ac:dyDescent="0.25">
      <c r="A263" s="18"/>
      <c r="B263" s="20">
        <v>5003127</v>
      </c>
      <c r="C263" s="20" t="s">
        <v>1812</v>
      </c>
      <c r="D263" s="20">
        <v>3000386</v>
      </c>
      <c r="E263" s="20" t="s">
        <v>1789</v>
      </c>
      <c r="F263" s="20">
        <v>240</v>
      </c>
      <c r="G263" s="20" t="s">
        <v>1435</v>
      </c>
      <c r="H263" s="20">
        <v>464</v>
      </c>
      <c r="I263" s="20" t="s">
        <v>229</v>
      </c>
      <c r="J263" s="20">
        <v>464</v>
      </c>
      <c r="K263" s="20" t="s">
        <v>370</v>
      </c>
      <c r="L263" s="66">
        <v>0</v>
      </c>
      <c r="M263" s="67">
        <v>7.5072E-2</v>
      </c>
      <c r="N263" s="68">
        <v>3.680676082149148E-2</v>
      </c>
      <c r="O263" s="67">
        <v>4</v>
      </c>
      <c r="P263" s="68">
        <v>4</v>
      </c>
    </row>
    <row r="264" spans="1:16" ht="51" x14ac:dyDescent="0.25">
      <c r="A264" s="18"/>
      <c r="B264" s="20">
        <v>5003128</v>
      </c>
      <c r="C264" s="20" t="s">
        <v>1813</v>
      </c>
      <c r="D264" s="20">
        <v>3000386</v>
      </c>
      <c r="E264" s="20" t="s">
        <v>1789</v>
      </c>
      <c r="F264" s="20">
        <v>200</v>
      </c>
      <c r="G264" s="20" t="s">
        <v>1839</v>
      </c>
      <c r="H264" s="20">
        <v>10</v>
      </c>
      <c r="I264" s="20" t="s">
        <v>108</v>
      </c>
      <c r="J264" s="20">
        <v>26</v>
      </c>
      <c r="K264" s="20" t="s">
        <v>1554</v>
      </c>
      <c r="L264" s="66">
        <v>5.5700569999999976</v>
      </c>
      <c r="M264" s="67">
        <v>2.1520950000000001</v>
      </c>
      <c r="N264" s="68">
        <v>2.0942114446079358</v>
      </c>
      <c r="O264" s="67">
        <v>27</v>
      </c>
      <c r="P264" s="68">
        <v>0</v>
      </c>
    </row>
    <row r="265" spans="1:16" ht="51" x14ac:dyDescent="0.25">
      <c r="A265" s="18"/>
      <c r="B265" s="20">
        <v>5003129</v>
      </c>
      <c r="C265" s="20" t="s">
        <v>1818</v>
      </c>
      <c r="D265" s="20">
        <v>3000387</v>
      </c>
      <c r="E265" s="20" t="s">
        <v>1790</v>
      </c>
      <c r="F265" s="20">
        <v>408</v>
      </c>
      <c r="G265" s="20" t="s">
        <v>989</v>
      </c>
      <c r="H265" s="20">
        <v>10</v>
      </c>
      <c r="I265" s="20" t="s">
        <v>108</v>
      </c>
      <c r="J265" s="20">
        <v>10</v>
      </c>
      <c r="K265" s="20" t="s">
        <v>1553</v>
      </c>
      <c r="L265" s="66">
        <v>23.088917999999989</v>
      </c>
      <c r="M265" s="67">
        <v>21.627322000000003</v>
      </c>
      <c r="N265" s="68">
        <v>21.627152549132006</v>
      </c>
      <c r="O265" s="67">
        <v>4134828</v>
      </c>
      <c r="P265" s="68">
        <v>4101240</v>
      </c>
    </row>
    <row r="266" spans="1:16" ht="51" x14ac:dyDescent="0.25">
      <c r="A266" s="18"/>
      <c r="B266" s="20">
        <v>5003129</v>
      </c>
      <c r="C266" s="20" t="s">
        <v>1818</v>
      </c>
      <c r="D266" s="20">
        <v>3000387</v>
      </c>
      <c r="E266" s="20" t="s">
        <v>1790</v>
      </c>
      <c r="F266" s="20">
        <v>408</v>
      </c>
      <c r="G266" s="20" t="s">
        <v>989</v>
      </c>
      <c r="H266" s="20">
        <v>10</v>
      </c>
      <c r="I266" s="20" t="s">
        <v>108</v>
      </c>
      <c r="J266" s="20">
        <v>26</v>
      </c>
      <c r="K266" s="20" t="s">
        <v>1554</v>
      </c>
      <c r="L266" s="66">
        <v>1.2202519999999999</v>
      </c>
      <c r="M266" s="67">
        <v>1.2217849999999999</v>
      </c>
      <c r="N266" s="68">
        <v>1.2162631750106812</v>
      </c>
      <c r="O266" s="67">
        <v>2681490</v>
      </c>
      <c r="P266" s="68">
        <v>2681490</v>
      </c>
    </row>
    <row r="267" spans="1:16" ht="51" x14ac:dyDescent="0.25">
      <c r="A267" s="18"/>
      <c r="B267" s="20">
        <v>5003129</v>
      </c>
      <c r="C267" s="20" t="s">
        <v>1818</v>
      </c>
      <c r="D267" s="20">
        <v>3000387</v>
      </c>
      <c r="E267" s="20" t="s">
        <v>1790</v>
      </c>
      <c r="F267" s="20">
        <v>408</v>
      </c>
      <c r="G267" s="20" t="s">
        <v>989</v>
      </c>
      <c r="H267" s="20">
        <v>440</v>
      </c>
      <c r="I267" s="20" t="s">
        <v>205</v>
      </c>
      <c r="J267" s="20">
        <v>440</v>
      </c>
      <c r="K267" s="20" t="s">
        <v>346</v>
      </c>
      <c r="L267" s="66">
        <v>0.23658599999999999</v>
      </c>
      <c r="M267" s="67">
        <v>0.27044600000000002</v>
      </c>
      <c r="N267" s="68">
        <v>0.27044599736109376</v>
      </c>
      <c r="O267" s="67">
        <v>165788</v>
      </c>
      <c r="P267" s="68">
        <v>165788</v>
      </c>
    </row>
    <row r="268" spans="1:16" ht="51" x14ac:dyDescent="0.25">
      <c r="A268" s="18"/>
      <c r="B268" s="20">
        <v>5003129</v>
      </c>
      <c r="C268" s="20" t="s">
        <v>1818</v>
      </c>
      <c r="D268" s="20">
        <v>3000387</v>
      </c>
      <c r="E268" s="20" t="s">
        <v>1790</v>
      </c>
      <c r="F268" s="20">
        <v>408</v>
      </c>
      <c r="G268" s="20" t="s">
        <v>989</v>
      </c>
      <c r="H268" s="20">
        <v>441</v>
      </c>
      <c r="I268" s="20" t="s">
        <v>206</v>
      </c>
      <c r="J268" s="20">
        <v>441</v>
      </c>
      <c r="K268" s="20" t="s">
        <v>347</v>
      </c>
      <c r="L268" s="66">
        <v>2.9161000000000003E-2</v>
      </c>
      <c r="M268" s="67">
        <v>0.3118530000000001</v>
      </c>
      <c r="N268" s="68">
        <v>0.28517699603253277</v>
      </c>
      <c r="O268" s="67">
        <v>48719</v>
      </c>
      <c r="P268" s="68">
        <v>45762</v>
      </c>
    </row>
    <row r="269" spans="1:16" ht="51" x14ac:dyDescent="0.25">
      <c r="A269" s="18"/>
      <c r="B269" s="20">
        <v>5003129</v>
      </c>
      <c r="C269" s="20" t="s">
        <v>1818</v>
      </c>
      <c r="D269" s="20">
        <v>3000387</v>
      </c>
      <c r="E269" s="20" t="s">
        <v>1790</v>
      </c>
      <c r="F269" s="20">
        <v>408</v>
      </c>
      <c r="G269" s="20" t="s">
        <v>989</v>
      </c>
      <c r="H269" s="20">
        <v>442</v>
      </c>
      <c r="I269" s="20" t="s">
        <v>207</v>
      </c>
      <c r="J269" s="20">
        <v>442</v>
      </c>
      <c r="K269" s="20" t="s">
        <v>348</v>
      </c>
      <c r="L269" s="66">
        <v>0.17707800000000004</v>
      </c>
      <c r="M269" s="67">
        <v>0.21697699999999998</v>
      </c>
      <c r="N269" s="68">
        <v>0.21634266275214031</v>
      </c>
      <c r="O269" s="67">
        <v>29066</v>
      </c>
      <c r="P269" s="68">
        <v>28722</v>
      </c>
    </row>
    <row r="270" spans="1:16" ht="51" x14ac:dyDescent="0.25">
      <c r="A270" s="18"/>
      <c r="B270" s="20">
        <v>5003129</v>
      </c>
      <c r="C270" s="20" t="s">
        <v>1818</v>
      </c>
      <c r="D270" s="20">
        <v>3000387</v>
      </c>
      <c r="E270" s="20" t="s">
        <v>1790</v>
      </c>
      <c r="F270" s="20">
        <v>408</v>
      </c>
      <c r="G270" s="20" t="s">
        <v>989</v>
      </c>
      <c r="H270" s="20">
        <v>443</v>
      </c>
      <c r="I270" s="20" t="s">
        <v>208</v>
      </c>
      <c r="J270" s="20">
        <v>443</v>
      </c>
      <c r="K270" s="20" t="s">
        <v>349</v>
      </c>
      <c r="L270" s="66">
        <v>1.8460000000000001E-2</v>
      </c>
      <c r="M270" s="67">
        <v>3.8460000000000001E-2</v>
      </c>
      <c r="N270" s="68">
        <v>2.6525620371103287E-2</v>
      </c>
      <c r="O270" s="67">
        <v>29143</v>
      </c>
      <c r="P270" s="68">
        <v>29052</v>
      </c>
    </row>
    <row r="271" spans="1:16" ht="51" x14ac:dyDescent="0.25">
      <c r="A271" s="18"/>
      <c r="B271" s="20">
        <v>5003129</v>
      </c>
      <c r="C271" s="20" t="s">
        <v>1818</v>
      </c>
      <c r="D271" s="20">
        <v>3000387</v>
      </c>
      <c r="E271" s="20" t="s">
        <v>1790</v>
      </c>
      <c r="F271" s="20">
        <v>408</v>
      </c>
      <c r="G271" s="20" t="s">
        <v>989</v>
      </c>
      <c r="H271" s="20">
        <v>444</v>
      </c>
      <c r="I271" s="20" t="s">
        <v>209</v>
      </c>
      <c r="J271" s="20">
        <v>444</v>
      </c>
      <c r="K271" s="20" t="s">
        <v>350</v>
      </c>
      <c r="L271" s="66">
        <v>0.29039100000000001</v>
      </c>
      <c r="M271" s="67">
        <v>0.32689200000000002</v>
      </c>
      <c r="N271" s="68">
        <v>0.31867017108015716</v>
      </c>
      <c r="O271" s="67">
        <v>39489</v>
      </c>
      <c r="P271" s="68">
        <v>39489</v>
      </c>
    </row>
    <row r="272" spans="1:16" ht="51" x14ac:dyDescent="0.25">
      <c r="A272" s="18"/>
      <c r="B272" s="20">
        <v>5003129</v>
      </c>
      <c r="C272" s="20" t="s">
        <v>1818</v>
      </c>
      <c r="D272" s="20">
        <v>3000387</v>
      </c>
      <c r="E272" s="20" t="s">
        <v>1790</v>
      </c>
      <c r="F272" s="20">
        <v>408</v>
      </c>
      <c r="G272" s="20" t="s">
        <v>989</v>
      </c>
      <c r="H272" s="20">
        <v>445</v>
      </c>
      <c r="I272" s="20" t="s">
        <v>210</v>
      </c>
      <c r="J272" s="20">
        <v>445</v>
      </c>
      <c r="K272" s="20" t="s">
        <v>351</v>
      </c>
      <c r="L272" s="66">
        <v>4.4311000000000003E-2</v>
      </c>
      <c r="M272" s="67">
        <v>8.2909999999999984E-2</v>
      </c>
      <c r="N272" s="68">
        <v>8.2909998554896447E-2</v>
      </c>
      <c r="O272" s="67">
        <v>81325</v>
      </c>
      <c r="P272" s="68">
        <v>81325</v>
      </c>
    </row>
    <row r="273" spans="1:16" ht="51" x14ac:dyDescent="0.25">
      <c r="A273" s="18"/>
      <c r="B273" s="20">
        <v>5003129</v>
      </c>
      <c r="C273" s="20" t="s">
        <v>1818</v>
      </c>
      <c r="D273" s="20">
        <v>3000387</v>
      </c>
      <c r="E273" s="20" t="s">
        <v>1790</v>
      </c>
      <c r="F273" s="20">
        <v>408</v>
      </c>
      <c r="G273" s="20" t="s">
        <v>989</v>
      </c>
      <c r="H273" s="20">
        <v>446</v>
      </c>
      <c r="I273" s="20" t="s">
        <v>211</v>
      </c>
      <c r="J273" s="20">
        <v>446</v>
      </c>
      <c r="K273" s="20" t="s">
        <v>352</v>
      </c>
      <c r="L273" s="66">
        <v>0.18213399999999999</v>
      </c>
      <c r="M273" s="67">
        <v>0.164134</v>
      </c>
      <c r="N273" s="68">
        <v>0.154879757668823</v>
      </c>
      <c r="O273" s="67">
        <v>19977</v>
      </c>
      <c r="P273" s="68">
        <v>19977</v>
      </c>
    </row>
    <row r="274" spans="1:16" ht="51" x14ac:dyDescent="0.25">
      <c r="A274" s="18"/>
      <c r="B274" s="20">
        <v>5003129</v>
      </c>
      <c r="C274" s="20" t="s">
        <v>1818</v>
      </c>
      <c r="D274" s="20">
        <v>3000387</v>
      </c>
      <c r="E274" s="20" t="s">
        <v>1790</v>
      </c>
      <c r="F274" s="20">
        <v>408</v>
      </c>
      <c r="G274" s="20" t="s">
        <v>989</v>
      </c>
      <c r="H274" s="20">
        <v>447</v>
      </c>
      <c r="I274" s="20" t="s">
        <v>212</v>
      </c>
      <c r="J274" s="20">
        <v>447</v>
      </c>
      <c r="K274" s="20" t="s">
        <v>353</v>
      </c>
      <c r="L274" s="66">
        <v>0.34713499999999997</v>
      </c>
      <c r="M274" s="67">
        <v>0.28711599999999998</v>
      </c>
      <c r="N274" s="68">
        <v>0.28711599430971546</v>
      </c>
      <c r="O274" s="67">
        <v>36496</v>
      </c>
      <c r="P274" s="68">
        <v>35170</v>
      </c>
    </row>
    <row r="275" spans="1:16" ht="51" x14ac:dyDescent="0.25">
      <c r="A275" s="18"/>
      <c r="B275" s="20">
        <v>5003129</v>
      </c>
      <c r="C275" s="20" t="s">
        <v>1818</v>
      </c>
      <c r="D275" s="20">
        <v>3000387</v>
      </c>
      <c r="E275" s="20" t="s">
        <v>1790</v>
      </c>
      <c r="F275" s="20">
        <v>408</v>
      </c>
      <c r="G275" s="20" t="s">
        <v>989</v>
      </c>
      <c r="H275" s="20">
        <v>448</v>
      </c>
      <c r="I275" s="20" t="s">
        <v>213</v>
      </c>
      <c r="J275" s="20">
        <v>448</v>
      </c>
      <c r="K275" s="20" t="s">
        <v>354</v>
      </c>
      <c r="L275" s="66">
        <v>0.24992600000000001</v>
      </c>
      <c r="M275" s="67">
        <v>1.362814</v>
      </c>
      <c r="N275" s="68">
        <v>1.129353627722594</v>
      </c>
      <c r="O275" s="67">
        <v>91628</v>
      </c>
      <c r="P275" s="68">
        <v>89246.005126953125</v>
      </c>
    </row>
    <row r="276" spans="1:16" ht="51" x14ac:dyDescent="0.25">
      <c r="A276" s="18"/>
      <c r="B276" s="20">
        <v>5003129</v>
      </c>
      <c r="C276" s="20" t="s">
        <v>1818</v>
      </c>
      <c r="D276" s="20">
        <v>3000387</v>
      </c>
      <c r="E276" s="20" t="s">
        <v>1790</v>
      </c>
      <c r="F276" s="20">
        <v>408</v>
      </c>
      <c r="G276" s="20" t="s">
        <v>989</v>
      </c>
      <c r="H276" s="20">
        <v>449</v>
      </c>
      <c r="I276" s="20" t="s">
        <v>214</v>
      </c>
      <c r="J276" s="20">
        <v>449</v>
      </c>
      <c r="K276" s="20" t="s">
        <v>355</v>
      </c>
      <c r="L276" s="66">
        <v>0.134851</v>
      </c>
      <c r="M276" s="67">
        <v>0.15528200000000003</v>
      </c>
      <c r="N276" s="68">
        <v>0.15186149605870014</v>
      </c>
      <c r="O276" s="67">
        <v>120301</v>
      </c>
      <c r="P276" s="68">
        <v>120301</v>
      </c>
    </row>
    <row r="277" spans="1:16" ht="51" x14ac:dyDescent="0.25">
      <c r="A277" s="18"/>
      <c r="B277" s="20">
        <v>5003129</v>
      </c>
      <c r="C277" s="20" t="s">
        <v>1818</v>
      </c>
      <c r="D277" s="20">
        <v>3000387</v>
      </c>
      <c r="E277" s="20" t="s">
        <v>1790</v>
      </c>
      <c r="F277" s="20">
        <v>408</v>
      </c>
      <c r="G277" s="20" t="s">
        <v>989</v>
      </c>
      <c r="H277" s="20">
        <v>450</v>
      </c>
      <c r="I277" s="20" t="s">
        <v>215</v>
      </c>
      <c r="J277" s="20">
        <v>450</v>
      </c>
      <c r="K277" s="20" t="s">
        <v>356</v>
      </c>
      <c r="L277" s="66">
        <v>5.8582999999999996E-2</v>
      </c>
      <c r="M277" s="67">
        <v>4.1362999999999997E-2</v>
      </c>
      <c r="N277" s="68">
        <v>3.6363000981509686E-2</v>
      </c>
      <c r="O277" s="67">
        <v>39037</v>
      </c>
      <c r="P277" s="68">
        <v>39037</v>
      </c>
    </row>
    <row r="278" spans="1:16" ht="51" x14ac:dyDescent="0.25">
      <c r="A278" s="18"/>
      <c r="B278" s="20">
        <v>5003129</v>
      </c>
      <c r="C278" s="20" t="s">
        <v>1818</v>
      </c>
      <c r="D278" s="20">
        <v>3000387</v>
      </c>
      <c r="E278" s="20" t="s">
        <v>1790</v>
      </c>
      <c r="F278" s="20">
        <v>408</v>
      </c>
      <c r="G278" s="20" t="s">
        <v>989</v>
      </c>
      <c r="H278" s="20">
        <v>451</v>
      </c>
      <c r="I278" s="20" t="s">
        <v>216</v>
      </c>
      <c r="J278" s="20">
        <v>451</v>
      </c>
      <c r="K278" s="20" t="s">
        <v>357</v>
      </c>
      <c r="L278" s="66">
        <v>5.7453000000000018E-2</v>
      </c>
      <c r="M278" s="67">
        <v>0.21617300000000003</v>
      </c>
      <c r="N278" s="68">
        <v>0.20947859901934862</v>
      </c>
      <c r="O278" s="67">
        <v>60614</v>
      </c>
      <c r="P278" s="68">
        <v>58308</v>
      </c>
    </row>
    <row r="279" spans="1:16" ht="51" x14ac:dyDescent="0.25">
      <c r="A279" s="18"/>
      <c r="B279" s="20">
        <v>5003129</v>
      </c>
      <c r="C279" s="20" t="s">
        <v>1818</v>
      </c>
      <c r="D279" s="20">
        <v>3000387</v>
      </c>
      <c r="E279" s="20" t="s">
        <v>1790</v>
      </c>
      <c r="F279" s="20">
        <v>408</v>
      </c>
      <c r="G279" s="20" t="s">
        <v>989</v>
      </c>
      <c r="H279" s="20">
        <v>452</v>
      </c>
      <c r="I279" s="20" t="s">
        <v>217</v>
      </c>
      <c r="J279" s="20">
        <v>452</v>
      </c>
      <c r="K279" s="20" t="s">
        <v>358</v>
      </c>
      <c r="L279" s="66">
        <v>1.8317000000000003E-2</v>
      </c>
      <c r="M279" s="67">
        <v>2.4490999999999999E-2</v>
      </c>
      <c r="N279" s="68">
        <v>1.7417000140994787E-2</v>
      </c>
      <c r="O279" s="67">
        <v>36584</v>
      </c>
      <c r="P279" s="68">
        <v>36304</v>
      </c>
    </row>
    <row r="280" spans="1:16" ht="51" x14ac:dyDescent="0.25">
      <c r="A280" s="18"/>
      <c r="B280" s="20">
        <v>5003129</v>
      </c>
      <c r="C280" s="20" t="s">
        <v>1818</v>
      </c>
      <c r="D280" s="20">
        <v>3000387</v>
      </c>
      <c r="E280" s="20" t="s">
        <v>1790</v>
      </c>
      <c r="F280" s="20">
        <v>408</v>
      </c>
      <c r="G280" s="20" t="s">
        <v>989</v>
      </c>
      <c r="H280" s="20">
        <v>453</v>
      </c>
      <c r="I280" s="20" t="s">
        <v>218</v>
      </c>
      <c r="J280" s="20">
        <v>453</v>
      </c>
      <c r="K280" s="20" t="s">
        <v>359</v>
      </c>
      <c r="L280" s="66">
        <v>0.41986899999999999</v>
      </c>
      <c r="M280" s="67">
        <v>0.45869199999999999</v>
      </c>
      <c r="N280" s="68">
        <v>0.44314915500581264</v>
      </c>
      <c r="O280" s="67">
        <v>67782</v>
      </c>
      <c r="P280" s="68">
        <v>67782</v>
      </c>
    </row>
    <row r="281" spans="1:16" ht="51" x14ac:dyDescent="0.25">
      <c r="A281" s="18"/>
      <c r="B281" s="20">
        <v>5003129</v>
      </c>
      <c r="C281" s="20" t="s">
        <v>1818</v>
      </c>
      <c r="D281" s="20">
        <v>3000387</v>
      </c>
      <c r="E281" s="20" t="s">
        <v>1790</v>
      </c>
      <c r="F281" s="20">
        <v>408</v>
      </c>
      <c r="G281" s="20" t="s">
        <v>989</v>
      </c>
      <c r="H281" s="20">
        <v>454</v>
      </c>
      <c r="I281" s="20" t="s">
        <v>219</v>
      </c>
      <c r="J281" s="20">
        <v>454</v>
      </c>
      <c r="K281" s="20" t="s">
        <v>360</v>
      </c>
      <c r="L281" s="66">
        <v>7.9906000000000005E-2</v>
      </c>
      <c r="M281" s="67">
        <v>7.9906000000000005E-2</v>
      </c>
      <c r="N281" s="68">
        <v>7.9906000755727291E-2</v>
      </c>
      <c r="O281" s="67">
        <v>6032</v>
      </c>
      <c r="P281" s="68">
        <v>6426</v>
      </c>
    </row>
    <row r="282" spans="1:16" ht="51" x14ac:dyDescent="0.25">
      <c r="A282" s="18"/>
      <c r="B282" s="20">
        <v>5003129</v>
      </c>
      <c r="C282" s="20" t="s">
        <v>1818</v>
      </c>
      <c r="D282" s="20">
        <v>3000387</v>
      </c>
      <c r="E282" s="20" t="s">
        <v>1790</v>
      </c>
      <c r="F282" s="20">
        <v>408</v>
      </c>
      <c r="G282" s="20" t="s">
        <v>989</v>
      </c>
      <c r="H282" s="20">
        <v>455</v>
      </c>
      <c r="I282" s="20" t="s">
        <v>220</v>
      </c>
      <c r="J282" s="20">
        <v>455</v>
      </c>
      <c r="K282" s="20" t="s">
        <v>361</v>
      </c>
      <c r="L282" s="66">
        <v>0.18165399999999998</v>
      </c>
      <c r="M282" s="67">
        <v>5.5835000000000003E-2</v>
      </c>
      <c r="N282" s="68">
        <v>4.1980998823419213E-2</v>
      </c>
      <c r="O282" s="67">
        <v>6235</v>
      </c>
      <c r="P282" s="68">
        <v>2000</v>
      </c>
    </row>
    <row r="283" spans="1:16" ht="51" x14ac:dyDescent="0.25">
      <c r="A283" s="18"/>
      <c r="B283" s="20">
        <v>5003129</v>
      </c>
      <c r="C283" s="20" t="s">
        <v>1818</v>
      </c>
      <c r="D283" s="20">
        <v>3000387</v>
      </c>
      <c r="E283" s="20" t="s">
        <v>1790</v>
      </c>
      <c r="F283" s="20">
        <v>408</v>
      </c>
      <c r="G283" s="20" t="s">
        <v>989</v>
      </c>
      <c r="H283" s="20">
        <v>456</v>
      </c>
      <c r="I283" s="20" t="s">
        <v>221</v>
      </c>
      <c r="J283" s="20">
        <v>456</v>
      </c>
      <c r="K283" s="20" t="s">
        <v>362</v>
      </c>
      <c r="L283" s="66">
        <v>0.33353100000000002</v>
      </c>
      <c r="M283" s="67">
        <v>0.326266</v>
      </c>
      <c r="N283" s="68">
        <v>0.32574953092262149</v>
      </c>
      <c r="O283" s="67">
        <v>11255</v>
      </c>
      <c r="P283" s="68">
        <v>6391</v>
      </c>
    </row>
    <row r="284" spans="1:16" ht="51" x14ac:dyDescent="0.25">
      <c r="A284" s="18"/>
      <c r="B284" s="20">
        <v>5003129</v>
      </c>
      <c r="C284" s="20" t="s">
        <v>1818</v>
      </c>
      <c r="D284" s="20">
        <v>3000387</v>
      </c>
      <c r="E284" s="20" t="s">
        <v>1790</v>
      </c>
      <c r="F284" s="20">
        <v>408</v>
      </c>
      <c r="G284" s="20" t="s">
        <v>989</v>
      </c>
      <c r="H284" s="20">
        <v>457</v>
      </c>
      <c r="I284" s="20" t="s">
        <v>222</v>
      </c>
      <c r="J284" s="20">
        <v>457</v>
      </c>
      <c r="K284" s="20" t="s">
        <v>363</v>
      </c>
      <c r="L284" s="66">
        <v>5.6003999999999991E-2</v>
      </c>
      <c r="M284" s="67">
        <v>0.24770000000000003</v>
      </c>
      <c r="N284" s="68">
        <v>0.24769237660802901</v>
      </c>
      <c r="O284" s="67">
        <v>73525</v>
      </c>
      <c r="P284" s="68">
        <v>69807.300018310547</v>
      </c>
    </row>
    <row r="285" spans="1:16" ht="51" x14ac:dyDescent="0.25">
      <c r="A285" s="18"/>
      <c r="B285" s="20">
        <v>5003129</v>
      </c>
      <c r="C285" s="20" t="s">
        <v>1818</v>
      </c>
      <c r="D285" s="20">
        <v>3000387</v>
      </c>
      <c r="E285" s="20" t="s">
        <v>1790</v>
      </c>
      <c r="F285" s="20">
        <v>408</v>
      </c>
      <c r="G285" s="20" t="s">
        <v>989</v>
      </c>
      <c r="H285" s="20">
        <v>458</v>
      </c>
      <c r="I285" s="20" t="s">
        <v>223</v>
      </c>
      <c r="J285" s="20">
        <v>458</v>
      </c>
      <c r="K285" s="20" t="s">
        <v>364</v>
      </c>
      <c r="L285" s="66">
        <v>9.9904999999999994E-2</v>
      </c>
      <c r="M285" s="67">
        <v>0.18921299999999999</v>
      </c>
      <c r="N285" s="68">
        <v>0.18698280013632029</v>
      </c>
      <c r="O285" s="67">
        <v>59415.200000047684</v>
      </c>
      <c r="P285" s="68">
        <v>59354.200000047684</v>
      </c>
    </row>
    <row r="286" spans="1:16" ht="51" x14ac:dyDescent="0.25">
      <c r="A286" s="18"/>
      <c r="B286" s="20">
        <v>5003129</v>
      </c>
      <c r="C286" s="20" t="s">
        <v>1818</v>
      </c>
      <c r="D286" s="20">
        <v>3000387</v>
      </c>
      <c r="E286" s="20" t="s">
        <v>1790</v>
      </c>
      <c r="F286" s="20">
        <v>408</v>
      </c>
      <c r="G286" s="20" t="s">
        <v>989</v>
      </c>
      <c r="H286" s="20">
        <v>459</v>
      </c>
      <c r="I286" s="20" t="s">
        <v>224</v>
      </c>
      <c r="J286" s="20">
        <v>459</v>
      </c>
      <c r="K286" s="20" t="s">
        <v>365</v>
      </c>
      <c r="L286" s="66">
        <v>0.44889000000000001</v>
      </c>
      <c r="M286" s="67">
        <v>0.480846</v>
      </c>
      <c r="N286" s="68">
        <v>0.48026599711738527</v>
      </c>
      <c r="O286" s="67">
        <v>47797</v>
      </c>
      <c r="P286" s="68">
        <v>47797</v>
      </c>
    </row>
    <row r="287" spans="1:16" ht="51" x14ac:dyDescent="0.25">
      <c r="A287" s="18"/>
      <c r="B287" s="20">
        <v>5003129</v>
      </c>
      <c r="C287" s="20" t="s">
        <v>1818</v>
      </c>
      <c r="D287" s="20">
        <v>3000387</v>
      </c>
      <c r="E287" s="20" t="s">
        <v>1790</v>
      </c>
      <c r="F287" s="20">
        <v>408</v>
      </c>
      <c r="G287" s="20" t="s">
        <v>989</v>
      </c>
      <c r="H287" s="20">
        <v>460</v>
      </c>
      <c r="I287" s="20" t="s">
        <v>225</v>
      </c>
      <c r="J287" s="20">
        <v>460</v>
      </c>
      <c r="K287" s="20" t="s">
        <v>366</v>
      </c>
      <c r="L287" s="66">
        <v>6.5527000000000002E-2</v>
      </c>
      <c r="M287" s="67">
        <v>0.28446200000000005</v>
      </c>
      <c r="N287" s="68">
        <v>0.28427496191579849</v>
      </c>
      <c r="O287" s="67">
        <v>16180</v>
      </c>
      <c r="P287" s="68">
        <v>16180</v>
      </c>
    </row>
    <row r="288" spans="1:16" ht="51" x14ac:dyDescent="0.25">
      <c r="A288" s="18"/>
      <c r="B288" s="20">
        <v>5003129</v>
      </c>
      <c r="C288" s="20" t="s">
        <v>1818</v>
      </c>
      <c r="D288" s="20">
        <v>3000387</v>
      </c>
      <c r="E288" s="20" t="s">
        <v>1790</v>
      </c>
      <c r="F288" s="20">
        <v>408</v>
      </c>
      <c r="G288" s="20" t="s">
        <v>989</v>
      </c>
      <c r="H288" s="20">
        <v>461</v>
      </c>
      <c r="I288" s="20" t="s">
        <v>226</v>
      </c>
      <c r="J288" s="20">
        <v>461</v>
      </c>
      <c r="K288" s="20" t="s">
        <v>367</v>
      </c>
      <c r="L288" s="66">
        <v>4.5609999999999998E-2</v>
      </c>
      <c r="M288" s="67">
        <v>4.5609999999999998E-2</v>
      </c>
      <c r="N288" s="68">
        <v>4.5610000335727818E-2</v>
      </c>
      <c r="O288" s="67">
        <v>4528</v>
      </c>
      <c r="P288" s="68">
        <v>4528</v>
      </c>
    </row>
    <row r="289" spans="1:16" ht="51" x14ac:dyDescent="0.25">
      <c r="A289" s="18"/>
      <c r="B289" s="20">
        <v>5003129</v>
      </c>
      <c r="C289" s="20" t="s">
        <v>1818</v>
      </c>
      <c r="D289" s="20">
        <v>3000387</v>
      </c>
      <c r="E289" s="20" t="s">
        <v>1790</v>
      </c>
      <c r="F289" s="20">
        <v>408</v>
      </c>
      <c r="G289" s="20" t="s">
        <v>989</v>
      </c>
      <c r="H289" s="20">
        <v>462</v>
      </c>
      <c r="I289" s="20" t="s">
        <v>227</v>
      </c>
      <c r="J289" s="20">
        <v>462</v>
      </c>
      <c r="K289" s="20" t="s">
        <v>368</v>
      </c>
      <c r="L289" s="66">
        <v>6.319E-3</v>
      </c>
      <c r="M289" s="67">
        <v>1.6319E-2</v>
      </c>
      <c r="N289" s="68">
        <v>1.6218999982811511E-2</v>
      </c>
      <c r="O289" s="67">
        <v>22609</v>
      </c>
      <c r="P289" s="68">
        <v>22127</v>
      </c>
    </row>
    <row r="290" spans="1:16" ht="51" x14ac:dyDescent="0.25">
      <c r="A290" s="18"/>
      <c r="B290" s="20">
        <v>5003129</v>
      </c>
      <c r="C290" s="20" t="s">
        <v>1818</v>
      </c>
      <c r="D290" s="20">
        <v>3000387</v>
      </c>
      <c r="E290" s="20" t="s">
        <v>1790</v>
      </c>
      <c r="F290" s="20">
        <v>408</v>
      </c>
      <c r="G290" s="20" t="s">
        <v>989</v>
      </c>
      <c r="H290" s="20">
        <v>463</v>
      </c>
      <c r="I290" s="20" t="s">
        <v>228</v>
      </c>
      <c r="J290" s="20">
        <v>463</v>
      </c>
      <c r="K290" s="20" t="s">
        <v>369</v>
      </c>
      <c r="L290" s="66">
        <v>0.100799</v>
      </c>
      <c r="M290" s="67">
        <v>0.39152200000000004</v>
      </c>
      <c r="N290" s="68">
        <v>0.33201199094764888</v>
      </c>
      <c r="O290" s="67">
        <v>34746</v>
      </c>
      <c r="P290" s="68">
        <v>34746</v>
      </c>
    </row>
    <row r="291" spans="1:16" ht="51" x14ac:dyDescent="0.25">
      <c r="A291" s="18"/>
      <c r="B291" s="20">
        <v>5003129</v>
      </c>
      <c r="C291" s="20" t="s">
        <v>1818</v>
      </c>
      <c r="D291" s="20">
        <v>3000387</v>
      </c>
      <c r="E291" s="20" t="s">
        <v>1790</v>
      </c>
      <c r="F291" s="20">
        <v>408</v>
      </c>
      <c r="G291" s="20" t="s">
        <v>989</v>
      </c>
      <c r="H291" s="20">
        <v>464</v>
      </c>
      <c r="I291" s="20" t="s">
        <v>229</v>
      </c>
      <c r="J291" s="20">
        <v>464</v>
      </c>
      <c r="K291" s="20" t="s">
        <v>370</v>
      </c>
      <c r="L291" s="66">
        <v>2.0861999999999999E-2</v>
      </c>
      <c r="M291" s="67">
        <v>4.6772000000000008E-2</v>
      </c>
      <c r="N291" s="68">
        <v>4.6771998982876539E-2</v>
      </c>
      <c r="O291" s="67">
        <v>31568</v>
      </c>
      <c r="P291" s="68">
        <v>19112.98828125</v>
      </c>
    </row>
    <row r="292" spans="1:16" ht="51" x14ac:dyDescent="0.25">
      <c r="A292" s="18"/>
      <c r="B292" s="20">
        <v>5003130</v>
      </c>
      <c r="C292" s="20" t="s">
        <v>1819</v>
      </c>
      <c r="D292" s="20">
        <v>3000387</v>
      </c>
      <c r="E292" s="20" t="s">
        <v>1790</v>
      </c>
      <c r="F292" s="20">
        <v>408</v>
      </c>
      <c r="G292" s="20" t="s">
        <v>989</v>
      </c>
      <c r="H292" s="20">
        <v>10</v>
      </c>
      <c r="I292" s="20" t="s">
        <v>108</v>
      </c>
      <c r="J292" s="20">
        <v>10</v>
      </c>
      <c r="K292" s="20" t="s">
        <v>1553</v>
      </c>
      <c r="L292" s="66">
        <v>33.153417999999995</v>
      </c>
      <c r="M292" s="67">
        <v>61.054056000000003</v>
      </c>
      <c r="N292" s="68">
        <v>60.98899940343108</v>
      </c>
      <c r="O292" s="67">
        <v>18633482</v>
      </c>
      <c r="P292" s="68">
        <v>18455354</v>
      </c>
    </row>
    <row r="293" spans="1:16" ht="51" x14ac:dyDescent="0.25">
      <c r="A293" s="18"/>
      <c r="B293" s="20">
        <v>5003130</v>
      </c>
      <c r="C293" s="20" t="s">
        <v>1819</v>
      </c>
      <c r="D293" s="20">
        <v>3000387</v>
      </c>
      <c r="E293" s="20" t="s">
        <v>1790</v>
      </c>
      <c r="F293" s="20">
        <v>408</v>
      </c>
      <c r="G293" s="20" t="s">
        <v>989</v>
      </c>
      <c r="H293" s="20">
        <v>10</v>
      </c>
      <c r="I293" s="20" t="s">
        <v>108</v>
      </c>
      <c r="J293" s="20">
        <v>26</v>
      </c>
      <c r="K293" s="20" t="s">
        <v>1554</v>
      </c>
      <c r="L293" s="66">
        <v>88.679675000000003</v>
      </c>
      <c r="M293" s="67">
        <v>16.913860999999997</v>
      </c>
      <c r="N293" s="68">
        <v>16.913859564810991</v>
      </c>
      <c r="O293" s="67">
        <v>22329464</v>
      </c>
      <c r="P293" s="68">
        <v>14886294</v>
      </c>
    </row>
    <row r="294" spans="1:16" ht="51" x14ac:dyDescent="0.25">
      <c r="A294" s="18"/>
      <c r="B294" s="20">
        <v>5003130</v>
      </c>
      <c r="C294" s="20" t="s">
        <v>1819</v>
      </c>
      <c r="D294" s="20">
        <v>3000387</v>
      </c>
      <c r="E294" s="20" t="s">
        <v>1790</v>
      </c>
      <c r="F294" s="20">
        <v>408</v>
      </c>
      <c r="G294" s="20" t="s">
        <v>989</v>
      </c>
      <c r="H294" s="20">
        <v>440</v>
      </c>
      <c r="I294" s="20" t="s">
        <v>205</v>
      </c>
      <c r="J294" s="20">
        <v>440</v>
      </c>
      <c r="K294" s="20" t="s">
        <v>346</v>
      </c>
      <c r="L294" s="66">
        <v>0.135043</v>
      </c>
      <c r="M294" s="67">
        <v>0.161022</v>
      </c>
      <c r="N294" s="68">
        <v>0.16102169593796134</v>
      </c>
      <c r="O294" s="67">
        <v>170145</v>
      </c>
      <c r="P294" s="68">
        <v>170145</v>
      </c>
    </row>
    <row r="295" spans="1:16" ht="51" x14ac:dyDescent="0.25">
      <c r="A295" s="18"/>
      <c r="B295" s="20">
        <v>5003130</v>
      </c>
      <c r="C295" s="20" t="s">
        <v>1819</v>
      </c>
      <c r="D295" s="20">
        <v>3000387</v>
      </c>
      <c r="E295" s="20" t="s">
        <v>1790</v>
      </c>
      <c r="F295" s="20">
        <v>408</v>
      </c>
      <c r="G295" s="20" t="s">
        <v>989</v>
      </c>
      <c r="H295" s="20">
        <v>441</v>
      </c>
      <c r="I295" s="20" t="s">
        <v>206</v>
      </c>
      <c r="J295" s="20">
        <v>441</v>
      </c>
      <c r="K295" s="20" t="s">
        <v>347</v>
      </c>
      <c r="L295" s="66">
        <v>7.1218999999999991E-2</v>
      </c>
      <c r="M295" s="67">
        <v>0.22185300000000002</v>
      </c>
      <c r="N295" s="68">
        <v>0.21148599919251865</v>
      </c>
      <c r="O295" s="67">
        <v>151056</v>
      </c>
      <c r="P295" s="68">
        <v>140928</v>
      </c>
    </row>
    <row r="296" spans="1:16" ht="51" x14ac:dyDescent="0.25">
      <c r="A296" s="18"/>
      <c r="B296" s="20">
        <v>5003130</v>
      </c>
      <c r="C296" s="20" t="s">
        <v>1819</v>
      </c>
      <c r="D296" s="20">
        <v>3000387</v>
      </c>
      <c r="E296" s="20" t="s">
        <v>1790</v>
      </c>
      <c r="F296" s="20">
        <v>408</v>
      </c>
      <c r="G296" s="20" t="s">
        <v>989</v>
      </c>
      <c r="H296" s="20">
        <v>442</v>
      </c>
      <c r="I296" s="20" t="s">
        <v>207</v>
      </c>
      <c r="J296" s="20">
        <v>442</v>
      </c>
      <c r="K296" s="20" t="s">
        <v>348</v>
      </c>
      <c r="L296" s="66">
        <v>0.11034800000000002</v>
      </c>
      <c r="M296" s="67">
        <v>0.18919599999999998</v>
      </c>
      <c r="N296" s="68">
        <v>0.18919588047720026</v>
      </c>
      <c r="O296" s="67">
        <v>80268</v>
      </c>
      <c r="P296" s="68">
        <v>79592</v>
      </c>
    </row>
    <row r="297" spans="1:16" ht="51" x14ac:dyDescent="0.25">
      <c r="A297" s="18"/>
      <c r="B297" s="20">
        <v>5003130</v>
      </c>
      <c r="C297" s="20" t="s">
        <v>1819</v>
      </c>
      <c r="D297" s="20">
        <v>3000387</v>
      </c>
      <c r="E297" s="20" t="s">
        <v>1790</v>
      </c>
      <c r="F297" s="20">
        <v>408</v>
      </c>
      <c r="G297" s="20" t="s">
        <v>989</v>
      </c>
      <c r="H297" s="20">
        <v>443</v>
      </c>
      <c r="I297" s="20" t="s">
        <v>208</v>
      </c>
      <c r="J297" s="20">
        <v>443</v>
      </c>
      <c r="K297" s="20" t="s">
        <v>349</v>
      </c>
      <c r="L297" s="66">
        <v>4.4130999999999997E-2</v>
      </c>
      <c r="M297" s="67">
        <v>9.1180999999999998E-2</v>
      </c>
      <c r="N297" s="68">
        <v>8.7929728208109736E-2</v>
      </c>
      <c r="O297" s="67">
        <v>81230</v>
      </c>
      <c r="P297" s="68">
        <v>80464</v>
      </c>
    </row>
    <row r="298" spans="1:16" ht="51" x14ac:dyDescent="0.25">
      <c r="A298" s="18"/>
      <c r="B298" s="20">
        <v>5003130</v>
      </c>
      <c r="C298" s="20" t="s">
        <v>1819</v>
      </c>
      <c r="D298" s="20">
        <v>3000387</v>
      </c>
      <c r="E298" s="20" t="s">
        <v>1790</v>
      </c>
      <c r="F298" s="20">
        <v>408</v>
      </c>
      <c r="G298" s="20" t="s">
        <v>989</v>
      </c>
      <c r="H298" s="20">
        <v>444</v>
      </c>
      <c r="I298" s="20" t="s">
        <v>209</v>
      </c>
      <c r="J298" s="20">
        <v>444</v>
      </c>
      <c r="K298" s="20" t="s">
        <v>350</v>
      </c>
      <c r="L298" s="66">
        <v>0.38154699999999997</v>
      </c>
      <c r="M298" s="67">
        <v>0.36399699999999996</v>
      </c>
      <c r="N298" s="68">
        <v>0.36399628920480609</v>
      </c>
      <c r="O298" s="67">
        <v>106255</v>
      </c>
      <c r="P298" s="68">
        <v>105931</v>
      </c>
    </row>
    <row r="299" spans="1:16" ht="51" x14ac:dyDescent="0.25">
      <c r="A299" s="18"/>
      <c r="B299" s="20">
        <v>5003130</v>
      </c>
      <c r="C299" s="20" t="s">
        <v>1819</v>
      </c>
      <c r="D299" s="20">
        <v>3000387</v>
      </c>
      <c r="E299" s="20" t="s">
        <v>1790</v>
      </c>
      <c r="F299" s="20">
        <v>408</v>
      </c>
      <c r="G299" s="20" t="s">
        <v>989</v>
      </c>
      <c r="H299" s="20">
        <v>445</v>
      </c>
      <c r="I299" s="20" t="s">
        <v>210</v>
      </c>
      <c r="J299" s="20">
        <v>445</v>
      </c>
      <c r="K299" s="20" t="s">
        <v>351</v>
      </c>
      <c r="L299" s="66">
        <v>0.18029000000000001</v>
      </c>
      <c r="M299" s="67">
        <v>0.22017500000000001</v>
      </c>
      <c r="N299" s="68">
        <v>0.21995011800026987</v>
      </c>
      <c r="O299" s="67">
        <v>237632</v>
      </c>
      <c r="P299" s="68">
        <v>237632</v>
      </c>
    </row>
    <row r="300" spans="1:16" ht="51" x14ac:dyDescent="0.25">
      <c r="A300" s="18"/>
      <c r="B300" s="20">
        <v>5003130</v>
      </c>
      <c r="C300" s="20" t="s">
        <v>1819</v>
      </c>
      <c r="D300" s="20">
        <v>3000387</v>
      </c>
      <c r="E300" s="20" t="s">
        <v>1790</v>
      </c>
      <c r="F300" s="20">
        <v>408</v>
      </c>
      <c r="G300" s="20" t="s">
        <v>989</v>
      </c>
      <c r="H300" s="20">
        <v>446</v>
      </c>
      <c r="I300" s="20" t="s">
        <v>211</v>
      </c>
      <c r="J300" s="20">
        <v>446</v>
      </c>
      <c r="K300" s="20" t="s">
        <v>352</v>
      </c>
      <c r="L300" s="66">
        <v>0.18323</v>
      </c>
      <c r="M300" s="67">
        <v>0.184416</v>
      </c>
      <c r="N300" s="68">
        <v>0.16200150176882744</v>
      </c>
      <c r="O300" s="67">
        <v>54824</v>
      </c>
      <c r="P300" s="68">
        <v>54824</v>
      </c>
    </row>
    <row r="301" spans="1:16" ht="51" x14ac:dyDescent="0.25">
      <c r="A301" s="18"/>
      <c r="B301" s="20">
        <v>5003130</v>
      </c>
      <c r="C301" s="20" t="s">
        <v>1819</v>
      </c>
      <c r="D301" s="20">
        <v>3000387</v>
      </c>
      <c r="E301" s="20" t="s">
        <v>1790</v>
      </c>
      <c r="F301" s="20">
        <v>408</v>
      </c>
      <c r="G301" s="20" t="s">
        <v>989</v>
      </c>
      <c r="H301" s="20">
        <v>447</v>
      </c>
      <c r="I301" s="20" t="s">
        <v>212</v>
      </c>
      <c r="J301" s="20">
        <v>447</v>
      </c>
      <c r="K301" s="20" t="s">
        <v>353</v>
      </c>
      <c r="L301" s="66">
        <v>0.14884999999999998</v>
      </c>
      <c r="M301" s="67">
        <v>0.25887700000000002</v>
      </c>
      <c r="N301" s="68">
        <v>0.25887650174990995</v>
      </c>
      <c r="O301" s="67">
        <v>95725</v>
      </c>
      <c r="P301" s="68">
        <v>92674</v>
      </c>
    </row>
    <row r="302" spans="1:16" ht="51" x14ac:dyDescent="0.25">
      <c r="A302" s="18"/>
      <c r="B302" s="20">
        <v>5003130</v>
      </c>
      <c r="C302" s="20" t="s">
        <v>1819</v>
      </c>
      <c r="D302" s="20">
        <v>3000387</v>
      </c>
      <c r="E302" s="20" t="s">
        <v>1790</v>
      </c>
      <c r="F302" s="20">
        <v>408</v>
      </c>
      <c r="G302" s="20" t="s">
        <v>989</v>
      </c>
      <c r="H302" s="20">
        <v>448</v>
      </c>
      <c r="I302" s="20" t="s">
        <v>213</v>
      </c>
      <c r="J302" s="20">
        <v>448</v>
      </c>
      <c r="K302" s="20" t="s">
        <v>354</v>
      </c>
      <c r="L302" s="66">
        <v>0.258573</v>
      </c>
      <c r="M302" s="67">
        <v>0.26671500000000004</v>
      </c>
      <c r="N302" s="68">
        <v>0.26604407079867087</v>
      </c>
      <c r="O302" s="67">
        <v>111869</v>
      </c>
      <c r="P302" s="68">
        <v>111869</v>
      </c>
    </row>
    <row r="303" spans="1:16" ht="51" x14ac:dyDescent="0.25">
      <c r="A303" s="18"/>
      <c r="B303" s="20">
        <v>5003130</v>
      </c>
      <c r="C303" s="20" t="s">
        <v>1819</v>
      </c>
      <c r="D303" s="20">
        <v>3000387</v>
      </c>
      <c r="E303" s="20" t="s">
        <v>1790</v>
      </c>
      <c r="F303" s="20">
        <v>408</v>
      </c>
      <c r="G303" s="20" t="s">
        <v>989</v>
      </c>
      <c r="H303" s="20">
        <v>449</v>
      </c>
      <c r="I303" s="20" t="s">
        <v>214</v>
      </c>
      <c r="J303" s="20">
        <v>449</v>
      </c>
      <c r="K303" s="20" t="s">
        <v>355</v>
      </c>
      <c r="L303" s="66">
        <v>0.13165499999999999</v>
      </c>
      <c r="M303" s="67">
        <v>0.13505500000000004</v>
      </c>
      <c r="N303" s="68">
        <v>0.1316549905386637</v>
      </c>
      <c r="O303" s="67">
        <v>204028</v>
      </c>
      <c r="P303" s="68">
        <v>204028</v>
      </c>
    </row>
    <row r="304" spans="1:16" ht="51" x14ac:dyDescent="0.25">
      <c r="A304" s="18"/>
      <c r="B304" s="20">
        <v>5003130</v>
      </c>
      <c r="C304" s="20" t="s">
        <v>1819</v>
      </c>
      <c r="D304" s="20">
        <v>3000387</v>
      </c>
      <c r="E304" s="20" t="s">
        <v>1790</v>
      </c>
      <c r="F304" s="20">
        <v>408</v>
      </c>
      <c r="G304" s="20" t="s">
        <v>989</v>
      </c>
      <c r="H304" s="20">
        <v>450</v>
      </c>
      <c r="I304" s="20" t="s">
        <v>215</v>
      </c>
      <c r="J304" s="20">
        <v>450</v>
      </c>
      <c r="K304" s="20" t="s">
        <v>356</v>
      </c>
      <c r="L304" s="66">
        <v>0.15096499999999999</v>
      </c>
      <c r="M304" s="67">
        <v>0.10023499999999999</v>
      </c>
      <c r="N304" s="68">
        <v>0.10023499839007854</v>
      </c>
      <c r="O304" s="67">
        <v>133408</v>
      </c>
      <c r="P304" s="68">
        <v>133281</v>
      </c>
    </row>
    <row r="305" spans="1:16" ht="51" x14ac:dyDescent="0.25">
      <c r="A305" s="18"/>
      <c r="B305" s="20">
        <v>5003130</v>
      </c>
      <c r="C305" s="20" t="s">
        <v>1819</v>
      </c>
      <c r="D305" s="20">
        <v>3000387</v>
      </c>
      <c r="E305" s="20" t="s">
        <v>1790</v>
      </c>
      <c r="F305" s="20">
        <v>408</v>
      </c>
      <c r="G305" s="20" t="s">
        <v>989</v>
      </c>
      <c r="H305" s="20">
        <v>451</v>
      </c>
      <c r="I305" s="20" t="s">
        <v>216</v>
      </c>
      <c r="J305" s="20">
        <v>451</v>
      </c>
      <c r="K305" s="20" t="s">
        <v>357</v>
      </c>
      <c r="L305" s="66">
        <v>5.9531000000000014E-2</v>
      </c>
      <c r="M305" s="67">
        <v>0.11985700000000001</v>
      </c>
      <c r="N305" s="68">
        <v>0.11942700174404308</v>
      </c>
      <c r="O305" s="67">
        <v>167037</v>
      </c>
      <c r="P305" s="68">
        <v>166672</v>
      </c>
    </row>
    <row r="306" spans="1:16" ht="51" x14ac:dyDescent="0.25">
      <c r="A306" s="18"/>
      <c r="B306" s="20">
        <v>5003130</v>
      </c>
      <c r="C306" s="20" t="s">
        <v>1819</v>
      </c>
      <c r="D306" s="20">
        <v>3000387</v>
      </c>
      <c r="E306" s="20" t="s">
        <v>1790</v>
      </c>
      <c r="F306" s="20">
        <v>408</v>
      </c>
      <c r="G306" s="20" t="s">
        <v>989</v>
      </c>
      <c r="H306" s="20">
        <v>452</v>
      </c>
      <c r="I306" s="20" t="s">
        <v>217</v>
      </c>
      <c r="J306" s="20">
        <v>452</v>
      </c>
      <c r="K306" s="20" t="s">
        <v>358</v>
      </c>
      <c r="L306" s="66">
        <v>3.4617999999999996E-2</v>
      </c>
      <c r="M306" s="67">
        <v>9.9609000000000003E-2</v>
      </c>
      <c r="N306" s="68">
        <v>8.8764242129400373E-2</v>
      </c>
      <c r="O306" s="67">
        <v>143336</v>
      </c>
      <c r="P306" s="68">
        <v>142521</v>
      </c>
    </row>
    <row r="307" spans="1:16" ht="51" x14ac:dyDescent="0.25">
      <c r="A307" s="18"/>
      <c r="B307" s="20">
        <v>5003130</v>
      </c>
      <c r="C307" s="20" t="s">
        <v>1819</v>
      </c>
      <c r="D307" s="20">
        <v>3000387</v>
      </c>
      <c r="E307" s="20" t="s">
        <v>1790</v>
      </c>
      <c r="F307" s="20">
        <v>408</v>
      </c>
      <c r="G307" s="20" t="s">
        <v>989</v>
      </c>
      <c r="H307" s="20">
        <v>453</v>
      </c>
      <c r="I307" s="20" t="s">
        <v>218</v>
      </c>
      <c r="J307" s="20">
        <v>453</v>
      </c>
      <c r="K307" s="20" t="s">
        <v>359</v>
      </c>
      <c r="L307" s="66">
        <v>0.44461499999999998</v>
      </c>
      <c r="M307" s="67">
        <v>0.44549100000000008</v>
      </c>
      <c r="N307" s="68">
        <v>0.42995600320864469</v>
      </c>
      <c r="O307" s="67">
        <v>55861</v>
      </c>
      <c r="P307" s="68">
        <v>55861</v>
      </c>
    </row>
    <row r="308" spans="1:16" ht="51" x14ac:dyDescent="0.25">
      <c r="A308" s="18"/>
      <c r="B308" s="20">
        <v>5003130</v>
      </c>
      <c r="C308" s="20" t="s">
        <v>1819</v>
      </c>
      <c r="D308" s="20">
        <v>3000387</v>
      </c>
      <c r="E308" s="20" t="s">
        <v>1790</v>
      </c>
      <c r="F308" s="20">
        <v>408</v>
      </c>
      <c r="G308" s="20" t="s">
        <v>989</v>
      </c>
      <c r="H308" s="20">
        <v>454</v>
      </c>
      <c r="I308" s="20" t="s">
        <v>219</v>
      </c>
      <c r="J308" s="20">
        <v>454</v>
      </c>
      <c r="K308" s="20" t="s">
        <v>360</v>
      </c>
      <c r="L308" s="66">
        <v>3.9241999999999999E-2</v>
      </c>
      <c r="M308" s="67">
        <v>3.9241999999999999E-2</v>
      </c>
      <c r="N308" s="68">
        <v>3.9241999853402376E-2</v>
      </c>
      <c r="O308" s="67">
        <v>20460</v>
      </c>
      <c r="P308" s="68">
        <v>53044</v>
      </c>
    </row>
    <row r="309" spans="1:16" ht="51" x14ac:dyDescent="0.25">
      <c r="A309" s="18"/>
      <c r="B309" s="20">
        <v>5003130</v>
      </c>
      <c r="C309" s="20" t="s">
        <v>1819</v>
      </c>
      <c r="D309" s="20">
        <v>3000387</v>
      </c>
      <c r="E309" s="20" t="s">
        <v>1790</v>
      </c>
      <c r="F309" s="20">
        <v>408</v>
      </c>
      <c r="G309" s="20" t="s">
        <v>989</v>
      </c>
      <c r="H309" s="20">
        <v>455</v>
      </c>
      <c r="I309" s="20" t="s">
        <v>220</v>
      </c>
      <c r="J309" s="20">
        <v>455</v>
      </c>
      <c r="K309" s="20" t="s">
        <v>361</v>
      </c>
      <c r="L309" s="66">
        <v>0.11432300000000001</v>
      </c>
      <c r="M309" s="67">
        <v>7.1563000000000002E-2</v>
      </c>
      <c r="N309" s="68">
        <v>6.2862999300705269E-2</v>
      </c>
      <c r="O309" s="67">
        <v>26830</v>
      </c>
      <c r="P309" s="68">
        <v>10602</v>
      </c>
    </row>
    <row r="310" spans="1:16" ht="51" x14ac:dyDescent="0.25">
      <c r="A310" s="18"/>
      <c r="B310" s="20">
        <v>5003130</v>
      </c>
      <c r="C310" s="20" t="s">
        <v>1819</v>
      </c>
      <c r="D310" s="20">
        <v>3000387</v>
      </c>
      <c r="E310" s="20" t="s">
        <v>1790</v>
      </c>
      <c r="F310" s="20">
        <v>408</v>
      </c>
      <c r="G310" s="20" t="s">
        <v>989</v>
      </c>
      <c r="H310" s="20">
        <v>456</v>
      </c>
      <c r="I310" s="20" t="s">
        <v>221</v>
      </c>
      <c r="J310" s="20">
        <v>456</v>
      </c>
      <c r="K310" s="20" t="s">
        <v>362</v>
      </c>
      <c r="L310" s="66">
        <v>0.20180599999999999</v>
      </c>
      <c r="M310" s="67">
        <v>0.35309400000000002</v>
      </c>
      <c r="N310" s="68">
        <v>0.35309382062405348</v>
      </c>
      <c r="O310" s="67">
        <v>57628</v>
      </c>
      <c r="P310" s="68">
        <v>30419</v>
      </c>
    </row>
    <row r="311" spans="1:16" ht="51" x14ac:dyDescent="0.25">
      <c r="A311" s="18"/>
      <c r="B311" s="20">
        <v>5003130</v>
      </c>
      <c r="C311" s="20" t="s">
        <v>1819</v>
      </c>
      <c r="D311" s="20">
        <v>3000387</v>
      </c>
      <c r="E311" s="20" t="s">
        <v>1790</v>
      </c>
      <c r="F311" s="20">
        <v>408</v>
      </c>
      <c r="G311" s="20" t="s">
        <v>989</v>
      </c>
      <c r="H311" s="20">
        <v>457</v>
      </c>
      <c r="I311" s="20" t="s">
        <v>222</v>
      </c>
      <c r="J311" s="20">
        <v>457</v>
      </c>
      <c r="K311" s="20" t="s">
        <v>363</v>
      </c>
      <c r="L311" s="66">
        <v>0.15654499999999999</v>
      </c>
      <c r="M311" s="67">
        <v>0.16656899999999999</v>
      </c>
      <c r="N311" s="68">
        <v>0.166567049222067</v>
      </c>
      <c r="O311" s="67">
        <v>167223</v>
      </c>
      <c r="P311" s="68">
        <v>161614</v>
      </c>
    </row>
    <row r="312" spans="1:16" ht="51" x14ac:dyDescent="0.25">
      <c r="A312" s="18"/>
      <c r="B312" s="20">
        <v>5003130</v>
      </c>
      <c r="C312" s="20" t="s">
        <v>1819</v>
      </c>
      <c r="D312" s="20">
        <v>3000387</v>
      </c>
      <c r="E312" s="20" t="s">
        <v>1790</v>
      </c>
      <c r="F312" s="20">
        <v>408</v>
      </c>
      <c r="G312" s="20" t="s">
        <v>989</v>
      </c>
      <c r="H312" s="20">
        <v>458</v>
      </c>
      <c r="I312" s="20" t="s">
        <v>223</v>
      </c>
      <c r="J312" s="20">
        <v>458</v>
      </c>
      <c r="K312" s="20" t="s">
        <v>364</v>
      </c>
      <c r="L312" s="66">
        <v>0.23515800000000003</v>
      </c>
      <c r="M312" s="67">
        <v>0.24331700000000006</v>
      </c>
      <c r="N312" s="68">
        <v>0.24306380120106041</v>
      </c>
      <c r="O312" s="67">
        <v>294746</v>
      </c>
      <c r="P312" s="68">
        <v>294328</v>
      </c>
    </row>
    <row r="313" spans="1:16" ht="51" x14ac:dyDescent="0.25">
      <c r="A313" s="18"/>
      <c r="B313" s="20">
        <v>5003130</v>
      </c>
      <c r="C313" s="20" t="s">
        <v>1819</v>
      </c>
      <c r="D313" s="20">
        <v>3000387</v>
      </c>
      <c r="E313" s="20" t="s">
        <v>1790</v>
      </c>
      <c r="F313" s="20">
        <v>408</v>
      </c>
      <c r="G313" s="20" t="s">
        <v>989</v>
      </c>
      <c r="H313" s="20">
        <v>459</v>
      </c>
      <c r="I313" s="20" t="s">
        <v>224</v>
      </c>
      <c r="J313" s="20">
        <v>459</v>
      </c>
      <c r="K313" s="20" t="s">
        <v>365</v>
      </c>
      <c r="L313" s="66">
        <v>0.30800499999999997</v>
      </c>
      <c r="M313" s="67">
        <v>0.48761100000000002</v>
      </c>
      <c r="N313" s="68">
        <v>0.4875820642337203</v>
      </c>
      <c r="O313" s="67">
        <v>120386</v>
      </c>
      <c r="P313" s="68">
        <v>120386</v>
      </c>
    </row>
    <row r="314" spans="1:16" ht="51" x14ac:dyDescent="0.25">
      <c r="A314" s="18"/>
      <c r="B314" s="20">
        <v>5003130</v>
      </c>
      <c r="C314" s="20" t="s">
        <v>1819</v>
      </c>
      <c r="D314" s="20">
        <v>3000387</v>
      </c>
      <c r="E314" s="20" t="s">
        <v>1790</v>
      </c>
      <c r="F314" s="20">
        <v>408</v>
      </c>
      <c r="G314" s="20" t="s">
        <v>989</v>
      </c>
      <c r="H314" s="20">
        <v>460</v>
      </c>
      <c r="I314" s="20" t="s">
        <v>225</v>
      </c>
      <c r="J314" s="20">
        <v>460</v>
      </c>
      <c r="K314" s="20" t="s">
        <v>366</v>
      </c>
      <c r="L314" s="66">
        <v>3.1913999999999998E-2</v>
      </c>
      <c r="M314" s="67">
        <v>0.27800899999999995</v>
      </c>
      <c r="N314" s="68">
        <v>0.27800746483262628</v>
      </c>
      <c r="O314" s="67">
        <v>18402</v>
      </c>
      <c r="P314" s="68">
        <v>18402</v>
      </c>
    </row>
    <row r="315" spans="1:16" ht="51" x14ac:dyDescent="0.25">
      <c r="A315" s="18"/>
      <c r="B315" s="20">
        <v>5003130</v>
      </c>
      <c r="C315" s="20" t="s">
        <v>1819</v>
      </c>
      <c r="D315" s="20">
        <v>3000387</v>
      </c>
      <c r="E315" s="20" t="s">
        <v>1790</v>
      </c>
      <c r="F315" s="20">
        <v>408</v>
      </c>
      <c r="G315" s="20" t="s">
        <v>989</v>
      </c>
      <c r="H315" s="20">
        <v>461</v>
      </c>
      <c r="I315" s="20" t="s">
        <v>226</v>
      </c>
      <c r="J315" s="20">
        <v>461</v>
      </c>
      <c r="K315" s="20" t="s">
        <v>367</v>
      </c>
      <c r="L315" s="66">
        <v>8.4599999999999988E-3</v>
      </c>
      <c r="M315" s="67">
        <v>8.4599999999999988E-3</v>
      </c>
      <c r="N315" s="68">
        <v>8.4599999245256186E-3</v>
      </c>
      <c r="O315" s="67">
        <v>4812</v>
      </c>
      <c r="P315" s="68">
        <v>4812</v>
      </c>
    </row>
    <row r="316" spans="1:16" ht="51" x14ac:dyDescent="0.25">
      <c r="A316" s="18"/>
      <c r="B316" s="20">
        <v>5003130</v>
      </c>
      <c r="C316" s="20" t="s">
        <v>1819</v>
      </c>
      <c r="D316" s="20">
        <v>3000387</v>
      </c>
      <c r="E316" s="20" t="s">
        <v>1790</v>
      </c>
      <c r="F316" s="20">
        <v>408</v>
      </c>
      <c r="G316" s="20" t="s">
        <v>989</v>
      </c>
      <c r="H316" s="20">
        <v>462</v>
      </c>
      <c r="I316" s="20" t="s">
        <v>227</v>
      </c>
      <c r="J316" s="20">
        <v>462</v>
      </c>
      <c r="K316" s="20" t="s">
        <v>368</v>
      </c>
      <c r="L316" s="66">
        <v>1.7388000000000001E-2</v>
      </c>
      <c r="M316" s="67">
        <v>3.2388E-2</v>
      </c>
      <c r="N316" s="68">
        <v>2.7088000671938062E-2</v>
      </c>
      <c r="O316" s="67">
        <v>62793</v>
      </c>
      <c r="P316" s="68">
        <v>60090</v>
      </c>
    </row>
    <row r="317" spans="1:16" ht="51" x14ac:dyDescent="0.25">
      <c r="A317" s="18"/>
      <c r="B317" s="20">
        <v>5003130</v>
      </c>
      <c r="C317" s="20" t="s">
        <v>1819</v>
      </c>
      <c r="D317" s="20">
        <v>3000387</v>
      </c>
      <c r="E317" s="20" t="s">
        <v>1790</v>
      </c>
      <c r="F317" s="20">
        <v>408</v>
      </c>
      <c r="G317" s="20" t="s">
        <v>989</v>
      </c>
      <c r="H317" s="20">
        <v>463</v>
      </c>
      <c r="I317" s="20" t="s">
        <v>228</v>
      </c>
      <c r="J317" s="20">
        <v>463</v>
      </c>
      <c r="K317" s="20" t="s">
        <v>369</v>
      </c>
      <c r="L317" s="66">
        <v>0.138627</v>
      </c>
      <c r="M317" s="67">
        <v>0.15987999999999999</v>
      </c>
      <c r="N317" s="68">
        <v>0.15988000377546996</v>
      </c>
      <c r="O317" s="67">
        <v>76540</v>
      </c>
      <c r="P317" s="68">
        <v>76540</v>
      </c>
    </row>
    <row r="318" spans="1:16" ht="51" x14ac:dyDescent="0.25">
      <c r="A318" s="18"/>
      <c r="B318" s="20">
        <v>5003130</v>
      </c>
      <c r="C318" s="20" t="s">
        <v>1819</v>
      </c>
      <c r="D318" s="20">
        <v>3000387</v>
      </c>
      <c r="E318" s="20" t="s">
        <v>1790</v>
      </c>
      <c r="F318" s="20">
        <v>408</v>
      </c>
      <c r="G318" s="20" t="s">
        <v>989</v>
      </c>
      <c r="H318" s="20">
        <v>464</v>
      </c>
      <c r="I318" s="20" t="s">
        <v>229</v>
      </c>
      <c r="J318" s="20">
        <v>464</v>
      </c>
      <c r="K318" s="20" t="s">
        <v>370</v>
      </c>
      <c r="L318" s="66">
        <v>1.7557E-2</v>
      </c>
      <c r="M318" s="67">
        <v>3.6431999999999999E-2</v>
      </c>
      <c r="N318" s="68">
        <v>3.6432000808417797E-2</v>
      </c>
      <c r="O318" s="67">
        <v>65568</v>
      </c>
      <c r="P318" s="68">
        <v>49769.11328125</v>
      </c>
    </row>
    <row r="319" spans="1:16" ht="51" x14ac:dyDescent="0.25">
      <c r="A319" s="18"/>
      <c r="B319" s="20">
        <v>5003131</v>
      </c>
      <c r="C319" s="20" t="s">
        <v>1820</v>
      </c>
      <c r="D319" s="20">
        <v>3000387</v>
      </c>
      <c r="E319" s="20" t="s">
        <v>1790</v>
      </c>
      <c r="F319" s="20">
        <v>408</v>
      </c>
      <c r="G319" s="20" t="s">
        <v>989</v>
      </c>
      <c r="H319" s="20">
        <v>10</v>
      </c>
      <c r="I319" s="20" t="s">
        <v>108</v>
      </c>
      <c r="J319" s="20">
        <v>10</v>
      </c>
      <c r="K319" s="20" t="s">
        <v>1553</v>
      </c>
      <c r="L319" s="66">
        <v>0.46836800000000001</v>
      </c>
      <c r="M319" s="67">
        <v>75.864284999999995</v>
      </c>
      <c r="N319" s="68">
        <v>75.861718198866583</v>
      </c>
      <c r="O319" s="67">
        <v>22828536</v>
      </c>
      <c r="P319" s="68">
        <v>22778199</v>
      </c>
    </row>
    <row r="320" spans="1:16" ht="51" x14ac:dyDescent="0.25">
      <c r="A320" s="18"/>
      <c r="B320" s="20">
        <v>5003131</v>
      </c>
      <c r="C320" s="20" t="s">
        <v>1820</v>
      </c>
      <c r="D320" s="20">
        <v>3000387</v>
      </c>
      <c r="E320" s="20" t="s">
        <v>1790</v>
      </c>
      <c r="F320" s="20">
        <v>408</v>
      </c>
      <c r="G320" s="20" t="s">
        <v>989</v>
      </c>
      <c r="H320" s="20">
        <v>10</v>
      </c>
      <c r="I320" s="20" t="s">
        <v>108</v>
      </c>
      <c r="J320" s="20">
        <v>26</v>
      </c>
      <c r="K320" s="20" t="s">
        <v>1554</v>
      </c>
      <c r="L320" s="66">
        <v>40.489388000000005</v>
      </c>
      <c r="M320" s="67">
        <v>1.03644</v>
      </c>
      <c r="N320" s="68">
        <v>1.0364391803741455</v>
      </c>
      <c r="O320" s="67">
        <v>7260364</v>
      </c>
      <c r="P320" s="68">
        <v>7260344</v>
      </c>
    </row>
    <row r="321" spans="1:16" ht="51" x14ac:dyDescent="0.25">
      <c r="A321" s="18"/>
      <c r="B321" s="20">
        <v>5003131</v>
      </c>
      <c r="C321" s="20" t="s">
        <v>1820</v>
      </c>
      <c r="D321" s="20">
        <v>3000387</v>
      </c>
      <c r="E321" s="20" t="s">
        <v>1790</v>
      </c>
      <c r="F321" s="20">
        <v>408</v>
      </c>
      <c r="G321" s="20" t="s">
        <v>989</v>
      </c>
      <c r="H321" s="20">
        <v>440</v>
      </c>
      <c r="I321" s="20" t="s">
        <v>205</v>
      </c>
      <c r="J321" s="20">
        <v>440</v>
      </c>
      <c r="K321" s="20" t="s">
        <v>346</v>
      </c>
      <c r="L321" s="66">
        <v>0.12878400000000001</v>
      </c>
      <c r="M321" s="67">
        <v>0.134079</v>
      </c>
      <c r="N321" s="68">
        <v>0.13407899695448577</v>
      </c>
      <c r="O321" s="67">
        <v>14378</v>
      </c>
      <c r="P321" s="68">
        <v>14378</v>
      </c>
    </row>
    <row r="322" spans="1:16" ht="51" x14ac:dyDescent="0.25">
      <c r="A322" s="18"/>
      <c r="B322" s="20">
        <v>5003131</v>
      </c>
      <c r="C322" s="20" t="s">
        <v>1820</v>
      </c>
      <c r="D322" s="20">
        <v>3000387</v>
      </c>
      <c r="E322" s="20" t="s">
        <v>1790</v>
      </c>
      <c r="F322" s="20">
        <v>408</v>
      </c>
      <c r="G322" s="20" t="s">
        <v>989</v>
      </c>
      <c r="H322" s="20">
        <v>441</v>
      </c>
      <c r="I322" s="20" t="s">
        <v>206</v>
      </c>
      <c r="J322" s="20">
        <v>441</v>
      </c>
      <c r="K322" s="20" t="s">
        <v>347</v>
      </c>
      <c r="L322" s="66">
        <v>9.0955999999999995E-2</v>
      </c>
      <c r="M322" s="67">
        <v>0.22742299999999999</v>
      </c>
      <c r="N322" s="68">
        <v>0.21437269123271108</v>
      </c>
      <c r="O322" s="67">
        <v>108993</v>
      </c>
      <c r="P322" s="68">
        <v>103275</v>
      </c>
    </row>
    <row r="323" spans="1:16" ht="51" x14ac:dyDescent="0.25">
      <c r="A323" s="18"/>
      <c r="B323" s="20">
        <v>5003131</v>
      </c>
      <c r="C323" s="20" t="s">
        <v>1820</v>
      </c>
      <c r="D323" s="20">
        <v>3000387</v>
      </c>
      <c r="E323" s="20" t="s">
        <v>1790</v>
      </c>
      <c r="F323" s="20">
        <v>408</v>
      </c>
      <c r="G323" s="20" t="s">
        <v>989</v>
      </c>
      <c r="H323" s="20">
        <v>442</v>
      </c>
      <c r="I323" s="20" t="s">
        <v>207</v>
      </c>
      <c r="J323" s="20">
        <v>442</v>
      </c>
      <c r="K323" s="20" t="s">
        <v>348</v>
      </c>
      <c r="L323" s="66">
        <v>9.3852000000000005E-2</v>
      </c>
      <c r="M323" s="67">
        <v>0.15308399999999997</v>
      </c>
      <c r="N323" s="68">
        <v>0.15290681889746338</v>
      </c>
      <c r="O323" s="67">
        <v>59919</v>
      </c>
      <c r="P323" s="68">
        <v>59919</v>
      </c>
    </row>
    <row r="324" spans="1:16" ht="51" x14ac:dyDescent="0.25">
      <c r="A324" s="18"/>
      <c r="B324" s="20">
        <v>5003131</v>
      </c>
      <c r="C324" s="20" t="s">
        <v>1820</v>
      </c>
      <c r="D324" s="20">
        <v>3000387</v>
      </c>
      <c r="E324" s="20" t="s">
        <v>1790</v>
      </c>
      <c r="F324" s="20">
        <v>408</v>
      </c>
      <c r="G324" s="20" t="s">
        <v>989</v>
      </c>
      <c r="H324" s="20">
        <v>443</v>
      </c>
      <c r="I324" s="20" t="s">
        <v>208</v>
      </c>
      <c r="J324" s="20">
        <v>443</v>
      </c>
      <c r="K324" s="20" t="s">
        <v>349</v>
      </c>
      <c r="L324" s="66">
        <v>8.4224000000000007E-2</v>
      </c>
      <c r="M324" s="67">
        <v>0.156504</v>
      </c>
      <c r="N324" s="68">
        <v>0.1564955823123455</v>
      </c>
      <c r="O324" s="67">
        <v>58245</v>
      </c>
      <c r="P324" s="68">
        <v>58475</v>
      </c>
    </row>
    <row r="325" spans="1:16" ht="51" x14ac:dyDescent="0.25">
      <c r="A325" s="18"/>
      <c r="B325" s="20">
        <v>5003131</v>
      </c>
      <c r="C325" s="20" t="s">
        <v>1820</v>
      </c>
      <c r="D325" s="20">
        <v>3000387</v>
      </c>
      <c r="E325" s="20" t="s">
        <v>1790</v>
      </c>
      <c r="F325" s="20">
        <v>408</v>
      </c>
      <c r="G325" s="20" t="s">
        <v>989</v>
      </c>
      <c r="H325" s="20">
        <v>444</v>
      </c>
      <c r="I325" s="20" t="s">
        <v>209</v>
      </c>
      <c r="J325" s="20">
        <v>444</v>
      </c>
      <c r="K325" s="20" t="s">
        <v>350</v>
      </c>
      <c r="L325" s="66">
        <v>0.44180700000000001</v>
      </c>
      <c r="M325" s="67">
        <v>0.37269799999999997</v>
      </c>
      <c r="N325" s="68">
        <v>0.35273723769932985</v>
      </c>
      <c r="O325" s="67">
        <v>85046</v>
      </c>
      <c r="P325" s="68">
        <v>84846</v>
      </c>
    </row>
    <row r="326" spans="1:16" ht="51" x14ac:dyDescent="0.25">
      <c r="A326" s="18"/>
      <c r="B326" s="20">
        <v>5003131</v>
      </c>
      <c r="C326" s="20" t="s">
        <v>1820</v>
      </c>
      <c r="D326" s="20">
        <v>3000387</v>
      </c>
      <c r="E326" s="20" t="s">
        <v>1790</v>
      </c>
      <c r="F326" s="20">
        <v>408</v>
      </c>
      <c r="G326" s="20" t="s">
        <v>989</v>
      </c>
      <c r="H326" s="20">
        <v>445</v>
      </c>
      <c r="I326" s="20" t="s">
        <v>210</v>
      </c>
      <c r="J326" s="20">
        <v>445</v>
      </c>
      <c r="K326" s="20" t="s">
        <v>351</v>
      </c>
      <c r="L326" s="66">
        <v>0.12722700000000001</v>
      </c>
      <c r="M326" s="67">
        <v>0.14852599999999999</v>
      </c>
      <c r="N326" s="68">
        <v>0.1485260003246367</v>
      </c>
      <c r="O326" s="67">
        <v>130533</v>
      </c>
      <c r="P326" s="68">
        <v>130533</v>
      </c>
    </row>
    <row r="327" spans="1:16" ht="51" x14ac:dyDescent="0.25">
      <c r="A327" s="18"/>
      <c r="B327" s="20">
        <v>5003131</v>
      </c>
      <c r="C327" s="20" t="s">
        <v>1820</v>
      </c>
      <c r="D327" s="20">
        <v>3000387</v>
      </c>
      <c r="E327" s="20" t="s">
        <v>1790</v>
      </c>
      <c r="F327" s="20">
        <v>408</v>
      </c>
      <c r="G327" s="20" t="s">
        <v>989</v>
      </c>
      <c r="H327" s="20">
        <v>446</v>
      </c>
      <c r="I327" s="20" t="s">
        <v>211</v>
      </c>
      <c r="J327" s="20">
        <v>446</v>
      </c>
      <c r="K327" s="20" t="s">
        <v>352</v>
      </c>
      <c r="L327" s="66">
        <v>0.13728499999999999</v>
      </c>
      <c r="M327" s="67">
        <v>0.13728499999999999</v>
      </c>
      <c r="N327" s="68">
        <v>0.1360489958897233</v>
      </c>
      <c r="O327" s="67">
        <v>47724</v>
      </c>
      <c r="P327" s="68">
        <v>47724</v>
      </c>
    </row>
    <row r="328" spans="1:16" ht="51" x14ac:dyDescent="0.25">
      <c r="A328" s="18"/>
      <c r="B328" s="20">
        <v>5003131</v>
      </c>
      <c r="C328" s="20" t="s">
        <v>1820</v>
      </c>
      <c r="D328" s="20">
        <v>3000387</v>
      </c>
      <c r="E328" s="20" t="s">
        <v>1790</v>
      </c>
      <c r="F328" s="20">
        <v>408</v>
      </c>
      <c r="G328" s="20" t="s">
        <v>989</v>
      </c>
      <c r="H328" s="20">
        <v>447</v>
      </c>
      <c r="I328" s="20" t="s">
        <v>212</v>
      </c>
      <c r="J328" s="20">
        <v>447</v>
      </c>
      <c r="K328" s="20" t="s">
        <v>353</v>
      </c>
      <c r="L328" s="66">
        <v>0.16857999999999998</v>
      </c>
      <c r="M328" s="67">
        <v>0.165908</v>
      </c>
      <c r="N328" s="68">
        <v>0.16376625187695026</v>
      </c>
      <c r="O328" s="67">
        <v>79154</v>
      </c>
      <c r="P328" s="68">
        <v>75390</v>
      </c>
    </row>
    <row r="329" spans="1:16" ht="51" x14ac:dyDescent="0.25">
      <c r="A329" s="18"/>
      <c r="B329" s="20">
        <v>5003131</v>
      </c>
      <c r="C329" s="20" t="s">
        <v>1820</v>
      </c>
      <c r="D329" s="20">
        <v>3000387</v>
      </c>
      <c r="E329" s="20" t="s">
        <v>1790</v>
      </c>
      <c r="F329" s="20">
        <v>408</v>
      </c>
      <c r="G329" s="20" t="s">
        <v>989</v>
      </c>
      <c r="H329" s="20">
        <v>448</v>
      </c>
      <c r="I329" s="20" t="s">
        <v>213</v>
      </c>
      <c r="J329" s="20">
        <v>448</v>
      </c>
      <c r="K329" s="20" t="s">
        <v>354</v>
      </c>
      <c r="L329" s="66">
        <v>0.14027999999999999</v>
      </c>
      <c r="M329" s="67">
        <v>0.14028000000000002</v>
      </c>
      <c r="N329" s="68">
        <v>0.13634800026193261</v>
      </c>
      <c r="O329" s="67">
        <v>36384</v>
      </c>
      <c r="P329" s="68">
        <v>36252.566986083984</v>
      </c>
    </row>
    <row r="330" spans="1:16" ht="51" x14ac:dyDescent="0.25">
      <c r="A330" s="18"/>
      <c r="B330" s="20">
        <v>5003131</v>
      </c>
      <c r="C330" s="20" t="s">
        <v>1820</v>
      </c>
      <c r="D330" s="20">
        <v>3000387</v>
      </c>
      <c r="E330" s="20" t="s">
        <v>1790</v>
      </c>
      <c r="F330" s="20">
        <v>408</v>
      </c>
      <c r="G330" s="20" t="s">
        <v>989</v>
      </c>
      <c r="H330" s="20">
        <v>449</v>
      </c>
      <c r="I330" s="20" t="s">
        <v>214</v>
      </c>
      <c r="J330" s="20">
        <v>449</v>
      </c>
      <c r="K330" s="20" t="s">
        <v>355</v>
      </c>
      <c r="L330" s="66">
        <v>0.10697599999999999</v>
      </c>
      <c r="M330" s="67">
        <v>0.11037600000000002</v>
      </c>
      <c r="N330" s="68">
        <v>0.10687599994707853</v>
      </c>
      <c r="O330" s="67">
        <v>157123</v>
      </c>
      <c r="P330" s="68">
        <v>157123</v>
      </c>
    </row>
    <row r="331" spans="1:16" ht="51" x14ac:dyDescent="0.25">
      <c r="A331" s="18"/>
      <c r="B331" s="20">
        <v>5003131</v>
      </c>
      <c r="C331" s="20" t="s">
        <v>1820</v>
      </c>
      <c r="D331" s="20">
        <v>3000387</v>
      </c>
      <c r="E331" s="20" t="s">
        <v>1790</v>
      </c>
      <c r="F331" s="20">
        <v>408</v>
      </c>
      <c r="G331" s="20" t="s">
        <v>989</v>
      </c>
      <c r="H331" s="20">
        <v>450</v>
      </c>
      <c r="I331" s="20" t="s">
        <v>215</v>
      </c>
      <c r="J331" s="20">
        <v>450</v>
      </c>
      <c r="K331" s="20" t="s">
        <v>356</v>
      </c>
      <c r="L331" s="66">
        <v>0.21531699999999998</v>
      </c>
      <c r="M331" s="67">
        <v>0.14594399999999999</v>
      </c>
      <c r="N331" s="68">
        <v>0.1459436621516943</v>
      </c>
      <c r="O331" s="67">
        <v>100364</v>
      </c>
      <c r="P331" s="68">
        <v>100357</v>
      </c>
    </row>
    <row r="332" spans="1:16" ht="51" x14ac:dyDescent="0.25">
      <c r="A332" s="18"/>
      <c r="B332" s="20">
        <v>5003131</v>
      </c>
      <c r="C332" s="20" t="s">
        <v>1820</v>
      </c>
      <c r="D332" s="20">
        <v>3000387</v>
      </c>
      <c r="E332" s="20" t="s">
        <v>1790</v>
      </c>
      <c r="F332" s="20">
        <v>408</v>
      </c>
      <c r="G332" s="20" t="s">
        <v>989</v>
      </c>
      <c r="H332" s="20">
        <v>451</v>
      </c>
      <c r="I332" s="20" t="s">
        <v>216</v>
      </c>
      <c r="J332" s="20">
        <v>451</v>
      </c>
      <c r="K332" s="20" t="s">
        <v>357</v>
      </c>
      <c r="L332" s="66">
        <v>5.9435000000000009E-2</v>
      </c>
      <c r="M332" s="67">
        <v>0.11357900000000001</v>
      </c>
      <c r="N332" s="68">
        <v>0.11252400325611234</v>
      </c>
      <c r="O332" s="67">
        <v>104278</v>
      </c>
      <c r="P332" s="68">
        <v>103978</v>
      </c>
    </row>
    <row r="333" spans="1:16" ht="51" x14ac:dyDescent="0.25">
      <c r="A333" s="18"/>
      <c r="B333" s="20">
        <v>5003131</v>
      </c>
      <c r="C333" s="20" t="s">
        <v>1820</v>
      </c>
      <c r="D333" s="20">
        <v>3000387</v>
      </c>
      <c r="E333" s="20" t="s">
        <v>1790</v>
      </c>
      <c r="F333" s="20">
        <v>408</v>
      </c>
      <c r="G333" s="20" t="s">
        <v>989</v>
      </c>
      <c r="H333" s="20">
        <v>452</v>
      </c>
      <c r="I333" s="20" t="s">
        <v>217</v>
      </c>
      <c r="J333" s="20">
        <v>452</v>
      </c>
      <c r="K333" s="20" t="s">
        <v>358</v>
      </c>
      <c r="L333" s="66">
        <v>8.1497999999999987E-2</v>
      </c>
      <c r="M333" s="67">
        <v>0.142094</v>
      </c>
      <c r="N333" s="68">
        <v>0.10700845863902941</v>
      </c>
      <c r="O333" s="67">
        <v>125430</v>
      </c>
      <c r="P333" s="68">
        <v>124583.5</v>
      </c>
    </row>
    <row r="334" spans="1:16" ht="51" x14ac:dyDescent="0.25">
      <c r="A334" s="18"/>
      <c r="B334" s="20">
        <v>5003131</v>
      </c>
      <c r="C334" s="20" t="s">
        <v>1820</v>
      </c>
      <c r="D334" s="20">
        <v>3000387</v>
      </c>
      <c r="E334" s="20" t="s">
        <v>1790</v>
      </c>
      <c r="F334" s="20">
        <v>408</v>
      </c>
      <c r="G334" s="20" t="s">
        <v>989</v>
      </c>
      <c r="H334" s="20">
        <v>453</v>
      </c>
      <c r="I334" s="20" t="s">
        <v>218</v>
      </c>
      <c r="J334" s="20">
        <v>453</v>
      </c>
      <c r="K334" s="20" t="s">
        <v>359</v>
      </c>
      <c r="L334" s="66">
        <v>0.37075999999999998</v>
      </c>
      <c r="M334" s="67">
        <v>0.46331699999999998</v>
      </c>
      <c r="N334" s="68">
        <v>0.45065699424594641</v>
      </c>
      <c r="O334" s="67">
        <v>35446</v>
      </c>
      <c r="P334" s="68">
        <v>35446</v>
      </c>
    </row>
    <row r="335" spans="1:16" ht="51" x14ac:dyDescent="0.25">
      <c r="A335" s="18"/>
      <c r="B335" s="20">
        <v>5003131</v>
      </c>
      <c r="C335" s="20" t="s">
        <v>1820</v>
      </c>
      <c r="D335" s="20">
        <v>3000387</v>
      </c>
      <c r="E335" s="20" t="s">
        <v>1790</v>
      </c>
      <c r="F335" s="20">
        <v>408</v>
      </c>
      <c r="G335" s="20" t="s">
        <v>989</v>
      </c>
      <c r="H335" s="20">
        <v>454</v>
      </c>
      <c r="I335" s="20" t="s">
        <v>219</v>
      </c>
      <c r="J335" s="20">
        <v>454</v>
      </c>
      <c r="K335" s="20" t="s">
        <v>360</v>
      </c>
      <c r="L335" s="66">
        <v>4.2999999999999997E-2</v>
      </c>
      <c r="M335" s="67">
        <v>4.3893000000000001E-2</v>
      </c>
      <c r="N335" s="68">
        <v>4.3892999063245952E-2</v>
      </c>
      <c r="O335" s="67">
        <v>6</v>
      </c>
      <c r="P335" s="68">
        <v>12</v>
      </c>
    </row>
    <row r="336" spans="1:16" ht="51" x14ac:dyDescent="0.25">
      <c r="A336" s="18"/>
      <c r="B336" s="20">
        <v>5003131</v>
      </c>
      <c r="C336" s="20" t="s">
        <v>1820</v>
      </c>
      <c r="D336" s="20">
        <v>3000387</v>
      </c>
      <c r="E336" s="20" t="s">
        <v>1790</v>
      </c>
      <c r="F336" s="20">
        <v>408</v>
      </c>
      <c r="G336" s="20" t="s">
        <v>989</v>
      </c>
      <c r="H336" s="20">
        <v>455</v>
      </c>
      <c r="I336" s="20" t="s">
        <v>220</v>
      </c>
      <c r="J336" s="20">
        <v>455</v>
      </c>
      <c r="K336" s="20" t="s">
        <v>361</v>
      </c>
      <c r="L336" s="66">
        <v>7.7687999999999993E-2</v>
      </c>
      <c r="M336" s="67">
        <v>0.160436</v>
      </c>
      <c r="N336" s="68">
        <v>0.1441513008903712</v>
      </c>
      <c r="O336" s="67">
        <v>54319</v>
      </c>
      <c r="P336" s="68">
        <v>3400</v>
      </c>
    </row>
    <row r="337" spans="1:16" ht="51" x14ac:dyDescent="0.25">
      <c r="A337" s="18"/>
      <c r="B337" s="20">
        <v>5003131</v>
      </c>
      <c r="C337" s="20" t="s">
        <v>1820</v>
      </c>
      <c r="D337" s="20">
        <v>3000387</v>
      </c>
      <c r="E337" s="20" t="s">
        <v>1790</v>
      </c>
      <c r="F337" s="20">
        <v>408</v>
      </c>
      <c r="G337" s="20" t="s">
        <v>989</v>
      </c>
      <c r="H337" s="20">
        <v>456</v>
      </c>
      <c r="I337" s="20" t="s">
        <v>221</v>
      </c>
      <c r="J337" s="20">
        <v>456</v>
      </c>
      <c r="K337" s="20" t="s">
        <v>362</v>
      </c>
      <c r="L337" s="66">
        <v>0.121046</v>
      </c>
      <c r="M337" s="67">
        <v>0.103676</v>
      </c>
      <c r="N337" s="68">
        <v>0.10367600247263908</v>
      </c>
      <c r="O337" s="67">
        <v>33600</v>
      </c>
      <c r="P337" s="68">
        <v>18247</v>
      </c>
    </row>
    <row r="338" spans="1:16" ht="51" x14ac:dyDescent="0.25">
      <c r="A338" s="18"/>
      <c r="B338" s="20">
        <v>5003131</v>
      </c>
      <c r="C338" s="20" t="s">
        <v>1820</v>
      </c>
      <c r="D338" s="20">
        <v>3000387</v>
      </c>
      <c r="E338" s="20" t="s">
        <v>1790</v>
      </c>
      <c r="F338" s="20">
        <v>408</v>
      </c>
      <c r="G338" s="20" t="s">
        <v>989</v>
      </c>
      <c r="H338" s="20">
        <v>457</v>
      </c>
      <c r="I338" s="20" t="s">
        <v>222</v>
      </c>
      <c r="J338" s="20">
        <v>457</v>
      </c>
      <c r="K338" s="20" t="s">
        <v>363</v>
      </c>
      <c r="L338" s="66">
        <v>0.307143</v>
      </c>
      <c r="M338" s="67">
        <v>0.307143</v>
      </c>
      <c r="N338" s="68">
        <v>0.30714299669489264</v>
      </c>
      <c r="O338" s="67">
        <v>100061</v>
      </c>
      <c r="P338" s="68">
        <v>99798.5</v>
      </c>
    </row>
    <row r="339" spans="1:16" ht="51" x14ac:dyDescent="0.25">
      <c r="A339" s="18"/>
      <c r="B339" s="20">
        <v>5003131</v>
      </c>
      <c r="C339" s="20" t="s">
        <v>1820</v>
      </c>
      <c r="D339" s="20">
        <v>3000387</v>
      </c>
      <c r="E339" s="20" t="s">
        <v>1790</v>
      </c>
      <c r="F339" s="20">
        <v>408</v>
      </c>
      <c r="G339" s="20" t="s">
        <v>989</v>
      </c>
      <c r="H339" s="20">
        <v>458</v>
      </c>
      <c r="I339" s="20" t="s">
        <v>223</v>
      </c>
      <c r="J339" s="20">
        <v>458</v>
      </c>
      <c r="K339" s="20" t="s">
        <v>364</v>
      </c>
      <c r="L339" s="66">
        <v>0.15007899999999999</v>
      </c>
      <c r="M339" s="67">
        <v>0.14588100000000001</v>
      </c>
      <c r="N339" s="68">
        <v>0.1458596580196172</v>
      </c>
      <c r="O339" s="67">
        <v>146158</v>
      </c>
      <c r="P339" s="68">
        <v>146005</v>
      </c>
    </row>
    <row r="340" spans="1:16" ht="51" x14ac:dyDescent="0.25">
      <c r="A340" s="18"/>
      <c r="B340" s="20">
        <v>5003131</v>
      </c>
      <c r="C340" s="20" t="s">
        <v>1820</v>
      </c>
      <c r="D340" s="20">
        <v>3000387</v>
      </c>
      <c r="E340" s="20" t="s">
        <v>1790</v>
      </c>
      <c r="F340" s="20">
        <v>408</v>
      </c>
      <c r="G340" s="20" t="s">
        <v>989</v>
      </c>
      <c r="H340" s="20">
        <v>459</v>
      </c>
      <c r="I340" s="20" t="s">
        <v>224</v>
      </c>
      <c r="J340" s="20">
        <v>459</v>
      </c>
      <c r="K340" s="20" t="s">
        <v>365</v>
      </c>
      <c r="L340" s="66">
        <v>0.191612</v>
      </c>
      <c r="M340" s="67">
        <v>0.169322</v>
      </c>
      <c r="N340" s="68">
        <v>0.16927195806056261</v>
      </c>
      <c r="O340" s="67">
        <v>104707</v>
      </c>
      <c r="P340" s="68">
        <v>93767</v>
      </c>
    </row>
    <row r="341" spans="1:16" ht="51" x14ac:dyDescent="0.25">
      <c r="A341" s="18"/>
      <c r="B341" s="20">
        <v>5003131</v>
      </c>
      <c r="C341" s="20" t="s">
        <v>1820</v>
      </c>
      <c r="D341" s="20">
        <v>3000387</v>
      </c>
      <c r="E341" s="20" t="s">
        <v>1790</v>
      </c>
      <c r="F341" s="20">
        <v>408</v>
      </c>
      <c r="G341" s="20" t="s">
        <v>989</v>
      </c>
      <c r="H341" s="20">
        <v>460</v>
      </c>
      <c r="I341" s="20" t="s">
        <v>225</v>
      </c>
      <c r="J341" s="20">
        <v>460</v>
      </c>
      <c r="K341" s="20" t="s">
        <v>366</v>
      </c>
      <c r="L341" s="66">
        <v>2.6008999999999997E-2</v>
      </c>
      <c r="M341" s="67">
        <v>8.5066000000000003E-2</v>
      </c>
      <c r="N341" s="68">
        <v>8.5065947845578194E-2</v>
      </c>
      <c r="O341" s="67">
        <v>15086</v>
      </c>
      <c r="P341" s="68">
        <v>15086</v>
      </c>
    </row>
    <row r="342" spans="1:16" ht="51" x14ac:dyDescent="0.25">
      <c r="A342" s="18"/>
      <c r="B342" s="20">
        <v>5003131</v>
      </c>
      <c r="C342" s="20" t="s">
        <v>1820</v>
      </c>
      <c r="D342" s="20">
        <v>3000387</v>
      </c>
      <c r="E342" s="20" t="s">
        <v>1790</v>
      </c>
      <c r="F342" s="20">
        <v>408</v>
      </c>
      <c r="G342" s="20" t="s">
        <v>989</v>
      </c>
      <c r="H342" s="20">
        <v>461</v>
      </c>
      <c r="I342" s="20" t="s">
        <v>226</v>
      </c>
      <c r="J342" s="20">
        <v>461</v>
      </c>
      <c r="K342" s="20" t="s">
        <v>367</v>
      </c>
      <c r="L342" s="66">
        <v>1.4027E-2</v>
      </c>
      <c r="M342" s="67">
        <v>1.4027E-2</v>
      </c>
      <c r="N342" s="68">
        <v>1.4027000492205843E-2</v>
      </c>
      <c r="O342" s="67">
        <v>4330</v>
      </c>
      <c r="P342" s="68">
        <v>4330</v>
      </c>
    </row>
    <row r="343" spans="1:16" ht="51" x14ac:dyDescent="0.25">
      <c r="A343" s="18"/>
      <c r="B343" s="20">
        <v>5003131</v>
      </c>
      <c r="C343" s="20" t="s">
        <v>1820</v>
      </c>
      <c r="D343" s="20">
        <v>3000387</v>
      </c>
      <c r="E343" s="20" t="s">
        <v>1790</v>
      </c>
      <c r="F343" s="20">
        <v>408</v>
      </c>
      <c r="G343" s="20" t="s">
        <v>989</v>
      </c>
      <c r="H343" s="20">
        <v>462</v>
      </c>
      <c r="I343" s="20" t="s">
        <v>227</v>
      </c>
      <c r="J343" s="20">
        <v>462</v>
      </c>
      <c r="K343" s="20" t="s">
        <v>368</v>
      </c>
      <c r="L343" s="66">
        <v>3.6141999999999994E-2</v>
      </c>
      <c r="M343" s="67">
        <v>4.8641999999999998E-2</v>
      </c>
      <c r="N343" s="68">
        <v>4.7662001335993409E-2</v>
      </c>
      <c r="O343" s="67">
        <v>34018</v>
      </c>
      <c r="P343" s="68">
        <v>33058</v>
      </c>
    </row>
    <row r="344" spans="1:16" ht="51" x14ac:dyDescent="0.25">
      <c r="A344" s="18"/>
      <c r="B344" s="20">
        <v>5003131</v>
      </c>
      <c r="C344" s="20" t="s">
        <v>1820</v>
      </c>
      <c r="D344" s="20">
        <v>3000387</v>
      </c>
      <c r="E344" s="20" t="s">
        <v>1790</v>
      </c>
      <c r="F344" s="20">
        <v>408</v>
      </c>
      <c r="G344" s="20" t="s">
        <v>989</v>
      </c>
      <c r="H344" s="20">
        <v>463</v>
      </c>
      <c r="I344" s="20" t="s">
        <v>228</v>
      </c>
      <c r="J344" s="20">
        <v>463</v>
      </c>
      <c r="K344" s="20" t="s">
        <v>369</v>
      </c>
      <c r="L344" s="66">
        <v>0.37718900000000005</v>
      </c>
      <c r="M344" s="67">
        <v>0.35497099999999998</v>
      </c>
      <c r="N344" s="68">
        <v>0.35497100371867418</v>
      </c>
      <c r="O344" s="67">
        <v>59915</v>
      </c>
      <c r="P344" s="68">
        <v>59915</v>
      </c>
    </row>
    <row r="345" spans="1:16" ht="51" x14ac:dyDescent="0.25">
      <c r="A345" s="18"/>
      <c r="B345" s="20">
        <v>5003131</v>
      </c>
      <c r="C345" s="20" t="s">
        <v>1820</v>
      </c>
      <c r="D345" s="20">
        <v>3000387</v>
      </c>
      <c r="E345" s="20" t="s">
        <v>1790</v>
      </c>
      <c r="F345" s="20">
        <v>408</v>
      </c>
      <c r="G345" s="20" t="s">
        <v>989</v>
      </c>
      <c r="H345" s="20">
        <v>464</v>
      </c>
      <c r="I345" s="20" t="s">
        <v>229</v>
      </c>
      <c r="J345" s="20">
        <v>464</v>
      </c>
      <c r="K345" s="20" t="s">
        <v>370</v>
      </c>
      <c r="L345" s="66">
        <v>5.5593000000000004E-2</v>
      </c>
      <c r="M345" s="67">
        <v>4.3464000000000003E-2</v>
      </c>
      <c r="N345" s="68">
        <v>4.3463998939841986E-2</v>
      </c>
      <c r="O345" s="67">
        <v>47892</v>
      </c>
      <c r="P345" s="68">
        <v>43187.09765625</v>
      </c>
    </row>
    <row r="346" spans="1:16" ht="51" x14ac:dyDescent="0.25">
      <c r="A346" s="18"/>
      <c r="B346" s="20">
        <v>5003132</v>
      </c>
      <c r="C346" s="20" t="s">
        <v>1821</v>
      </c>
      <c r="D346" s="20">
        <v>3000387</v>
      </c>
      <c r="E346" s="20" t="s">
        <v>1790</v>
      </c>
      <c r="F346" s="20">
        <v>408</v>
      </c>
      <c r="G346" s="20" t="s">
        <v>989</v>
      </c>
      <c r="H346" s="20">
        <v>10</v>
      </c>
      <c r="I346" s="20" t="s">
        <v>108</v>
      </c>
      <c r="J346" s="20">
        <v>10</v>
      </c>
      <c r="K346" s="20" t="s">
        <v>1553</v>
      </c>
      <c r="L346" s="66">
        <v>0</v>
      </c>
      <c r="M346" s="67">
        <v>2.409322</v>
      </c>
      <c r="N346" s="68">
        <v>2.4093210697174072</v>
      </c>
      <c r="O346" s="67">
        <v>164818</v>
      </c>
      <c r="P346" s="68">
        <v>164818</v>
      </c>
    </row>
    <row r="347" spans="1:16" ht="51" x14ac:dyDescent="0.25">
      <c r="A347" s="18"/>
      <c r="B347" s="20">
        <v>5003132</v>
      </c>
      <c r="C347" s="20" t="s">
        <v>1821</v>
      </c>
      <c r="D347" s="20">
        <v>3000387</v>
      </c>
      <c r="E347" s="20" t="s">
        <v>1790</v>
      </c>
      <c r="F347" s="20">
        <v>408</v>
      </c>
      <c r="G347" s="20" t="s">
        <v>989</v>
      </c>
      <c r="H347" s="20">
        <v>10</v>
      </c>
      <c r="I347" s="20" t="s">
        <v>108</v>
      </c>
      <c r="J347" s="20">
        <v>26</v>
      </c>
      <c r="K347" s="20" t="s">
        <v>1554</v>
      </c>
      <c r="L347" s="66">
        <v>5.742888999999999</v>
      </c>
      <c r="M347" s="67">
        <v>0</v>
      </c>
      <c r="N347" s="68">
        <v>0</v>
      </c>
      <c r="O347" s="67">
        <v>161928</v>
      </c>
      <c r="P347" s="68">
        <v>0</v>
      </c>
    </row>
    <row r="348" spans="1:16" ht="51" x14ac:dyDescent="0.25">
      <c r="A348" s="18"/>
      <c r="B348" s="20">
        <v>5003132</v>
      </c>
      <c r="C348" s="20" t="s">
        <v>1821</v>
      </c>
      <c r="D348" s="20">
        <v>3000387</v>
      </c>
      <c r="E348" s="20" t="s">
        <v>1790</v>
      </c>
      <c r="F348" s="20">
        <v>408</v>
      </c>
      <c r="G348" s="20" t="s">
        <v>989</v>
      </c>
      <c r="H348" s="20">
        <v>440</v>
      </c>
      <c r="I348" s="20" t="s">
        <v>205</v>
      </c>
      <c r="J348" s="20">
        <v>440</v>
      </c>
      <c r="K348" s="20" t="s">
        <v>346</v>
      </c>
      <c r="L348" s="66">
        <v>6.4645999999999995E-2</v>
      </c>
      <c r="M348" s="67">
        <v>6.4645999999999995E-2</v>
      </c>
      <c r="N348" s="68">
        <v>6.4645998179912567E-2</v>
      </c>
      <c r="O348" s="67">
        <v>5828</v>
      </c>
      <c r="P348" s="68">
        <v>5828</v>
      </c>
    </row>
    <row r="349" spans="1:16" ht="51" x14ac:dyDescent="0.25">
      <c r="A349" s="18"/>
      <c r="B349" s="20">
        <v>5003132</v>
      </c>
      <c r="C349" s="20" t="s">
        <v>1821</v>
      </c>
      <c r="D349" s="20">
        <v>3000387</v>
      </c>
      <c r="E349" s="20" t="s">
        <v>1790</v>
      </c>
      <c r="F349" s="20">
        <v>408</v>
      </c>
      <c r="G349" s="20" t="s">
        <v>989</v>
      </c>
      <c r="H349" s="20">
        <v>441</v>
      </c>
      <c r="I349" s="20" t="s">
        <v>206</v>
      </c>
      <c r="J349" s="20">
        <v>441</v>
      </c>
      <c r="K349" s="20" t="s">
        <v>347</v>
      </c>
      <c r="L349" s="66">
        <v>0</v>
      </c>
      <c r="M349" s="67">
        <v>8.3123000000000002E-2</v>
      </c>
      <c r="N349" s="68">
        <v>8.2423769924389489E-2</v>
      </c>
      <c r="O349" s="67">
        <v>19878</v>
      </c>
      <c r="P349" s="68">
        <v>19818</v>
      </c>
    </row>
    <row r="350" spans="1:16" ht="51" x14ac:dyDescent="0.25">
      <c r="A350" s="18"/>
      <c r="B350" s="20">
        <v>5003132</v>
      </c>
      <c r="C350" s="20" t="s">
        <v>1821</v>
      </c>
      <c r="D350" s="20">
        <v>3000387</v>
      </c>
      <c r="E350" s="20" t="s">
        <v>1790</v>
      </c>
      <c r="F350" s="20">
        <v>408</v>
      </c>
      <c r="G350" s="20" t="s">
        <v>989</v>
      </c>
      <c r="H350" s="20">
        <v>442</v>
      </c>
      <c r="I350" s="20" t="s">
        <v>207</v>
      </c>
      <c r="J350" s="20">
        <v>442</v>
      </c>
      <c r="K350" s="20" t="s">
        <v>348</v>
      </c>
      <c r="L350" s="66">
        <v>9.8412999999999987E-2</v>
      </c>
      <c r="M350" s="67">
        <v>9.8413000000000014E-2</v>
      </c>
      <c r="N350" s="68">
        <v>9.831994934938848E-2</v>
      </c>
      <c r="O350" s="67">
        <v>12730</v>
      </c>
      <c r="P350" s="68">
        <v>16141</v>
      </c>
    </row>
    <row r="351" spans="1:16" ht="51" x14ac:dyDescent="0.25">
      <c r="A351" s="18"/>
      <c r="B351" s="20">
        <v>5003132</v>
      </c>
      <c r="C351" s="20" t="s">
        <v>1821</v>
      </c>
      <c r="D351" s="20">
        <v>3000387</v>
      </c>
      <c r="E351" s="20" t="s">
        <v>1790</v>
      </c>
      <c r="F351" s="20">
        <v>408</v>
      </c>
      <c r="G351" s="20" t="s">
        <v>989</v>
      </c>
      <c r="H351" s="20">
        <v>444</v>
      </c>
      <c r="I351" s="20" t="s">
        <v>209</v>
      </c>
      <c r="J351" s="20">
        <v>444</v>
      </c>
      <c r="K351" s="20" t="s">
        <v>350</v>
      </c>
      <c r="L351" s="66">
        <v>0.13993900000000001</v>
      </c>
      <c r="M351" s="67">
        <v>0.110345</v>
      </c>
      <c r="N351" s="68">
        <v>0.10780466837604763</v>
      </c>
      <c r="O351" s="67">
        <v>12602</v>
      </c>
      <c r="P351" s="68">
        <v>12597</v>
      </c>
    </row>
    <row r="352" spans="1:16" ht="51" x14ac:dyDescent="0.25">
      <c r="A352" s="18"/>
      <c r="B352" s="20">
        <v>5003132</v>
      </c>
      <c r="C352" s="20" t="s">
        <v>1821</v>
      </c>
      <c r="D352" s="20">
        <v>3000387</v>
      </c>
      <c r="E352" s="20" t="s">
        <v>1790</v>
      </c>
      <c r="F352" s="20">
        <v>408</v>
      </c>
      <c r="G352" s="20" t="s">
        <v>989</v>
      </c>
      <c r="H352" s="20">
        <v>446</v>
      </c>
      <c r="I352" s="20" t="s">
        <v>211</v>
      </c>
      <c r="J352" s="20">
        <v>446</v>
      </c>
      <c r="K352" s="20" t="s">
        <v>352</v>
      </c>
      <c r="L352" s="66">
        <v>4.0669999999999998E-2</v>
      </c>
      <c r="M352" s="67">
        <v>4.0669999999999998E-2</v>
      </c>
      <c r="N352" s="68">
        <v>3.1397749553434551E-2</v>
      </c>
      <c r="O352" s="67">
        <v>1553</v>
      </c>
      <c r="P352" s="68">
        <v>1553</v>
      </c>
    </row>
    <row r="353" spans="1:16" ht="51" x14ac:dyDescent="0.25">
      <c r="A353" s="18"/>
      <c r="B353" s="20">
        <v>5003132</v>
      </c>
      <c r="C353" s="20" t="s">
        <v>1821</v>
      </c>
      <c r="D353" s="20">
        <v>3000387</v>
      </c>
      <c r="E353" s="20" t="s">
        <v>1790</v>
      </c>
      <c r="F353" s="20">
        <v>408</v>
      </c>
      <c r="G353" s="20" t="s">
        <v>989</v>
      </c>
      <c r="H353" s="20">
        <v>447</v>
      </c>
      <c r="I353" s="20" t="s">
        <v>212</v>
      </c>
      <c r="J353" s="20">
        <v>447</v>
      </c>
      <c r="K353" s="20" t="s">
        <v>353</v>
      </c>
      <c r="L353" s="66">
        <v>0.20571399999999998</v>
      </c>
      <c r="M353" s="67">
        <v>0.16700300000000001</v>
      </c>
      <c r="N353" s="68">
        <v>0.16700298618525267</v>
      </c>
      <c r="O353" s="67">
        <v>13018</v>
      </c>
      <c r="P353" s="68">
        <v>13003</v>
      </c>
    </row>
    <row r="354" spans="1:16" ht="51" x14ac:dyDescent="0.25">
      <c r="A354" s="18"/>
      <c r="B354" s="20">
        <v>5003132</v>
      </c>
      <c r="C354" s="20" t="s">
        <v>1821</v>
      </c>
      <c r="D354" s="20">
        <v>3000387</v>
      </c>
      <c r="E354" s="20" t="s">
        <v>1790</v>
      </c>
      <c r="F354" s="20">
        <v>408</v>
      </c>
      <c r="G354" s="20" t="s">
        <v>989</v>
      </c>
      <c r="H354" s="20">
        <v>448</v>
      </c>
      <c r="I354" s="20" t="s">
        <v>213</v>
      </c>
      <c r="J354" s="20">
        <v>448</v>
      </c>
      <c r="K354" s="20" t="s">
        <v>354</v>
      </c>
      <c r="L354" s="66">
        <v>3.124E-3</v>
      </c>
      <c r="M354" s="67">
        <v>8.7990000000000013E-3</v>
      </c>
      <c r="N354" s="68">
        <v>8.7990001775324345E-3</v>
      </c>
      <c r="O354" s="67">
        <v>2104</v>
      </c>
      <c r="P354" s="68">
        <v>2104</v>
      </c>
    </row>
    <row r="355" spans="1:16" ht="51" x14ac:dyDescent="0.25">
      <c r="A355" s="18"/>
      <c r="B355" s="20">
        <v>5003132</v>
      </c>
      <c r="C355" s="20" t="s">
        <v>1821</v>
      </c>
      <c r="D355" s="20">
        <v>3000387</v>
      </c>
      <c r="E355" s="20" t="s">
        <v>1790</v>
      </c>
      <c r="F355" s="20">
        <v>408</v>
      </c>
      <c r="G355" s="20" t="s">
        <v>989</v>
      </c>
      <c r="H355" s="20">
        <v>452</v>
      </c>
      <c r="I355" s="20" t="s">
        <v>217</v>
      </c>
      <c r="J355" s="20">
        <v>452</v>
      </c>
      <c r="K355" s="20" t="s">
        <v>358</v>
      </c>
      <c r="L355" s="66">
        <v>9.2000000000000003E-4</v>
      </c>
      <c r="M355" s="67">
        <v>9.2000000000000003E-4</v>
      </c>
      <c r="N355" s="68">
        <v>9.2000002041459084E-4</v>
      </c>
      <c r="O355" s="67">
        <v>50</v>
      </c>
      <c r="P355" s="68">
        <v>50</v>
      </c>
    </row>
    <row r="356" spans="1:16" ht="51" x14ac:dyDescent="0.25">
      <c r="A356" s="18"/>
      <c r="B356" s="20">
        <v>5003132</v>
      </c>
      <c r="C356" s="20" t="s">
        <v>1821</v>
      </c>
      <c r="D356" s="20">
        <v>3000387</v>
      </c>
      <c r="E356" s="20" t="s">
        <v>1790</v>
      </c>
      <c r="F356" s="20">
        <v>408</v>
      </c>
      <c r="G356" s="20" t="s">
        <v>989</v>
      </c>
      <c r="H356" s="20">
        <v>453</v>
      </c>
      <c r="I356" s="20" t="s">
        <v>218</v>
      </c>
      <c r="J356" s="20">
        <v>453</v>
      </c>
      <c r="K356" s="20" t="s">
        <v>359</v>
      </c>
      <c r="L356" s="66">
        <v>2.0858999999999999E-2</v>
      </c>
      <c r="M356" s="67">
        <v>2.1309000000000002E-2</v>
      </c>
      <c r="N356" s="68">
        <v>2.1309000323526561E-2</v>
      </c>
      <c r="O356" s="67">
        <v>1900</v>
      </c>
      <c r="P356" s="68">
        <v>1900</v>
      </c>
    </row>
    <row r="357" spans="1:16" ht="51" x14ac:dyDescent="0.25">
      <c r="A357" s="18"/>
      <c r="B357" s="20">
        <v>5003132</v>
      </c>
      <c r="C357" s="20" t="s">
        <v>1821</v>
      </c>
      <c r="D357" s="20">
        <v>3000387</v>
      </c>
      <c r="E357" s="20" t="s">
        <v>1790</v>
      </c>
      <c r="F357" s="20">
        <v>408</v>
      </c>
      <c r="G357" s="20" t="s">
        <v>989</v>
      </c>
      <c r="H357" s="20">
        <v>454</v>
      </c>
      <c r="I357" s="20" t="s">
        <v>219</v>
      </c>
      <c r="J357" s="20">
        <v>454</v>
      </c>
      <c r="K357" s="20" t="s">
        <v>360</v>
      </c>
      <c r="L357" s="66">
        <v>4.4999999999999997E-3</v>
      </c>
      <c r="M357" s="67">
        <v>4.4999999999999997E-3</v>
      </c>
      <c r="N357" s="68">
        <v>4.4999998062849045E-3</v>
      </c>
      <c r="O357" s="67">
        <v>15</v>
      </c>
      <c r="P357" s="68">
        <v>30</v>
      </c>
    </row>
    <row r="358" spans="1:16" ht="51" x14ac:dyDescent="0.25">
      <c r="A358" s="18"/>
      <c r="B358" s="20">
        <v>5003132</v>
      </c>
      <c r="C358" s="20" t="s">
        <v>1821</v>
      </c>
      <c r="D358" s="20">
        <v>3000387</v>
      </c>
      <c r="E358" s="20" t="s">
        <v>1790</v>
      </c>
      <c r="F358" s="20">
        <v>408</v>
      </c>
      <c r="G358" s="20" t="s">
        <v>989</v>
      </c>
      <c r="H358" s="20">
        <v>456</v>
      </c>
      <c r="I358" s="20" t="s">
        <v>221</v>
      </c>
      <c r="J358" s="20">
        <v>456</v>
      </c>
      <c r="K358" s="20" t="s">
        <v>362</v>
      </c>
      <c r="L358" s="66">
        <v>1.6560999999999999E-2</v>
      </c>
      <c r="M358" s="67">
        <v>0</v>
      </c>
      <c r="N358" s="68">
        <v>0</v>
      </c>
      <c r="O358" s="67">
        <v>350</v>
      </c>
      <c r="P358" s="68">
        <v>180</v>
      </c>
    </row>
    <row r="359" spans="1:16" ht="51" x14ac:dyDescent="0.25">
      <c r="A359" s="18"/>
      <c r="B359" s="20">
        <v>5003132</v>
      </c>
      <c r="C359" s="20" t="s">
        <v>1821</v>
      </c>
      <c r="D359" s="20">
        <v>3000387</v>
      </c>
      <c r="E359" s="20" t="s">
        <v>1790</v>
      </c>
      <c r="F359" s="20">
        <v>408</v>
      </c>
      <c r="G359" s="20" t="s">
        <v>989</v>
      </c>
      <c r="H359" s="20">
        <v>458</v>
      </c>
      <c r="I359" s="20" t="s">
        <v>223</v>
      </c>
      <c r="J359" s="20">
        <v>458</v>
      </c>
      <c r="K359" s="20" t="s">
        <v>364</v>
      </c>
      <c r="L359" s="66">
        <v>7.254E-3</v>
      </c>
      <c r="M359" s="67">
        <v>1.1851E-2</v>
      </c>
      <c r="N359" s="68">
        <v>1.1208999785594642E-2</v>
      </c>
      <c r="O359" s="67">
        <v>11258</v>
      </c>
      <c r="P359" s="68">
        <v>11153</v>
      </c>
    </row>
    <row r="360" spans="1:16" ht="51" x14ac:dyDescent="0.25">
      <c r="A360" s="18"/>
      <c r="B360" s="20">
        <v>5003132</v>
      </c>
      <c r="C360" s="20" t="s">
        <v>1821</v>
      </c>
      <c r="D360" s="20">
        <v>3000387</v>
      </c>
      <c r="E360" s="20" t="s">
        <v>1790</v>
      </c>
      <c r="F360" s="20">
        <v>408</v>
      </c>
      <c r="G360" s="20" t="s">
        <v>989</v>
      </c>
      <c r="H360" s="20">
        <v>459</v>
      </c>
      <c r="I360" s="20" t="s">
        <v>224</v>
      </c>
      <c r="J360" s="20">
        <v>459</v>
      </c>
      <c r="K360" s="20" t="s">
        <v>365</v>
      </c>
      <c r="L360" s="66">
        <v>4.1859999999999996E-3</v>
      </c>
      <c r="M360" s="67">
        <v>3.686E-3</v>
      </c>
      <c r="N360" s="68">
        <v>3.6860001273453236E-3</v>
      </c>
      <c r="O360" s="67">
        <v>505</v>
      </c>
      <c r="P360" s="68">
        <v>505</v>
      </c>
    </row>
    <row r="361" spans="1:16" ht="51" x14ac:dyDescent="0.25">
      <c r="A361" s="18"/>
      <c r="B361" s="20">
        <v>5003132</v>
      </c>
      <c r="C361" s="20" t="s">
        <v>1821</v>
      </c>
      <c r="D361" s="20">
        <v>3000387</v>
      </c>
      <c r="E361" s="20" t="s">
        <v>1790</v>
      </c>
      <c r="F361" s="20">
        <v>408</v>
      </c>
      <c r="G361" s="20" t="s">
        <v>989</v>
      </c>
      <c r="H361" s="20">
        <v>463</v>
      </c>
      <c r="I361" s="20" t="s">
        <v>228</v>
      </c>
      <c r="J361" s="20">
        <v>463</v>
      </c>
      <c r="K361" s="20" t="s">
        <v>369</v>
      </c>
      <c r="L361" s="66">
        <v>1.5E-3</v>
      </c>
      <c r="M361" s="67">
        <v>1.5E-3</v>
      </c>
      <c r="N361" s="68">
        <v>1.500000013038516E-3</v>
      </c>
      <c r="O361" s="67">
        <v>60</v>
      </c>
      <c r="P361" s="68">
        <v>60</v>
      </c>
    </row>
    <row r="362" spans="1:16" ht="51" x14ac:dyDescent="0.25">
      <c r="A362" s="18"/>
      <c r="B362" s="20">
        <v>5003133</v>
      </c>
      <c r="C362" s="20" t="s">
        <v>1822</v>
      </c>
      <c r="D362" s="20">
        <v>3000387</v>
      </c>
      <c r="E362" s="20" t="s">
        <v>1790</v>
      </c>
      <c r="F362" s="20">
        <v>408</v>
      </c>
      <c r="G362" s="20" t="s">
        <v>989</v>
      </c>
      <c r="H362" s="20">
        <v>10</v>
      </c>
      <c r="I362" s="20" t="s">
        <v>108</v>
      </c>
      <c r="J362" s="20">
        <v>10</v>
      </c>
      <c r="K362" s="20" t="s">
        <v>1553</v>
      </c>
      <c r="L362" s="66">
        <v>15.394025000000001</v>
      </c>
      <c r="M362" s="67">
        <v>9.5681159999999998</v>
      </c>
      <c r="N362" s="68">
        <v>9.2555551528930664</v>
      </c>
      <c r="O362" s="67">
        <v>577261</v>
      </c>
      <c r="P362" s="68">
        <v>865320</v>
      </c>
    </row>
    <row r="363" spans="1:16" ht="51" x14ac:dyDescent="0.25">
      <c r="A363" s="18"/>
      <c r="B363" s="20">
        <v>5003133</v>
      </c>
      <c r="C363" s="20" t="s">
        <v>1822</v>
      </c>
      <c r="D363" s="20">
        <v>3000387</v>
      </c>
      <c r="E363" s="20" t="s">
        <v>1790</v>
      </c>
      <c r="F363" s="20">
        <v>408</v>
      </c>
      <c r="G363" s="20" t="s">
        <v>989</v>
      </c>
      <c r="H363" s="20">
        <v>10</v>
      </c>
      <c r="I363" s="20" t="s">
        <v>108</v>
      </c>
      <c r="J363" s="20">
        <v>26</v>
      </c>
      <c r="K363" s="20" t="s">
        <v>1554</v>
      </c>
      <c r="L363" s="66">
        <v>3.3722799999999995</v>
      </c>
      <c r="M363" s="67">
        <v>0</v>
      </c>
      <c r="N363" s="68">
        <v>0</v>
      </c>
      <c r="O363" s="67">
        <v>6048835</v>
      </c>
      <c r="P363" s="68">
        <v>0</v>
      </c>
    </row>
    <row r="364" spans="1:16" ht="51" x14ac:dyDescent="0.25">
      <c r="A364" s="18"/>
      <c r="B364" s="20">
        <v>5003133</v>
      </c>
      <c r="C364" s="20" t="s">
        <v>1822</v>
      </c>
      <c r="D364" s="20">
        <v>3000387</v>
      </c>
      <c r="E364" s="20" t="s">
        <v>1790</v>
      </c>
      <c r="F364" s="20">
        <v>408</v>
      </c>
      <c r="G364" s="20" t="s">
        <v>989</v>
      </c>
      <c r="H364" s="20">
        <v>440</v>
      </c>
      <c r="I364" s="20" t="s">
        <v>205</v>
      </c>
      <c r="J364" s="20">
        <v>440</v>
      </c>
      <c r="K364" s="20" t="s">
        <v>346</v>
      </c>
      <c r="L364" s="66">
        <v>5.9098999999999999E-2</v>
      </c>
      <c r="M364" s="67">
        <v>5.9098999999999999E-2</v>
      </c>
      <c r="N364" s="68">
        <v>5.9098999947309494E-2</v>
      </c>
      <c r="O364" s="67">
        <v>15953</v>
      </c>
      <c r="P364" s="68">
        <v>15953</v>
      </c>
    </row>
    <row r="365" spans="1:16" ht="51" x14ac:dyDescent="0.25">
      <c r="A365" s="18"/>
      <c r="B365" s="20">
        <v>5003133</v>
      </c>
      <c r="C365" s="20" t="s">
        <v>1822</v>
      </c>
      <c r="D365" s="20">
        <v>3000387</v>
      </c>
      <c r="E365" s="20" t="s">
        <v>1790</v>
      </c>
      <c r="F365" s="20">
        <v>408</v>
      </c>
      <c r="G365" s="20" t="s">
        <v>989</v>
      </c>
      <c r="H365" s="20">
        <v>441</v>
      </c>
      <c r="I365" s="20" t="s">
        <v>206</v>
      </c>
      <c r="J365" s="20">
        <v>441</v>
      </c>
      <c r="K365" s="20" t="s">
        <v>347</v>
      </c>
      <c r="L365" s="66">
        <v>0</v>
      </c>
      <c r="M365" s="67">
        <v>4.8097000000000008E-2</v>
      </c>
      <c r="N365" s="68">
        <v>4.8096100275870413E-2</v>
      </c>
      <c r="O365" s="67">
        <v>54958</v>
      </c>
      <c r="P365" s="68">
        <v>54958</v>
      </c>
    </row>
    <row r="366" spans="1:16" ht="51" x14ac:dyDescent="0.25">
      <c r="A366" s="18"/>
      <c r="B366" s="20">
        <v>5003133</v>
      </c>
      <c r="C366" s="20" t="s">
        <v>1822</v>
      </c>
      <c r="D366" s="20">
        <v>3000387</v>
      </c>
      <c r="E366" s="20" t="s">
        <v>1790</v>
      </c>
      <c r="F366" s="20">
        <v>408</v>
      </c>
      <c r="G366" s="20" t="s">
        <v>989</v>
      </c>
      <c r="H366" s="20">
        <v>442</v>
      </c>
      <c r="I366" s="20" t="s">
        <v>207</v>
      </c>
      <c r="J366" s="20">
        <v>442</v>
      </c>
      <c r="K366" s="20" t="s">
        <v>348</v>
      </c>
      <c r="L366" s="66">
        <v>5.1678999999999996E-2</v>
      </c>
      <c r="M366" s="67">
        <v>8.2430000000000017E-2</v>
      </c>
      <c r="N366" s="68">
        <v>8.2429020432755351E-2</v>
      </c>
      <c r="O366" s="67">
        <v>37007</v>
      </c>
      <c r="P366" s="68">
        <v>36669</v>
      </c>
    </row>
    <row r="367" spans="1:16" ht="51" x14ac:dyDescent="0.25">
      <c r="A367" s="18"/>
      <c r="B367" s="20">
        <v>5003133</v>
      </c>
      <c r="C367" s="20" t="s">
        <v>1822</v>
      </c>
      <c r="D367" s="20">
        <v>3000387</v>
      </c>
      <c r="E367" s="20" t="s">
        <v>1790</v>
      </c>
      <c r="F367" s="20">
        <v>408</v>
      </c>
      <c r="G367" s="20" t="s">
        <v>989</v>
      </c>
      <c r="H367" s="20">
        <v>444</v>
      </c>
      <c r="I367" s="20" t="s">
        <v>209</v>
      </c>
      <c r="J367" s="20">
        <v>444</v>
      </c>
      <c r="K367" s="20" t="s">
        <v>350</v>
      </c>
      <c r="L367" s="66">
        <v>0.18563000000000002</v>
      </c>
      <c r="M367" s="67">
        <v>0.20924199999999998</v>
      </c>
      <c r="N367" s="68">
        <v>0.20924200292211026</v>
      </c>
      <c r="O367" s="67">
        <v>45739</v>
      </c>
      <c r="P367" s="68">
        <v>45629</v>
      </c>
    </row>
    <row r="368" spans="1:16" ht="51" x14ac:dyDescent="0.25">
      <c r="A368" s="18"/>
      <c r="B368" s="20">
        <v>5003133</v>
      </c>
      <c r="C368" s="20" t="s">
        <v>1822</v>
      </c>
      <c r="D368" s="20">
        <v>3000387</v>
      </c>
      <c r="E368" s="20" t="s">
        <v>1790</v>
      </c>
      <c r="F368" s="20">
        <v>408</v>
      </c>
      <c r="G368" s="20" t="s">
        <v>989</v>
      </c>
      <c r="H368" s="20">
        <v>446</v>
      </c>
      <c r="I368" s="20" t="s">
        <v>211</v>
      </c>
      <c r="J368" s="20">
        <v>446</v>
      </c>
      <c r="K368" s="20" t="s">
        <v>352</v>
      </c>
      <c r="L368" s="66">
        <v>5.2663000000000001E-2</v>
      </c>
      <c r="M368" s="67">
        <v>6.4162999999999998E-2</v>
      </c>
      <c r="N368" s="68">
        <v>6.4163000439293683E-2</v>
      </c>
      <c r="O368" s="67">
        <v>9586</v>
      </c>
      <c r="P368" s="68">
        <v>9586</v>
      </c>
    </row>
    <row r="369" spans="1:16" ht="51" x14ac:dyDescent="0.25">
      <c r="A369" s="18"/>
      <c r="B369" s="20">
        <v>5003133</v>
      </c>
      <c r="C369" s="20" t="s">
        <v>1822</v>
      </c>
      <c r="D369" s="20">
        <v>3000387</v>
      </c>
      <c r="E369" s="20" t="s">
        <v>1790</v>
      </c>
      <c r="F369" s="20">
        <v>408</v>
      </c>
      <c r="G369" s="20" t="s">
        <v>989</v>
      </c>
      <c r="H369" s="20">
        <v>447</v>
      </c>
      <c r="I369" s="20" t="s">
        <v>212</v>
      </c>
      <c r="J369" s="20">
        <v>447</v>
      </c>
      <c r="K369" s="20" t="s">
        <v>353</v>
      </c>
      <c r="L369" s="66">
        <v>0.12653300000000001</v>
      </c>
      <c r="M369" s="67">
        <v>0.110804</v>
      </c>
      <c r="N369" s="68">
        <v>0.11080399760976434</v>
      </c>
      <c r="O369" s="67">
        <v>63083</v>
      </c>
      <c r="P369" s="68">
        <v>49509</v>
      </c>
    </row>
    <row r="370" spans="1:16" ht="51" x14ac:dyDescent="0.25">
      <c r="A370" s="18"/>
      <c r="B370" s="20">
        <v>5003133</v>
      </c>
      <c r="C370" s="20" t="s">
        <v>1822</v>
      </c>
      <c r="D370" s="20">
        <v>3000387</v>
      </c>
      <c r="E370" s="20" t="s">
        <v>1790</v>
      </c>
      <c r="F370" s="20">
        <v>408</v>
      </c>
      <c r="G370" s="20" t="s">
        <v>989</v>
      </c>
      <c r="H370" s="20">
        <v>448</v>
      </c>
      <c r="I370" s="20" t="s">
        <v>213</v>
      </c>
      <c r="J370" s="20">
        <v>448</v>
      </c>
      <c r="K370" s="20" t="s">
        <v>354</v>
      </c>
      <c r="L370" s="66">
        <v>3.6510000000000002E-3</v>
      </c>
      <c r="M370" s="67">
        <v>9.326000000000001E-3</v>
      </c>
      <c r="N370" s="68">
        <v>8.5770000296179205E-3</v>
      </c>
      <c r="O370" s="67">
        <v>12497</v>
      </c>
      <c r="P370" s="68">
        <v>12497</v>
      </c>
    </row>
    <row r="371" spans="1:16" ht="51" x14ac:dyDescent="0.25">
      <c r="A371" s="18"/>
      <c r="B371" s="20">
        <v>5003133</v>
      </c>
      <c r="C371" s="20" t="s">
        <v>1822</v>
      </c>
      <c r="D371" s="20">
        <v>3000387</v>
      </c>
      <c r="E371" s="20" t="s">
        <v>1790</v>
      </c>
      <c r="F371" s="20">
        <v>408</v>
      </c>
      <c r="G371" s="20" t="s">
        <v>989</v>
      </c>
      <c r="H371" s="20">
        <v>450</v>
      </c>
      <c r="I371" s="20" t="s">
        <v>215</v>
      </c>
      <c r="J371" s="20">
        <v>450</v>
      </c>
      <c r="K371" s="20" t="s">
        <v>356</v>
      </c>
      <c r="L371" s="66">
        <v>8.8060000000000013E-3</v>
      </c>
      <c r="M371" s="67">
        <v>6.2049999999999994E-2</v>
      </c>
      <c r="N371" s="68">
        <v>6.2049999833106995E-2</v>
      </c>
      <c r="O371" s="67">
        <v>10479</v>
      </c>
      <c r="P371" s="68">
        <v>10479</v>
      </c>
    </row>
    <row r="372" spans="1:16" ht="51" x14ac:dyDescent="0.25">
      <c r="A372" s="18"/>
      <c r="B372" s="20">
        <v>5003133</v>
      </c>
      <c r="C372" s="20" t="s">
        <v>1822</v>
      </c>
      <c r="D372" s="20">
        <v>3000387</v>
      </c>
      <c r="E372" s="20" t="s">
        <v>1790</v>
      </c>
      <c r="F372" s="20">
        <v>408</v>
      </c>
      <c r="G372" s="20" t="s">
        <v>989</v>
      </c>
      <c r="H372" s="20">
        <v>453</v>
      </c>
      <c r="I372" s="20" t="s">
        <v>218</v>
      </c>
      <c r="J372" s="20">
        <v>453</v>
      </c>
      <c r="K372" s="20" t="s">
        <v>359</v>
      </c>
      <c r="L372" s="66">
        <v>6.9568999999999992E-2</v>
      </c>
      <c r="M372" s="67">
        <v>0.30340999999999996</v>
      </c>
      <c r="N372" s="68">
        <v>0.30340919009177014</v>
      </c>
      <c r="O372" s="67">
        <v>9960</v>
      </c>
      <c r="P372" s="68">
        <v>9960</v>
      </c>
    </row>
    <row r="373" spans="1:16" ht="51" x14ac:dyDescent="0.25">
      <c r="A373" s="18"/>
      <c r="B373" s="20">
        <v>5003133</v>
      </c>
      <c r="C373" s="20" t="s">
        <v>1822</v>
      </c>
      <c r="D373" s="20">
        <v>3000387</v>
      </c>
      <c r="E373" s="20" t="s">
        <v>1790</v>
      </c>
      <c r="F373" s="20">
        <v>408</v>
      </c>
      <c r="G373" s="20" t="s">
        <v>989</v>
      </c>
      <c r="H373" s="20">
        <v>454</v>
      </c>
      <c r="I373" s="20" t="s">
        <v>219</v>
      </c>
      <c r="J373" s="20">
        <v>454</v>
      </c>
      <c r="K373" s="20" t="s">
        <v>360</v>
      </c>
      <c r="L373" s="66">
        <v>4.4999999999999997E-3</v>
      </c>
      <c r="M373" s="67">
        <v>4.4999999999999997E-3</v>
      </c>
      <c r="N373" s="68">
        <v>4.4999998062849045E-3</v>
      </c>
      <c r="O373" s="67">
        <v>20</v>
      </c>
      <c r="P373" s="68">
        <v>40</v>
      </c>
    </row>
    <row r="374" spans="1:16" ht="51" x14ac:dyDescent="0.25">
      <c r="A374" s="18"/>
      <c r="B374" s="20">
        <v>5003133</v>
      </c>
      <c r="C374" s="20" t="s">
        <v>1822</v>
      </c>
      <c r="D374" s="20">
        <v>3000387</v>
      </c>
      <c r="E374" s="20" t="s">
        <v>1790</v>
      </c>
      <c r="F374" s="20">
        <v>408</v>
      </c>
      <c r="G374" s="20" t="s">
        <v>989</v>
      </c>
      <c r="H374" s="20">
        <v>456</v>
      </c>
      <c r="I374" s="20" t="s">
        <v>221</v>
      </c>
      <c r="J374" s="20">
        <v>456</v>
      </c>
      <c r="K374" s="20" t="s">
        <v>362</v>
      </c>
      <c r="L374" s="66">
        <v>1.9952999999999999E-2</v>
      </c>
      <c r="M374" s="67">
        <v>1.15E-2</v>
      </c>
      <c r="N374" s="68">
        <v>1.1500000022351742E-2</v>
      </c>
      <c r="O374" s="67">
        <v>200</v>
      </c>
      <c r="P374" s="68">
        <v>100</v>
      </c>
    </row>
    <row r="375" spans="1:16" ht="51" x14ac:dyDescent="0.25">
      <c r="A375" s="18"/>
      <c r="B375" s="20">
        <v>5003133</v>
      </c>
      <c r="C375" s="20" t="s">
        <v>1822</v>
      </c>
      <c r="D375" s="20">
        <v>3000387</v>
      </c>
      <c r="E375" s="20" t="s">
        <v>1790</v>
      </c>
      <c r="F375" s="20">
        <v>408</v>
      </c>
      <c r="G375" s="20" t="s">
        <v>989</v>
      </c>
      <c r="H375" s="20">
        <v>458</v>
      </c>
      <c r="I375" s="20" t="s">
        <v>223</v>
      </c>
      <c r="J375" s="20">
        <v>458</v>
      </c>
      <c r="K375" s="20" t="s">
        <v>364</v>
      </c>
      <c r="L375" s="66">
        <v>9.6240000000000006E-3</v>
      </c>
      <c r="M375" s="67">
        <v>1.362E-2</v>
      </c>
      <c r="N375" s="68">
        <v>1.3619999634101987E-2</v>
      </c>
      <c r="O375" s="67">
        <v>36747</v>
      </c>
      <c r="P375" s="68">
        <v>36747</v>
      </c>
    </row>
    <row r="376" spans="1:16" ht="51" x14ac:dyDescent="0.25">
      <c r="A376" s="18"/>
      <c r="B376" s="20">
        <v>5003133</v>
      </c>
      <c r="C376" s="20" t="s">
        <v>1822</v>
      </c>
      <c r="D376" s="20">
        <v>3000387</v>
      </c>
      <c r="E376" s="20" t="s">
        <v>1790</v>
      </c>
      <c r="F376" s="20">
        <v>408</v>
      </c>
      <c r="G376" s="20" t="s">
        <v>989</v>
      </c>
      <c r="H376" s="20">
        <v>459</v>
      </c>
      <c r="I376" s="20" t="s">
        <v>224</v>
      </c>
      <c r="J376" s="20">
        <v>459</v>
      </c>
      <c r="K376" s="20" t="s">
        <v>365</v>
      </c>
      <c r="L376" s="66">
        <v>3.6340000000000001E-3</v>
      </c>
      <c r="M376" s="67">
        <v>2.1580000000000002E-3</v>
      </c>
      <c r="N376" s="68">
        <v>2.1579999884124845E-3</v>
      </c>
      <c r="O376" s="67">
        <v>1125</v>
      </c>
      <c r="P376" s="68">
        <v>1125</v>
      </c>
    </row>
    <row r="377" spans="1:16" ht="51" x14ac:dyDescent="0.25">
      <c r="A377" s="18"/>
      <c r="B377" s="20">
        <v>5003133</v>
      </c>
      <c r="C377" s="20" t="s">
        <v>1822</v>
      </c>
      <c r="D377" s="20">
        <v>3000387</v>
      </c>
      <c r="E377" s="20" t="s">
        <v>1790</v>
      </c>
      <c r="F377" s="20">
        <v>408</v>
      </c>
      <c r="G377" s="20" t="s">
        <v>989</v>
      </c>
      <c r="H377" s="20">
        <v>462</v>
      </c>
      <c r="I377" s="20" t="s">
        <v>227</v>
      </c>
      <c r="J377" s="20">
        <v>462</v>
      </c>
      <c r="K377" s="20" t="s">
        <v>368</v>
      </c>
      <c r="L377" s="66">
        <v>4.0150000000000003E-3</v>
      </c>
      <c r="M377" s="67">
        <v>4.0150000000000003E-3</v>
      </c>
      <c r="N377" s="68">
        <v>4.0149999549612403E-3</v>
      </c>
      <c r="O377" s="67">
        <v>15920</v>
      </c>
      <c r="P377" s="68">
        <v>15840</v>
      </c>
    </row>
    <row r="378" spans="1:16" ht="51" x14ac:dyDescent="0.25">
      <c r="A378" s="18"/>
      <c r="B378" s="20">
        <v>5003133</v>
      </c>
      <c r="C378" s="20" t="s">
        <v>1822</v>
      </c>
      <c r="D378" s="20">
        <v>3000387</v>
      </c>
      <c r="E378" s="20" t="s">
        <v>1790</v>
      </c>
      <c r="F378" s="20">
        <v>408</v>
      </c>
      <c r="G378" s="20" t="s">
        <v>989</v>
      </c>
      <c r="H378" s="20">
        <v>463</v>
      </c>
      <c r="I378" s="20" t="s">
        <v>228</v>
      </c>
      <c r="J378" s="20">
        <v>463</v>
      </c>
      <c r="K378" s="20" t="s">
        <v>369</v>
      </c>
      <c r="L378" s="66">
        <v>2.5000000000000001E-3</v>
      </c>
      <c r="M378" s="67">
        <v>2.5000000000000001E-3</v>
      </c>
      <c r="N378" s="68">
        <v>2.4999999441206455E-3</v>
      </c>
      <c r="O378" s="67">
        <v>86</v>
      </c>
      <c r="P378" s="68">
        <v>86</v>
      </c>
    </row>
    <row r="379" spans="1:16" ht="51" x14ac:dyDescent="0.25">
      <c r="A379" s="18"/>
      <c r="B379" s="20">
        <v>5003134</v>
      </c>
      <c r="C379" s="20" t="s">
        <v>1823</v>
      </c>
      <c r="D379" s="20">
        <v>3000387</v>
      </c>
      <c r="E379" s="20" t="s">
        <v>1790</v>
      </c>
      <c r="F379" s="20">
        <v>7</v>
      </c>
      <c r="G379" s="20" t="s">
        <v>1460</v>
      </c>
      <c r="H379" s="20">
        <v>10</v>
      </c>
      <c r="I379" s="20" t="s">
        <v>108</v>
      </c>
      <c r="J379" s="20">
        <v>10</v>
      </c>
      <c r="K379" s="20" t="s">
        <v>1553</v>
      </c>
      <c r="L379" s="66">
        <v>0.17174999999999999</v>
      </c>
      <c r="M379" s="67">
        <v>16.070260999999995</v>
      </c>
      <c r="N379" s="68">
        <v>16.070234130660538</v>
      </c>
      <c r="O379" s="67">
        <v>179240</v>
      </c>
      <c r="P379" s="68">
        <v>206896</v>
      </c>
    </row>
    <row r="380" spans="1:16" ht="51" x14ac:dyDescent="0.25">
      <c r="A380" s="18"/>
      <c r="B380" s="20">
        <v>5003134</v>
      </c>
      <c r="C380" s="20" t="s">
        <v>1823</v>
      </c>
      <c r="D380" s="20">
        <v>3000387</v>
      </c>
      <c r="E380" s="20" t="s">
        <v>1790</v>
      </c>
      <c r="F380" s="20">
        <v>7</v>
      </c>
      <c r="G380" s="20" t="s">
        <v>1460</v>
      </c>
      <c r="H380" s="20">
        <v>10</v>
      </c>
      <c r="I380" s="20" t="s">
        <v>108</v>
      </c>
      <c r="J380" s="20">
        <v>26</v>
      </c>
      <c r="K380" s="20" t="s">
        <v>1554</v>
      </c>
      <c r="L380" s="66">
        <v>57.534996</v>
      </c>
      <c r="M380" s="67">
        <v>3.2150699999999999</v>
      </c>
      <c r="N380" s="68">
        <v>3.2150689363479614</v>
      </c>
      <c r="O380" s="67">
        <v>325788</v>
      </c>
      <c r="P380" s="68">
        <v>325764</v>
      </c>
    </row>
    <row r="381" spans="1:16" ht="51" x14ac:dyDescent="0.25">
      <c r="A381" s="18"/>
      <c r="B381" s="20">
        <v>5003134</v>
      </c>
      <c r="C381" s="20" t="s">
        <v>1823</v>
      </c>
      <c r="D381" s="20">
        <v>3000387</v>
      </c>
      <c r="E381" s="20" t="s">
        <v>1790</v>
      </c>
      <c r="F381" s="20">
        <v>7</v>
      </c>
      <c r="G381" s="20" t="s">
        <v>1460</v>
      </c>
      <c r="H381" s="20">
        <v>440</v>
      </c>
      <c r="I381" s="20" t="s">
        <v>205</v>
      </c>
      <c r="J381" s="20">
        <v>440</v>
      </c>
      <c r="K381" s="20" t="s">
        <v>346</v>
      </c>
      <c r="L381" s="66">
        <v>0.04</v>
      </c>
      <c r="M381" s="67">
        <v>0.04</v>
      </c>
      <c r="N381" s="68">
        <v>4.0000002831220627E-2</v>
      </c>
      <c r="O381" s="67">
        <v>725</v>
      </c>
      <c r="P381" s="68">
        <v>725</v>
      </c>
    </row>
    <row r="382" spans="1:16" ht="51" x14ac:dyDescent="0.25">
      <c r="A382" s="18"/>
      <c r="B382" s="20">
        <v>5003134</v>
      </c>
      <c r="C382" s="20" t="s">
        <v>1823</v>
      </c>
      <c r="D382" s="20">
        <v>3000387</v>
      </c>
      <c r="E382" s="20" t="s">
        <v>1790</v>
      </c>
      <c r="F382" s="20">
        <v>7</v>
      </c>
      <c r="G382" s="20" t="s">
        <v>1460</v>
      </c>
      <c r="H382" s="20">
        <v>441</v>
      </c>
      <c r="I382" s="20" t="s">
        <v>206</v>
      </c>
      <c r="J382" s="20">
        <v>441</v>
      </c>
      <c r="K382" s="20" t="s">
        <v>347</v>
      </c>
      <c r="L382" s="66">
        <v>1.5688000000000001E-2</v>
      </c>
      <c r="M382" s="67">
        <v>1.5688000000000001E-2</v>
      </c>
      <c r="N382" s="68">
        <v>1.4894990243192296E-2</v>
      </c>
      <c r="O382" s="67">
        <v>2737</v>
      </c>
      <c r="P382" s="68">
        <v>2594</v>
      </c>
    </row>
    <row r="383" spans="1:16" ht="51" x14ac:dyDescent="0.25">
      <c r="A383" s="18"/>
      <c r="B383" s="20">
        <v>5003134</v>
      </c>
      <c r="C383" s="20" t="s">
        <v>1823</v>
      </c>
      <c r="D383" s="20">
        <v>3000387</v>
      </c>
      <c r="E383" s="20" t="s">
        <v>1790</v>
      </c>
      <c r="F383" s="20">
        <v>7</v>
      </c>
      <c r="G383" s="20" t="s">
        <v>1460</v>
      </c>
      <c r="H383" s="20">
        <v>442</v>
      </c>
      <c r="I383" s="20" t="s">
        <v>207</v>
      </c>
      <c r="J383" s="20">
        <v>442</v>
      </c>
      <c r="K383" s="20" t="s">
        <v>348</v>
      </c>
      <c r="L383" s="66">
        <v>7.1411000000000002E-2</v>
      </c>
      <c r="M383" s="67">
        <v>7.1411000000000002E-2</v>
      </c>
      <c r="N383" s="68">
        <v>7.1410999924410135E-2</v>
      </c>
      <c r="O383" s="67">
        <v>859</v>
      </c>
      <c r="P383" s="68">
        <v>859</v>
      </c>
    </row>
    <row r="384" spans="1:16" ht="51" x14ac:dyDescent="0.25">
      <c r="A384" s="18"/>
      <c r="B384" s="20">
        <v>5003134</v>
      </c>
      <c r="C384" s="20" t="s">
        <v>1823</v>
      </c>
      <c r="D384" s="20">
        <v>3000387</v>
      </c>
      <c r="E384" s="20" t="s">
        <v>1790</v>
      </c>
      <c r="F384" s="20">
        <v>7</v>
      </c>
      <c r="G384" s="20" t="s">
        <v>1460</v>
      </c>
      <c r="H384" s="20">
        <v>443</v>
      </c>
      <c r="I384" s="20" t="s">
        <v>208</v>
      </c>
      <c r="J384" s="20">
        <v>443</v>
      </c>
      <c r="K384" s="20" t="s">
        <v>349</v>
      </c>
      <c r="L384" s="66">
        <v>2.7043999999999999E-2</v>
      </c>
      <c r="M384" s="67">
        <v>1.0044000000000001E-2</v>
      </c>
      <c r="N384" s="68">
        <v>5.3578199585899711E-3</v>
      </c>
      <c r="O384" s="67">
        <v>2692</v>
      </c>
      <c r="P384" s="68">
        <v>2692</v>
      </c>
    </row>
    <row r="385" spans="1:16" ht="51" x14ac:dyDescent="0.25">
      <c r="A385" s="18"/>
      <c r="B385" s="20">
        <v>5003134</v>
      </c>
      <c r="C385" s="20" t="s">
        <v>1823</v>
      </c>
      <c r="D385" s="20">
        <v>3000387</v>
      </c>
      <c r="E385" s="20" t="s">
        <v>1790</v>
      </c>
      <c r="F385" s="20">
        <v>7</v>
      </c>
      <c r="G385" s="20" t="s">
        <v>1460</v>
      </c>
      <c r="H385" s="20">
        <v>444</v>
      </c>
      <c r="I385" s="20" t="s">
        <v>209</v>
      </c>
      <c r="J385" s="20">
        <v>444</v>
      </c>
      <c r="K385" s="20" t="s">
        <v>350</v>
      </c>
      <c r="L385" s="66">
        <v>0.107573</v>
      </c>
      <c r="M385" s="67">
        <v>0.13142600000000002</v>
      </c>
      <c r="N385" s="68">
        <v>0.13142599823186174</v>
      </c>
      <c r="O385" s="67">
        <v>2535</v>
      </c>
      <c r="P385" s="68">
        <v>2520</v>
      </c>
    </row>
    <row r="386" spans="1:16" ht="51" x14ac:dyDescent="0.25">
      <c r="A386" s="18"/>
      <c r="B386" s="20">
        <v>5003134</v>
      </c>
      <c r="C386" s="20" t="s">
        <v>1823</v>
      </c>
      <c r="D386" s="20">
        <v>3000387</v>
      </c>
      <c r="E386" s="20" t="s">
        <v>1790</v>
      </c>
      <c r="F386" s="20">
        <v>7</v>
      </c>
      <c r="G386" s="20" t="s">
        <v>1460</v>
      </c>
      <c r="H386" s="20">
        <v>445</v>
      </c>
      <c r="I386" s="20" t="s">
        <v>210</v>
      </c>
      <c r="J386" s="20">
        <v>445</v>
      </c>
      <c r="K386" s="20" t="s">
        <v>351</v>
      </c>
      <c r="L386" s="66">
        <v>5.4732999999999997E-2</v>
      </c>
      <c r="M386" s="67">
        <v>6.9133E-2</v>
      </c>
      <c r="N386" s="68">
        <v>6.90726701868698E-2</v>
      </c>
      <c r="O386" s="67">
        <v>4568</v>
      </c>
      <c r="P386" s="68">
        <v>4568</v>
      </c>
    </row>
    <row r="387" spans="1:16" ht="51" x14ac:dyDescent="0.25">
      <c r="A387" s="18"/>
      <c r="B387" s="20">
        <v>5003134</v>
      </c>
      <c r="C387" s="20" t="s">
        <v>1823</v>
      </c>
      <c r="D387" s="20">
        <v>3000387</v>
      </c>
      <c r="E387" s="20" t="s">
        <v>1790</v>
      </c>
      <c r="F387" s="20">
        <v>7</v>
      </c>
      <c r="G387" s="20" t="s">
        <v>1460</v>
      </c>
      <c r="H387" s="20">
        <v>446</v>
      </c>
      <c r="I387" s="20" t="s">
        <v>211</v>
      </c>
      <c r="J387" s="20">
        <v>446</v>
      </c>
      <c r="K387" s="20" t="s">
        <v>352</v>
      </c>
      <c r="L387" s="66">
        <v>1.5983000000000001E-2</v>
      </c>
      <c r="M387" s="67">
        <v>4.0482999999999998E-2</v>
      </c>
      <c r="N387" s="68">
        <v>4.0370000526309013E-2</v>
      </c>
      <c r="O387" s="67">
        <v>1047</v>
      </c>
      <c r="P387" s="68">
        <v>1047</v>
      </c>
    </row>
    <row r="388" spans="1:16" ht="51" x14ac:dyDescent="0.25">
      <c r="A388" s="18"/>
      <c r="B388" s="20">
        <v>5003134</v>
      </c>
      <c r="C388" s="20" t="s">
        <v>1823</v>
      </c>
      <c r="D388" s="20">
        <v>3000387</v>
      </c>
      <c r="E388" s="20" t="s">
        <v>1790</v>
      </c>
      <c r="F388" s="20">
        <v>7</v>
      </c>
      <c r="G388" s="20" t="s">
        <v>1460</v>
      </c>
      <c r="H388" s="20">
        <v>448</v>
      </c>
      <c r="I388" s="20" t="s">
        <v>213</v>
      </c>
      <c r="J388" s="20">
        <v>448</v>
      </c>
      <c r="K388" s="20" t="s">
        <v>354</v>
      </c>
      <c r="L388" s="66">
        <v>0.116547</v>
      </c>
      <c r="M388" s="67">
        <v>8.6230000000000015E-2</v>
      </c>
      <c r="N388" s="68">
        <v>8.6191039648838341E-2</v>
      </c>
      <c r="O388" s="67">
        <v>2661</v>
      </c>
      <c r="P388" s="68">
        <v>2660</v>
      </c>
    </row>
    <row r="389" spans="1:16" ht="51" x14ac:dyDescent="0.25">
      <c r="A389" s="18"/>
      <c r="B389" s="20">
        <v>5003134</v>
      </c>
      <c r="C389" s="20" t="s">
        <v>1823</v>
      </c>
      <c r="D389" s="20">
        <v>3000387</v>
      </c>
      <c r="E389" s="20" t="s">
        <v>1790</v>
      </c>
      <c r="F389" s="20">
        <v>7</v>
      </c>
      <c r="G389" s="20" t="s">
        <v>1460</v>
      </c>
      <c r="H389" s="20">
        <v>450</v>
      </c>
      <c r="I389" s="20" t="s">
        <v>215</v>
      </c>
      <c r="J389" s="20">
        <v>450</v>
      </c>
      <c r="K389" s="20" t="s">
        <v>356</v>
      </c>
      <c r="L389" s="66">
        <v>9.0981999999999993E-2</v>
      </c>
      <c r="M389" s="67">
        <v>7.7640000000000001E-2</v>
      </c>
      <c r="N389" s="68">
        <v>7.7639998868107796E-2</v>
      </c>
      <c r="O389" s="67">
        <v>3273</v>
      </c>
      <c r="P389" s="68">
        <v>3273</v>
      </c>
    </row>
    <row r="390" spans="1:16" ht="51" x14ac:dyDescent="0.25">
      <c r="A390" s="18"/>
      <c r="B390" s="20">
        <v>5003134</v>
      </c>
      <c r="C390" s="20" t="s">
        <v>1823</v>
      </c>
      <c r="D390" s="20">
        <v>3000387</v>
      </c>
      <c r="E390" s="20" t="s">
        <v>1790</v>
      </c>
      <c r="F390" s="20">
        <v>7</v>
      </c>
      <c r="G390" s="20" t="s">
        <v>1460</v>
      </c>
      <c r="H390" s="20">
        <v>451</v>
      </c>
      <c r="I390" s="20" t="s">
        <v>216</v>
      </c>
      <c r="J390" s="20">
        <v>451</v>
      </c>
      <c r="K390" s="20" t="s">
        <v>357</v>
      </c>
      <c r="L390" s="66">
        <v>3.9526999999999993E-2</v>
      </c>
      <c r="M390" s="67">
        <v>5.7127000000000004E-2</v>
      </c>
      <c r="N390" s="68">
        <v>5.6080999551340938E-2</v>
      </c>
      <c r="O390" s="67">
        <v>2959</v>
      </c>
      <c r="P390" s="68">
        <v>2914</v>
      </c>
    </row>
    <row r="391" spans="1:16" ht="51" x14ac:dyDescent="0.25">
      <c r="A391" s="18"/>
      <c r="B391" s="20">
        <v>5003134</v>
      </c>
      <c r="C391" s="20" t="s">
        <v>1823</v>
      </c>
      <c r="D391" s="20">
        <v>3000387</v>
      </c>
      <c r="E391" s="20" t="s">
        <v>1790</v>
      </c>
      <c r="F391" s="20">
        <v>7</v>
      </c>
      <c r="G391" s="20" t="s">
        <v>1460</v>
      </c>
      <c r="H391" s="20">
        <v>452</v>
      </c>
      <c r="I391" s="20" t="s">
        <v>217</v>
      </c>
      <c r="J391" s="20">
        <v>452</v>
      </c>
      <c r="K391" s="20" t="s">
        <v>358</v>
      </c>
      <c r="L391" s="66">
        <v>1.0033E-2</v>
      </c>
      <c r="M391" s="67">
        <v>1.0033E-2</v>
      </c>
      <c r="N391" s="68">
        <v>1.0032999911345541E-2</v>
      </c>
      <c r="O391" s="67">
        <v>396</v>
      </c>
      <c r="P391" s="68">
        <v>396</v>
      </c>
    </row>
    <row r="392" spans="1:16" ht="51" x14ac:dyDescent="0.25">
      <c r="A392" s="18"/>
      <c r="B392" s="20">
        <v>5003134</v>
      </c>
      <c r="C392" s="20" t="s">
        <v>1823</v>
      </c>
      <c r="D392" s="20">
        <v>3000387</v>
      </c>
      <c r="E392" s="20" t="s">
        <v>1790</v>
      </c>
      <c r="F392" s="20">
        <v>7</v>
      </c>
      <c r="G392" s="20" t="s">
        <v>1460</v>
      </c>
      <c r="H392" s="20">
        <v>453</v>
      </c>
      <c r="I392" s="20" t="s">
        <v>218</v>
      </c>
      <c r="J392" s="20">
        <v>453</v>
      </c>
      <c r="K392" s="20" t="s">
        <v>359</v>
      </c>
      <c r="L392" s="66">
        <v>0.138187</v>
      </c>
      <c r="M392" s="67">
        <v>0.13987100000000002</v>
      </c>
      <c r="N392" s="68">
        <v>0.12433599808719009</v>
      </c>
      <c r="O392" s="67">
        <v>3688</v>
      </c>
      <c r="P392" s="68">
        <v>3688</v>
      </c>
    </row>
    <row r="393" spans="1:16" ht="51" x14ac:dyDescent="0.25">
      <c r="A393" s="18"/>
      <c r="B393" s="20">
        <v>5003134</v>
      </c>
      <c r="C393" s="20" t="s">
        <v>1823</v>
      </c>
      <c r="D393" s="20">
        <v>3000387</v>
      </c>
      <c r="E393" s="20" t="s">
        <v>1790</v>
      </c>
      <c r="F393" s="20">
        <v>7</v>
      </c>
      <c r="G393" s="20" t="s">
        <v>1460</v>
      </c>
      <c r="H393" s="20">
        <v>455</v>
      </c>
      <c r="I393" s="20" t="s">
        <v>220</v>
      </c>
      <c r="J393" s="20">
        <v>455</v>
      </c>
      <c r="K393" s="20" t="s">
        <v>361</v>
      </c>
      <c r="L393" s="66">
        <v>1.4112000000000001E-2</v>
      </c>
      <c r="M393" s="67">
        <v>1.2846E-2</v>
      </c>
      <c r="N393" s="68">
        <v>8.0340000567957759E-3</v>
      </c>
      <c r="O393" s="67">
        <v>246</v>
      </c>
      <c r="P393" s="68">
        <v>142</v>
      </c>
    </row>
    <row r="394" spans="1:16" ht="51" x14ac:dyDescent="0.25">
      <c r="A394" s="18"/>
      <c r="B394" s="20">
        <v>5003134</v>
      </c>
      <c r="C394" s="20" t="s">
        <v>1823</v>
      </c>
      <c r="D394" s="20">
        <v>3000387</v>
      </c>
      <c r="E394" s="20" t="s">
        <v>1790</v>
      </c>
      <c r="F394" s="20">
        <v>7</v>
      </c>
      <c r="G394" s="20" t="s">
        <v>1460</v>
      </c>
      <c r="H394" s="20">
        <v>456</v>
      </c>
      <c r="I394" s="20" t="s">
        <v>221</v>
      </c>
      <c r="J394" s="20">
        <v>456</v>
      </c>
      <c r="K394" s="20" t="s">
        <v>362</v>
      </c>
      <c r="L394" s="66">
        <v>1.52E-2</v>
      </c>
      <c r="M394" s="67">
        <v>1.1140000000000001E-2</v>
      </c>
      <c r="N394" s="68">
        <v>1.1139999842271209E-2</v>
      </c>
      <c r="O394" s="67">
        <v>127</v>
      </c>
      <c r="P394" s="68">
        <v>127</v>
      </c>
    </row>
    <row r="395" spans="1:16" ht="51" x14ac:dyDescent="0.25">
      <c r="A395" s="18"/>
      <c r="B395" s="20">
        <v>5003134</v>
      </c>
      <c r="C395" s="20" t="s">
        <v>1823</v>
      </c>
      <c r="D395" s="20">
        <v>3000387</v>
      </c>
      <c r="E395" s="20" t="s">
        <v>1790</v>
      </c>
      <c r="F395" s="20">
        <v>7</v>
      </c>
      <c r="G395" s="20" t="s">
        <v>1460</v>
      </c>
      <c r="H395" s="20">
        <v>457</v>
      </c>
      <c r="I395" s="20" t="s">
        <v>222</v>
      </c>
      <c r="J395" s="20">
        <v>457</v>
      </c>
      <c r="K395" s="20" t="s">
        <v>363</v>
      </c>
      <c r="L395" s="66">
        <v>0.18088699999999999</v>
      </c>
      <c r="M395" s="67">
        <v>0.18088699999999999</v>
      </c>
      <c r="N395" s="68">
        <v>0.17900072585325688</v>
      </c>
      <c r="O395" s="67">
        <v>3518</v>
      </c>
      <c r="P395" s="68">
        <v>3166.8799991607666</v>
      </c>
    </row>
    <row r="396" spans="1:16" ht="51" x14ac:dyDescent="0.25">
      <c r="A396" s="18"/>
      <c r="B396" s="20">
        <v>5003134</v>
      </c>
      <c r="C396" s="20" t="s">
        <v>1823</v>
      </c>
      <c r="D396" s="20">
        <v>3000387</v>
      </c>
      <c r="E396" s="20" t="s">
        <v>1790</v>
      </c>
      <c r="F396" s="20">
        <v>7</v>
      </c>
      <c r="G396" s="20" t="s">
        <v>1460</v>
      </c>
      <c r="H396" s="20">
        <v>458</v>
      </c>
      <c r="I396" s="20" t="s">
        <v>223</v>
      </c>
      <c r="J396" s="20">
        <v>458</v>
      </c>
      <c r="K396" s="20" t="s">
        <v>364</v>
      </c>
      <c r="L396" s="66">
        <v>2.1366E-2</v>
      </c>
      <c r="M396" s="67">
        <v>1.8048999999999999E-2</v>
      </c>
      <c r="N396" s="68">
        <v>1.8049000296741724E-2</v>
      </c>
      <c r="O396" s="67">
        <v>652</v>
      </c>
      <c r="P396" s="68">
        <v>652</v>
      </c>
    </row>
    <row r="397" spans="1:16" ht="51" x14ac:dyDescent="0.25">
      <c r="A397" s="18"/>
      <c r="B397" s="20">
        <v>5003134</v>
      </c>
      <c r="C397" s="20" t="s">
        <v>1823</v>
      </c>
      <c r="D397" s="20">
        <v>3000387</v>
      </c>
      <c r="E397" s="20" t="s">
        <v>1790</v>
      </c>
      <c r="F397" s="20">
        <v>7</v>
      </c>
      <c r="G397" s="20" t="s">
        <v>1460</v>
      </c>
      <c r="H397" s="20">
        <v>459</v>
      </c>
      <c r="I397" s="20" t="s">
        <v>224</v>
      </c>
      <c r="J397" s="20">
        <v>459</v>
      </c>
      <c r="K397" s="20" t="s">
        <v>365</v>
      </c>
      <c r="L397" s="66">
        <v>3.1700000000000001E-4</v>
      </c>
      <c r="M397" s="67">
        <v>0</v>
      </c>
      <c r="N397" s="68">
        <v>0</v>
      </c>
      <c r="O397" s="67">
        <v>10</v>
      </c>
      <c r="P397" s="68">
        <v>10</v>
      </c>
    </row>
    <row r="398" spans="1:16" ht="51" x14ac:dyDescent="0.25">
      <c r="A398" s="18"/>
      <c r="B398" s="20">
        <v>5003134</v>
      </c>
      <c r="C398" s="20" t="s">
        <v>1823</v>
      </c>
      <c r="D398" s="20">
        <v>3000387</v>
      </c>
      <c r="E398" s="20" t="s">
        <v>1790</v>
      </c>
      <c r="F398" s="20">
        <v>7</v>
      </c>
      <c r="G398" s="20" t="s">
        <v>1460</v>
      </c>
      <c r="H398" s="20">
        <v>461</v>
      </c>
      <c r="I398" s="20" t="s">
        <v>226</v>
      </c>
      <c r="J398" s="20">
        <v>461</v>
      </c>
      <c r="K398" s="20" t="s">
        <v>367</v>
      </c>
      <c r="L398" s="66">
        <v>3.0419999999999996E-3</v>
      </c>
      <c r="M398" s="67">
        <v>3.0420000000000004E-3</v>
      </c>
      <c r="N398" s="68">
        <v>3.0320001533254981E-3</v>
      </c>
      <c r="O398" s="67">
        <v>436</v>
      </c>
      <c r="P398" s="68">
        <v>435.54800033569336</v>
      </c>
    </row>
    <row r="399" spans="1:16" ht="51" x14ac:dyDescent="0.25">
      <c r="A399" s="18"/>
      <c r="B399" s="20">
        <v>5003134</v>
      </c>
      <c r="C399" s="20" t="s">
        <v>1823</v>
      </c>
      <c r="D399" s="20">
        <v>3000387</v>
      </c>
      <c r="E399" s="20" t="s">
        <v>1790</v>
      </c>
      <c r="F399" s="20">
        <v>7</v>
      </c>
      <c r="G399" s="20" t="s">
        <v>1460</v>
      </c>
      <c r="H399" s="20">
        <v>462</v>
      </c>
      <c r="I399" s="20" t="s">
        <v>227</v>
      </c>
      <c r="J399" s="20">
        <v>462</v>
      </c>
      <c r="K399" s="20" t="s">
        <v>368</v>
      </c>
      <c r="L399" s="66">
        <v>5.5030000000000001E-3</v>
      </c>
      <c r="M399" s="67">
        <v>5.5030000000000001E-3</v>
      </c>
      <c r="N399" s="68">
        <v>5.5029999930411577E-3</v>
      </c>
      <c r="O399" s="67">
        <v>295</v>
      </c>
      <c r="P399" s="68">
        <v>294</v>
      </c>
    </row>
    <row r="400" spans="1:16" ht="51" x14ac:dyDescent="0.25">
      <c r="A400" s="18"/>
      <c r="B400" s="20">
        <v>5003134</v>
      </c>
      <c r="C400" s="20" t="s">
        <v>1823</v>
      </c>
      <c r="D400" s="20">
        <v>3000387</v>
      </c>
      <c r="E400" s="20" t="s">
        <v>1790</v>
      </c>
      <c r="F400" s="20">
        <v>7</v>
      </c>
      <c r="G400" s="20" t="s">
        <v>1460</v>
      </c>
      <c r="H400" s="20">
        <v>463</v>
      </c>
      <c r="I400" s="20" t="s">
        <v>228</v>
      </c>
      <c r="J400" s="20">
        <v>463</v>
      </c>
      <c r="K400" s="20" t="s">
        <v>369</v>
      </c>
      <c r="L400" s="66">
        <v>0.16604100000000002</v>
      </c>
      <c r="M400" s="67">
        <v>0.18720000000000001</v>
      </c>
      <c r="N400" s="68">
        <v>0.18719999468885362</v>
      </c>
      <c r="O400" s="67">
        <v>1621</v>
      </c>
      <c r="P400" s="68">
        <v>1621</v>
      </c>
    </row>
    <row r="401" spans="1:16" ht="51" x14ac:dyDescent="0.25">
      <c r="A401" s="18"/>
      <c r="B401" s="20">
        <v>5003134</v>
      </c>
      <c r="C401" s="20" t="s">
        <v>1823</v>
      </c>
      <c r="D401" s="20">
        <v>3000387</v>
      </c>
      <c r="E401" s="20" t="s">
        <v>1790</v>
      </c>
      <c r="F401" s="20">
        <v>7</v>
      </c>
      <c r="G401" s="20" t="s">
        <v>1460</v>
      </c>
      <c r="H401" s="20">
        <v>464</v>
      </c>
      <c r="I401" s="20" t="s">
        <v>229</v>
      </c>
      <c r="J401" s="20">
        <v>464</v>
      </c>
      <c r="K401" s="20" t="s">
        <v>370</v>
      </c>
      <c r="L401" s="66">
        <v>1.7840999999999999E-2</v>
      </c>
      <c r="M401" s="67">
        <v>1.2581E-2</v>
      </c>
      <c r="N401" s="68">
        <v>1.2581000104546547E-2</v>
      </c>
      <c r="O401" s="67">
        <v>1585</v>
      </c>
      <c r="P401" s="68">
        <v>767</v>
      </c>
    </row>
    <row r="402" spans="1:16" ht="51" x14ac:dyDescent="0.25">
      <c r="A402" s="18"/>
      <c r="B402" s="20">
        <v>5003135</v>
      </c>
      <c r="C402" s="20" t="s">
        <v>1824</v>
      </c>
      <c r="D402" s="20">
        <v>3000387</v>
      </c>
      <c r="E402" s="20" t="s">
        <v>1790</v>
      </c>
      <c r="F402" s="20">
        <v>7</v>
      </c>
      <c r="G402" s="20" t="s">
        <v>1460</v>
      </c>
      <c r="H402" s="20">
        <v>10</v>
      </c>
      <c r="I402" s="20" t="s">
        <v>108</v>
      </c>
      <c r="J402" s="20">
        <v>10</v>
      </c>
      <c r="K402" s="20" t="s">
        <v>1553</v>
      </c>
      <c r="L402" s="66">
        <v>0.17174999999999999</v>
      </c>
      <c r="M402" s="67">
        <v>2.5268359999999994</v>
      </c>
      <c r="N402" s="68">
        <v>2.5268034598557279</v>
      </c>
      <c r="O402" s="67">
        <v>140207</v>
      </c>
      <c r="P402" s="68">
        <v>137483</v>
      </c>
    </row>
    <row r="403" spans="1:16" ht="51" x14ac:dyDescent="0.25">
      <c r="A403" s="18"/>
      <c r="B403" s="20">
        <v>5003135</v>
      </c>
      <c r="C403" s="20" t="s">
        <v>1824</v>
      </c>
      <c r="D403" s="20">
        <v>3000387</v>
      </c>
      <c r="E403" s="20" t="s">
        <v>1790</v>
      </c>
      <c r="F403" s="20">
        <v>7</v>
      </c>
      <c r="G403" s="20" t="s">
        <v>1460</v>
      </c>
      <c r="H403" s="20">
        <v>10</v>
      </c>
      <c r="I403" s="20" t="s">
        <v>108</v>
      </c>
      <c r="J403" s="20">
        <v>26</v>
      </c>
      <c r="K403" s="20" t="s">
        <v>1554</v>
      </c>
      <c r="L403" s="66">
        <v>7.4646859999999995</v>
      </c>
      <c r="M403" s="67">
        <v>20.471217000000003</v>
      </c>
      <c r="N403" s="68">
        <v>20.47121524810791</v>
      </c>
      <c r="O403" s="67">
        <v>640085</v>
      </c>
      <c r="P403" s="68">
        <v>640085</v>
      </c>
    </row>
    <row r="404" spans="1:16" ht="51" x14ac:dyDescent="0.25">
      <c r="A404" s="18"/>
      <c r="B404" s="20">
        <v>5003135</v>
      </c>
      <c r="C404" s="20" t="s">
        <v>1824</v>
      </c>
      <c r="D404" s="20">
        <v>3000387</v>
      </c>
      <c r="E404" s="20" t="s">
        <v>1790</v>
      </c>
      <c r="F404" s="20">
        <v>7</v>
      </c>
      <c r="G404" s="20" t="s">
        <v>1460</v>
      </c>
      <c r="H404" s="20">
        <v>440</v>
      </c>
      <c r="I404" s="20" t="s">
        <v>205</v>
      </c>
      <c r="J404" s="20">
        <v>440</v>
      </c>
      <c r="K404" s="20" t="s">
        <v>346</v>
      </c>
      <c r="L404" s="66">
        <v>3.3000000000000002E-2</v>
      </c>
      <c r="M404" s="67">
        <v>3.3000000000000002E-2</v>
      </c>
      <c r="N404" s="68">
        <v>3.2999999821186066E-2</v>
      </c>
      <c r="O404" s="67">
        <v>750</v>
      </c>
      <c r="P404" s="68">
        <v>750</v>
      </c>
    </row>
    <row r="405" spans="1:16" ht="51" x14ac:dyDescent="0.25">
      <c r="A405" s="18"/>
      <c r="B405" s="20">
        <v>5003135</v>
      </c>
      <c r="C405" s="20" t="s">
        <v>1824</v>
      </c>
      <c r="D405" s="20">
        <v>3000387</v>
      </c>
      <c r="E405" s="20" t="s">
        <v>1790</v>
      </c>
      <c r="F405" s="20">
        <v>7</v>
      </c>
      <c r="G405" s="20" t="s">
        <v>1460</v>
      </c>
      <c r="H405" s="20">
        <v>441</v>
      </c>
      <c r="I405" s="20" t="s">
        <v>206</v>
      </c>
      <c r="J405" s="20">
        <v>441</v>
      </c>
      <c r="K405" s="20" t="s">
        <v>347</v>
      </c>
      <c r="L405" s="66">
        <v>0.14119999999999999</v>
      </c>
      <c r="M405" s="67">
        <v>0.14271600000000001</v>
      </c>
      <c r="N405" s="68">
        <v>0.13336599862668663</v>
      </c>
      <c r="O405" s="67">
        <v>5589</v>
      </c>
      <c r="P405" s="68">
        <v>5291</v>
      </c>
    </row>
    <row r="406" spans="1:16" ht="51" x14ac:dyDescent="0.25">
      <c r="A406" s="18"/>
      <c r="B406" s="20">
        <v>5003135</v>
      </c>
      <c r="C406" s="20" t="s">
        <v>1824</v>
      </c>
      <c r="D406" s="20">
        <v>3000387</v>
      </c>
      <c r="E406" s="20" t="s">
        <v>1790</v>
      </c>
      <c r="F406" s="20">
        <v>7</v>
      </c>
      <c r="G406" s="20" t="s">
        <v>1460</v>
      </c>
      <c r="H406" s="20">
        <v>442</v>
      </c>
      <c r="I406" s="20" t="s">
        <v>207</v>
      </c>
      <c r="J406" s="20">
        <v>442</v>
      </c>
      <c r="K406" s="20" t="s">
        <v>348</v>
      </c>
      <c r="L406" s="66">
        <v>4.4999999999999998E-2</v>
      </c>
      <c r="M406" s="67">
        <v>4.4999999999999998E-2</v>
      </c>
      <c r="N406" s="68">
        <v>4.4697768986225128E-2</v>
      </c>
      <c r="O406" s="67">
        <v>1072</v>
      </c>
      <c r="P406" s="68">
        <v>1072</v>
      </c>
    </row>
    <row r="407" spans="1:16" ht="51" x14ac:dyDescent="0.25">
      <c r="A407" s="18"/>
      <c r="B407" s="20">
        <v>5003135</v>
      </c>
      <c r="C407" s="20" t="s">
        <v>1824</v>
      </c>
      <c r="D407" s="20">
        <v>3000387</v>
      </c>
      <c r="E407" s="20" t="s">
        <v>1790</v>
      </c>
      <c r="F407" s="20">
        <v>7</v>
      </c>
      <c r="G407" s="20" t="s">
        <v>1460</v>
      </c>
      <c r="H407" s="20">
        <v>443</v>
      </c>
      <c r="I407" s="20" t="s">
        <v>208</v>
      </c>
      <c r="J407" s="20">
        <v>443</v>
      </c>
      <c r="K407" s="20" t="s">
        <v>349</v>
      </c>
      <c r="L407" s="66">
        <v>2.3835000000000002E-2</v>
      </c>
      <c r="M407" s="67">
        <v>2.2585000000000001E-2</v>
      </c>
      <c r="N407" s="68">
        <v>1.7467000754550099E-2</v>
      </c>
      <c r="O407" s="67">
        <v>5799</v>
      </c>
      <c r="P407" s="68">
        <v>5799</v>
      </c>
    </row>
    <row r="408" spans="1:16" ht="51" x14ac:dyDescent="0.25">
      <c r="A408" s="18"/>
      <c r="B408" s="20">
        <v>5003135</v>
      </c>
      <c r="C408" s="20" t="s">
        <v>1824</v>
      </c>
      <c r="D408" s="20">
        <v>3000387</v>
      </c>
      <c r="E408" s="20" t="s">
        <v>1790</v>
      </c>
      <c r="F408" s="20">
        <v>7</v>
      </c>
      <c r="G408" s="20" t="s">
        <v>1460</v>
      </c>
      <c r="H408" s="20">
        <v>444</v>
      </c>
      <c r="I408" s="20" t="s">
        <v>209</v>
      </c>
      <c r="J408" s="20">
        <v>444</v>
      </c>
      <c r="K408" s="20" t="s">
        <v>350</v>
      </c>
      <c r="L408" s="66">
        <v>0.141511</v>
      </c>
      <c r="M408" s="67">
        <v>0.13883600000000001</v>
      </c>
      <c r="N408" s="68">
        <v>0.13883599126711488</v>
      </c>
      <c r="O408" s="67">
        <v>4821</v>
      </c>
      <c r="P408" s="68">
        <v>4814</v>
      </c>
    </row>
    <row r="409" spans="1:16" ht="51" x14ac:dyDescent="0.25">
      <c r="A409" s="18"/>
      <c r="B409" s="20">
        <v>5003135</v>
      </c>
      <c r="C409" s="20" t="s">
        <v>1824</v>
      </c>
      <c r="D409" s="20">
        <v>3000387</v>
      </c>
      <c r="E409" s="20" t="s">
        <v>1790</v>
      </c>
      <c r="F409" s="20">
        <v>7</v>
      </c>
      <c r="G409" s="20" t="s">
        <v>1460</v>
      </c>
      <c r="H409" s="20">
        <v>445</v>
      </c>
      <c r="I409" s="20" t="s">
        <v>210</v>
      </c>
      <c r="J409" s="20">
        <v>445</v>
      </c>
      <c r="K409" s="20" t="s">
        <v>351</v>
      </c>
      <c r="L409" s="66">
        <v>0.19153300000000001</v>
      </c>
      <c r="M409" s="67">
        <v>0.27682599999999996</v>
      </c>
      <c r="N409" s="68">
        <v>0.27681599954485137</v>
      </c>
      <c r="O409" s="67">
        <v>20790</v>
      </c>
      <c r="P409" s="68">
        <v>20790</v>
      </c>
    </row>
    <row r="410" spans="1:16" ht="51" x14ac:dyDescent="0.25">
      <c r="A410" s="18"/>
      <c r="B410" s="20">
        <v>5003135</v>
      </c>
      <c r="C410" s="20" t="s">
        <v>1824</v>
      </c>
      <c r="D410" s="20">
        <v>3000387</v>
      </c>
      <c r="E410" s="20" t="s">
        <v>1790</v>
      </c>
      <c r="F410" s="20">
        <v>7</v>
      </c>
      <c r="G410" s="20" t="s">
        <v>1460</v>
      </c>
      <c r="H410" s="20">
        <v>446</v>
      </c>
      <c r="I410" s="20" t="s">
        <v>211</v>
      </c>
      <c r="J410" s="20">
        <v>446</v>
      </c>
      <c r="K410" s="20" t="s">
        <v>352</v>
      </c>
      <c r="L410" s="66">
        <v>9.1258000000000006E-2</v>
      </c>
      <c r="M410" s="67">
        <v>0.12065700000000001</v>
      </c>
      <c r="N410" s="68">
        <v>0.11920399544760585</v>
      </c>
      <c r="O410" s="67">
        <v>5072</v>
      </c>
      <c r="P410" s="68">
        <v>5072</v>
      </c>
    </row>
    <row r="411" spans="1:16" ht="51" x14ac:dyDescent="0.25">
      <c r="A411" s="18"/>
      <c r="B411" s="20">
        <v>5003135</v>
      </c>
      <c r="C411" s="20" t="s">
        <v>1824</v>
      </c>
      <c r="D411" s="20">
        <v>3000387</v>
      </c>
      <c r="E411" s="20" t="s">
        <v>1790</v>
      </c>
      <c r="F411" s="20">
        <v>7</v>
      </c>
      <c r="G411" s="20" t="s">
        <v>1460</v>
      </c>
      <c r="H411" s="20">
        <v>448</v>
      </c>
      <c r="I411" s="20" t="s">
        <v>213</v>
      </c>
      <c r="J411" s="20">
        <v>448</v>
      </c>
      <c r="K411" s="20" t="s">
        <v>354</v>
      </c>
      <c r="L411" s="66">
        <v>0.12080499999999998</v>
      </c>
      <c r="M411" s="67">
        <v>0.185805</v>
      </c>
      <c r="N411" s="68">
        <v>0.1857732895296067</v>
      </c>
      <c r="O411" s="67">
        <v>5127</v>
      </c>
      <c r="P411" s="68">
        <v>5127</v>
      </c>
    </row>
    <row r="412" spans="1:16" ht="51" x14ac:dyDescent="0.25">
      <c r="A412" s="18"/>
      <c r="B412" s="20">
        <v>5003135</v>
      </c>
      <c r="C412" s="20" t="s">
        <v>1824</v>
      </c>
      <c r="D412" s="20">
        <v>3000387</v>
      </c>
      <c r="E412" s="20" t="s">
        <v>1790</v>
      </c>
      <c r="F412" s="20">
        <v>7</v>
      </c>
      <c r="G412" s="20" t="s">
        <v>1460</v>
      </c>
      <c r="H412" s="20">
        <v>450</v>
      </c>
      <c r="I412" s="20" t="s">
        <v>215</v>
      </c>
      <c r="J412" s="20">
        <v>450</v>
      </c>
      <c r="K412" s="20" t="s">
        <v>356</v>
      </c>
      <c r="L412" s="66">
        <v>0.321716</v>
      </c>
      <c r="M412" s="67">
        <v>0.337252</v>
      </c>
      <c r="N412" s="68">
        <v>0.33725141873583198</v>
      </c>
      <c r="O412" s="67">
        <v>11520</v>
      </c>
      <c r="P412" s="68">
        <v>11520</v>
      </c>
    </row>
    <row r="413" spans="1:16" ht="51" x14ac:dyDescent="0.25">
      <c r="A413" s="18"/>
      <c r="B413" s="20">
        <v>5003135</v>
      </c>
      <c r="C413" s="20" t="s">
        <v>1824</v>
      </c>
      <c r="D413" s="20">
        <v>3000387</v>
      </c>
      <c r="E413" s="20" t="s">
        <v>1790</v>
      </c>
      <c r="F413" s="20">
        <v>7</v>
      </c>
      <c r="G413" s="20" t="s">
        <v>1460</v>
      </c>
      <c r="H413" s="20">
        <v>451</v>
      </c>
      <c r="I413" s="20" t="s">
        <v>216</v>
      </c>
      <c r="J413" s="20">
        <v>451</v>
      </c>
      <c r="K413" s="20" t="s">
        <v>357</v>
      </c>
      <c r="L413" s="66">
        <v>5.7340000000000009E-2</v>
      </c>
      <c r="M413" s="67">
        <v>0.129415</v>
      </c>
      <c r="N413" s="68">
        <v>0.12411430091015063</v>
      </c>
      <c r="O413" s="67">
        <v>8754</v>
      </c>
      <c r="P413" s="68">
        <v>8102</v>
      </c>
    </row>
    <row r="414" spans="1:16" ht="51" x14ac:dyDescent="0.25">
      <c r="A414" s="18"/>
      <c r="B414" s="20">
        <v>5003135</v>
      </c>
      <c r="C414" s="20" t="s">
        <v>1824</v>
      </c>
      <c r="D414" s="20">
        <v>3000387</v>
      </c>
      <c r="E414" s="20" t="s">
        <v>1790</v>
      </c>
      <c r="F414" s="20">
        <v>7</v>
      </c>
      <c r="G414" s="20" t="s">
        <v>1460</v>
      </c>
      <c r="H414" s="20">
        <v>452</v>
      </c>
      <c r="I414" s="20" t="s">
        <v>217</v>
      </c>
      <c r="J414" s="20">
        <v>452</v>
      </c>
      <c r="K414" s="20" t="s">
        <v>358</v>
      </c>
      <c r="L414" s="66">
        <v>0.13619200000000001</v>
      </c>
      <c r="M414" s="67">
        <v>0.10598799999999999</v>
      </c>
      <c r="N414" s="68">
        <v>0.10157645959407091</v>
      </c>
      <c r="O414" s="67">
        <v>6027</v>
      </c>
      <c r="P414" s="68">
        <v>6001</v>
      </c>
    </row>
    <row r="415" spans="1:16" ht="51" x14ac:dyDescent="0.25">
      <c r="A415" s="18"/>
      <c r="B415" s="20">
        <v>5003135</v>
      </c>
      <c r="C415" s="20" t="s">
        <v>1824</v>
      </c>
      <c r="D415" s="20">
        <v>3000387</v>
      </c>
      <c r="E415" s="20" t="s">
        <v>1790</v>
      </c>
      <c r="F415" s="20">
        <v>7</v>
      </c>
      <c r="G415" s="20" t="s">
        <v>1460</v>
      </c>
      <c r="H415" s="20">
        <v>453</v>
      </c>
      <c r="I415" s="20" t="s">
        <v>218</v>
      </c>
      <c r="J415" s="20">
        <v>453</v>
      </c>
      <c r="K415" s="20" t="s">
        <v>359</v>
      </c>
      <c r="L415" s="66">
        <v>0.8755409999999999</v>
      </c>
      <c r="M415" s="67">
        <v>0.62368200000000007</v>
      </c>
      <c r="N415" s="68">
        <v>0.60814232006669044</v>
      </c>
      <c r="O415" s="67">
        <v>25969</v>
      </c>
      <c r="P415" s="68">
        <v>25969</v>
      </c>
    </row>
    <row r="416" spans="1:16" ht="51" x14ac:dyDescent="0.25">
      <c r="A416" s="18"/>
      <c r="B416" s="20">
        <v>5003135</v>
      </c>
      <c r="C416" s="20" t="s">
        <v>1824</v>
      </c>
      <c r="D416" s="20">
        <v>3000387</v>
      </c>
      <c r="E416" s="20" t="s">
        <v>1790</v>
      </c>
      <c r="F416" s="20">
        <v>7</v>
      </c>
      <c r="G416" s="20" t="s">
        <v>1460</v>
      </c>
      <c r="H416" s="20">
        <v>455</v>
      </c>
      <c r="I416" s="20" t="s">
        <v>220</v>
      </c>
      <c r="J416" s="20">
        <v>455</v>
      </c>
      <c r="K416" s="20" t="s">
        <v>361</v>
      </c>
      <c r="L416" s="66">
        <v>3.4255000000000001E-2</v>
      </c>
      <c r="M416" s="67">
        <v>3.4255000000000001E-2</v>
      </c>
      <c r="N416" s="68">
        <v>3.425499948207289E-2</v>
      </c>
      <c r="O416" s="67">
        <v>515</v>
      </c>
      <c r="P416" s="68">
        <v>225</v>
      </c>
    </row>
    <row r="417" spans="1:16" ht="51" x14ac:dyDescent="0.25">
      <c r="A417" s="18"/>
      <c r="B417" s="20">
        <v>5003135</v>
      </c>
      <c r="C417" s="20" t="s">
        <v>1824</v>
      </c>
      <c r="D417" s="20">
        <v>3000387</v>
      </c>
      <c r="E417" s="20" t="s">
        <v>1790</v>
      </c>
      <c r="F417" s="20">
        <v>7</v>
      </c>
      <c r="G417" s="20" t="s">
        <v>1460</v>
      </c>
      <c r="H417" s="20">
        <v>456</v>
      </c>
      <c r="I417" s="20" t="s">
        <v>221</v>
      </c>
      <c r="J417" s="20">
        <v>456</v>
      </c>
      <c r="K417" s="20" t="s">
        <v>362</v>
      </c>
      <c r="L417" s="66">
        <v>0.30433900000000003</v>
      </c>
      <c r="M417" s="67">
        <v>0.30433899999999997</v>
      </c>
      <c r="N417" s="68">
        <v>0.30048560665454715</v>
      </c>
      <c r="O417" s="67">
        <v>9052</v>
      </c>
      <c r="P417" s="68">
        <v>472</v>
      </c>
    </row>
    <row r="418" spans="1:16" ht="51" x14ac:dyDescent="0.25">
      <c r="A418" s="18"/>
      <c r="B418" s="20">
        <v>5003135</v>
      </c>
      <c r="C418" s="20" t="s">
        <v>1824</v>
      </c>
      <c r="D418" s="20">
        <v>3000387</v>
      </c>
      <c r="E418" s="20" t="s">
        <v>1790</v>
      </c>
      <c r="F418" s="20">
        <v>7</v>
      </c>
      <c r="G418" s="20" t="s">
        <v>1460</v>
      </c>
      <c r="H418" s="20">
        <v>457</v>
      </c>
      <c r="I418" s="20" t="s">
        <v>222</v>
      </c>
      <c r="J418" s="20">
        <v>457</v>
      </c>
      <c r="K418" s="20" t="s">
        <v>363</v>
      </c>
      <c r="L418" s="66">
        <v>0.143458</v>
      </c>
      <c r="M418" s="67">
        <v>0.18884300000000001</v>
      </c>
      <c r="N418" s="68">
        <v>0.18523241044022143</v>
      </c>
      <c r="O418" s="67">
        <v>9720</v>
      </c>
      <c r="P418" s="68">
        <v>9000</v>
      </c>
    </row>
    <row r="419" spans="1:16" ht="51" x14ac:dyDescent="0.25">
      <c r="A419" s="18"/>
      <c r="B419" s="20">
        <v>5003135</v>
      </c>
      <c r="C419" s="20" t="s">
        <v>1824</v>
      </c>
      <c r="D419" s="20">
        <v>3000387</v>
      </c>
      <c r="E419" s="20" t="s">
        <v>1790</v>
      </c>
      <c r="F419" s="20">
        <v>7</v>
      </c>
      <c r="G419" s="20" t="s">
        <v>1460</v>
      </c>
      <c r="H419" s="20">
        <v>458</v>
      </c>
      <c r="I419" s="20" t="s">
        <v>223</v>
      </c>
      <c r="J419" s="20">
        <v>458</v>
      </c>
      <c r="K419" s="20" t="s">
        <v>364</v>
      </c>
      <c r="L419" s="66">
        <v>0.13134200000000001</v>
      </c>
      <c r="M419" s="67">
        <v>4.7903000000000001E-2</v>
      </c>
      <c r="N419" s="68">
        <v>4.7746751457452774E-2</v>
      </c>
      <c r="O419" s="67">
        <v>1175</v>
      </c>
      <c r="P419" s="68">
        <v>1172</v>
      </c>
    </row>
    <row r="420" spans="1:16" ht="51" x14ac:dyDescent="0.25">
      <c r="A420" s="18"/>
      <c r="B420" s="20">
        <v>5003135</v>
      </c>
      <c r="C420" s="20" t="s">
        <v>1824</v>
      </c>
      <c r="D420" s="20">
        <v>3000387</v>
      </c>
      <c r="E420" s="20" t="s">
        <v>1790</v>
      </c>
      <c r="F420" s="20">
        <v>7</v>
      </c>
      <c r="G420" s="20" t="s">
        <v>1460</v>
      </c>
      <c r="H420" s="20">
        <v>461</v>
      </c>
      <c r="I420" s="20" t="s">
        <v>226</v>
      </c>
      <c r="J420" s="20">
        <v>461</v>
      </c>
      <c r="K420" s="20" t="s">
        <v>367</v>
      </c>
      <c r="L420" s="66">
        <v>2.4624E-2</v>
      </c>
      <c r="M420" s="67">
        <v>2.4624E-2</v>
      </c>
      <c r="N420" s="68">
        <v>2.4624000754556619E-2</v>
      </c>
      <c r="O420" s="67">
        <v>1951</v>
      </c>
      <c r="P420" s="68">
        <v>1951</v>
      </c>
    </row>
    <row r="421" spans="1:16" ht="51" x14ac:dyDescent="0.25">
      <c r="A421" s="18"/>
      <c r="B421" s="20">
        <v>5003135</v>
      </c>
      <c r="C421" s="20" t="s">
        <v>1824</v>
      </c>
      <c r="D421" s="20">
        <v>3000387</v>
      </c>
      <c r="E421" s="20" t="s">
        <v>1790</v>
      </c>
      <c r="F421" s="20">
        <v>7</v>
      </c>
      <c r="G421" s="20" t="s">
        <v>1460</v>
      </c>
      <c r="H421" s="20">
        <v>462</v>
      </c>
      <c r="I421" s="20" t="s">
        <v>227</v>
      </c>
      <c r="J421" s="20">
        <v>462</v>
      </c>
      <c r="K421" s="20" t="s">
        <v>368</v>
      </c>
      <c r="L421" s="66">
        <v>3.2208000000000001E-2</v>
      </c>
      <c r="M421" s="67">
        <v>3.2208000000000001E-2</v>
      </c>
      <c r="N421" s="68">
        <v>3.2207999844104052E-2</v>
      </c>
      <c r="O421" s="67">
        <v>5358</v>
      </c>
      <c r="P421" s="68">
        <v>5324</v>
      </c>
    </row>
    <row r="422" spans="1:16" ht="51" x14ac:dyDescent="0.25">
      <c r="A422" s="18"/>
      <c r="B422" s="20">
        <v>5003135</v>
      </c>
      <c r="C422" s="20" t="s">
        <v>1824</v>
      </c>
      <c r="D422" s="20">
        <v>3000387</v>
      </c>
      <c r="E422" s="20" t="s">
        <v>1790</v>
      </c>
      <c r="F422" s="20">
        <v>7</v>
      </c>
      <c r="G422" s="20" t="s">
        <v>1460</v>
      </c>
      <c r="H422" s="20">
        <v>463</v>
      </c>
      <c r="I422" s="20" t="s">
        <v>228</v>
      </c>
      <c r="J422" s="20">
        <v>463</v>
      </c>
      <c r="K422" s="20" t="s">
        <v>369</v>
      </c>
      <c r="L422" s="66">
        <v>2.3331000000000001E-2</v>
      </c>
      <c r="M422" s="67">
        <v>2.3331000000000001E-2</v>
      </c>
      <c r="N422" s="68">
        <v>2.3330999887548387E-2</v>
      </c>
      <c r="O422" s="67">
        <v>3428</v>
      </c>
      <c r="P422" s="68">
        <v>3428</v>
      </c>
    </row>
    <row r="423" spans="1:16" ht="51" x14ac:dyDescent="0.25">
      <c r="A423" s="18"/>
      <c r="B423" s="20">
        <v>5003135</v>
      </c>
      <c r="C423" s="20" t="s">
        <v>1824</v>
      </c>
      <c r="D423" s="20">
        <v>3000387</v>
      </c>
      <c r="E423" s="20" t="s">
        <v>1790</v>
      </c>
      <c r="F423" s="20">
        <v>7</v>
      </c>
      <c r="G423" s="20" t="s">
        <v>1460</v>
      </c>
      <c r="H423" s="20">
        <v>464</v>
      </c>
      <c r="I423" s="20" t="s">
        <v>229</v>
      </c>
      <c r="J423" s="20">
        <v>464</v>
      </c>
      <c r="K423" s="20" t="s">
        <v>370</v>
      </c>
      <c r="L423" s="66">
        <v>2.7650000000000001E-2</v>
      </c>
      <c r="M423" s="67">
        <v>2.7650000000000001E-2</v>
      </c>
      <c r="N423" s="68">
        <v>2.4720000103116035E-2</v>
      </c>
      <c r="O423" s="67">
        <v>1180</v>
      </c>
      <c r="P423" s="68">
        <v>265</v>
      </c>
    </row>
    <row r="424" spans="1:16" ht="51" x14ac:dyDescent="0.25">
      <c r="A424" s="18"/>
      <c r="B424" s="20">
        <v>5003136</v>
      </c>
      <c r="C424" s="20" t="s">
        <v>1825</v>
      </c>
      <c r="D424" s="20">
        <v>3000387</v>
      </c>
      <c r="E424" s="20" t="s">
        <v>1790</v>
      </c>
      <c r="F424" s="20">
        <v>7</v>
      </c>
      <c r="G424" s="20" t="s">
        <v>1460</v>
      </c>
      <c r="H424" s="20">
        <v>10</v>
      </c>
      <c r="I424" s="20" t="s">
        <v>108</v>
      </c>
      <c r="J424" s="20">
        <v>10</v>
      </c>
      <c r="K424" s="20" t="s">
        <v>1553</v>
      </c>
      <c r="L424" s="66">
        <v>0</v>
      </c>
      <c r="M424" s="67">
        <v>7.5238230000000001</v>
      </c>
      <c r="N424" s="68">
        <v>7.5238227844238281</v>
      </c>
      <c r="O424" s="67">
        <v>7315</v>
      </c>
      <c r="P424" s="68">
        <v>7315</v>
      </c>
    </row>
    <row r="425" spans="1:16" ht="51" x14ac:dyDescent="0.25">
      <c r="A425" s="18"/>
      <c r="B425" s="20">
        <v>5003136</v>
      </c>
      <c r="C425" s="20" t="s">
        <v>1825</v>
      </c>
      <c r="D425" s="20">
        <v>3000387</v>
      </c>
      <c r="E425" s="20" t="s">
        <v>1790</v>
      </c>
      <c r="F425" s="20">
        <v>7</v>
      </c>
      <c r="G425" s="20" t="s">
        <v>1460</v>
      </c>
      <c r="H425" s="20">
        <v>10</v>
      </c>
      <c r="I425" s="20" t="s">
        <v>108</v>
      </c>
      <c r="J425" s="20">
        <v>26</v>
      </c>
      <c r="K425" s="20" t="s">
        <v>1554</v>
      </c>
      <c r="L425" s="66">
        <v>12.615615999999999</v>
      </c>
      <c r="M425" s="67">
        <v>0</v>
      </c>
      <c r="N425" s="68">
        <v>0</v>
      </c>
      <c r="O425" s="67">
        <v>14630</v>
      </c>
      <c r="P425" s="68">
        <v>0</v>
      </c>
    </row>
    <row r="426" spans="1:16" ht="51" x14ac:dyDescent="0.25">
      <c r="A426" s="18"/>
      <c r="B426" s="20">
        <v>5003136</v>
      </c>
      <c r="C426" s="20" t="s">
        <v>1825</v>
      </c>
      <c r="D426" s="20">
        <v>3000387</v>
      </c>
      <c r="E426" s="20" t="s">
        <v>1790</v>
      </c>
      <c r="F426" s="20">
        <v>7</v>
      </c>
      <c r="G426" s="20" t="s">
        <v>1460</v>
      </c>
      <c r="H426" s="20">
        <v>440</v>
      </c>
      <c r="I426" s="20" t="s">
        <v>205</v>
      </c>
      <c r="J426" s="20">
        <v>440</v>
      </c>
      <c r="K426" s="20" t="s">
        <v>346</v>
      </c>
      <c r="L426" s="66">
        <v>0.59281799999999985</v>
      </c>
      <c r="M426" s="67">
        <v>0.59281799999999985</v>
      </c>
      <c r="N426" s="68">
        <v>0.59216040864703245</v>
      </c>
      <c r="O426" s="67">
        <v>3252</v>
      </c>
      <c r="P426" s="68">
        <v>3252</v>
      </c>
    </row>
    <row r="427" spans="1:16" ht="51" x14ac:dyDescent="0.25">
      <c r="A427" s="18"/>
      <c r="B427" s="20">
        <v>5003136</v>
      </c>
      <c r="C427" s="20" t="s">
        <v>1825</v>
      </c>
      <c r="D427" s="20">
        <v>3000387</v>
      </c>
      <c r="E427" s="20" t="s">
        <v>1790</v>
      </c>
      <c r="F427" s="20">
        <v>7</v>
      </c>
      <c r="G427" s="20" t="s">
        <v>1460</v>
      </c>
      <c r="H427" s="20">
        <v>441</v>
      </c>
      <c r="I427" s="20" t="s">
        <v>206</v>
      </c>
      <c r="J427" s="20">
        <v>441</v>
      </c>
      <c r="K427" s="20" t="s">
        <v>347</v>
      </c>
      <c r="L427" s="66">
        <v>0.92054999999999998</v>
      </c>
      <c r="M427" s="67">
        <v>0.95845699999999989</v>
      </c>
      <c r="N427" s="68">
        <v>0.93371185302385129</v>
      </c>
      <c r="O427" s="67">
        <v>6321</v>
      </c>
      <c r="P427" s="68">
        <v>6115</v>
      </c>
    </row>
    <row r="428" spans="1:16" ht="51" x14ac:dyDescent="0.25">
      <c r="A428" s="18"/>
      <c r="B428" s="20">
        <v>5003136</v>
      </c>
      <c r="C428" s="20" t="s">
        <v>1825</v>
      </c>
      <c r="D428" s="20">
        <v>3000387</v>
      </c>
      <c r="E428" s="20" t="s">
        <v>1790</v>
      </c>
      <c r="F428" s="20">
        <v>7</v>
      </c>
      <c r="G428" s="20" t="s">
        <v>1460</v>
      </c>
      <c r="H428" s="20">
        <v>442</v>
      </c>
      <c r="I428" s="20" t="s">
        <v>207</v>
      </c>
      <c r="J428" s="20">
        <v>442</v>
      </c>
      <c r="K428" s="20" t="s">
        <v>348</v>
      </c>
      <c r="L428" s="66">
        <v>0.58110500000000009</v>
      </c>
      <c r="M428" s="67">
        <v>0.50082300000000002</v>
      </c>
      <c r="N428" s="68">
        <v>0.49889882833667798</v>
      </c>
      <c r="O428" s="67">
        <v>2991</v>
      </c>
      <c r="P428" s="68">
        <v>2919</v>
      </c>
    </row>
    <row r="429" spans="1:16" ht="51" x14ac:dyDescent="0.25">
      <c r="A429" s="18"/>
      <c r="B429" s="20">
        <v>5003136</v>
      </c>
      <c r="C429" s="20" t="s">
        <v>1825</v>
      </c>
      <c r="D429" s="20">
        <v>3000387</v>
      </c>
      <c r="E429" s="20" t="s">
        <v>1790</v>
      </c>
      <c r="F429" s="20">
        <v>7</v>
      </c>
      <c r="G429" s="20" t="s">
        <v>1460</v>
      </c>
      <c r="H429" s="20">
        <v>443</v>
      </c>
      <c r="I429" s="20" t="s">
        <v>208</v>
      </c>
      <c r="J429" s="20">
        <v>443</v>
      </c>
      <c r="K429" s="20" t="s">
        <v>349</v>
      </c>
      <c r="L429" s="66">
        <v>9.3066999999999997E-2</v>
      </c>
      <c r="M429" s="67">
        <v>0.10577300000000001</v>
      </c>
      <c r="N429" s="68">
        <v>7.8888710420869756E-2</v>
      </c>
      <c r="O429" s="67">
        <v>1936</v>
      </c>
      <c r="P429" s="68">
        <v>1936</v>
      </c>
    </row>
    <row r="430" spans="1:16" ht="51" x14ac:dyDescent="0.25">
      <c r="A430" s="18"/>
      <c r="B430" s="20">
        <v>5003136</v>
      </c>
      <c r="C430" s="20" t="s">
        <v>1825</v>
      </c>
      <c r="D430" s="20">
        <v>3000387</v>
      </c>
      <c r="E430" s="20" t="s">
        <v>1790</v>
      </c>
      <c r="F430" s="20">
        <v>7</v>
      </c>
      <c r="G430" s="20" t="s">
        <v>1460</v>
      </c>
      <c r="H430" s="20">
        <v>444</v>
      </c>
      <c r="I430" s="20" t="s">
        <v>209</v>
      </c>
      <c r="J430" s="20">
        <v>444</v>
      </c>
      <c r="K430" s="20" t="s">
        <v>350</v>
      </c>
      <c r="L430" s="66">
        <v>0.78117600000000009</v>
      </c>
      <c r="M430" s="67">
        <v>1.7985539999999998</v>
      </c>
      <c r="N430" s="68">
        <v>1.7951458140159957</v>
      </c>
      <c r="O430" s="67">
        <v>4406</v>
      </c>
      <c r="P430" s="68">
        <v>4376</v>
      </c>
    </row>
    <row r="431" spans="1:16" ht="51" x14ac:dyDescent="0.25">
      <c r="A431" s="18"/>
      <c r="B431" s="20">
        <v>5003136</v>
      </c>
      <c r="C431" s="20" t="s">
        <v>1825</v>
      </c>
      <c r="D431" s="20">
        <v>3000387</v>
      </c>
      <c r="E431" s="20" t="s">
        <v>1790</v>
      </c>
      <c r="F431" s="20">
        <v>7</v>
      </c>
      <c r="G431" s="20" t="s">
        <v>1460</v>
      </c>
      <c r="H431" s="20">
        <v>445</v>
      </c>
      <c r="I431" s="20" t="s">
        <v>210</v>
      </c>
      <c r="J431" s="20">
        <v>445</v>
      </c>
      <c r="K431" s="20" t="s">
        <v>351</v>
      </c>
      <c r="L431" s="66">
        <v>1.1184189999999998</v>
      </c>
      <c r="M431" s="67">
        <v>1.1566139999999998</v>
      </c>
      <c r="N431" s="68">
        <v>1.1565240485069808</v>
      </c>
      <c r="O431" s="67">
        <v>5033</v>
      </c>
      <c r="P431" s="68">
        <v>5033</v>
      </c>
    </row>
    <row r="432" spans="1:16" ht="51" x14ac:dyDescent="0.25">
      <c r="A432" s="18"/>
      <c r="B432" s="20">
        <v>5003136</v>
      </c>
      <c r="C432" s="20" t="s">
        <v>1825</v>
      </c>
      <c r="D432" s="20">
        <v>3000387</v>
      </c>
      <c r="E432" s="20" t="s">
        <v>1790</v>
      </c>
      <c r="F432" s="20">
        <v>7</v>
      </c>
      <c r="G432" s="20" t="s">
        <v>1460</v>
      </c>
      <c r="H432" s="20">
        <v>446</v>
      </c>
      <c r="I432" s="20" t="s">
        <v>211</v>
      </c>
      <c r="J432" s="20">
        <v>446</v>
      </c>
      <c r="K432" s="20" t="s">
        <v>352</v>
      </c>
      <c r="L432" s="66">
        <v>0.48344399999999998</v>
      </c>
      <c r="M432" s="67">
        <v>0.53344400000000003</v>
      </c>
      <c r="N432" s="68">
        <v>0.51883645515772514</v>
      </c>
      <c r="O432" s="67">
        <v>7450</v>
      </c>
      <c r="P432" s="68">
        <v>7450</v>
      </c>
    </row>
    <row r="433" spans="1:16" ht="51" x14ac:dyDescent="0.25">
      <c r="A433" s="18"/>
      <c r="B433" s="20">
        <v>5003136</v>
      </c>
      <c r="C433" s="20" t="s">
        <v>1825</v>
      </c>
      <c r="D433" s="20">
        <v>3000387</v>
      </c>
      <c r="E433" s="20" t="s">
        <v>1790</v>
      </c>
      <c r="F433" s="20">
        <v>7</v>
      </c>
      <c r="G433" s="20" t="s">
        <v>1460</v>
      </c>
      <c r="H433" s="20">
        <v>447</v>
      </c>
      <c r="I433" s="20" t="s">
        <v>212</v>
      </c>
      <c r="J433" s="20">
        <v>447</v>
      </c>
      <c r="K433" s="20" t="s">
        <v>353</v>
      </c>
      <c r="L433" s="66">
        <v>0.77048199999999989</v>
      </c>
      <c r="M433" s="67">
        <v>0.7348610000000001</v>
      </c>
      <c r="N433" s="68">
        <v>0.67798399578896351</v>
      </c>
      <c r="O433" s="67">
        <v>11292</v>
      </c>
      <c r="P433" s="68">
        <v>11134</v>
      </c>
    </row>
    <row r="434" spans="1:16" ht="51" x14ac:dyDescent="0.25">
      <c r="A434" s="18"/>
      <c r="B434" s="20">
        <v>5003136</v>
      </c>
      <c r="C434" s="20" t="s">
        <v>1825</v>
      </c>
      <c r="D434" s="20">
        <v>3000387</v>
      </c>
      <c r="E434" s="20" t="s">
        <v>1790</v>
      </c>
      <c r="F434" s="20">
        <v>7</v>
      </c>
      <c r="G434" s="20" t="s">
        <v>1460</v>
      </c>
      <c r="H434" s="20">
        <v>448</v>
      </c>
      <c r="I434" s="20" t="s">
        <v>213</v>
      </c>
      <c r="J434" s="20">
        <v>448</v>
      </c>
      <c r="K434" s="20" t="s">
        <v>354</v>
      </c>
      <c r="L434" s="66">
        <v>0.61963899999999994</v>
      </c>
      <c r="M434" s="67">
        <v>0.60957299999999992</v>
      </c>
      <c r="N434" s="68">
        <v>0.60815948985691648</v>
      </c>
      <c r="O434" s="67">
        <v>5518</v>
      </c>
      <c r="P434" s="68">
        <v>5505.6319961547852</v>
      </c>
    </row>
    <row r="435" spans="1:16" ht="51" x14ac:dyDescent="0.25">
      <c r="A435" s="18"/>
      <c r="B435" s="20">
        <v>5003136</v>
      </c>
      <c r="C435" s="20" t="s">
        <v>1825</v>
      </c>
      <c r="D435" s="20">
        <v>3000387</v>
      </c>
      <c r="E435" s="20" t="s">
        <v>1790</v>
      </c>
      <c r="F435" s="20">
        <v>7</v>
      </c>
      <c r="G435" s="20" t="s">
        <v>1460</v>
      </c>
      <c r="H435" s="20">
        <v>449</v>
      </c>
      <c r="I435" s="20" t="s">
        <v>214</v>
      </c>
      <c r="J435" s="20">
        <v>449</v>
      </c>
      <c r="K435" s="20" t="s">
        <v>355</v>
      </c>
      <c r="L435" s="66">
        <v>0.117148</v>
      </c>
      <c r="M435" s="67">
        <v>0.152336</v>
      </c>
      <c r="N435" s="68">
        <v>0.15094128996133804</v>
      </c>
      <c r="O435" s="67">
        <v>362</v>
      </c>
      <c r="P435" s="68">
        <v>362</v>
      </c>
    </row>
    <row r="436" spans="1:16" ht="51" x14ac:dyDescent="0.25">
      <c r="A436" s="18"/>
      <c r="B436" s="20">
        <v>5003136</v>
      </c>
      <c r="C436" s="20" t="s">
        <v>1825</v>
      </c>
      <c r="D436" s="20">
        <v>3000387</v>
      </c>
      <c r="E436" s="20" t="s">
        <v>1790</v>
      </c>
      <c r="F436" s="20">
        <v>7</v>
      </c>
      <c r="G436" s="20" t="s">
        <v>1460</v>
      </c>
      <c r="H436" s="20">
        <v>450</v>
      </c>
      <c r="I436" s="20" t="s">
        <v>215</v>
      </c>
      <c r="J436" s="20">
        <v>450</v>
      </c>
      <c r="K436" s="20" t="s">
        <v>356</v>
      </c>
      <c r="L436" s="66">
        <v>0.84868900000000003</v>
      </c>
      <c r="M436" s="67">
        <v>0.68028900000000003</v>
      </c>
      <c r="N436" s="68">
        <v>0.62945141270756721</v>
      </c>
      <c r="O436" s="67">
        <v>1976</v>
      </c>
      <c r="P436" s="68">
        <v>1976</v>
      </c>
    </row>
    <row r="437" spans="1:16" ht="51" x14ac:dyDescent="0.25">
      <c r="A437" s="18"/>
      <c r="B437" s="20">
        <v>5003136</v>
      </c>
      <c r="C437" s="20" t="s">
        <v>1825</v>
      </c>
      <c r="D437" s="20">
        <v>3000387</v>
      </c>
      <c r="E437" s="20" t="s">
        <v>1790</v>
      </c>
      <c r="F437" s="20">
        <v>7</v>
      </c>
      <c r="G437" s="20" t="s">
        <v>1460</v>
      </c>
      <c r="H437" s="20">
        <v>451</v>
      </c>
      <c r="I437" s="20" t="s">
        <v>216</v>
      </c>
      <c r="J437" s="20">
        <v>451</v>
      </c>
      <c r="K437" s="20" t="s">
        <v>357</v>
      </c>
      <c r="L437" s="66">
        <v>0.39255500000000004</v>
      </c>
      <c r="M437" s="67">
        <v>0.31912000000000007</v>
      </c>
      <c r="N437" s="68">
        <v>0.31540829013101757</v>
      </c>
      <c r="O437" s="67">
        <v>1940</v>
      </c>
      <c r="P437" s="68">
        <v>1940</v>
      </c>
    </row>
    <row r="438" spans="1:16" ht="51" x14ac:dyDescent="0.25">
      <c r="A438" s="18"/>
      <c r="B438" s="20">
        <v>5003136</v>
      </c>
      <c r="C438" s="20" t="s">
        <v>1825</v>
      </c>
      <c r="D438" s="20">
        <v>3000387</v>
      </c>
      <c r="E438" s="20" t="s">
        <v>1790</v>
      </c>
      <c r="F438" s="20">
        <v>7</v>
      </c>
      <c r="G438" s="20" t="s">
        <v>1460</v>
      </c>
      <c r="H438" s="20">
        <v>452</v>
      </c>
      <c r="I438" s="20" t="s">
        <v>217</v>
      </c>
      <c r="J438" s="20">
        <v>452</v>
      </c>
      <c r="K438" s="20" t="s">
        <v>358</v>
      </c>
      <c r="L438" s="66">
        <v>0.39415899999999998</v>
      </c>
      <c r="M438" s="67">
        <v>0.50766100000000003</v>
      </c>
      <c r="N438" s="68">
        <v>0.49922406865516677</v>
      </c>
      <c r="O438" s="67">
        <v>2114</v>
      </c>
      <c r="P438" s="68">
        <v>2104.1599731445312</v>
      </c>
    </row>
    <row r="439" spans="1:16" ht="51" x14ac:dyDescent="0.25">
      <c r="A439" s="18"/>
      <c r="B439" s="20">
        <v>5003136</v>
      </c>
      <c r="C439" s="20" t="s">
        <v>1825</v>
      </c>
      <c r="D439" s="20">
        <v>3000387</v>
      </c>
      <c r="E439" s="20" t="s">
        <v>1790</v>
      </c>
      <c r="F439" s="20">
        <v>7</v>
      </c>
      <c r="G439" s="20" t="s">
        <v>1460</v>
      </c>
      <c r="H439" s="20">
        <v>453</v>
      </c>
      <c r="I439" s="20" t="s">
        <v>218</v>
      </c>
      <c r="J439" s="20">
        <v>453</v>
      </c>
      <c r="K439" s="20" t="s">
        <v>359</v>
      </c>
      <c r="L439" s="66">
        <v>0.79648200000000002</v>
      </c>
      <c r="M439" s="67">
        <v>0.86236399999999991</v>
      </c>
      <c r="N439" s="68">
        <v>0.86230979394167662</v>
      </c>
      <c r="O439" s="67">
        <v>4157</v>
      </c>
      <c r="P439" s="68">
        <v>4157</v>
      </c>
    </row>
    <row r="440" spans="1:16" ht="51" x14ac:dyDescent="0.25">
      <c r="A440" s="18"/>
      <c r="B440" s="20">
        <v>5003136</v>
      </c>
      <c r="C440" s="20" t="s">
        <v>1825</v>
      </c>
      <c r="D440" s="20">
        <v>3000387</v>
      </c>
      <c r="E440" s="20" t="s">
        <v>1790</v>
      </c>
      <c r="F440" s="20">
        <v>7</v>
      </c>
      <c r="G440" s="20" t="s">
        <v>1460</v>
      </c>
      <c r="H440" s="20">
        <v>454</v>
      </c>
      <c r="I440" s="20" t="s">
        <v>219</v>
      </c>
      <c r="J440" s="20">
        <v>454</v>
      </c>
      <c r="K440" s="20" t="s">
        <v>360</v>
      </c>
      <c r="L440" s="66">
        <v>6.9882E-2</v>
      </c>
      <c r="M440" s="67">
        <v>6.1596999999999999E-2</v>
      </c>
      <c r="N440" s="68">
        <v>6.1596611318236683E-2</v>
      </c>
      <c r="O440" s="67">
        <v>620</v>
      </c>
      <c r="P440" s="68">
        <v>620</v>
      </c>
    </row>
    <row r="441" spans="1:16" ht="51" x14ac:dyDescent="0.25">
      <c r="A441" s="18"/>
      <c r="B441" s="20">
        <v>5003136</v>
      </c>
      <c r="C441" s="20" t="s">
        <v>1825</v>
      </c>
      <c r="D441" s="20">
        <v>3000387</v>
      </c>
      <c r="E441" s="20" t="s">
        <v>1790</v>
      </c>
      <c r="F441" s="20">
        <v>7</v>
      </c>
      <c r="G441" s="20" t="s">
        <v>1460</v>
      </c>
      <c r="H441" s="20">
        <v>455</v>
      </c>
      <c r="I441" s="20" t="s">
        <v>220</v>
      </c>
      <c r="J441" s="20">
        <v>455</v>
      </c>
      <c r="K441" s="20" t="s">
        <v>361</v>
      </c>
      <c r="L441" s="66">
        <v>9.7836000000000006E-2</v>
      </c>
      <c r="M441" s="67">
        <v>0.124573</v>
      </c>
      <c r="N441" s="68">
        <v>0.12457228475250304</v>
      </c>
      <c r="O441" s="67">
        <v>358</v>
      </c>
      <c r="P441" s="68">
        <v>24</v>
      </c>
    </row>
    <row r="442" spans="1:16" ht="51" x14ac:dyDescent="0.25">
      <c r="A442" s="18"/>
      <c r="B442" s="20">
        <v>5003136</v>
      </c>
      <c r="C442" s="20" t="s">
        <v>1825</v>
      </c>
      <c r="D442" s="20">
        <v>3000387</v>
      </c>
      <c r="E442" s="20" t="s">
        <v>1790</v>
      </c>
      <c r="F442" s="20">
        <v>7</v>
      </c>
      <c r="G442" s="20" t="s">
        <v>1460</v>
      </c>
      <c r="H442" s="20">
        <v>456</v>
      </c>
      <c r="I442" s="20" t="s">
        <v>221</v>
      </c>
      <c r="J442" s="20">
        <v>456</v>
      </c>
      <c r="K442" s="20" t="s">
        <v>362</v>
      </c>
      <c r="L442" s="66">
        <v>8.8187999999999989E-2</v>
      </c>
      <c r="M442" s="67">
        <v>0.361929</v>
      </c>
      <c r="N442" s="68">
        <v>0.36130877584218979</v>
      </c>
      <c r="O442" s="67">
        <v>509</v>
      </c>
      <c r="P442" s="68">
        <v>379</v>
      </c>
    </row>
    <row r="443" spans="1:16" ht="51" x14ac:dyDescent="0.25">
      <c r="A443" s="18"/>
      <c r="B443" s="20">
        <v>5003136</v>
      </c>
      <c r="C443" s="20" t="s">
        <v>1825</v>
      </c>
      <c r="D443" s="20">
        <v>3000387</v>
      </c>
      <c r="E443" s="20" t="s">
        <v>1790</v>
      </c>
      <c r="F443" s="20">
        <v>7</v>
      </c>
      <c r="G443" s="20" t="s">
        <v>1460</v>
      </c>
      <c r="H443" s="20">
        <v>457</v>
      </c>
      <c r="I443" s="20" t="s">
        <v>222</v>
      </c>
      <c r="J443" s="20">
        <v>457</v>
      </c>
      <c r="K443" s="20" t="s">
        <v>363</v>
      </c>
      <c r="L443" s="66">
        <v>0.73143400000000003</v>
      </c>
      <c r="M443" s="67">
        <v>0.65768399999999994</v>
      </c>
      <c r="N443" s="68">
        <v>0.65669321455061436</v>
      </c>
      <c r="O443" s="67">
        <v>5336</v>
      </c>
      <c r="P443" s="68">
        <v>4647.6000003814697</v>
      </c>
    </row>
    <row r="444" spans="1:16" ht="51" x14ac:dyDescent="0.25">
      <c r="A444" s="18"/>
      <c r="B444" s="20">
        <v>5003136</v>
      </c>
      <c r="C444" s="20" t="s">
        <v>1825</v>
      </c>
      <c r="D444" s="20">
        <v>3000387</v>
      </c>
      <c r="E444" s="20" t="s">
        <v>1790</v>
      </c>
      <c r="F444" s="20">
        <v>7</v>
      </c>
      <c r="G444" s="20" t="s">
        <v>1460</v>
      </c>
      <c r="H444" s="20">
        <v>458</v>
      </c>
      <c r="I444" s="20" t="s">
        <v>223</v>
      </c>
      <c r="J444" s="20">
        <v>458</v>
      </c>
      <c r="K444" s="20" t="s">
        <v>364</v>
      </c>
      <c r="L444" s="66">
        <v>0.32867399999999991</v>
      </c>
      <c r="M444" s="67">
        <v>0.39423699999999995</v>
      </c>
      <c r="N444" s="68">
        <v>0.39422292899325839</v>
      </c>
      <c r="O444" s="67">
        <v>6882</v>
      </c>
      <c r="P444" s="68">
        <v>6881</v>
      </c>
    </row>
    <row r="445" spans="1:16" ht="51" x14ac:dyDescent="0.25">
      <c r="A445" s="18"/>
      <c r="B445" s="20">
        <v>5003136</v>
      </c>
      <c r="C445" s="20" t="s">
        <v>1825</v>
      </c>
      <c r="D445" s="20">
        <v>3000387</v>
      </c>
      <c r="E445" s="20" t="s">
        <v>1790</v>
      </c>
      <c r="F445" s="20">
        <v>7</v>
      </c>
      <c r="G445" s="20" t="s">
        <v>1460</v>
      </c>
      <c r="H445" s="20">
        <v>459</v>
      </c>
      <c r="I445" s="20" t="s">
        <v>224</v>
      </c>
      <c r="J445" s="20">
        <v>459</v>
      </c>
      <c r="K445" s="20" t="s">
        <v>365</v>
      </c>
      <c r="L445" s="66">
        <v>0.52848300000000004</v>
      </c>
      <c r="M445" s="67">
        <v>0.61376600000000003</v>
      </c>
      <c r="N445" s="68">
        <v>0.61242138565285131</v>
      </c>
      <c r="O445" s="67">
        <v>37695</v>
      </c>
      <c r="P445" s="68">
        <v>37694.699981689453</v>
      </c>
    </row>
    <row r="446" spans="1:16" ht="51" x14ac:dyDescent="0.25">
      <c r="A446" s="18"/>
      <c r="B446" s="20">
        <v>5003136</v>
      </c>
      <c r="C446" s="20" t="s">
        <v>1825</v>
      </c>
      <c r="D446" s="20">
        <v>3000387</v>
      </c>
      <c r="E446" s="20" t="s">
        <v>1790</v>
      </c>
      <c r="F446" s="20">
        <v>7</v>
      </c>
      <c r="G446" s="20" t="s">
        <v>1460</v>
      </c>
      <c r="H446" s="20">
        <v>460</v>
      </c>
      <c r="I446" s="20" t="s">
        <v>225</v>
      </c>
      <c r="J446" s="20">
        <v>460</v>
      </c>
      <c r="K446" s="20" t="s">
        <v>366</v>
      </c>
      <c r="L446" s="66">
        <v>1.2826999999999998E-2</v>
      </c>
      <c r="M446" s="67">
        <v>0.20154</v>
      </c>
      <c r="N446" s="68">
        <v>0.20005965977907181</v>
      </c>
      <c r="O446" s="67">
        <v>118</v>
      </c>
      <c r="P446" s="68">
        <v>118</v>
      </c>
    </row>
    <row r="447" spans="1:16" ht="51" x14ac:dyDescent="0.25">
      <c r="A447" s="18"/>
      <c r="B447" s="20">
        <v>5003136</v>
      </c>
      <c r="C447" s="20" t="s">
        <v>1825</v>
      </c>
      <c r="D447" s="20">
        <v>3000387</v>
      </c>
      <c r="E447" s="20" t="s">
        <v>1790</v>
      </c>
      <c r="F447" s="20">
        <v>7</v>
      </c>
      <c r="G447" s="20" t="s">
        <v>1460</v>
      </c>
      <c r="H447" s="20">
        <v>461</v>
      </c>
      <c r="I447" s="20" t="s">
        <v>226</v>
      </c>
      <c r="J447" s="20">
        <v>461</v>
      </c>
      <c r="K447" s="20" t="s">
        <v>367</v>
      </c>
      <c r="L447" s="66">
        <v>4.6586999999999996E-2</v>
      </c>
      <c r="M447" s="67">
        <v>0.12658700000000001</v>
      </c>
      <c r="N447" s="68">
        <v>0.12658658623695374</v>
      </c>
      <c r="O447" s="67">
        <v>250</v>
      </c>
      <c r="P447" s="68">
        <v>250</v>
      </c>
    </row>
    <row r="448" spans="1:16" ht="51" x14ac:dyDescent="0.25">
      <c r="A448" s="18"/>
      <c r="B448" s="20">
        <v>5003136</v>
      </c>
      <c r="C448" s="20" t="s">
        <v>1825</v>
      </c>
      <c r="D448" s="20">
        <v>3000387</v>
      </c>
      <c r="E448" s="20" t="s">
        <v>1790</v>
      </c>
      <c r="F448" s="20">
        <v>7</v>
      </c>
      <c r="G448" s="20" t="s">
        <v>1460</v>
      </c>
      <c r="H448" s="20">
        <v>462</v>
      </c>
      <c r="I448" s="20" t="s">
        <v>227</v>
      </c>
      <c r="J448" s="20">
        <v>462</v>
      </c>
      <c r="K448" s="20" t="s">
        <v>368</v>
      </c>
      <c r="L448" s="66">
        <v>0</v>
      </c>
      <c r="M448" s="67">
        <v>0.30748399999999998</v>
      </c>
      <c r="N448" s="68">
        <v>0.30657472950406373</v>
      </c>
      <c r="O448" s="67">
        <v>478</v>
      </c>
      <c r="P448" s="68">
        <v>475.65599060058594</v>
      </c>
    </row>
    <row r="449" spans="1:16" ht="51" x14ac:dyDescent="0.25">
      <c r="A449" s="18"/>
      <c r="B449" s="20">
        <v>5003136</v>
      </c>
      <c r="C449" s="20" t="s">
        <v>1825</v>
      </c>
      <c r="D449" s="20">
        <v>3000387</v>
      </c>
      <c r="E449" s="20" t="s">
        <v>1790</v>
      </c>
      <c r="F449" s="20">
        <v>7</v>
      </c>
      <c r="G449" s="20" t="s">
        <v>1460</v>
      </c>
      <c r="H449" s="20">
        <v>463</v>
      </c>
      <c r="I449" s="20" t="s">
        <v>228</v>
      </c>
      <c r="J449" s="20">
        <v>463</v>
      </c>
      <c r="K449" s="20" t="s">
        <v>369</v>
      </c>
      <c r="L449" s="66">
        <v>0.59803100000000009</v>
      </c>
      <c r="M449" s="67">
        <v>0.58783099999999999</v>
      </c>
      <c r="N449" s="68">
        <v>0.58760818233713508</v>
      </c>
      <c r="O449" s="67">
        <v>1546</v>
      </c>
      <c r="P449" s="68">
        <v>1546</v>
      </c>
    </row>
    <row r="450" spans="1:16" ht="51" x14ac:dyDescent="0.25">
      <c r="A450" s="18"/>
      <c r="B450" s="20">
        <v>5003136</v>
      </c>
      <c r="C450" s="20" t="s">
        <v>1825</v>
      </c>
      <c r="D450" s="20">
        <v>3000387</v>
      </c>
      <c r="E450" s="20" t="s">
        <v>1790</v>
      </c>
      <c r="F450" s="20">
        <v>7</v>
      </c>
      <c r="G450" s="20" t="s">
        <v>1460</v>
      </c>
      <c r="H450" s="20">
        <v>464</v>
      </c>
      <c r="I450" s="20" t="s">
        <v>229</v>
      </c>
      <c r="J450" s="20">
        <v>464</v>
      </c>
      <c r="K450" s="20" t="s">
        <v>370</v>
      </c>
      <c r="L450" s="66">
        <v>0.12737300000000001</v>
      </c>
      <c r="M450" s="67">
        <v>0.16512100000000002</v>
      </c>
      <c r="N450" s="68">
        <v>0.14824524987488985</v>
      </c>
      <c r="O450" s="67">
        <v>1028</v>
      </c>
      <c r="P450" s="68">
        <v>787.0159912109375</v>
      </c>
    </row>
    <row r="451" spans="1:16" ht="51" x14ac:dyDescent="0.25">
      <c r="A451" s="18"/>
      <c r="B451" s="20">
        <v>5003138</v>
      </c>
      <c r="C451" s="20" t="s">
        <v>1827</v>
      </c>
      <c r="D451" s="20">
        <v>3000387</v>
      </c>
      <c r="E451" s="20" t="s">
        <v>1790</v>
      </c>
      <c r="F451" s="20">
        <v>236</v>
      </c>
      <c r="G451" s="20" t="s">
        <v>299</v>
      </c>
      <c r="H451" s="20">
        <v>10</v>
      </c>
      <c r="I451" s="20" t="s">
        <v>108</v>
      </c>
      <c r="J451" s="20">
        <v>10</v>
      </c>
      <c r="K451" s="20" t="s">
        <v>1553</v>
      </c>
      <c r="L451" s="66">
        <v>0.17175000000000001</v>
      </c>
      <c r="M451" s="67">
        <v>5.5276920000000009</v>
      </c>
      <c r="N451" s="68">
        <v>5.5276908967643976</v>
      </c>
      <c r="O451" s="67">
        <v>93208</v>
      </c>
      <c r="P451" s="68">
        <v>92725</v>
      </c>
    </row>
    <row r="452" spans="1:16" ht="51" x14ac:dyDescent="0.25">
      <c r="A452" s="18"/>
      <c r="B452" s="20">
        <v>5003138</v>
      </c>
      <c r="C452" s="20" t="s">
        <v>1827</v>
      </c>
      <c r="D452" s="20">
        <v>3000387</v>
      </c>
      <c r="E452" s="20" t="s">
        <v>1790</v>
      </c>
      <c r="F452" s="20">
        <v>236</v>
      </c>
      <c r="G452" s="20" t="s">
        <v>299</v>
      </c>
      <c r="H452" s="20">
        <v>10</v>
      </c>
      <c r="I452" s="20" t="s">
        <v>108</v>
      </c>
      <c r="J452" s="20">
        <v>26</v>
      </c>
      <c r="K452" s="20" t="s">
        <v>1554</v>
      </c>
      <c r="L452" s="66">
        <v>55.796536000000003</v>
      </c>
      <c r="M452" s="67">
        <v>25.134433000000001</v>
      </c>
      <c r="N452" s="68">
        <v>25.1344313621521</v>
      </c>
      <c r="O452" s="67">
        <v>71785</v>
      </c>
      <c r="P452" s="68">
        <v>71760</v>
      </c>
    </row>
    <row r="453" spans="1:16" ht="51" x14ac:dyDescent="0.25">
      <c r="A453" s="18"/>
      <c r="B453" s="20">
        <v>5003138</v>
      </c>
      <c r="C453" s="20" t="s">
        <v>1827</v>
      </c>
      <c r="D453" s="20">
        <v>3000387</v>
      </c>
      <c r="E453" s="20" t="s">
        <v>1790</v>
      </c>
      <c r="F453" s="20">
        <v>236</v>
      </c>
      <c r="G453" s="20" t="s">
        <v>299</v>
      </c>
      <c r="H453" s="20">
        <v>440</v>
      </c>
      <c r="I453" s="20" t="s">
        <v>205</v>
      </c>
      <c r="J453" s="20">
        <v>440</v>
      </c>
      <c r="K453" s="20" t="s">
        <v>346</v>
      </c>
      <c r="L453" s="66">
        <v>2.5016E-2</v>
      </c>
      <c r="M453" s="67">
        <v>2.5016E-2</v>
      </c>
      <c r="N453" s="68">
        <v>2.5016000494360924E-2</v>
      </c>
      <c r="O453" s="67">
        <v>50</v>
      </c>
      <c r="P453" s="68">
        <v>50</v>
      </c>
    </row>
    <row r="454" spans="1:16" ht="51" x14ac:dyDescent="0.25">
      <c r="A454" s="18"/>
      <c r="B454" s="20">
        <v>5003138</v>
      </c>
      <c r="C454" s="20" t="s">
        <v>1827</v>
      </c>
      <c r="D454" s="20">
        <v>3000387</v>
      </c>
      <c r="E454" s="20" t="s">
        <v>1790</v>
      </c>
      <c r="F454" s="20">
        <v>236</v>
      </c>
      <c r="G454" s="20" t="s">
        <v>299</v>
      </c>
      <c r="H454" s="20">
        <v>441</v>
      </c>
      <c r="I454" s="20" t="s">
        <v>206</v>
      </c>
      <c r="J454" s="20">
        <v>441</v>
      </c>
      <c r="K454" s="20" t="s">
        <v>347</v>
      </c>
      <c r="L454" s="66">
        <v>8.4010000000000015E-2</v>
      </c>
      <c r="M454" s="67">
        <v>7.1834000000000009E-2</v>
      </c>
      <c r="N454" s="68">
        <v>6.9234000344295055E-2</v>
      </c>
      <c r="O454" s="67">
        <v>1105</v>
      </c>
      <c r="P454" s="68">
        <v>1008</v>
      </c>
    </row>
    <row r="455" spans="1:16" ht="51" x14ac:dyDescent="0.25">
      <c r="A455" s="18"/>
      <c r="B455" s="20">
        <v>5003138</v>
      </c>
      <c r="C455" s="20" t="s">
        <v>1827</v>
      </c>
      <c r="D455" s="20">
        <v>3000387</v>
      </c>
      <c r="E455" s="20" t="s">
        <v>1790</v>
      </c>
      <c r="F455" s="20">
        <v>236</v>
      </c>
      <c r="G455" s="20" t="s">
        <v>299</v>
      </c>
      <c r="H455" s="20">
        <v>442</v>
      </c>
      <c r="I455" s="20" t="s">
        <v>207</v>
      </c>
      <c r="J455" s="20">
        <v>442</v>
      </c>
      <c r="K455" s="20" t="s">
        <v>348</v>
      </c>
      <c r="L455" s="66">
        <v>5.0577999999999998E-2</v>
      </c>
      <c r="M455" s="67">
        <v>4.4087000000000001E-2</v>
      </c>
      <c r="N455" s="68">
        <v>4.4086996465921402E-2</v>
      </c>
      <c r="O455" s="67">
        <v>238</v>
      </c>
      <c r="P455" s="68">
        <v>238</v>
      </c>
    </row>
    <row r="456" spans="1:16" ht="51" x14ac:dyDescent="0.25">
      <c r="A456" s="18"/>
      <c r="B456" s="20">
        <v>5003138</v>
      </c>
      <c r="C456" s="20" t="s">
        <v>1827</v>
      </c>
      <c r="D456" s="20">
        <v>3000387</v>
      </c>
      <c r="E456" s="20" t="s">
        <v>1790</v>
      </c>
      <c r="F456" s="20">
        <v>236</v>
      </c>
      <c r="G456" s="20" t="s">
        <v>299</v>
      </c>
      <c r="H456" s="20">
        <v>443</v>
      </c>
      <c r="I456" s="20" t="s">
        <v>208</v>
      </c>
      <c r="J456" s="20">
        <v>443</v>
      </c>
      <c r="K456" s="20" t="s">
        <v>349</v>
      </c>
      <c r="L456" s="66">
        <v>2.8319999999999998E-2</v>
      </c>
      <c r="M456" s="67">
        <v>7.7200000000000003E-3</v>
      </c>
      <c r="N456" s="68">
        <v>7.6637999154627323E-3</v>
      </c>
      <c r="O456" s="67">
        <v>475</v>
      </c>
      <c r="P456" s="68">
        <v>475</v>
      </c>
    </row>
    <row r="457" spans="1:16" ht="51" x14ac:dyDescent="0.25">
      <c r="A457" s="18"/>
      <c r="B457" s="20">
        <v>5003138</v>
      </c>
      <c r="C457" s="20" t="s">
        <v>1827</v>
      </c>
      <c r="D457" s="20">
        <v>3000387</v>
      </c>
      <c r="E457" s="20" t="s">
        <v>1790</v>
      </c>
      <c r="F457" s="20">
        <v>236</v>
      </c>
      <c r="G457" s="20" t="s">
        <v>299</v>
      </c>
      <c r="H457" s="20">
        <v>444</v>
      </c>
      <c r="I457" s="20" t="s">
        <v>209</v>
      </c>
      <c r="J457" s="20">
        <v>444</v>
      </c>
      <c r="K457" s="20" t="s">
        <v>350</v>
      </c>
      <c r="L457" s="66">
        <v>0.12758800000000001</v>
      </c>
      <c r="M457" s="67">
        <v>0.14108799999999999</v>
      </c>
      <c r="N457" s="68">
        <v>0.14053270337171853</v>
      </c>
      <c r="O457" s="67">
        <v>645</v>
      </c>
      <c r="P457" s="68">
        <v>643</v>
      </c>
    </row>
    <row r="458" spans="1:16" ht="51" x14ac:dyDescent="0.25">
      <c r="A458" s="18"/>
      <c r="B458" s="20">
        <v>5003138</v>
      </c>
      <c r="C458" s="20" t="s">
        <v>1827</v>
      </c>
      <c r="D458" s="20">
        <v>3000387</v>
      </c>
      <c r="E458" s="20" t="s">
        <v>1790</v>
      </c>
      <c r="F458" s="20">
        <v>236</v>
      </c>
      <c r="G458" s="20" t="s">
        <v>299</v>
      </c>
      <c r="H458" s="20">
        <v>445</v>
      </c>
      <c r="I458" s="20" t="s">
        <v>210</v>
      </c>
      <c r="J458" s="20">
        <v>445</v>
      </c>
      <c r="K458" s="20" t="s">
        <v>351</v>
      </c>
      <c r="L458" s="66">
        <v>7.8270000000000006E-3</v>
      </c>
      <c r="M458" s="67">
        <v>7.8270000000000006E-3</v>
      </c>
      <c r="N458" s="68">
        <v>7.827000052202493E-3</v>
      </c>
      <c r="O458" s="67">
        <v>805</v>
      </c>
      <c r="P458" s="68">
        <v>805</v>
      </c>
    </row>
    <row r="459" spans="1:16" ht="51" x14ac:dyDescent="0.25">
      <c r="A459" s="18"/>
      <c r="B459" s="20">
        <v>5003138</v>
      </c>
      <c r="C459" s="20" t="s">
        <v>1827</v>
      </c>
      <c r="D459" s="20">
        <v>3000387</v>
      </c>
      <c r="E459" s="20" t="s">
        <v>1790</v>
      </c>
      <c r="F459" s="20">
        <v>236</v>
      </c>
      <c r="G459" s="20" t="s">
        <v>299</v>
      </c>
      <c r="H459" s="20">
        <v>446</v>
      </c>
      <c r="I459" s="20" t="s">
        <v>211</v>
      </c>
      <c r="J459" s="20">
        <v>446</v>
      </c>
      <c r="K459" s="20" t="s">
        <v>352</v>
      </c>
      <c r="L459" s="66">
        <v>2.7789000000000001E-2</v>
      </c>
      <c r="M459" s="67">
        <v>3.1103000000000002E-2</v>
      </c>
      <c r="N459" s="68">
        <v>3.1102599459700286E-2</v>
      </c>
      <c r="O459" s="67">
        <v>562</v>
      </c>
      <c r="P459" s="68">
        <v>562</v>
      </c>
    </row>
    <row r="460" spans="1:16" ht="51" x14ac:dyDescent="0.25">
      <c r="A460" s="18"/>
      <c r="B460" s="20">
        <v>5003138</v>
      </c>
      <c r="C460" s="20" t="s">
        <v>1827</v>
      </c>
      <c r="D460" s="20">
        <v>3000387</v>
      </c>
      <c r="E460" s="20" t="s">
        <v>1790</v>
      </c>
      <c r="F460" s="20">
        <v>236</v>
      </c>
      <c r="G460" s="20" t="s">
        <v>299</v>
      </c>
      <c r="H460" s="20">
        <v>448</v>
      </c>
      <c r="I460" s="20" t="s">
        <v>213</v>
      </c>
      <c r="J460" s="20">
        <v>448</v>
      </c>
      <c r="K460" s="20" t="s">
        <v>354</v>
      </c>
      <c r="L460" s="66">
        <v>0.10585</v>
      </c>
      <c r="M460" s="67">
        <v>0.10585</v>
      </c>
      <c r="N460" s="68">
        <v>0.10577779868617654</v>
      </c>
      <c r="O460" s="67">
        <v>220</v>
      </c>
      <c r="P460" s="68">
        <v>220</v>
      </c>
    </row>
    <row r="461" spans="1:16" ht="51" x14ac:dyDescent="0.25">
      <c r="A461" s="18"/>
      <c r="B461" s="20">
        <v>5003138</v>
      </c>
      <c r="C461" s="20" t="s">
        <v>1827</v>
      </c>
      <c r="D461" s="20">
        <v>3000387</v>
      </c>
      <c r="E461" s="20" t="s">
        <v>1790</v>
      </c>
      <c r="F461" s="20">
        <v>236</v>
      </c>
      <c r="G461" s="20" t="s">
        <v>299</v>
      </c>
      <c r="H461" s="20">
        <v>450</v>
      </c>
      <c r="I461" s="20" t="s">
        <v>215</v>
      </c>
      <c r="J461" s="20">
        <v>450</v>
      </c>
      <c r="K461" s="20" t="s">
        <v>356</v>
      </c>
      <c r="L461" s="66">
        <v>0.20699800000000002</v>
      </c>
      <c r="M461" s="67">
        <v>0.15761</v>
      </c>
      <c r="N461" s="68">
        <v>0.14270365796983242</v>
      </c>
      <c r="O461" s="67">
        <v>830</v>
      </c>
      <c r="P461" s="68">
        <v>830</v>
      </c>
    </row>
    <row r="462" spans="1:16" ht="51" x14ac:dyDescent="0.25">
      <c r="A462" s="18"/>
      <c r="B462" s="20">
        <v>5003138</v>
      </c>
      <c r="C462" s="20" t="s">
        <v>1827</v>
      </c>
      <c r="D462" s="20">
        <v>3000387</v>
      </c>
      <c r="E462" s="20" t="s">
        <v>1790</v>
      </c>
      <c r="F462" s="20">
        <v>236</v>
      </c>
      <c r="G462" s="20" t="s">
        <v>299</v>
      </c>
      <c r="H462" s="20">
        <v>451</v>
      </c>
      <c r="I462" s="20" t="s">
        <v>216</v>
      </c>
      <c r="J462" s="20">
        <v>451</v>
      </c>
      <c r="K462" s="20" t="s">
        <v>357</v>
      </c>
      <c r="L462" s="66">
        <v>4.1428999999999994E-2</v>
      </c>
      <c r="M462" s="67">
        <v>4.6557999999999995E-2</v>
      </c>
      <c r="N462" s="68">
        <v>3.2678999938070774E-2</v>
      </c>
      <c r="O462" s="67">
        <v>1348</v>
      </c>
      <c r="P462" s="68">
        <v>1202</v>
      </c>
    </row>
    <row r="463" spans="1:16" ht="51" x14ac:dyDescent="0.25">
      <c r="A463" s="18"/>
      <c r="B463" s="20">
        <v>5003138</v>
      </c>
      <c r="C463" s="20" t="s">
        <v>1827</v>
      </c>
      <c r="D463" s="20">
        <v>3000387</v>
      </c>
      <c r="E463" s="20" t="s">
        <v>1790</v>
      </c>
      <c r="F463" s="20">
        <v>236</v>
      </c>
      <c r="G463" s="20" t="s">
        <v>299</v>
      </c>
      <c r="H463" s="20">
        <v>452</v>
      </c>
      <c r="I463" s="20" t="s">
        <v>217</v>
      </c>
      <c r="J463" s="20">
        <v>452</v>
      </c>
      <c r="K463" s="20" t="s">
        <v>358</v>
      </c>
      <c r="L463" s="66">
        <v>4.8147999999999996E-2</v>
      </c>
      <c r="M463" s="67">
        <v>7.5385999999999995E-2</v>
      </c>
      <c r="N463" s="68">
        <v>7.1479998121503741E-2</v>
      </c>
      <c r="O463" s="67">
        <v>1463</v>
      </c>
      <c r="P463" s="68">
        <v>1463</v>
      </c>
    </row>
    <row r="464" spans="1:16" ht="51" x14ac:dyDescent="0.25">
      <c r="A464" s="18"/>
      <c r="B464" s="20">
        <v>5003138</v>
      </c>
      <c r="C464" s="20" t="s">
        <v>1827</v>
      </c>
      <c r="D464" s="20">
        <v>3000387</v>
      </c>
      <c r="E464" s="20" t="s">
        <v>1790</v>
      </c>
      <c r="F464" s="20">
        <v>236</v>
      </c>
      <c r="G464" s="20" t="s">
        <v>299</v>
      </c>
      <c r="H464" s="20">
        <v>453</v>
      </c>
      <c r="I464" s="20" t="s">
        <v>218</v>
      </c>
      <c r="J464" s="20">
        <v>453</v>
      </c>
      <c r="K464" s="20" t="s">
        <v>359</v>
      </c>
      <c r="L464" s="66">
        <v>0.28942599999999996</v>
      </c>
      <c r="M464" s="67">
        <v>0.19936500000000004</v>
      </c>
      <c r="N464" s="68">
        <v>0.19936359999701381</v>
      </c>
      <c r="O464" s="67">
        <v>1787</v>
      </c>
      <c r="P464" s="68">
        <v>1787</v>
      </c>
    </row>
    <row r="465" spans="1:16" ht="51" x14ac:dyDescent="0.25">
      <c r="A465" s="18"/>
      <c r="B465" s="20">
        <v>5003138</v>
      </c>
      <c r="C465" s="20" t="s">
        <v>1827</v>
      </c>
      <c r="D465" s="20">
        <v>3000387</v>
      </c>
      <c r="E465" s="20" t="s">
        <v>1790</v>
      </c>
      <c r="F465" s="20">
        <v>236</v>
      </c>
      <c r="G465" s="20" t="s">
        <v>299</v>
      </c>
      <c r="H465" s="20">
        <v>455</v>
      </c>
      <c r="I465" s="20" t="s">
        <v>220</v>
      </c>
      <c r="J465" s="20">
        <v>455</v>
      </c>
      <c r="K465" s="20" t="s">
        <v>361</v>
      </c>
      <c r="L465" s="66">
        <v>6.7739999999999996E-3</v>
      </c>
      <c r="M465" s="67">
        <v>5.5389999999999997E-3</v>
      </c>
      <c r="N465" s="68">
        <v>5.5390000052284449E-3</v>
      </c>
      <c r="O465" s="67">
        <v>108</v>
      </c>
      <c r="P465" s="68">
        <v>28</v>
      </c>
    </row>
    <row r="466" spans="1:16" ht="51" x14ac:dyDescent="0.25">
      <c r="A466" s="18"/>
      <c r="B466" s="20">
        <v>5003138</v>
      </c>
      <c r="C466" s="20" t="s">
        <v>1827</v>
      </c>
      <c r="D466" s="20">
        <v>3000387</v>
      </c>
      <c r="E466" s="20" t="s">
        <v>1790</v>
      </c>
      <c r="F466" s="20">
        <v>236</v>
      </c>
      <c r="G466" s="20" t="s">
        <v>299</v>
      </c>
      <c r="H466" s="20">
        <v>456</v>
      </c>
      <c r="I466" s="20" t="s">
        <v>221</v>
      </c>
      <c r="J466" s="20">
        <v>456</v>
      </c>
      <c r="K466" s="20" t="s">
        <v>362</v>
      </c>
      <c r="L466" s="66">
        <v>2.3529000000000001E-2</v>
      </c>
      <c r="M466" s="67">
        <v>1.8013999999999999E-2</v>
      </c>
      <c r="N466" s="68">
        <v>1.7513999715447426E-2</v>
      </c>
      <c r="O466" s="67">
        <v>83</v>
      </c>
      <c r="P466" s="68">
        <v>83</v>
      </c>
    </row>
    <row r="467" spans="1:16" ht="51" x14ac:dyDescent="0.25">
      <c r="A467" s="18"/>
      <c r="B467" s="20">
        <v>5003138</v>
      </c>
      <c r="C467" s="20" t="s">
        <v>1827</v>
      </c>
      <c r="D467" s="20">
        <v>3000387</v>
      </c>
      <c r="E467" s="20" t="s">
        <v>1790</v>
      </c>
      <c r="F467" s="20">
        <v>236</v>
      </c>
      <c r="G467" s="20" t="s">
        <v>299</v>
      </c>
      <c r="H467" s="20">
        <v>457</v>
      </c>
      <c r="I467" s="20" t="s">
        <v>222</v>
      </c>
      <c r="J467" s="20">
        <v>457</v>
      </c>
      <c r="K467" s="20" t="s">
        <v>363</v>
      </c>
      <c r="L467" s="66">
        <v>7.4428000000000008E-2</v>
      </c>
      <c r="M467" s="67">
        <v>7.4428000000000008E-2</v>
      </c>
      <c r="N467" s="68">
        <v>7.4403441103640944E-2</v>
      </c>
      <c r="O467" s="67">
        <v>2049</v>
      </c>
      <c r="P467" s="68">
        <v>1968</v>
      </c>
    </row>
    <row r="468" spans="1:16" ht="51" x14ac:dyDescent="0.25">
      <c r="A468" s="18"/>
      <c r="B468" s="20">
        <v>5003138</v>
      </c>
      <c r="C468" s="20" t="s">
        <v>1827</v>
      </c>
      <c r="D468" s="20">
        <v>3000387</v>
      </c>
      <c r="E468" s="20" t="s">
        <v>1790</v>
      </c>
      <c r="F468" s="20">
        <v>236</v>
      </c>
      <c r="G468" s="20" t="s">
        <v>299</v>
      </c>
      <c r="H468" s="20">
        <v>458</v>
      </c>
      <c r="I468" s="20" t="s">
        <v>223</v>
      </c>
      <c r="J468" s="20">
        <v>458</v>
      </c>
      <c r="K468" s="20" t="s">
        <v>364</v>
      </c>
      <c r="L468" s="66">
        <v>8.8760000000000002E-3</v>
      </c>
      <c r="M468" s="67">
        <v>1.1376000000000001E-2</v>
      </c>
      <c r="N468" s="68">
        <v>1.1376000940799713E-2</v>
      </c>
      <c r="O468" s="67">
        <v>180</v>
      </c>
      <c r="P468" s="68">
        <v>180</v>
      </c>
    </row>
    <row r="469" spans="1:16" ht="51" x14ac:dyDescent="0.25">
      <c r="A469" s="18"/>
      <c r="B469" s="20">
        <v>5003138</v>
      </c>
      <c r="C469" s="20" t="s">
        <v>1827</v>
      </c>
      <c r="D469" s="20">
        <v>3000387</v>
      </c>
      <c r="E469" s="20" t="s">
        <v>1790</v>
      </c>
      <c r="F469" s="20">
        <v>236</v>
      </c>
      <c r="G469" s="20" t="s">
        <v>299</v>
      </c>
      <c r="H469" s="20">
        <v>461</v>
      </c>
      <c r="I469" s="20" t="s">
        <v>226</v>
      </c>
      <c r="J469" s="20">
        <v>461</v>
      </c>
      <c r="K469" s="20" t="s">
        <v>367</v>
      </c>
      <c r="L469" s="66">
        <v>1.5928999999999999E-2</v>
      </c>
      <c r="M469" s="67">
        <v>1.5928999999999999E-2</v>
      </c>
      <c r="N469" s="68">
        <v>1.5928999680909328E-2</v>
      </c>
      <c r="O469" s="67">
        <v>138</v>
      </c>
      <c r="P469" s="68">
        <v>138</v>
      </c>
    </row>
    <row r="470" spans="1:16" ht="51" x14ac:dyDescent="0.25">
      <c r="A470" s="18"/>
      <c r="B470" s="20">
        <v>5003138</v>
      </c>
      <c r="C470" s="20" t="s">
        <v>1827</v>
      </c>
      <c r="D470" s="20">
        <v>3000387</v>
      </c>
      <c r="E470" s="20" t="s">
        <v>1790</v>
      </c>
      <c r="F470" s="20">
        <v>236</v>
      </c>
      <c r="G470" s="20" t="s">
        <v>299</v>
      </c>
      <c r="H470" s="20">
        <v>462</v>
      </c>
      <c r="I470" s="20" t="s">
        <v>227</v>
      </c>
      <c r="J470" s="20">
        <v>462</v>
      </c>
      <c r="K470" s="20" t="s">
        <v>368</v>
      </c>
      <c r="L470" s="66">
        <v>3.3807999999999998E-2</v>
      </c>
      <c r="M470" s="67">
        <v>3.3807999999999998E-2</v>
      </c>
      <c r="N470" s="68">
        <v>3.3653999445959926E-2</v>
      </c>
      <c r="O470" s="67">
        <v>307</v>
      </c>
      <c r="P470" s="68">
        <v>306</v>
      </c>
    </row>
    <row r="471" spans="1:16" ht="51" x14ac:dyDescent="0.25">
      <c r="A471" s="18"/>
      <c r="B471" s="20">
        <v>5003138</v>
      </c>
      <c r="C471" s="20" t="s">
        <v>1827</v>
      </c>
      <c r="D471" s="20">
        <v>3000387</v>
      </c>
      <c r="E471" s="20" t="s">
        <v>1790</v>
      </c>
      <c r="F471" s="20">
        <v>236</v>
      </c>
      <c r="G471" s="20" t="s">
        <v>299</v>
      </c>
      <c r="H471" s="20">
        <v>464</v>
      </c>
      <c r="I471" s="20" t="s">
        <v>229</v>
      </c>
      <c r="J471" s="20">
        <v>464</v>
      </c>
      <c r="K471" s="20" t="s">
        <v>370</v>
      </c>
      <c r="L471" s="66">
        <v>1.1273999999999999E-2</v>
      </c>
      <c r="M471" s="67">
        <v>1.1273999999999999E-2</v>
      </c>
      <c r="N471" s="68">
        <v>1.1274000164121389E-2</v>
      </c>
      <c r="O471" s="67">
        <v>150</v>
      </c>
      <c r="P471" s="68">
        <v>0</v>
      </c>
    </row>
    <row r="472" spans="1:16" ht="51" x14ac:dyDescent="0.25">
      <c r="A472" s="18"/>
      <c r="B472" s="20">
        <v>5003139</v>
      </c>
      <c r="C472" s="20" t="s">
        <v>1828</v>
      </c>
      <c r="D472" s="20">
        <v>3000387</v>
      </c>
      <c r="E472" s="20" t="s">
        <v>1790</v>
      </c>
      <c r="F472" s="20">
        <v>236</v>
      </c>
      <c r="G472" s="20" t="s">
        <v>299</v>
      </c>
      <c r="H472" s="20">
        <v>10</v>
      </c>
      <c r="I472" s="20" t="s">
        <v>108</v>
      </c>
      <c r="J472" s="20">
        <v>10</v>
      </c>
      <c r="K472" s="20" t="s">
        <v>1553</v>
      </c>
      <c r="L472" s="66">
        <v>0.17174999999999999</v>
      </c>
      <c r="M472" s="67">
        <v>47.605392999999999</v>
      </c>
      <c r="N472" s="68">
        <v>47.577889521373436</v>
      </c>
      <c r="O472" s="67">
        <v>7040</v>
      </c>
      <c r="P472" s="68">
        <v>6652</v>
      </c>
    </row>
    <row r="473" spans="1:16" ht="51" x14ac:dyDescent="0.25">
      <c r="A473" s="18"/>
      <c r="B473" s="20">
        <v>5003139</v>
      </c>
      <c r="C473" s="20" t="s">
        <v>1828</v>
      </c>
      <c r="D473" s="20">
        <v>3000387</v>
      </c>
      <c r="E473" s="20" t="s">
        <v>1790</v>
      </c>
      <c r="F473" s="20">
        <v>236</v>
      </c>
      <c r="G473" s="20" t="s">
        <v>299</v>
      </c>
      <c r="H473" s="20">
        <v>10</v>
      </c>
      <c r="I473" s="20" t="s">
        <v>108</v>
      </c>
      <c r="J473" s="20">
        <v>26</v>
      </c>
      <c r="K473" s="20" t="s">
        <v>1554</v>
      </c>
      <c r="L473" s="66">
        <v>28.391500000000004</v>
      </c>
      <c r="M473" s="67">
        <v>0</v>
      </c>
      <c r="N473" s="68">
        <v>0</v>
      </c>
      <c r="O473" s="67">
        <v>60776</v>
      </c>
      <c r="P473" s="68">
        <v>0</v>
      </c>
    </row>
    <row r="474" spans="1:16" ht="51" x14ac:dyDescent="0.25">
      <c r="A474" s="18"/>
      <c r="B474" s="20">
        <v>5003139</v>
      </c>
      <c r="C474" s="20" t="s">
        <v>1828</v>
      </c>
      <c r="D474" s="20">
        <v>3000387</v>
      </c>
      <c r="E474" s="20" t="s">
        <v>1790</v>
      </c>
      <c r="F474" s="20">
        <v>236</v>
      </c>
      <c r="G474" s="20" t="s">
        <v>299</v>
      </c>
      <c r="H474" s="20">
        <v>440</v>
      </c>
      <c r="I474" s="20" t="s">
        <v>205</v>
      </c>
      <c r="J474" s="20">
        <v>440</v>
      </c>
      <c r="K474" s="20" t="s">
        <v>346</v>
      </c>
      <c r="L474" s="66">
        <v>2.3099999999999999E-2</v>
      </c>
      <c r="M474" s="67">
        <v>2.3099999999999999E-2</v>
      </c>
      <c r="N474" s="68">
        <v>2.3099998012185097E-2</v>
      </c>
      <c r="O474" s="67">
        <v>15</v>
      </c>
      <c r="P474" s="68">
        <v>15</v>
      </c>
    </row>
    <row r="475" spans="1:16" ht="51" x14ac:dyDescent="0.25">
      <c r="A475" s="18"/>
      <c r="B475" s="20">
        <v>5003139</v>
      </c>
      <c r="C475" s="20" t="s">
        <v>1828</v>
      </c>
      <c r="D475" s="20">
        <v>3000387</v>
      </c>
      <c r="E475" s="20" t="s">
        <v>1790</v>
      </c>
      <c r="F475" s="20">
        <v>236</v>
      </c>
      <c r="G475" s="20" t="s">
        <v>299</v>
      </c>
      <c r="H475" s="20">
        <v>441</v>
      </c>
      <c r="I475" s="20" t="s">
        <v>206</v>
      </c>
      <c r="J475" s="20">
        <v>441</v>
      </c>
      <c r="K475" s="20" t="s">
        <v>347</v>
      </c>
      <c r="L475" s="66">
        <v>1.3087000000000001E-2</v>
      </c>
      <c r="M475" s="67">
        <v>1.3087000000000001E-2</v>
      </c>
      <c r="N475" s="68">
        <v>9.7999998179147951E-3</v>
      </c>
      <c r="O475" s="67">
        <v>213</v>
      </c>
      <c r="P475" s="68">
        <v>213</v>
      </c>
    </row>
    <row r="476" spans="1:16" ht="51" x14ac:dyDescent="0.25">
      <c r="A476" s="18"/>
      <c r="B476" s="20">
        <v>5003139</v>
      </c>
      <c r="C476" s="20" t="s">
        <v>1828</v>
      </c>
      <c r="D476" s="20">
        <v>3000387</v>
      </c>
      <c r="E476" s="20" t="s">
        <v>1790</v>
      </c>
      <c r="F476" s="20">
        <v>236</v>
      </c>
      <c r="G476" s="20" t="s">
        <v>299</v>
      </c>
      <c r="H476" s="20">
        <v>444</v>
      </c>
      <c r="I476" s="20" t="s">
        <v>209</v>
      </c>
      <c r="J476" s="20">
        <v>444</v>
      </c>
      <c r="K476" s="20" t="s">
        <v>350</v>
      </c>
      <c r="L476" s="66">
        <v>4.3775000000000001E-2</v>
      </c>
      <c r="M476" s="67">
        <v>6.2274999999999997E-2</v>
      </c>
      <c r="N476" s="68">
        <v>6.2274999218061566E-2</v>
      </c>
      <c r="O476" s="67">
        <v>662</v>
      </c>
      <c r="P476" s="68">
        <v>660</v>
      </c>
    </row>
    <row r="477" spans="1:16" ht="51" x14ac:dyDescent="0.25">
      <c r="A477" s="18"/>
      <c r="B477" s="20">
        <v>5003139</v>
      </c>
      <c r="C477" s="20" t="s">
        <v>1828</v>
      </c>
      <c r="D477" s="20">
        <v>3000387</v>
      </c>
      <c r="E477" s="20" t="s">
        <v>1790</v>
      </c>
      <c r="F477" s="20">
        <v>236</v>
      </c>
      <c r="G477" s="20" t="s">
        <v>299</v>
      </c>
      <c r="H477" s="20">
        <v>445</v>
      </c>
      <c r="I477" s="20" t="s">
        <v>210</v>
      </c>
      <c r="J477" s="20">
        <v>445</v>
      </c>
      <c r="K477" s="20" t="s">
        <v>351</v>
      </c>
      <c r="L477" s="66">
        <v>1.6812999999999998E-2</v>
      </c>
      <c r="M477" s="67">
        <v>1.6813000000000002E-2</v>
      </c>
      <c r="N477" s="68">
        <v>1.6013000684324652E-2</v>
      </c>
      <c r="O477" s="67">
        <v>552</v>
      </c>
      <c r="P477" s="68">
        <v>552</v>
      </c>
    </row>
    <row r="478" spans="1:16" ht="51" x14ac:dyDescent="0.25">
      <c r="A478" s="18"/>
      <c r="B478" s="20">
        <v>5003139</v>
      </c>
      <c r="C478" s="20" t="s">
        <v>1828</v>
      </c>
      <c r="D478" s="20">
        <v>3000387</v>
      </c>
      <c r="E478" s="20" t="s">
        <v>1790</v>
      </c>
      <c r="F478" s="20">
        <v>236</v>
      </c>
      <c r="G478" s="20" t="s">
        <v>299</v>
      </c>
      <c r="H478" s="20">
        <v>446</v>
      </c>
      <c r="I478" s="20" t="s">
        <v>211</v>
      </c>
      <c r="J478" s="20">
        <v>446</v>
      </c>
      <c r="K478" s="20" t="s">
        <v>352</v>
      </c>
      <c r="L478" s="66">
        <v>1.8848999999999998E-2</v>
      </c>
      <c r="M478" s="67">
        <v>3.0349000000000001E-2</v>
      </c>
      <c r="N478" s="68">
        <v>2.7694999938830733E-2</v>
      </c>
      <c r="O478" s="67">
        <v>881</v>
      </c>
      <c r="P478" s="68">
        <v>881</v>
      </c>
    </row>
    <row r="479" spans="1:16" ht="51" x14ac:dyDescent="0.25">
      <c r="A479" s="18"/>
      <c r="B479" s="20">
        <v>5003139</v>
      </c>
      <c r="C479" s="20" t="s">
        <v>1828</v>
      </c>
      <c r="D479" s="20">
        <v>3000387</v>
      </c>
      <c r="E479" s="20" t="s">
        <v>1790</v>
      </c>
      <c r="F479" s="20">
        <v>236</v>
      </c>
      <c r="G479" s="20" t="s">
        <v>299</v>
      </c>
      <c r="H479" s="20">
        <v>448</v>
      </c>
      <c r="I479" s="20" t="s">
        <v>213</v>
      </c>
      <c r="J479" s="20">
        <v>448</v>
      </c>
      <c r="K479" s="20" t="s">
        <v>354</v>
      </c>
      <c r="L479" s="66">
        <v>2.2334999999999997E-2</v>
      </c>
      <c r="M479" s="67">
        <v>2.2334999999999997E-2</v>
      </c>
      <c r="N479" s="68">
        <v>2.2335001034662127E-2</v>
      </c>
      <c r="O479" s="67">
        <v>309</v>
      </c>
      <c r="P479" s="68">
        <v>309</v>
      </c>
    </row>
    <row r="480" spans="1:16" ht="51" x14ac:dyDescent="0.25">
      <c r="A480" s="18"/>
      <c r="B480" s="20">
        <v>5003139</v>
      </c>
      <c r="C480" s="20" t="s">
        <v>1828</v>
      </c>
      <c r="D480" s="20">
        <v>3000387</v>
      </c>
      <c r="E480" s="20" t="s">
        <v>1790</v>
      </c>
      <c r="F480" s="20">
        <v>236</v>
      </c>
      <c r="G480" s="20" t="s">
        <v>299</v>
      </c>
      <c r="H480" s="20">
        <v>452</v>
      </c>
      <c r="I480" s="20" t="s">
        <v>217</v>
      </c>
      <c r="J480" s="20">
        <v>452</v>
      </c>
      <c r="K480" s="20" t="s">
        <v>358</v>
      </c>
      <c r="L480" s="66">
        <v>0.16</v>
      </c>
      <c r="M480" s="67">
        <v>0.102759</v>
      </c>
      <c r="N480" s="68">
        <v>0.10275900224223733</v>
      </c>
      <c r="O480" s="67">
        <v>188</v>
      </c>
      <c r="P480" s="68">
        <v>188</v>
      </c>
    </row>
    <row r="481" spans="1:16" ht="51" x14ac:dyDescent="0.25">
      <c r="A481" s="18"/>
      <c r="B481" s="20">
        <v>5003139</v>
      </c>
      <c r="C481" s="20" t="s">
        <v>1828</v>
      </c>
      <c r="D481" s="20">
        <v>3000387</v>
      </c>
      <c r="E481" s="20" t="s">
        <v>1790</v>
      </c>
      <c r="F481" s="20">
        <v>236</v>
      </c>
      <c r="G481" s="20" t="s">
        <v>299</v>
      </c>
      <c r="H481" s="20">
        <v>453</v>
      </c>
      <c r="I481" s="20" t="s">
        <v>218</v>
      </c>
      <c r="J481" s="20">
        <v>453</v>
      </c>
      <c r="K481" s="20" t="s">
        <v>359</v>
      </c>
      <c r="L481" s="66">
        <v>9.2801999999999982E-2</v>
      </c>
      <c r="M481" s="67">
        <v>4.8475000000000004E-2</v>
      </c>
      <c r="N481" s="68">
        <v>4.8475000075995922E-2</v>
      </c>
      <c r="O481" s="67">
        <v>1049</v>
      </c>
      <c r="P481" s="68">
        <v>1049</v>
      </c>
    </row>
    <row r="482" spans="1:16" ht="51" x14ac:dyDescent="0.25">
      <c r="A482" s="18"/>
      <c r="B482" s="20">
        <v>5003139</v>
      </c>
      <c r="C482" s="20" t="s">
        <v>1828</v>
      </c>
      <c r="D482" s="20">
        <v>3000387</v>
      </c>
      <c r="E482" s="20" t="s">
        <v>1790</v>
      </c>
      <c r="F482" s="20">
        <v>236</v>
      </c>
      <c r="G482" s="20" t="s">
        <v>299</v>
      </c>
      <c r="H482" s="20">
        <v>456</v>
      </c>
      <c r="I482" s="20" t="s">
        <v>221</v>
      </c>
      <c r="J482" s="20">
        <v>456</v>
      </c>
      <c r="K482" s="20" t="s">
        <v>362</v>
      </c>
      <c r="L482" s="66">
        <v>2.15E-3</v>
      </c>
      <c r="M482" s="67">
        <v>1.464E-3</v>
      </c>
      <c r="N482" s="68">
        <v>1.4640000590588897E-3</v>
      </c>
      <c r="O482" s="67">
        <v>373</v>
      </c>
      <c r="P482" s="68">
        <v>158</v>
      </c>
    </row>
    <row r="483" spans="1:16" ht="51" x14ac:dyDescent="0.25">
      <c r="A483" s="18"/>
      <c r="B483" s="20">
        <v>5003139</v>
      </c>
      <c r="C483" s="20" t="s">
        <v>1828</v>
      </c>
      <c r="D483" s="20">
        <v>3000387</v>
      </c>
      <c r="E483" s="20" t="s">
        <v>1790</v>
      </c>
      <c r="F483" s="20">
        <v>236</v>
      </c>
      <c r="G483" s="20" t="s">
        <v>299</v>
      </c>
      <c r="H483" s="20">
        <v>458</v>
      </c>
      <c r="I483" s="20" t="s">
        <v>223</v>
      </c>
      <c r="J483" s="20">
        <v>458</v>
      </c>
      <c r="K483" s="20" t="s">
        <v>364</v>
      </c>
      <c r="L483" s="66">
        <v>1.2447E-2</v>
      </c>
      <c r="M483" s="67">
        <v>1.2248E-2</v>
      </c>
      <c r="N483" s="68">
        <v>1.1688000522553921E-2</v>
      </c>
      <c r="O483" s="67">
        <v>354</v>
      </c>
      <c r="P483" s="68">
        <v>328</v>
      </c>
    </row>
    <row r="484" spans="1:16" ht="51" x14ac:dyDescent="0.25">
      <c r="A484" s="18"/>
      <c r="B484" s="20">
        <v>5003139</v>
      </c>
      <c r="C484" s="20" t="s">
        <v>1828</v>
      </c>
      <c r="D484" s="20">
        <v>3000387</v>
      </c>
      <c r="E484" s="20" t="s">
        <v>1790</v>
      </c>
      <c r="F484" s="20">
        <v>236</v>
      </c>
      <c r="G484" s="20" t="s">
        <v>299</v>
      </c>
      <c r="H484" s="20">
        <v>461</v>
      </c>
      <c r="I484" s="20" t="s">
        <v>226</v>
      </c>
      <c r="J484" s="20">
        <v>461</v>
      </c>
      <c r="K484" s="20" t="s">
        <v>367</v>
      </c>
      <c r="L484" s="66">
        <v>2.0169999999999997E-3</v>
      </c>
      <c r="M484" s="67">
        <v>2.0170000000000001E-3</v>
      </c>
      <c r="N484" s="68">
        <v>2.000000087718945E-3</v>
      </c>
      <c r="O484" s="67">
        <v>181</v>
      </c>
      <c r="P484" s="68">
        <v>178.74100494384766</v>
      </c>
    </row>
    <row r="485" spans="1:16" ht="51" x14ac:dyDescent="0.25">
      <c r="A485" s="18"/>
      <c r="B485" s="20">
        <v>5003139</v>
      </c>
      <c r="C485" s="20" t="s">
        <v>1828</v>
      </c>
      <c r="D485" s="20">
        <v>3000387</v>
      </c>
      <c r="E485" s="20" t="s">
        <v>1790</v>
      </c>
      <c r="F485" s="20">
        <v>236</v>
      </c>
      <c r="G485" s="20" t="s">
        <v>299</v>
      </c>
      <c r="H485" s="20">
        <v>463</v>
      </c>
      <c r="I485" s="20" t="s">
        <v>228</v>
      </c>
      <c r="J485" s="20">
        <v>463</v>
      </c>
      <c r="K485" s="20" t="s">
        <v>369</v>
      </c>
      <c r="L485" s="66">
        <v>7.0000000000000001E-3</v>
      </c>
      <c r="M485" s="67">
        <v>1E-3</v>
      </c>
      <c r="N485" s="68">
        <v>1.0000000474974513E-3</v>
      </c>
      <c r="O485" s="67">
        <v>137</v>
      </c>
      <c r="P485" s="68">
        <v>137</v>
      </c>
    </row>
    <row r="486" spans="1:16" ht="51" x14ac:dyDescent="0.25">
      <c r="A486" s="18"/>
      <c r="B486" s="20">
        <v>5003140</v>
      </c>
      <c r="C486" s="20" t="s">
        <v>1829</v>
      </c>
      <c r="D486" s="20">
        <v>3000387</v>
      </c>
      <c r="E486" s="20" t="s">
        <v>1790</v>
      </c>
      <c r="F486" s="20">
        <v>236</v>
      </c>
      <c r="G486" s="20" t="s">
        <v>299</v>
      </c>
      <c r="H486" s="20">
        <v>10</v>
      </c>
      <c r="I486" s="20" t="s">
        <v>108</v>
      </c>
      <c r="J486" s="20">
        <v>10</v>
      </c>
      <c r="K486" s="20" t="s">
        <v>1553</v>
      </c>
      <c r="L486" s="66">
        <v>2.0665119999999995</v>
      </c>
      <c r="M486" s="67">
        <v>33.674073000000007</v>
      </c>
      <c r="N486" s="68">
        <v>33.671863701893017</v>
      </c>
      <c r="O486" s="67">
        <v>71233</v>
      </c>
      <c r="P486" s="68">
        <v>71145</v>
      </c>
    </row>
    <row r="487" spans="1:16" ht="51" x14ac:dyDescent="0.25">
      <c r="A487" s="18"/>
      <c r="B487" s="20">
        <v>5003140</v>
      </c>
      <c r="C487" s="20" t="s">
        <v>1829</v>
      </c>
      <c r="D487" s="20">
        <v>3000387</v>
      </c>
      <c r="E487" s="20" t="s">
        <v>1790</v>
      </c>
      <c r="F487" s="20">
        <v>236</v>
      </c>
      <c r="G487" s="20" t="s">
        <v>299</v>
      </c>
      <c r="H487" s="20">
        <v>10</v>
      </c>
      <c r="I487" s="20" t="s">
        <v>108</v>
      </c>
      <c r="J487" s="20">
        <v>26</v>
      </c>
      <c r="K487" s="20" t="s">
        <v>1554</v>
      </c>
      <c r="L487" s="66">
        <v>80.518858000000009</v>
      </c>
      <c r="M487" s="67">
        <v>9.548019</v>
      </c>
      <c r="N487" s="68">
        <v>9.3730185031890869</v>
      </c>
      <c r="O487" s="67">
        <v>70857</v>
      </c>
      <c r="P487" s="68">
        <v>70834</v>
      </c>
    </row>
    <row r="488" spans="1:16" ht="51" x14ac:dyDescent="0.25">
      <c r="A488" s="18"/>
      <c r="B488" s="20">
        <v>5003140</v>
      </c>
      <c r="C488" s="20" t="s">
        <v>1829</v>
      </c>
      <c r="D488" s="20">
        <v>3000387</v>
      </c>
      <c r="E488" s="20" t="s">
        <v>1790</v>
      </c>
      <c r="F488" s="20">
        <v>236</v>
      </c>
      <c r="G488" s="20" t="s">
        <v>299</v>
      </c>
      <c r="H488" s="20">
        <v>440</v>
      </c>
      <c r="I488" s="20" t="s">
        <v>205</v>
      </c>
      <c r="J488" s="20">
        <v>440</v>
      </c>
      <c r="K488" s="20" t="s">
        <v>346</v>
      </c>
      <c r="L488" s="66">
        <v>2.3099999999999999E-2</v>
      </c>
      <c r="M488" s="67">
        <v>2.3099999999999999E-2</v>
      </c>
      <c r="N488" s="68">
        <v>2.3099999874830246E-2</v>
      </c>
      <c r="O488" s="67">
        <v>437</v>
      </c>
      <c r="P488" s="68">
        <v>437</v>
      </c>
    </row>
    <row r="489" spans="1:16" ht="51" x14ac:dyDescent="0.25">
      <c r="A489" s="18"/>
      <c r="B489" s="20">
        <v>5003140</v>
      </c>
      <c r="C489" s="20" t="s">
        <v>1829</v>
      </c>
      <c r="D489" s="20">
        <v>3000387</v>
      </c>
      <c r="E489" s="20" t="s">
        <v>1790</v>
      </c>
      <c r="F489" s="20">
        <v>236</v>
      </c>
      <c r="G489" s="20" t="s">
        <v>299</v>
      </c>
      <c r="H489" s="20">
        <v>441</v>
      </c>
      <c r="I489" s="20" t="s">
        <v>206</v>
      </c>
      <c r="J489" s="20">
        <v>441</v>
      </c>
      <c r="K489" s="20" t="s">
        <v>347</v>
      </c>
      <c r="L489" s="66">
        <v>3.0053000000000003E-2</v>
      </c>
      <c r="M489" s="67">
        <v>3.2741000000000006E-2</v>
      </c>
      <c r="N489" s="68">
        <v>2.6841999992029741E-2</v>
      </c>
      <c r="O489" s="67">
        <v>330</v>
      </c>
      <c r="P489" s="68">
        <v>296</v>
      </c>
    </row>
    <row r="490" spans="1:16" ht="51" x14ac:dyDescent="0.25">
      <c r="A490" s="18"/>
      <c r="B490" s="20">
        <v>5003140</v>
      </c>
      <c r="C490" s="20" t="s">
        <v>1829</v>
      </c>
      <c r="D490" s="20">
        <v>3000387</v>
      </c>
      <c r="E490" s="20" t="s">
        <v>1790</v>
      </c>
      <c r="F490" s="20">
        <v>236</v>
      </c>
      <c r="G490" s="20" t="s">
        <v>299</v>
      </c>
      <c r="H490" s="20">
        <v>442</v>
      </c>
      <c r="I490" s="20" t="s">
        <v>207</v>
      </c>
      <c r="J490" s="20">
        <v>442</v>
      </c>
      <c r="K490" s="20" t="s">
        <v>348</v>
      </c>
      <c r="L490" s="66">
        <v>1.4363000000000001E-2</v>
      </c>
      <c r="M490" s="67">
        <v>1.2635E-2</v>
      </c>
      <c r="N490" s="68">
        <v>1.2635000050067902E-2</v>
      </c>
      <c r="O490" s="67">
        <v>76</v>
      </c>
      <c r="P490" s="68">
        <v>76</v>
      </c>
    </row>
    <row r="491" spans="1:16" ht="51" x14ac:dyDescent="0.25">
      <c r="A491" s="18"/>
      <c r="B491" s="20">
        <v>5003140</v>
      </c>
      <c r="C491" s="20" t="s">
        <v>1829</v>
      </c>
      <c r="D491" s="20">
        <v>3000387</v>
      </c>
      <c r="E491" s="20" t="s">
        <v>1790</v>
      </c>
      <c r="F491" s="20">
        <v>236</v>
      </c>
      <c r="G491" s="20" t="s">
        <v>299</v>
      </c>
      <c r="H491" s="20">
        <v>443</v>
      </c>
      <c r="I491" s="20" t="s">
        <v>208</v>
      </c>
      <c r="J491" s="20">
        <v>443</v>
      </c>
      <c r="K491" s="20" t="s">
        <v>349</v>
      </c>
      <c r="L491" s="66">
        <v>1.4324E-2</v>
      </c>
      <c r="M491" s="67">
        <v>9.8239999999999994E-3</v>
      </c>
      <c r="N491" s="68">
        <v>9.5976097509264946E-3</v>
      </c>
      <c r="O491" s="67">
        <v>295</v>
      </c>
      <c r="P491" s="68">
        <v>295</v>
      </c>
    </row>
    <row r="492" spans="1:16" ht="51" x14ac:dyDescent="0.25">
      <c r="A492" s="18"/>
      <c r="B492" s="20">
        <v>5003140</v>
      </c>
      <c r="C492" s="20" t="s">
        <v>1829</v>
      </c>
      <c r="D492" s="20">
        <v>3000387</v>
      </c>
      <c r="E492" s="20" t="s">
        <v>1790</v>
      </c>
      <c r="F492" s="20">
        <v>236</v>
      </c>
      <c r="G492" s="20" t="s">
        <v>299</v>
      </c>
      <c r="H492" s="20">
        <v>444</v>
      </c>
      <c r="I492" s="20" t="s">
        <v>209</v>
      </c>
      <c r="J492" s="20">
        <v>444</v>
      </c>
      <c r="K492" s="20" t="s">
        <v>350</v>
      </c>
      <c r="L492" s="66">
        <v>7.8552999999999998E-2</v>
      </c>
      <c r="M492" s="67">
        <v>8.7140999999999996E-2</v>
      </c>
      <c r="N492" s="68">
        <v>8.4639600594528019E-2</v>
      </c>
      <c r="O492" s="67">
        <v>325</v>
      </c>
      <c r="P492" s="68">
        <v>325</v>
      </c>
    </row>
    <row r="493" spans="1:16" ht="51" x14ac:dyDescent="0.25">
      <c r="A493" s="18"/>
      <c r="B493" s="20">
        <v>5003140</v>
      </c>
      <c r="C493" s="20" t="s">
        <v>1829</v>
      </c>
      <c r="D493" s="20">
        <v>3000387</v>
      </c>
      <c r="E493" s="20" t="s">
        <v>1790</v>
      </c>
      <c r="F493" s="20">
        <v>236</v>
      </c>
      <c r="G493" s="20" t="s">
        <v>299</v>
      </c>
      <c r="H493" s="20">
        <v>445</v>
      </c>
      <c r="I493" s="20" t="s">
        <v>210</v>
      </c>
      <c r="J493" s="20">
        <v>445</v>
      </c>
      <c r="K493" s="20" t="s">
        <v>351</v>
      </c>
      <c r="L493" s="66">
        <v>7.4078999999999992E-2</v>
      </c>
      <c r="M493" s="67">
        <v>0.14416000000000001</v>
      </c>
      <c r="N493" s="68">
        <v>0.14385952276643366</v>
      </c>
      <c r="O493" s="67">
        <v>777</v>
      </c>
      <c r="P493" s="68">
        <v>777</v>
      </c>
    </row>
    <row r="494" spans="1:16" ht="51" x14ac:dyDescent="0.25">
      <c r="A494" s="18"/>
      <c r="B494" s="20">
        <v>5003140</v>
      </c>
      <c r="C494" s="20" t="s">
        <v>1829</v>
      </c>
      <c r="D494" s="20">
        <v>3000387</v>
      </c>
      <c r="E494" s="20" t="s">
        <v>1790</v>
      </c>
      <c r="F494" s="20">
        <v>236</v>
      </c>
      <c r="G494" s="20" t="s">
        <v>299</v>
      </c>
      <c r="H494" s="20">
        <v>446</v>
      </c>
      <c r="I494" s="20" t="s">
        <v>211</v>
      </c>
      <c r="J494" s="20">
        <v>446</v>
      </c>
      <c r="K494" s="20" t="s">
        <v>352</v>
      </c>
      <c r="L494" s="66">
        <v>2.0244000000000002E-2</v>
      </c>
      <c r="M494" s="67">
        <v>2.0244000000000002E-2</v>
      </c>
      <c r="N494" s="68">
        <v>1.9697000505402684E-2</v>
      </c>
      <c r="O494" s="67">
        <v>198</v>
      </c>
      <c r="P494" s="68">
        <v>198</v>
      </c>
    </row>
    <row r="495" spans="1:16" ht="51" x14ac:dyDescent="0.25">
      <c r="A495" s="18"/>
      <c r="B495" s="20">
        <v>5003140</v>
      </c>
      <c r="C495" s="20" t="s">
        <v>1829</v>
      </c>
      <c r="D495" s="20">
        <v>3000387</v>
      </c>
      <c r="E495" s="20" t="s">
        <v>1790</v>
      </c>
      <c r="F495" s="20">
        <v>236</v>
      </c>
      <c r="G495" s="20" t="s">
        <v>299</v>
      </c>
      <c r="H495" s="20">
        <v>448</v>
      </c>
      <c r="I495" s="20" t="s">
        <v>213</v>
      </c>
      <c r="J495" s="20">
        <v>448</v>
      </c>
      <c r="K495" s="20" t="s">
        <v>354</v>
      </c>
      <c r="L495" s="66">
        <v>1.3141E-2</v>
      </c>
      <c r="M495" s="67">
        <v>2.3311000000000002E-2</v>
      </c>
      <c r="N495" s="68">
        <v>2.3310960154049098E-2</v>
      </c>
      <c r="O495" s="67">
        <v>139</v>
      </c>
      <c r="P495" s="68">
        <v>139</v>
      </c>
    </row>
    <row r="496" spans="1:16" ht="51" x14ac:dyDescent="0.25">
      <c r="A496" s="18"/>
      <c r="B496" s="20">
        <v>5003140</v>
      </c>
      <c r="C496" s="20" t="s">
        <v>1829</v>
      </c>
      <c r="D496" s="20">
        <v>3000387</v>
      </c>
      <c r="E496" s="20" t="s">
        <v>1790</v>
      </c>
      <c r="F496" s="20">
        <v>236</v>
      </c>
      <c r="G496" s="20" t="s">
        <v>299</v>
      </c>
      <c r="H496" s="20">
        <v>450</v>
      </c>
      <c r="I496" s="20" t="s">
        <v>215</v>
      </c>
      <c r="J496" s="20">
        <v>450</v>
      </c>
      <c r="K496" s="20" t="s">
        <v>356</v>
      </c>
      <c r="L496" s="66">
        <v>5.0686000000000002E-2</v>
      </c>
      <c r="M496" s="67">
        <v>8.7279999999999996E-2</v>
      </c>
      <c r="N496" s="68">
        <v>8.7278980761766434E-2</v>
      </c>
      <c r="O496" s="67">
        <v>197</v>
      </c>
      <c r="P496" s="68">
        <v>197</v>
      </c>
    </row>
    <row r="497" spans="1:16" ht="51" x14ac:dyDescent="0.25">
      <c r="A497" s="18"/>
      <c r="B497" s="20">
        <v>5003140</v>
      </c>
      <c r="C497" s="20" t="s">
        <v>1829</v>
      </c>
      <c r="D497" s="20">
        <v>3000387</v>
      </c>
      <c r="E497" s="20" t="s">
        <v>1790</v>
      </c>
      <c r="F497" s="20">
        <v>236</v>
      </c>
      <c r="G497" s="20" t="s">
        <v>299</v>
      </c>
      <c r="H497" s="20">
        <v>451</v>
      </c>
      <c r="I497" s="20" t="s">
        <v>216</v>
      </c>
      <c r="J497" s="20">
        <v>451</v>
      </c>
      <c r="K497" s="20" t="s">
        <v>357</v>
      </c>
      <c r="L497" s="66">
        <v>3.7986000000000006E-2</v>
      </c>
      <c r="M497" s="67">
        <v>6.0331999999999997E-2</v>
      </c>
      <c r="N497" s="68">
        <v>5.9183950186707079E-2</v>
      </c>
      <c r="O497" s="67">
        <v>536</v>
      </c>
      <c r="P497" s="68">
        <v>491</v>
      </c>
    </row>
    <row r="498" spans="1:16" ht="51" x14ac:dyDescent="0.25">
      <c r="A498" s="18"/>
      <c r="B498" s="20">
        <v>5003140</v>
      </c>
      <c r="C498" s="20" t="s">
        <v>1829</v>
      </c>
      <c r="D498" s="20">
        <v>3000387</v>
      </c>
      <c r="E498" s="20" t="s">
        <v>1790</v>
      </c>
      <c r="F498" s="20">
        <v>236</v>
      </c>
      <c r="G498" s="20" t="s">
        <v>299</v>
      </c>
      <c r="H498" s="20">
        <v>452</v>
      </c>
      <c r="I498" s="20" t="s">
        <v>217</v>
      </c>
      <c r="J498" s="20">
        <v>452</v>
      </c>
      <c r="K498" s="20" t="s">
        <v>358</v>
      </c>
      <c r="L498" s="66">
        <v>3.6119999999999998E-3</v>
      </c>
      <c r="M498" s="67">
        <v>3.9812E-2</v>
      </c>
      <c r="N498" s="68">
        <v>3.3884101110743359E-2</v>
      </c>
      <c r="O498" s="67">
        <v>232</v>
      </c>
      <c r="P498" s="68">
        <v>231.47999954223633</v>
      </c>
    </row>
    <row r="499" spans="1:16" ht="51" x14ac:dyDescent="0.25">
      <c r="A499" s="18"/>
      <c r="B499" s="20">
        <v>5003140</v>
      </c>
      <c r="C499" s="20" t="s">
        <v>1829</v>
      </c>
      <c r="D499" s="20">
        <v>3000387</v>
      </c>
      <c r="E499" s="20" t="s">
        <v>1790</v>
      </c>
      <c r="F499" s="20">
        <v>236</v>
      </c>
      <c r="G499" s="20" t="s">
        <v>299</v>
      </c>
      <c r="H499" s="20">
        <v>453</v>
      </c>
      <c r="I499" s="20" t="s">
        <v>218</v>
      </c>
      <c r="J499" s="20">
        <v>453</v>
      </c>
      <c r="K499" s="20" t="s">
        <v>359</v>
      </c>
      <c r="L499" s="66">
        <v>0.238927</v>
      </c>
      <c r="M499" s="67">
        <v>0.28371200000000002</v>
      </c>
      <c r="N499" s="68">
        <v>0.28371099987998605</v>
      </c>
      <c r="O499" s="67">
        <v>1401</v>
      </c>
      <c r="P499" s="68">
        <v>1401</v>
      </c>
    </row>
    <row r="500" spans="1:16" ht="51" x14ac:dyDescent="0.25">
      <c r="A500" s="18"/>
      <c r="B500" s="20">
        <v>5003140</v>
      </c>
      <c r="C500" s="20" t="s">
        <v>1829</v>
      </c>
      <c r="D500" s="20">
        <v>3000387</v>
      </c>
      <c r="E500" s="20" t="s">
        <v>1790</v>
      </c>
      <c r="F500" s="20">
        <v>236</v>
      </c>
      <c r="G500" s="20" t="s">
        <v>299</v>
      </c>
      <c r="H500" s="20">
        <v>456</v>
      </c>
      <c r="I500" s="20" t="s">
        <v>221</v>
      </c>
      <c r="J500" s="20">
        <v>456</v>
      </c>
      <c r="K500" s="20" t="s">
        <v>362</v>
      </c>
      <c r="L500" s="66">
        <v>7.6709999999999999E-3</v>
      </c>
      <c r="M500" s="67">
        <v>4.9480000000000001E-3</v>
      </c>
      <c r="N500" s="68">
        <v>4.9479998415336013E-3</v>
      </c>
      <c r="O500" s="67">
        <v>275</v>
      </c>
      <c r="P500" s="68">
        <v>125</v>
      </c>
    </row>
    <row r="501" spans="1:16" ht="51" x14ac:dyDescent="0.25">
      <c r="A501" s="18"/>
      <c r="B501" s="20">
        <v>5003140</v>
      </c>
      <c r="C501" s="20" t="s">
        <v>1829</v>
      </c>
      <c r="D501" s="20">
        <v>3000387</v>
      </c>
      <c r="E501" s="20" t="s">
        <v>1790</v>
      </c>
      <c r="F501" s="20">
        <v>236</v>
      </c>
      <c r="G501" s="20" t="s">
        <v>299</v>
      </c>
      <c r="H501" s="20">
        <v>457</v>
      </c>
      <c r="I501" s="20" t="s">
        <v>222</v>
      </c>
      <c r="J501" s="20">
        <v>457</v>
      </c>
      <c r="K501" s="20" t="s">
        <v>363</v>
      </c>
      <c r="L501" s="66">
        <v>4.4120999999999994E-2</v>
      </c>
      <c r="M501" s="67">
        <v>0.11856999999999999</v>
      </c>
      <c r="N501" s="68">
        <v>0.11803101131226867</v>
      </c>
      <c r="O501" s="67">
        <v>730</v>
      </c>
      <c r="P501" s="68">
        <v>730</v>
      </c>
    </row>
    <row r="502" spans="1:16" ht="51" x14ac:dyDescent="0.25">
      <c r="A502" s="18"/>
      <c r="B502" s="20">
        <v>5003140</v>
      </c>
      <c r="C502" s="20" t="s">
        <v>1829</v>
      </c>
      <c r="D502" s="20">
        <v>3000387</v>
      </c>
      <c r="E502" s="20" t="s">
        <v>1790</v>
      </c>
      <c r="F502" s="20">
        <v>236</v>
      </c>
      <c r="G502" s="20" t="s">
        <v>299</v>
      </c>
      <c r="H502" s="20">
        <v>458</v>
      </c>
      <c r="I502" s="20" t="s">
        <v>223</v>
      </c>
      <c r="J502" s="20">
        <v>458</v>
      </c>
      <c r="K502" s="20" t="s">
        <v>364</v>
      </c>
      <c r="L502" s="66">
        <v>2.6063000000000003E-2</v>
      </c>
      <c r="M502" s="67">
        <v>1.6302999999999998E-2</v>
      </c>
      <c r="N502" s="68">
        <v>1.6303000506013632E-2</v>
      </c>
      <c r="O502" s="67">
        <v>105</v>
      </c>
      <c r="P502" s="68">
        <v>105</v>
      </c>
    </row>
    <row r="503" spans="1:16" ht="51" x14ac:dyDescent="0.25">
      <c r="A503" s="18"/>
      <c r="B503" s="20">
        <v>5003140</v>
      </c>
      <c r="C503" s="20" t="s">
        <v>1829</v>
      </c>
      <c r="D503" s="20">
        <v>3000387</v>
      </c>
      <c r="E503" s="20" t="s">
        <v>1790</v>
      </c>
      <c r="F503" s="20">
        <v>236</v>
      </c>
      <c r="G503" s="20" t="s">
        <v>299</v>
      </c>
      <c r="H503" s="20">
        <v>459</v>
      </c>
      <c r="I503" s="20" t="s">
        <v>224</v>
      </c>
      <c r="J503" s="20">
        <v>459</v>
      </c>
      <c r="K503" s="20" t="s">
        <v>365</v>
      </c>
      <c r="L503" s="66">
        <v>0</v>
      </c>
      <c r="M503" s="67">
        <v>1.465E-2</v>
      </c>
      <c r="N503" s="68">
        <v>1.4650000259280205E-2</v>
      </c>
      <c r="O503" s="67">
        <v>37</v>
      </c>
      <c r="P503" s="68">
        <v>37</v>
      </c>
    </row>
    <row r="504" spans="1:16" ht="51" x14ac:dyDescent="0.25">
      <c r="A504" s="18"/>
      <c r="B504" s="20">
        <v>5003140</v>
      </c>
      <c r="C504" s="20" t="s">
        <v>1829</v>
      </c>
      <c r="D504" s="20">
        <v>3000387</v>
      </c>
      <c r="E504" s="20" t="s">
        <v>1790</v>
      </c>
      <c r="F504" s="20">
        <v>236</v>
      </c>
      <c r="G504" s="20" t="s">
        <v>299</v>
      </c>
      <c r="H504" s="20">
        <v>461</v>
      </c>
      <c r="I504" s="20" t="s">
        <v>226</v>
      </c>
      <c r="J504" s="20">
        <v>461</v>
      </c>
      <c r="K504" s="20" t="s">
        <v>367</v>
      </c>
      <c r="L504" s="66">
        <v>4.0749999999999996E-3</v>
      </c>
      <c r="M504" s="67">
        <v>4.0749999999999996E-3</v>
      </c>
      <c r="N504" s="68">
        <v>4.0529999732825672E-3</v>
      </c>
      <c r="O504" s="67">
        <v>738</v>
      </c>
      <c r="P504" s="68">
        <v>737.19299983978271</v>
      </c>
    </row>
    <row r="505" spans="1:16" ht="51" x14ac:dyDescent="0.25">
      <c r="A505" s="18"/>
      <c r="B505" s="20">
        <v>5003140</v>
      </c>
      <c r="C505" s="20" t="s">
        <v>1829</v>
      </c>
      <c r="D505" s="20">
        <v>3000387</v>
      </c>
      <c r="E505" s="20" t="s">
        <v>1790</v>
      </c>
      <c r="F505" s="20">
        <v>236</v>
      </c>
      <c r="G505" s="20" t="s">
        <v>299</v>
      </c>
      <c r="H505" s="20">
        <v>462</v>
      </c>
      <c r="I505" s="20" t="s">
        <v>227</v>
      </c>
      <c r="J505" s="20">
        <v>462</v>
      </c>
      <c r="K505" s="20" t="s">
        <v>368</v>
      </c>
      <c r="L505" s="66">
        <v>1.4928E-2</v>
      </c>
      <c r="M505" s="67">
        <v>1.4928E-2</v>
      </c>
      <c r="N505" s="68">
        <v>1.4833999681286514E-2</v>
      </c>
      <c r="O505" s="67">
        <v>245</v>
      </c>
      <c r="P505" s="68">
        <v>241.92599487304688</v>
      </c>
    </row>
    <row r="506" spans="1:16" ht="51" x14ac:dyDescent="0.25">
      <c r="A506" s="18"/>
      <c r="B506" s="20">
        <v>5003140</v>
      </c>
      <c r="C506" s="20" t="s">
        <v>1829</v>
      </c>
      <c r="D506" s="20">
        <v>3000387</v>
      </c>
      <c r="E506" s="20" t="s">
        <v>1790</v>
      </c>
      <c r="F506" s="20">
        <v>236</v>
      </c>
      <c r="G506" s="20" t="s">
        <v>299</v>
      </c>
      <c r="H506" s="20">
        <v>463</v>
      </c>
      <c r="I506" s="20" t="s">
        <v>228</v>
      </c>
      <c r="J506" s="20">
        <v>463</v>
      </c>
      <c r="K506" s="20" t="s">
        <v>369</v>
      </c>
      <c r="L506" s="66">
        <v>5.8012000000000001E-2</v>
      </c>
      <c r="M506" s="67">
        <v>6.8151999999999976E-2</v>
      </c>
      <c r="N506" s="68">
        <v>6.8152001302223653E-2</v>
      </c>
      <c r="O506" s="67">
        <v>332</v>
      </c>
      <c r="P506" s="68">
        <v>332</v>
      </c>
    </row>
    <row r="507" spans="1:16" ht="51" x14ac:dyDescent="0.25">
      <c r="A507" s="18"/>
      <c r="B507" s="20">
        <v>5003140</v>
      </c>
      <c r="C507" s="20" t="s">
        <v>1829</v>
      </c>
      <c r="D507" s="20">
        <v>3000387</v>
      </c>
      <c r="E507" s="20" t="s">
        <v>1790</v>
      </c>
      <c r="F507" s="20">
        <v>236</v>
      </c>
      <c r="G507" s="20" t="s">
        <v>299</v>
      </c>
      <c r="H507" s="20">
        <v>464</v>
      </c>
      <c r="I507" s="20" t="s">
        <v>229</v>
      </c>
      <c r="J507" s="20">
        <v>464</v>
      </c>
      <c r="K507" s="20" t="s">
        <v>370</v>
      </c>
      <c r="L507" s="66">
        <v>1.9771E-2</v>
      </c>
      <c r="M507" s="67">
        <v>1.1233E-2</v>
      </c>
      <c r="N507" s="68">
        <v>1.1233000084757805E-2</v>
      </c>
      <c r="O507" s="67">
        <v>508</v>
      </c>
      <c r="P507" s="68">
        <v>432</v>
      </c>
    </row>
    <row r="508" spans="1:16" ht="51" x14ac:dyDescent="0.25">
      <c r="A508" s="18"/>
      <c r="B508" s="20">
        <v>5003141</v>
      </c>
      <c r="C508" s="20" t="s">
        <v>1830</v>
      </c>
      <c r="D508" s="20">
        <v>3000387</v>
      </c>
      <c r="E508" s="20" t="s">
        <v>1790</v>
      </c>
      <c r="F508" s="20">
        <v>236</v>
      </c>
      <c r="G508" s="20" t="s">
        <v>299</v>
      </c>
      <c r="H508" s="20">
        <v>10</v>
      </c>
      <c r="I508" s="20" t="s">
        <v>108</v>
      </c>
      <c r="J508" s="20">
        <v>26</v>
      </c>
      <c r="K508" s="20" t="s">
        <v>1554</v>
      </c>
      <c r="L508" s="66">
        <v>3.5021640000000005</v>
      </c>
      <c r="M508" s="67">
        <v>2.3463209999999997</v>
      </c>
      <c r="N508" s="68">
        <v>2.3363161059096456</v>
      </c>
      <c r="O508" s="67">
        <v>100464</v>
      </c>
      <c r="P508" s="68">
        <v>100464</v>
      </c>
    </row>
    <row r="509" spans="1:16" ht="51" x14ac:dyDescent="0.25">
      <c r="A509" s="18"/>
      <c r="B509" s="20">
        <v>5003142</v>
      </c>
      <c r="C509" s="20" t="s">
        <v>1831</v>
      </c>
      <c r="D509" s="20">
        <v>3000387</v>
      </c>
      <c r="E509" s="20" t="s">
        <v>1790</v>
      </c>
      <c r="F509" s="20">
        <v>236</v>
      </c>
      <c r="G509" s="20" t="s">
        <v>299</v>
      </c>
      <c r="H509" s="20">
        <v>10</v>
      </c>
      <c r="I509" s="20" t="s">
        <v>108</v>
      </c>
      <c r="J509" s="20">
        <v>26</v>
      </c>
      <c r="K509" s="20" t="s">
        <v>1554</v>
      </c>
      <c r="L509" s="66">
        <v>3.9612889999999998</v>
      </c>
      <c r="M509" s="67">
        <v>6.1440990000000006</v>
      </c>
      <c r="N509" s="68">
        <v>6.0898976204916835</v>
      </c>
      <c r="O509" s="67">
        <v>192546</v>
      </c>
      <c r="P509" s="68">
        <v>192546</v>
      </c>
    </row>
    <row r="510" spans="1:16" ht="51" x14ac:dyDescent="0.25">
      <c r="A510" s="18"/>
      <c r="B510" s="20">
        <v>5003143</v>
      </c>
      <c r="C510" s="20" t="s">
        <v>1832</v>
      </c>
      <c r="D510" s="20">
        <v>3000387</v>
      </c>
      <c r="E510" s="20" t="s">
        <v>1790</v>
      </c>
      <c r="F510" s="20">
        <v>236</v>
      </c>
      <c r="G510" s="20" t="s">
        <v>299</v>
      </c>
      <c r="H510" s="20">
        <v>10</v>
      </c>
      <c r="I510" s="20" t="s">
        <v>108</v>
      </c>
      <c r="J510" s="20">
        <v>26</v>
      </c>
      <c r="K510" s="20" t="s">
        <v>1554</v>
      </c>
      <c r="L510" s="66">
        <v>64.86436599999999</v>
      </c>
      <c r="M510" s="67">
        <v>4.87385</v>
      </c>
      <c r="N510" s="68">
        <v>4.8601914099417627</v>
      </c>
      <c r="O510" s="67">
        <v>141648</v>
      </c>
      <c r="P510" s="68">
        <v>141648</v>
      </c>
    </row>
    <row r="511" spans="1:16" ht="38.25" x14ac:dyDescent="0.25">
      <c r="A511" s="18"/>
      <c r="B511" s="20">
        <v>5003145</v>
      </c>
      <c r="C511" s="20" t="s">
        <v>1836</v>
      </c>
      <c r="D511" s="20">
        <v>3000388</v>
      </c>
      <c r="E511" s="20" t="s">
        <v>1791</v>
      </c>
      <c r="F511" s="20">
        <v>60</v>
      </c>
      <c r="G511" s="20" t="s">
        <v>323</v>
      </c>
      <c r="H511" s="20">
        <v>10</v>
      </c>
      <c r="I511" s="20" t="s">
        <v>108</v>
      </c>
      <c r="J511" s="20">
        <v>10</v>
      </c>
      <c r="K511" s="20" t="s">
        <v>1553</v>
      </c>
      <c r="L511" s="66">
        <v>0</v>
      </c>
      <c r="M511" s="67">
        <v>3.8115000000000003E-2</v>
      </c>
      <c r="N511" s="68">
        <v>3.4381459467113018E-2</v>
      </c>
      <c r="O511" s="67">
        <v>4</v>
      </c>
      <c r="P511" s="68">
        <v>4</v>
      </c>
    </row>
    <row r="512" spans="1:16" ht="51" x14ac:dyDescent="0.25">
      <c r="A512" s="18"/>
      <c r="B512" s="20">
        <v>5003145</v>
      </c>
      <c r="C512" s="20" t="s">
        <v>1836</v>
      </c>
      <c r="D512" s="20">
        <v>3000388</v>
      </c>
      <c r="E512" s="20" t="s">
        <v>1791</v>
      </c>
      <c r="F512" s="20">
        <v>60</v>
      </c>
      <c r="G512" s="20" t="s">
        <v>323</v>
      </c>
      <c r="H512" s="20">
        <v>10</v>
      </c>
      <c r="I512" s="20" t="s">
        <v>108</v>
      </c>
      <c r="J512" s="20">
        <v>26</v>
      </c>
      <c r="K512" s="20" t="s">
        <v>1554</v>
      </c>
      <c r="L512" s="66">
        <v>2.5866279999999997</v>
      </c>
      <c r="M512" s="67">
        <v>1.1643510000000001</v>
      </c>
      <c r="N512" s="68">
        <v>1.1560247098095715</v>
      </c>
      <c r="O512" s="67">
        <v>15</v>
      </c>
      <c r="P512" s="68">
        <v>15</v>
      </c>
    </row>
    <row r="513" spans="1:16" ht="38.25" x14ac:dyDescent="0.25">
      <c r="A513" s="18"/>
      <c r="B513" s="20">
        <v>5003146</v>
      </c>
      <c r="C513" s="20" t="s">
        <v>1837</v>
      </c>
      <c r="D513" s="20">
        <v>3000388</v>
      </c>
      <c r="E513" s="20" t="s">
        <v>1791</v>
      </c>
      <c r="F513" s="20">
        <v>60</v>
      </c>
      <c r="G513" s="20" t="s">
        <v>323</v>
      </c>
      <c r="H513" s="20">
        <v>10</v>
      </c>
      <c r="I513" s="20" t="s">
        <v>108</v>
      </c>
      <c r="J513" s="20">
        <v>10</v>
      </c>
      <c r="K513" s="20" t="s">
        <v>1553</v>
      </c>
      <c r="L513" s="66">
        <v>0</v>
      </c>
      <c r="M513" s="67">
        <v>0.63</v>
      </c>
      <c r="N513" s="68">
        <v>0.62999832630157471</v>
      </c>
      <c r="O513" s="67">
        <v>1</v>
      </c>
      <c r="P513" s="68">
        <v>1</v>
      </c>
    </row>
    <row r="514" spans="1:16" ht="51" x14ac:dyDescent="0.25">
      <c r="A514" s="18"/>
      <c r="B514" s="20">
        <v>5003146</v>
      </c>
      <c r="C514" s="20" t="s">
        <v>1837</v>
      </c>
      <c r="D514" s="20">
        <v>3000388</v>
      </c>
      <c r="E514" s="20" t="s">
        <v>1791</v>
      </c>
      <c r="F514" s="20">
        <v>60</v>
      </c>
      <c r="G514" s="20" t="s">
        <v>323</v>
      </c>
      <c r="H514" s="20">
        <v>10</v>
      </c>
      <c r="I514" s="20" t="s">
        <v>108</v>
      </c>
      <c r="J514" s="20">
        <v>26</v>
      </c>
      <c r="K514" s="20" t="s">
        <v>1554</v>
      </c>
      <c r="L514" s="66">
        <v>1.5619080000000001</v>
      </c>
      <c r="M514" s="67">
        <v>0.19796800000000001</v>
      </c>
      <c r="N514" s="68">
        <v>0.19754448730964214</v>
      </c>
      <c r="O514" s="67">
        <v>16</v>
      </c>
      <c r="P514" s="68">
        <v>16</v>
      </c>
    </row>
    <row r="515" spans="1:16" ht="51" x14ac:dyDescent="0.25">
      <c r="A515" s="18"/>
      <c r="B515" s="20">
        <v>5004408</v>
      </c>
      <c r="C515" s="20" t="s">
        <v>1794</v>
      </c>
      <c r="D515" s="20">
        <v>3000001</v>
      </c>
      <c r="E515" s="20" t="s">
        <v>275</v>
      </c>
      <c r="F515" s="20">
        <v>236</v>
      </c>
      <c r="G515" s="20" t="s">
        <v>299</v>
      </c>
      <c r="H515" s="20">
        <v>10</v>
      </c>
      <c r="I515" s="20" t="s">
        <v>108</v>
      </c>
      <c r="J515" s="20">
        <v>26</v>
      </c>
      <c r="K515" s="20" t="s">
        <v>1554</v>
      </c>
      <c r="L515" s="66">
        <v>93.372890999999996</v>
      </c>
      <c r="M515" s="67">
        <v>0.56917400000000007</v>
      </c>
      <c r="N515" s="68">
        <v>0.56917354092001915</v>
      </c>
      <c r="O515" s="67">
        <v>3</v>
      </c>
      <c r="P515" s="68">
        <v>0</v>
      </c>
    </row>
    <row r="516" spans="1:16" ht="38.25" x14ac:dyDescent="0.25">
      <c r="A516" s="18"/>
      <c r="B516" s="20">
        <v>5004409</v>
      </c>
      <c r="C516" s="20" t="s">
        <v>1801</v>
      </c>
      <c r="D516" s="20">
        <v>3000385</v>
      </c>
      <c r="E516" s="20" t="s">
        <v>1788</v>
      </c>
      <c r="F516" s="20">
        <v>237</v>
      </c>
      <c r="G516" s="20" t="s">
        <v>1838</v>
      </c>
      <c r="H516" s="20">
        <v>10</v>
      </c>
      <c r="I516" s="20" t="s">
        <v>108</v>
      </c>
      <c r="J516" s="20">
        <v>10</v>
      </c>
      <c r="K516" s="20" t="s">
        <v>1553</v>
      </c>
      <c r="L516" s="66">
        <v>17.89</v>
      </c>
      <c r="M516" s="67">
        <v>17.301114999999999</v>
      </c>
      <c r="N516" s="68">
        <v>17.156092797173187</v>
      </c>
      <c r="O516" s="67">
        <v>128275</v>
      </c>
      <c r="P516" s="68">
        <v>4003</v>
      </c>
    </row>
    <row r="517" spans="1:16" ht="51" x14ac:dyDescent="0.25">
      <c r="A517" s="18"/>
      <c r="B517" s="20">
        <v>5004409</v>
      </c>
      <c r="C517" s="20" t="s">
        <v>1801</v>
      </c>
      <c r="D517" s="20">
        <v>3000385</v>
      </c>
      <c r="E517" s="20" t="s">
        <v>1788</v>
      </c>
      <c r="F517" s="20">
        <v>237</v>
      </c>
      <c r="G517" s="20" t="s">
        <v>1838</v>
      </c>
      <c r="H517" s="20">
        <v>10</v>
      </c>
      <c r="I517" s="20" t="s">
        <v>108</v>
      </c>
      <c r="J517" s="20">
        <v>26</v>
      </c>
      <c r="K517" s="20" t="s">
        <v>1554</v>
      </c>
      <c r="L517" s="66">
        <v>56.049575999999995</v>
      </c>
      <c r="M517" s="67">
        <v>42.018709999999999</v>
      </c>
      <c r="N517" s="68">
        <v>41.833159227855504</v>
      </c>
      <c r="O517" s="67">
        <v>287734</v>
      </c>
      <c r="P517" s="68">
        <v>269533</v>
      </c>
    </row>
    <row r="518" spans="1:16" ht="51" x14ac:dyDescent="0.25">
      <c r="A518" s="18"/>
      <c r="B518" s="20">
        <v>5004410</v>
      </c>
      <c r="C518" s="20" t="s">
        <v>1815</v>
      </c>
      <c r="D518" s="20">
        <v>3000386</v>
      </c>
      <c r="E518" s="20" t="s">
        <v>1789</v>
      </c>
      <c r="F518" s="20">
        <v>200</v>
      </c>
      <c r="G518" s="20" t="s">
        <v>1839</v>
      </c>
      <c r="H518" s="20">
        <v>10</v>
      </c>
      <c r="I518" s="20" t="s">
        <v>108</v>
      </c>
      <c r="J518" s="20">
        <v>26</v>
      </c>
      <c r="K518" s="20" t="s">
        <v>1554</v>
      </c>
      <c r="L518" s="66">
        <v>3.0771099999999993</v>
      </c>
      <c r="M518" s="67">
        <v>24.538400000000006</v>
      </c>
      <c r="N518" s="68">
        <v>24.516183882951736</v>
      </c>
      <c r="O518" s="67">
        <v>2473696</v>
      </c>
      <c r="P518" s="68">
        <v>0</v>
      </c>
    </row>
    <row r="519" spans="1:16" ht="51" x14ac:dyDescent="0.25">
      <c r="A519" s="18"/>
      <c r="B519" s="20">
        <v>5004950</v>
      </c>
      <c r="C519" s="20" t="s">
        <v>1816</v>
      </c>
      <c r="D519" s="20">
        <v>3000386</v>
      </c>
      <c r="E519" s="20" t="s">
        <v>1789</v>
      </c>
      <c r="F519" s="20">
        <v>236</v>
      </c>
      <c r="G519" s="20" t="s">
        <v>299</v>
      </c>
      <c r="H519" s="20">
        <v>10</v>
      </c>
      <c r="I519" s="20" t="s">
        <v>108</v>
      </c>
      <c r="J519" s="20">
        <v>26</v>
      </c>
      <c r="K519" s="20" t="s">
        <v>1554</v>
      </c>
      <c r="L519" s="66">
        <v>6.9932060000000007</v>
      </c>
      <c r="M519" s="67">
        <v>1.1545339999999999</v>
      </c>
      <c r="N519" s="68">
        <v>1.1517286617308855</v>
      </c>
      <c r="O519" s="67">
        <v>5694</v>
      </c>
      <c r="P519" s="68">
        <v>0</v>
      </c>
    </row>
    <row r="520" spans="1:16" ht="38.25" x14ac:dyDescent="0.25">
      <c r="A520" s="18"/>
      <c r="B520" s="20">
        <v>5005547</v>
      </c>
      <c r="C520" s="20" t="s">
        <v>1817</v>
      </c>
      <c r="D520" s="20">
        <v>3000386</v>
      </c>
      <c r="E520" s="20" t="s">
        <v>1789</v>
      </c>
      <c r="F520" s="20">
        <v>236</v>
      </c>
      <c r="G520" s="20" t="s">
        <v>299</v>
      </c>
      <c r="H520" s="20">
        <v>10</v>
      </c>
      <c r="I520" s="20" t="s">
        <v>108</v>
      </c>
      <c r="J520" s="20">
        <v>10</v>
      </c>
      <c r="K520" s="20" t="s">
        <v>1553</v>
      </c>
      <c r="L520" s="66">
        <v>0</v>
      </c>
      <c r="M520" s="67">
        <v>86.310737999999972</v>
      </c>
      <c r="N520" s="68">
        <v>85.753740103915334</v>
      </c>
      <c r="O520" s="67">
        <v>10665</v>
      </c>
      <c r="P520" s="68">
        <v>11768</v>
      </c>
    </row>
    <row r="521" spans="1:16" ht="51" x14ac:dyDescent="0.25">
      <c r="A521" s="18"/>
      <c r="B521" s="20">
        <v>5005547</v>
      </c>
      <c r="C521" s="20" t="s">
        <v>1817</v>
      </c>
      <c r="D521" s="20">
        <v>3000386</v>
      </c>
      <c r="E521" s="20" t="s">
        <v>1789</v>
      </c>
      <c r="F521" s="20">
        <v>236</v>
      </c>
      <c r="G521" s="20" t="s">
        <v>299</v>
      </c>
      <c r="H521" s="20">
        <v>10</v>
      </c>
      <c r="I521" s="20" t="s">
        <v>108</v>
      </c>
      <c r="J521" s="20">
        <v>26</v>
      </c>
      <c r="K521" s="20" t="s">
        <v>1554</v>
      </c>
      <c r="L521" s="66">
        <v>0</v>
      </c>
      <c r="M521" s="67">
        <v>22.666856999999997</v>
      </c>
      <c r="N521" s="68">
        <v>22.23302866728045</v>
      </c>
      <c r="O521" s="67">
        <v>50928</v>
      </c>
      <c r="P521" s="68">
        <v>50928</v>
      </c>
    </row>
    <row r="522" spans="1:16" ht="51" x14ac:dyDescent="0.25">
      <c r="A522" s="18"/>
      <c r="B522" s="20">
        <v>5005547</v>
      </c>
      <c r="C522" s="20" t="s">
        <v>1817</v>
      </c>
      <c r="D522" s="20">
        <v>3000386</v>
      </c>
      <c r="E522" s="20" t="s">
        <v>1789</v>
      </c>
      <c r="F522" s="20">
        <v>236</v>
      </c>
      <c r="G522" s="20" t="s">
        <v>299</v>
      </c>
      <c r="H522" s="20">
        <v>442</v>
      </c>
      <c r="I522" s="20" t="s">
        <v>207</v>
      </c>
      <c r="J522" s="20">
        <v>442</v>
      </c>
      <c r="K522" s="20" t="s">
        <v>348</v>
      </c>
      <c r="L522" s="66">
        <v>0</v>
      </c>
      <c r="M522" s="67">
        <v>6.295467999999997</v>
      </c>
      <c r="N522" s="68">
        <v>6.094125600066036</v>
      </c>
      <c r="O522" s="67">
        <v>1499</v>
      </c>
      <c r="P522" s="68">
        <v>1450</v>
      </c>
    </row>
    <row r="523" spans="1:16" ht="51" x14ac:dyDescent="0.25">
      <c r="A523" s="18"/>
      <c r="B523" s="20">
        <v>5005547</v>
      </c>
      <c r="C523" s="20" t="s">
        <v>1817</v>
      </c>
      <c r="D523" s="20">
        <v>3000386</v>
      </c>
      <c r="E523" s="20" t="s">
        <v>1789</v>
      </c>
      <c r="F523" s="20">
        <v>236</v>
      </c>
      <c r="G523" s="20" t="s">
        <v>299</v>
      </c>
      <c r="H523" s="20">
        <v>444</v>
      </c>
      <c r="I523" s="20" t="s">
        <v>209</v>
      </c>
      <c r="J523" s="20">
        <v>444</v>
      </c>
      <c r="K523" s="20" t="s">
        <v>350</v>
      </c>
      <c r="L523" s="66">
        <v>0</v>
      </c>
      <c r="M523" s="67">
        <v>10.239854000000001</v>
      </c>
      <c r="N523" s="68">
        <v>10.179190230497625</v>
      </c>
      <c r="O523" s="67">
        <v>1616</v>
      </c>
      <c r="P523" s="68">
        <v>1593.9600067138672</v>
      </c>
    </row>
    <row r="524" spans="1:16" ht="51" x14ac:dyDescent="0.25">
      <c r="A524" s="18"/>
      <c r="B524" s="20">
        <v>5005547</v>
      </c>
      <c r="C524" s="20" t="s">
        <v>1817</v>
      </c>
      <c r="D524" s="20">
        <v>3000386</v>
      </c>
      <c r="E524" s="20" t="s">
        <v>1789</v>
      </c>
      <c r="F524" s="20">
        <v>236</v>
      </c>
      <c r="G524" s="20" t="s">
        <v>299</v>
      </c>
      <c r="H524" s="20">
        <v>445</v>
      </c>
      <c r="I524" s="20" t="s">
        <v>210</v>
      </c>
      <c r="J524" s="20">
        <v>445</v>
      </c>
      <c r="K524" s="20" t="s">
        <v>351</v>
      </c>
      <c r="L524" s="66">
        <v>0</v>
      </c>
      <c r="M524" s="67">
        <v>12.731850000000005</v>
      </c>
      <c r="N524" s="68">
        <v>12.710963488076231</v>
      </c>
      <c r="O524" s="67">
        <v>3051</v>
      </c>
      <c r="P524" s="68">
        <v>3051</v>
      </c>
    </row>
    <row r="525" spans="1:16" ht="51" x14ac:dyDescent="0.25">
      <c r="A525" s="18"/>
      <c r="B525" s="20">
        <v>5005547</v>
      </c>
      <c r="C525" s="20" t="s">
        <v>1817</v>
      </c>
      <c r="D525" s="20">
        <v>3000386</v>
      </c>
      <c r="E525" s="20" t="s">
        <v>1789</v>
      </c>
      <c r="F525" s="20">
        <v>236</v>
      </c>
      <c r="G525" s="20" t="s">
        <v>299</v>
      </c>
      <c r="H525" s="20">
        <v>446</v>
      </c>
      <c r="I525" s="20" t="s">
        <v>211</v>
      </c>
      <c r="J525" s="20">
        <v>446</v>
      </c>
      <c r="K525" s="20" t="s">
        <v>352</v>
      </c>
      <c r="L525" s="66">
        <v>0</v>
      </c>
      <c r="M525" s="67">
        <v>14.351721999999992</v>
      </c>
      <c r="N525" s="68">
        <v>14.059061111882329</v>
      </c>
      <c r="O525" s="67">
        <v>2923</v>
      </c>
      <c r="P525" s="68">
        <v>2923</v>
      </c>
    </row>
    <row r="526" spans="1:16" ht="51" x14ac:dyDescent="0.25">
      <c r="A526" s="18"/>
      <c r="B526" s="20">
        <v>5005547</v>
      </c>
      <c r="C526" s="20" t="s">
        <v>1817</v>
      </c>
      <c r="D526" s="20">
        <v>3000386</v>
      </c>
      <c r="E526" s="20" t="s">
        <v>1789</v>
      </c>
      <c r="F526" s="20">
        <v>236</v>
      </c>
      <c r="G526" s="20" t="s">
        <v>299</v>
      </c>
      <c r="H526" s="20">
        <v>447</v>
      </c>
      <c r="I526" s="20" t="s">
        <v>212</v>
      </c>
      <c r="J526" s="20">
        <v>447</v>
      </c>
      <c r="K526" s="20" t="s">
        <v>353</v>
      </c>
      <c r="L526" s="66">
        <v>0</v>
      </c>
      <c r="M526" s="67">
        <v>5.0713359999999996</v>
      </c>
      <c r="N526" s="68">
        <v>4.9582420467631891</v>
      </c>
      <c r="O526" s="67">
        <v>2932</v>
      </c>
      <c r="P526" s="68">
        <v>2662</v>
      </c>
    </row>
    <row r="527" spans="1:16" ht="51" x14ac:dyDescent="0.25">
      <c r="A527" s="18"/>
      <c r="B527" s="20">
        <v>5005547</v>
      </c>
      <c r="C527" s="20" t="s">
        <v>1817</v>
      </c>
      <c r="D527" s="20">
        <v>3000386</v>
      </c>
      <c r="E527" s="20" t="s">
        <v>1789</v>
      </c>
      <c r="F527" s="20">
        <v>236</v>
      </c>
      <c r="G527" s="20" t="s">
        <v>299</v>
      </c>
      <c r="H527" s="20">
        <v>449</v>
      </c>
      <c r="I527" s="20" t="s">
        <v>214</v>
      </c>
      <c r="J527" s="20">
        <v>449</v>
      </c>
      <c r="K527" s="20" t="s">
        <v>355</v>
      </c>
      <c r="L527" s="66">
        <v>0</v>
      </c>
      <c r="M527" s="67">
        <v>7.6329459999999987</v>
      </c>
      <c r="N527" s="68">
        <v>7.6227422027222929</v>
      </c>
      <c r="O527" s="67">
        <v>2105</v>
      </c>
      <c r="P527" s="68">
        <v>991115</v>
      </c>
    </row>
    <row r="528" spans="1:16" ht="51" x14ac:dyDescent="0.25">
      <c r="A528" s="18"/>
      <c r="B528" s="20">
        <v>5005547</v>
      </c>
      <c r="C528" s="20" t="s">
        <v>1817</v>
      </c>
      <c r="D528" s="20">
        <v>3000386</v>
      </c>
      <c r="E528" s="20" t="s">
        <v>1789</v>
      </c>
      <c r="F528" s="20">
        <v>236</v>
      </c>
      <c r="G528" s="20" t="s">
        <v>299</v>
      </c>
      <c r="H528" s="20">
        <v>451</v>
      </c>
      <c r="I528" s="20" t="s">
        <v>216</v>
      </c>
      <c r="J528" s="20">
        <v>451</v>
      </c>
      <c r="K528" s="20" t="s">
        <v>357</v>
      </c>
      <c r="L528" s="66">
        <v>0</v>
      </c>
      <c r="M528" s="67">
        <v>13.703967999999998</v>
      </c>
      <c r="N528" s="68">
        <v>13.50723825449677</v>
      </c>
      <c r="O528" s="67">
        <v>2411</v>
      </c>
      <c r="P528" s="68">
        <v>2398.2400016784668</v>
      </c>
    </row>
    <row r="529" spans="1:16" ht="51" x14ac:dyDescent="0.25">
      <c r="A529" s="18"/>
      <c r="B529" s="20">
        <v>5005547</v>
      </c>
      <c r="C529" s="20" t="s">
        <v>1817</v>
      </c>
      <c r="D529" s="20">
        <v>3000386</v>
      </c>
      <c r="E529" s="20" t="s">
        <v>1789</v>
      </c>
      <c r="F529" s="20">
        <v>236</v>
      </c>
      <c r="G529" s="20" t="s">
        <v>299</v>
      </c>
      <c r="H529" s="20">
        <v>452</v>
      </c>
      <c r="I529" s="20" t="s">
        <v>217</v>
      </c>
      <c r="J529" s="20">
        <v>452</v>
      </c>
      <c r="K529" s="20" t="s">
        <v>358</v>
      </c>
      <c r="L529" s="66">
        <v>0</v>
      </c>
      <c r="M529" s="67">
        <v>7.9197170000000021</v>
      </c>
      <c r="N529" s="68">
        <v>7.8659620682592504</v>
      </c>
      <c r="O529" s="67">
        <v>1660</v>
      </c>
      <c r="P529" s="68">
        <v>1657.4000024795532</v>
      </c>
    </row>
    <row r="530" spans="1:16" ht="51" x14ac:dyDescent="0.25">
      <c r="A530" s="18"/>
      <c r="B530" s="20">
        <v>5005547</v>
      </c>
      <c r="C530" s="20" t="s">
        <v>1817</v>
      </c>
      <c r="D530" s="20">
        <v>3000386</v>
      </c>
      <c r="E530" s="20" t="s">
        <v>1789</v>
      </c>
      <c r="F530" s="20">
        <v>236</v>
      </c>
      <c r="G530" s="20" t="s">
        <v>299</v>
      </c>
      <c r="H530" s="20">
        <v>453</v>
      </c>
      <c r="I530" s="20" t="s">
        <v>218</v>
      </c>
      <c r="J530" s="20">
        <v>453</v>
      </c>
      <c r="K530" s="20" t="s">
        <v>359</v>
      </c>
      <c r="L530" s="66">
        <v>0</v>
      </c>
      <c r="M530" s="67">
        <v>13.923784000000003</v>
      </c>
      <c r="N530" s="68">
        <v>13.707941453700187</v>
      </c>
      <c r="O530" s="67">
        <v>2548</v>
      </c>
      <c r="P530" s="68">
        <v>2548</v>
      </c>
    </row>
    <row r="531" spans="1:16" ht="51" x14ac:dyDescent="0.25">
      <c r="A531" s="18"/>
      <c r="B531" s="20">
        <v>5005547</v>
      </c>
      <c r="C531" s="20" t="s">
        <v>1817</v>
      </c>
      <c r="D531" s="20">
        <v>3000386</v>
      </c>
      <c r="E531" s="20" t="s">
        <v>1789</v>
      </c>
      <c r="F531" s="20">
        <v>236</v>
      </c>
      <c r="G531" s="20" t="s">
        <v>299</v>
      </c>
      <c r="H531" s="20">
        <v>454</v>
      </c>
      <c r="I531" s="20" t="s">
        <v>219</v>
      </c>
      <c r="J531" s="20">
        <v>454</v>
      </c>
      <c r="K531" s="20" t="s">
        <v>360</v>
      </c>
      <c r="L531" s="66">
        <v>0</v>
      </c>
      <c r="M531" s="67">
        <v>1.8440690000000002</v>
      </c>
      <c r="N531" s="68">
        <v>1.8440396163205151</v>
      </c>
      <c r="O531" s="67">
        <v>270</v>
      </c>
      <c r="P531" s="68">
        <v>693</v>
      </c>
    </row>
    <row r="532" spans="1:16" ht="51" x14ac:dyDescent="0.25">
      <c r="A532" s="18"/>
      <c r="B532" s="20">
        <v>5005547</v>
      </c>
      <c r="C532" s="20" t="s">
        <v>1817</v>
      </c>
      <c r="D532" s="20">
        <v>3000386</v>
      </c>
      <c r="E532" s="20" t="s">
        <v>1789</v>
      </c>
      <c r="F532" s="20">
        <v>236</v>
      </c>
      <c r="G532" s="20" t="s">
        <v>299</v>
      </c>
      <c r="H532" s="20">
        <v>457</v>
      </c>
      <c r="I532" s="20" t="s">
        <v>222</v>
      </c>
      <c r="J532" s="20">
        <v>457</v>
      </c>
      <c r="K532" s="20" t="s">
        <v>363</v>
      </c>
      <c r="L532" s="66">
        <v>0</v>
      </c>
      <c r="M532" s="67">
        <v>20.640540000000005</v>
      </c>
      <c r="N532" s="68">
        <v>20.570946026127785</v>
      </c>
      <c r="O532" s="67">
        <v>6074</v>
      </c>
      <c r="P532" s="68">
        <v>6000.6219940185547</v>
      </c>
    </row>
    <row r="533" spans="1:16" ht="51" x14ac:dyDescent="0.25">
      <c r="A533" s="18"/>
      <c r="B533" s="20">
        <v>5005547</v>
      </c>
      <c r="C533" s="20" t="s">
        <v>1817</v>
      </c>
      <c r="D533" s="20">
        <v>3000386</v>
      </c>
      <c r="E533" s="20" t="s">
        <v>1789</v>
      </c>
      <c r="F533" s="20">
        <v>236</v>
      </c>
      <c r="G533" s="20" t="s">
        <v>299</v>
      </c>
      <c r="H533" s="20">
        <v>459</v>
      </c>
      <c r="I533" s="20" t="s">
        <v>224</v>
      </c>
      <c r="J533" s="20">
        <v>459</v>
      </c>
      <c r="K533" s="20" t="s">
        <v>365</v>
      </c>
      <c r="L533" s="66">
        <v>0</v>
      </c>
      <c r="M533" s="67">
        <v>6.5312729999999988</v>
      </c>
      <c r="N533" s="68">
        <v>6.423568090191111</v>
      </c>
      <c r="O533" s="67">
        <v>937</v>
      </c>
      <c r="P533" s="68">
        <v>936.09999656677246</v>
      </c>
    </row>
    <row r="534" spans="1:16" ht="51" x14ac:dyDescent="0.25">
      <c r="A534" s="18"/>
      <c r="B534" s="20">
        <v>5005547</v>
      </c>
      <c r="C534" s="20" t="s">
        <v>1817</v>
      </c>
      <c r="D534" s="20">
        <v>3000386</v>
      </c>
      <c r="E534" s="20" t="s">
        <v>1789</v>
      </c>
      <c r="F534" s="20">
        <v>236</v>
      </c>
      <c r="G534" s="20" t="s">
        <v>299</v>
      </c>
      <c r="H534" s="20">
        <v>462</v>
      </c>
      <c r="I534" s="20" t="s">
        <v>227</v>
      </c>
      <c r="J534" s="20">
        <v>462</v>
      </c>
      <c r="K534" s="20" t="s">
        <v>368</v>
      </c>
      <c r="L534" s="66">
        <v>0</v>
      </c>
      <c r="M534" s="67">
        <v>3.8967560000000003</v>
      </c>
      <c r="N534" s="68">
        <v>3.8951832922175527</v>
      </c>
      <c r="O534" s="67">
        <v>405</v>
      </c>
      <c r="P534" s="68">
        <v>404.83798599243164</v>
      </c>
    </row>
    <row r="535" spans="1:16" ht="51" x14ac:dyDescent="0.25">
      <c r="A535" s="18"/>
      <c r="B535" s="20">
        <v>5005547</v>
      </c>
      <c r="C535" s="20" t="s">
        <v>1817</v>
      </c>
      <c r="D535" s="20">
        <v>3000386</v>
      </c>
      <c r="E535" s="20" t="s">
        <v>1789</v>
      </c>
      <c r="F535" s="20">
        <v>236</v>
      </c>
      <c r="G535" s="20" t="s">
        <v>299</v>
      </c>
      <c r="H535" s="20">
        <v>463</v>
      </c>
      <c r="I535" s="20" t="s">
        <v>228</v>
      </c>
      <c r="J535" s="20">
        <v>463</v>
      </c>
      <c r="K535" s="20" t="s">
        <v>369</v>
      </c>
      <c r="L535" s="66">
        <v>0</v>
      </c>
      <c r="M535" s="67">
        <v>8.8685730000000014</v>
      </c>
      <c r="N535" s="68">
        <v>8.7298923606285825</v>
      </c>
      <c r="O535" s="67">
        <v>1480</v>
      </c>
      <c r="P535" s="68">
        <v>1480</v>
      </c>
    </row>
    <row r="536" spans="1:16" ht="64.5" thickBot="1" x14ac:dyDescent="0.3">
      <c r="A536" s="25"/>
      <c r="B536" s="27">
        <v>6000001</v>
      </c>
      <c r="C536" s="27" t="s">
        <v>1849</v>
      </c>
      <c r="D536" s="27">
        <v>2088775</v>
      </c>
      <c r="E536" s="27" t="s">
        <v>1846</v>
      </c>
      <c r="F536" s="27">
        <v>54</v>
      </c>
      <c r="G536" s="27" t="s">
        <v>1849</v>
      </c>
      <c r="H536" s="27">
        <v>10</v>
      </c>
      <c r="I536" s="27" t="s">
        <v>108</v>
      </c>
      <c r="J536" s="27">
        <v>26</v>
      </c>
      <c r="K536" s="27" t="s">
        <v>1554</v>
      </c>
      <c r="L536" s="69">
        <v>0</v>
      </c>
      <c r="M536" s="70">
        <v>0.217084</v>
      </c>
      <c r="N536" s="71">
        <v>0.10854195058345795</v>
      </c>
      <c r="O536" s="70">
        <v>1</v>
      </c>
      <c r="P536" s="71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topLeftCell="A4"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91</v>
      </c>
      <c r="B1" s="48" t="s">
        <v>232</v>
      </c>
      <c r="C1" s="47" t="s">
        <v>54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1852</v>
      </c>
      <c r="L2" s="1" t="s">
        <v>1886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669.03050599999972</v>
      </c>
      <c r="E6" s="15">
        <f ca="1">SUM(E7:OFFSET(E7,50,0))</f>
        <v>898.5401609999999</v>
      </c>
      <c r="F6" s="15">
        <f ca="1">SUM(F7:OFFSET(F7,50,0))</f>
        <v>677.95138242562177</v>
      </c>
      <c r="G6" s="15">
        <f ca="1">SUM(G7:OFFSET(G7,50,0))</f>
        <v>196.91214630688918</v>
      </c>
      <c r="H6" s="15">
        <f ca="1">SUM(H7:OFFSET(H7,50,0))</f>
        <v>481.03923611873267</v>
      </c>
      <c r="I6" s="16">
        <f ca="1">IFERROR(G6/E6,0)</f>
        <v>0.21914673918163266</v>
      </c>
      <c r="J6" s="17">
        <f ca="1">IFERROR(SUM(G6,H6)/E6,0)</f>
        <v>0.75450315061167528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36.297460999999998</v>
      </c>
      <c r="E7" s="22">
        <v>26.286212000000003</v>
      </c>
      <c r="F7" s="22">
        <f t="shared" ref="F7:F31" si="0">SUM(G7,H7)</f>
        <v>24.061137929766268</v>
      </c>
      <c r="G7" s="22">
        <v>11.02357311200209</v>
      </c>
      <c r="H7" s="22">
        <v>13.037564817764178</v>
      </c>
      <c r="I7" s="23">
        <f t="shared" ref="I7:I31" si="1">IFERROR(G7/E7,0)</f>
        <v>0.41936712341824256</v>
      </c>
      <c r="J7" s="24">
        <f t="shared" ref="J7:J31" si="2">IFERROR(SUM(G7,H7)/E7,0)</f>
        <v>0.91535204577084994</v>
      </c>
      <c r="K7" s="5"/>
      <c r="L7" t="s">
        <v>252</v>
      </c>
      <c r="M7" s="6">
        <v>72.999717628544914</v>
      </c>
      <c r="N7" s="72">
        <v>0.98052472417490943</v>
      </c>
    </row>
    <row r="8" spans="1:14" x14ac:dyDescent="0.25">
      <c r="A8" s="18"/>
      <c r="B8" s="51">
        <v>2</v>
      </c>
      <c r="C8" s="20" t="s">
        <v>245</v>
      </c>
      <c r="D8" s="21">
        <v>17.371022000000011</v>
      </c>
      <c r="E8" s="22">
        <v>66.270038</v>
      </c>
      <c r="F8" s="22">
        <f t="shared" si="0"/>
        <v>31.709470537411107</v>
      </c>
      <c r="G8" s="22">
        <v>8.9189093182576471</v>
      </c>
      <c r="H8" s="22">
        <v>22.79056121915346</v>
      </c>
      <c r="I8" s="23">
        <f t="shared" si="1"/>
        <v>0.1345843398830954</v>
      </c>
      <c r="J8" s="24">
        <f t="shared" si="2"/>
        <v>0.47848879364474045</v>
      </c>
      <c r="K8" s="5"/>
      <c r="L8" t="s">
        <v>258</v>
      </c>
      <c r="M8" s="6">
        <v>56.264694614185288</v>
      </c>
      <c r="N8" s="72">
        <v>0.96211899225649955</v>
      </c>
    </row>
    <row r="9" spans="1:14" x14ac:dyDescent="0.25">
      <c r="A9" s="18"/>
      <c r="B9" s="51">
        <v>3</v>
      </c>
      <c r="C9" s="20" t="s">
        <v>246</v>
      </c>
      <c r="D9" s="21">
        <v>0.90624499999999986</v>
      </c>
      <c r="E9" s="22">
        <v>47.951069999999994</v>
      </c>
      <c r="F9" s="22">
        <f t="shared" si="0"/>
        <v>11.762211441820909</v>
      </c>
      <c r="G9" s="22">
        <v>0.38288773881504312</v>
      </c>
      <c r="H9" s="22">
        <v>11.379323703005866</v>
      </c>
      <c r="I9" s="23">
        <f t="shared" si="1"/>
        <v>7.9849675682949969E-3</v>
      </c>
      <c r="J9" s="24">
        <f t="shared" si="2"/>
        <v>0.24529612043737314</v>
      </c>
      <c r="K9" s="5"/>
      <c r="L9" t="s">
        <v>259</v>
      </c>
      <c r="M9" s="6">
        <v>22.688141223961139</v>
      </c>
      <c r="N9" s="72">
        <v>0.94885543870703604</v>
      </c>
    </row>
    <row r="10" spans="1:14" x14ac:dyDescent="0.25">
      <c r="A10" s="18"/>
      <c r="B10" s="51">
        <v>4</v>
      </c>
      <c r="C10" s="20" t="s">
        <v>247</v>
      </c>
      <c r="D10" s="21">
        <v>33.579244000000003</v>
      </c>
      <c r="E10" s="22">
        <v>54.116705000000003</v>
      </c>
      <c r="F10" s="22">
        <f t="shared" si="0"/>
        <v>39.561917762495796</v>
      </c>
      <c r="G10" s="22">
        <v>11.058601886194083</v>
      </c>
      <c r="H10" s="22">
        <v>28.503315876301713</v>
      </c>
      <c r="I10" s="23">
        <f t="shared" si="1"/>
        <v>0.20434728770338256</v>
      </c>
      <c r="J10" s="24">
        <f t="shared" si="2"/>
        <v>0.73104816271603734</v>
      </c>
      <c r="K10" s="5"/>
      <c r="L10" t="s">
        <v>244</v>
      </c>
      <c r="M10" s="6">
        <v>24.061137929766268</v>
      </c>
      <c r="N10" s="72">
        <v>0.91535204577084994</v>
      </c>
    </row>
    <row r="11" spans="1:14" x14ac:dyDescent="0.25">
      <c r="A11" s="18"/>
      <c r="B11" s="51">
        <v>5</v>
      </c>
      <c r="C11" s="20" t="s">
        <v>248</v>
      </c>
      <c r="D11" s="21">
        <v>36.330171999999983</v>
      </c>
      <c r="E11" s="22">
        <v>79.355224000000007</v>
      </c>
      <c r="F11" s="22">
        <f t="shared" si="0"/>
        <v>61.587023099556973</v>
      </c>
      <c r="G11" s="22">
        <v>14.499890179515205</v>
      </c>
      <c r="H11" s="22">
        <v>47.087132920041768</v>
      </c>
      <c r="I11" s="23">
        <f t="shared" si="1"/>
        <v>0.18272130615515877</v>
      </c>
      <c r="J11" s="24">
        <f t="shared" si="2"/>
        <v>0.77609286440369651</v>
      </c>
      <c r="K11" s="5"/>
      <c r="L11" t="s">
        <v>251</v>
      </c>
      <c r="M11" s="6">
        <v>55.874256294669223</v>
      </c>
      <c r="N11" s="72">
        <v>0.89058499732293717</v>
      </c>
    </row>
    <row r="12" spans="1:14" x14ac:dyDescent="0.25">
      <c r="A12" s="18"/>
      <c r="B12" s="51">
        <v>6</v>
      </c>
      <c r="C12" s="20" t="s">
        <v>249</v>
      </c>
      <c r="D12" s="21">
        <v>26.432998000000001</v>
      </c>
      <c r="E12" s="22">
        <v>24.972540000000002</v>
      </c>
      <c r="F12" s="22">
        <f t="shared" si="0"/>
        <v>21.28917700463353</v>
      </c>
      <c r="G12" s="22">
        <v>4.9217351153420168</v>
      </c>
      <c r="H12" s="22">
        <v>16.367441889291513</v>
      </c>
      <c r="I12" s="23">
        <f t="shared" si="1"/>
        <v>0.1970858837483899</v>
      </c>
      <c r="J12" s="24">
        <f t="shared" si="2"/>
        <v>0.85250346999678561</v>
      </c>
      <c r="K12" s="5"/>
      <c r="L12" t="s">
        <v>256</v>
      </c>
      <c r="M12" s="6">
        <v>9.1641401817767072</v>
      </c>
      <c r="N12" s="72">
        <v>0.87499273700079017</v>
      </c>
    </row>
    <row r="13" spans="1:14" x14ac:dyDescent="0.25">
      <c r="A13" s="18"/>
      <c r="B13" s="51">
        <v>7</v>
      </c>
      <c r="C13" s="20" t="s">
        <v>250</v>
      </c>
      <c r="D13" s="21">
        <v>7.6642079999999995</v>
      </c>
      <c r="E13" s="22">
        <v>5.4337960000000001</v>
      </c>
      <c r="F13" s="22">
        <f t="shared" si="0"/>
        <v>4.6290803219562804</v>
      </c>
      <c r="G13" s="22">
        <v>0.10903535992474644</v>
      </c>
      <c r="H13" s="22">
        <v>4.5200449620315339</v>
      </c>
      <c r="I13" s="23">
        <f t="shared" si="1"/>
        <v>2.0066148954569964E-2</v>
      </c>
      <c r="J13" s="24">
        <f t="shared" si="2"/>
        <v>0.8519054307442312</v>
      </c>
      <c r="K13" s="5"/>
      <c r="L13" t="s">
        <v>249</v>
      </c>
      <c r="M13" s="6">
        <v>21.28917700463353</v>
      </c>
      <c r="N13" s="72">
        <v>0.85250346999678561</v>
      </c>
    </row>
    <row r="14" spans="1:14" x14ac:dyDescent="0.25">
      <c r="A14" s="18"/>
      <c r="B14" s="51">
        <v>8</v>
      </c>
      <c r="C14" s="20" t="s">
        <v>251</v>
      </c>
      <c r="D14" s="21">
        <v>54.407440999999977</v>
      </c>
      <c r="E14" s="22">
        <v>62.738824999999999</v>
      </c>
      <c r="F14" s="22">
        <f t="shared" si="0"/>
        <v>55.874256294669223</v>
      </c>
      <c r="G14" s="22">
        <v>10.628364829375641</v>
      </c>
      <c r="H14" s="22">
        <v>45.245891465293582</v>
      </c>
      <c r="I14" s="23">
        <f t="shared" si="1"/>
        <v>0.16940650114782421</v>
      </c>
      <c r="J14" s="24">
        <f t="shared" si="2"/>
        <v>0.89058499732293717</v>
      </c>
      <c r="K14" s="5"/>
      <c r="L14" t="s">
        <v>250</v>
      </c>
      <c r="M14" s="6">
        <v>4.6290803219562804</v>
      </c>
      <c r="N14" s="72">
        <v>0.8519054307442312</v>
      </c>
    </row>
    <row r="15" spans="1:14" x14ac:dyDescent="0.25">
      <c r="A15" s="18"/>
      <c r="B15" s="51">
        <v>9</v>
      </c>
      <c r="C15" s="20" t="s">
        <v>252</v>
      </c>
      <c r="D15" s="21">
        <v>59.990651000000007</v>
      </c>
      <c r="E15" s="22">
        <v>74.44964499999999</v>
      </c>
      <c r="F15" s="22">
        <f t="shared" si="0"/>
        <v>72.999717628544914</v>
      </c>
      <c r="G15" s="22">
        <v>31.624581297055556</v>
      </c>
      <c r="H15" s="22">
        <v>41.375136331489358</v>
      </c>
      <c r="I15" s="23">
        <f t="shared" si="1"/>
        <v>0.42477813422825</v>
      </c>
      <c r="J15" s="24">
        <f t="shared" si="2"/>
        <v>0.98052472417490943</v>
      </c>
      <c r="K15" s="5"/>
      <c r="L15" t="s">
        <v>253</v>
      </c>
      <c r="M15" s="6">
        <v>54.575457214391349</v>
      </c>
      <c r="N15" s="72">
        <v>0.84809611227438741</v>
      </c>
    </row>
    <row r="16" spans="1:14" x14ac:dyDescent="0.25">
      <c r="A16" s="18"/>
      <c r="B16" s="51">
        <v>10</v>
      </c>
      <c r="C16" s="20" t="s">
        <v>253</v>
      </c>
      <c r="D16" s="21">
        <v>20.786594999999998</v>
      </c>
      <c r="E16" s="22">
        <v>64.350556999999981</v>
      </c>
      <c r="F16" s="22">
        <f t="shared" si="0"/>
        <v>54.575457214391349</v>
      </c>
      <c r="G16" s="22">
        <v>19.030886317115801</v>
      </c>
      <c r="H16" s="22">
        <v>35.544570897275548</v>
      </c>
      <c r="I16" s="23">
        <f t="shared" si="1"/>
        <v>0.29573770926513981</v>
      </c>
      <c r="J16" s="24">
        <f t="shared" si="2"/>
        <v>0.84809611227438741</v>
      </c>
      <c r="K16" s="5"/>
      <c r="L16" t="s">
        <v>255</v>
      </c>
      <c r="M16" s="6">
        <v>58.58543817624377</v>
      </c>
      <c r="N16" s="72">
        <v>0.84422035628158021</v>
      </c>
    </row>
    <row r="17" spans="1:14" x14ac:dyDescent="0.25">
      <c r="A17" s="18"/>
      <c r="B17" s="51">
        <v>11</v>
      </c>
      <c r="C17" s="20" t="s">
        <v>254</v>
      </c>
      <c r="D17" s="21">
        <v>4.544531000000001</v>
      </c>
      <c r="E17" s="22">
        <v>1.6224510000000001</v>
      </c>
      <c r="F17" s="22">
        <f t="shared" si="0"/>
        <v>1.0415979954032082</v>
      </c>
      <c r="G17" s="22">
        <v>0.10620750226371456</v>
      </c>
      <c r="H17" s="22">
        <v>0.93539049313949363</v>
      </c>
      <c r="I17" s="23">
        <f t="shared" si="1"/>
        <v>6.5461146292685915E-2</v>
      </c>
      <c r="J17" s="24">
        <f t="shared" si="2"/>
        <v>0.64199041783277777</v>
      </c>
      <c r="K17" s="5"/>
      <c r="L17" t="s">
        <v>264</v>
      </c>
      <c r="M17" s="6">
        <v>41.237117174749187</v>
      </c>
      <c r="N17" s="72">
        <v>0.83914903880599312</v>
      </c>
    </row>
    <row r="18" spans="1:14" x14ac:dyDescent="0.25">
      <c r="A18" s="18"/>
      <c r="B18" s="51">
        <v>12</v>
      </c>
      <c r="C18" s="20" t="s">
        <v>255</v>
      </c>
      <c r="D18" s="21">
        <v>12.683563000000001</v>
      </c>
      <c r="E18" s="22">
        <v>69.395908000000006</v>
      </c>
      <c r="F18" s="22">
        <f t="shared" si="0"/>
        <v>58.58543817624377</v>
      </c>
      <c r="G18" s="22">
        <v>21.541565288072889</v>
      </c>
      <c r="H18" s="22">
        <v>37.043872888170881</v>
      </c>
      <c r="I18" s="23">
        <f t="shared" si="1"/>
        <v>0.31041549723757322</v>
      </c>
      <c r="J18" s="24">
        <f t="shared" si="2"/>
        <v>0.84422035628158021</v>
      </c>
      <c r="K18" s="5"/>
      <c r="L18" t="s">
        <v>268</v>
      </c>
      <c r="M18" s="6">
        <v>13.7978525776889</v>
      </c>
      <c r="N18" s="72">
        <v>0.83128377406196419</v>
      </c>
    </row>
    <row r="19" spans="1:14" x14ac:dyDescent="0.25">
      <c r="A19" s="18"/>
      <c r="B19" s="51">
        <v>13</v>
      </c>
      <c r="C19" s="20" t="s">
        <v>256</v>
      </c>
      <c r="D19" s="21">
        <v>5.797791000000001</v>
      </c>
      <c r="E19" s="22">
        <v>10.473390000000002</v>
      </c>
      <c r="F19" s="22">
        <f t="shared" si="0"/>
        <v>9.1641401817767072</v>
      </c>
      <c r="G19" s="22">
        <v>1.5560879902902554</v>
      </c>
      <c r="H19" s="22">
        <v>7.6080521914864523</v>
      </c>
      <c r="I19" s="23">
        <f t="shared" si="1"/>
        <v>0.1485753887032045</v>
      </c>
      <c r="J19" s="24">
        <f t="shared" si="2"/>
        <v>0.87499273700079017</v>
      </c>
      <c r="K19" s="5"/>
      <c r="L19" t="s">
        <v>260</v>
      </c>
      <c r="M19" s="6">
        <v>24.841764660273331</v>
      </c>
      <c r="N19" s="72">
        <v>0.8158639673123651</v>
      </c>
    </row>
    <row r="20" spans="1:14" x14ac:dyDescent="0.25">
      <c r="A20" s="18"/>
      <c r="B20" s="51">
        <v>14</v>
      </c>
      <c r="C20" s="20" t="s">
        <v>257</v>
      </c>
      <c r="D20" s="21">
        <v>69.430457000000004</v>
      </c>
      <c r="E20" s="22">
        <v>62.873803000000009</v>
      </c>
      <c r="F20" s="22">
        <f t="shared" si="0"/>
        <v>34.472872011683648</v>
      </c>
      <c r="G20" s="22">
        <v>11.702220084131113</v>
      </c>
      <c r="H20" s="22">
        <v>22.770651927552535</v>
      </c>
      <c r="I20" s="23">
        <f t="shared" si="1"/>
        <v>0.18612235185027876</v>
      </c>
      <c r="J20" s="24">
        <f t="shared" si="2"/>
        <v>0.54828673257896687</v>
      </c>
      <c r="K20" s="5"/>
      <c r="L20" t="s">
        <v>262</v>
      </c>
      <c r="M20" s="6">
        <v>4.3571862751916512</v>
      </c>
      <c r="N20" s="72">
        <v>0.80915031988421882</v>
      </c>
    </row>
    <row r="21" spans="1:14" x14ac:dyDescent="0.25">
      <c r="A21" s="18"/>
      <c r="B21" s="51">
        <v>15</v>
      </c>
      <c r="C21" s="20" t="s">
        <v>258</v>
      </c>
      <c r="D21" s="21">
        <v>136.60242899999997</v>
      </c>
      <c r="E21" s="22">
        <v>58.479975000000003</v>
      </c>
      <c r="F21" s="22">
        <f t="shared" si="0"/>
        <v>56.264694614185288</v>
      </c>
      <c r="G21" s="22">
        <v>12.420990546474968</v>
      </c>
      <c r="H21" s="22">
        <v>43.84370406771032</v>
      </c>
      <c r="I21" s="23">
        <f t="shared" si="1"/>
        <v>0.21239732996594077</v>
      </c>
      <c r="J21" s="24">
        <f t="shared" si="2"/>
        <v>0.96211899225649955</v>
      </c>
      <c r="K21" s="5"/>
      <c r="L21" t="s">
        <v>248</v>
      </c>
      <c r="M21" s="6">
        <v>61.587023099556973</v>
      </c>
      <c r="N21" s="72">
        <v>0.77609286440369651</v>
      </c>
    </row>
    <row r="22" spans="1:14" x14ac:dyDescent="0.25">
      <c r="A22" s="18"/>
      <c r="B22" s="51">
        <v>16</v>
      </c>
      <c r="C22" s="20" t="s">
        <v>259</v>
      </c>
      <c r="D22" s="21">
        <v>18.352982000000004</v>
      </c>
      <c r="E22" s="22">
        <v>23.911062000000001</v>
      </c>
      <c r="F22" s="22">
        <f t="shared" si="0"/>
        <v>22.688141223961139</v>
      </c>
      <c r="G22" s="22">
        <v>4.3587151008771619</v>
      </c>
      <c r="H22" s="22">
        <v>18.329426123083977</v>
      </c>
      <c r="I22" s="23">
        <f t="shared" si="1"/>
        <v>0.1822886453507235</v>
      </c>
      <c r="J22" s="24">
        <f t="shared" si="2"/>
        <v>0.94885543870703604</v>
      </c>
      <c r="K22" s="5"/>
      <c r="L22" t="s">
        <v>263</v>
      </c>
      <c r="M22" s="6">
        <v>4.8255584165481196</v>
      </c>
      <c r="N22" s="72">
        <v>0.76002010576493473</v>
      </c>
    </row>
    <row r="23" spans="1:14" x14ac:dyDescent="0.25">
      <c r="A23" s="18"/>
      <c r="B23" s="51">
        <v>17</v>
      </c>
      <c r="C23" s="20" t="s">
        <v>260</v>
      </c>
      <c r="D23" s="21">
        <v>41.942954999999998</v>
      </c>
      <c r="E23" s="22">
        <v>30.448415000000004</v>
      </c>
      <c r="F23" s="22">
        <f t="shared" si="0"/>
        <v>24.841764660273331</v>
      </c>
      <c r="G23" s="22">
        <v>7.8878500101604381</v>
      </c>
      <c r="H23" s="22">
        <v>16.953914650112893</v>
      </c>
      <c r="I23" s="23">
        <f t="shared" si="1"/>
        <v>0.25905617780631396</v>
      </c>
      <c r="J23" s="24">
        <f t="shared" si="2"/>
        <v>0.8158639673123651</v>
      </c>
      <c r="K23" s="5"/>
      <c r="L23" t="s">
        <v>247</v>
      </c>
      <c r="M23" s="6">
        <v>39.561917762495796</v>
      </c>
      <c r="N23" s="72">
        <v>0.73104816271603734</v>
      </c>
    </row>
    <row r="24" spans="1:14" x14ac:dyDescent="0.25">
      <c r="A24" s="18"/>
      <c r="B24" s="51">
        <v>18</v>
      </c>
      <c r="C24" s="20" t="s">
        <v>261</v>
      </c>
      <c r="D24" s="21">
        <v>1.4664010000000001</v>
      </c>
      <c r="E24" s="22">
        <v>10.34376</v>
      </c>
      <c r="F24" s="22">
        <f t="shared" si="0"/>
        <v>1.3946907890749571</v>
      </c>
      <c r="G24" s="22">
        <v>0.44868242472875863</v>
      </c>
      <c r="H24" s="22">
        <v>0.9460083643461985</v>
      </c>
      <c r="I24" s="23">
        <f t="shared" si="1"/>
        <v>4.3377110908292403E-2</v>
      </c>
      <c r="J24" s="24">
        <f t="shared" si="2"/>
        <v>0.13483402448190573</v>
      </c>
      <c r="K24" s="5"/>
      <c r="L24" t="s">
        <v>266</v>
      </c>
      <c r="M24" s="6">
        <v>8.2962877912395925</v>
      </c>
      <c r="N24" s="72">
        <v>0.70071430440044402</v>
      </c>
    </row>
    <row r="25" spans="1:14" x14ac:dyDescent="0.25">
      <c r="A25" s="18"/>
      <c r="B25" s="51">
        <v>19</v>
      </c>
      <c r="C25" s="20" t="s">
        <v>262</v>
      </c>
      <c r="D25" s="21">
        <v>16.248715000000004</v>
      </c>
      <c r="E25" s="22">
        <v>5.3848910000000005</v>
      </c>
      <c r="F25" s="22">
        <f t="shared" si="0"/>
        <v>4.3571862751916512</v>
      </c>
      <c r="G25" s="22">
        <v>1.0339620737140649</v>
      </c>
      <c r="H25" s="22">
        <v>3.3232242014775868</v>
      </c>
      <c r="I25" s="23">
        <f t="shared" si="1"/>
        <v>0.19201169971946783</v>
      </c>
      <c r="J25" s="24">
        <f t="shared" si="2"/>
        <v>0.80915031988421882</v>
      </c>
      <c r="K25" s="5"/>
      <c r="L25" t="s">
        <v>267</v>
      </c>
      <c r="M25" s="6">
        <v>2.7893887490814819</v>
      </c>
      <c r="N25" s="72">
        <v>0.68593241447793962</v>
      </c>
    </row>
    <row r="26" spans="1:14" x14ac:dyDescent="0.25">
      <c r="A26" s="18"/>
      <c r="B26" s="51">
        <v>20</v>
      </c>
      <c r="C26" s="20" t="s">
        <v>263</v>
      </c>
      <c r="D26" s="21">
        <v>5.2040190000000006</v>
      </c>
      <c r="E26" s="22">
        <v>6.3492510000000024</v>
      </c>
      <c r="F26" s="22">
        <f t="shared" si="0"/>
        <v>4.8255584165481196</v>
      </c>
      <c r="G26" s="22">
        <v>1.4308151750665274</v>
      </c>
      <c r="H26" s="22">
        <v>3.3947432414815921</v>
      </c>
      <c r="I26" s="23">
        <f t="shared" si="1"/>
        <v>0.2253518052864073</v>
      </c>
      <c r="J26" s="24">
        <f t="shared" si="2"/>
        <v>0.76002010576493473</v>
      </c>
      <c r="K26" s="5"/>
      <c r="L26" t="s">
        <v>254</v>
      </c>
      <c r="M26" s="6">
        <v>1.0415979954032082</v>
      </c>
      <c r="N26" s="72">
        <v>0.64199041783277777</v>
      </c>
    </row>
    <row r="27" spans="1:14" x14ac:dyDescent="0.25">
      <c r="A27" s="18"/>
      <c r="B27" s="51">
        <v>21</v>
      </c>
      <c r="C27" s="20" t="s">
        <v>264</v>
      </c>
      <c r="D27" s="21">
        <v>23.607354999999998</v>
      </c>
      <c r="E27" s="22">
        <v>49.141589000000025</v>
      </c>
      <c r="F27" s="22">
        <f t="shared" si="0"/>
        <v>41.237117174749187</v>
      </c>
      <c r="G27" s="22">
        <v>10.008345496393304</v>
      </c>
      <c r="H27" s="22">
        <v>31.228771678355884</v>
      </c>
      <c r="I27" s="23">
        <f t="shared" si="1"/>
        <v>0.20366344882322179</v>
      </c>
      <c r="J27" s="24">
        <f t="shared" si="2"/>
        <v>0.83914903880599312</v>
      </c>
      <c r="K27" s="5"/>
      <c r="L27" t="s">
        <v>257</v>
      </c>
      <c r="M27" s="6">
        <v>34.472872011683648</v>
      </c>
      <c r="N27" s="72">
        <v>0.54828673257896687</v>
      </c>
    </row>
    <row r="28" spans="1:14" x14ac:dyDescent="0.25">
      <c r="A28" s="18"/>
      <c r="B28" s="51">
        <v>22</v>
      </c>
      <c r="C28" s="20" t="s">
        <v>265</v>
      </c>
      <c r="D28" s="21">
        <v>7.91526</v>
      </c>
      <c r="E28" s="22">
        <v>31.686484999999998</v>
      </c>
      <c r="F28" s="22">
        <f t="shared" si="0"/>
        <v>16.14520255327443</v>
      </c>
      <c r="G28" s="22">
        <v>6.6426010563118325</v>
      </c>
      <c r="H28" s="22">
        <v>9.5026014969625976</v>
      </c>
      <c r="I28" s="23">
        <f t="shared" si="1"/>
        <v>0.2096351506426741</v>
      </c>
      <c r="J28" s="24">
        <f t="shared" si="2"/>
        <v>0.5095296165944071</v>
      </c>
      <c r="K28" s="5"/>
      <c r="L28" t="s">
        <v>265</v>
      </c>
      <c r="M28" s="6">
        <v>16.14520255327443</v>
      </c>
      <c r="N28" s="72">
        <v>0.5095296165944071</v>
      </c>
    </row>
    <row r="29" spans="1:14" x14ac:dyDescent="0.25">
      <c r="A29" s="18"/>
      <c r="B29" s="51">
        <v>23</v>
      </c>
      <c r="C29" s="20" t="s">
        <v>266</v>
      </c>
      <c r="D29" s="21">
        <v>13.571462</v>
      </c>
      <c r="E29" s="22">
        <v>11.839758</v>
      </c>
      <c r="F29" s="22">
        <f t="shared" si="0"/>
        <v>8.2962877912395925</v>
      </c>
      <c r="G29" s="22">
        <v>2.7123250354379707</v>
      </c>
      <c r="H29" s="22">
        <v>5.5839627558016218</v>
      </c>
      <c r="I29" s="23">
        <f t="shared" si="1"/>
        <v>0.22908618870740186</v>
      </c>
      <c r="J29" s="24">
        <f t="shared" si="2"/>
        <v>0.70071430440044402</v>
      </c>
      <c r="K29" s="5"/>
      <c r="L29" t="s">
        <v>245</v>
      </c>
      <c r="M29" s="6">
        <v>31.709470537411107</v>
      </c>
      <c r="N29" s="72">
        <v>0.47848879364474045</v>
      </c>
    </row>
    <row r="30" spans="1:14" x14ac:dyDescent="0.25">
      <c r="A30" s="18"/>
      <c r="B30" s="51">
        <v>24</v>
      </c>
      <c r="C30" s="20" t="s">
        <v>267</v>
      </c>
      <c r="D30" s="21">
        <v>7.8376420000000007</v>
      </c>
      <c r="E30" s="22">
        <v>4.0665649999999989</v>
      </c>
      <c r="F30" s="22">
        <f t="shared" si="0"/>
        <v>2.7893887490814819</v>
      </c>
      <c r="G30" s="22">
        <v>0.87520289196891099</v>
      </c>
      <c r="H30" s="22">
        <v>1.9141858571125709</v>
      </c>
      <c r="I30" s="23">
        <f t="shared" si="1"/>
        <v>0.21521920637415393</v>
      </c>
      <c r="J30" s="24">
        <f t="shared" si="2"/>
        <v>0.68593241447793962</v>
      </c>
      <c r="K30" s="5"/>
      <c r="L30" t="s">
        <v>246</v>
      </c>
      <c r="M30" s="6">
        <v>11.762211441820909</v>
      </c>
      <c r="N30" s="72">
        <v>0.24529612043737314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10.058907</v>
      </c>
      <c r="E31" s="29">
        <v>16.598246</v>
      </c>
      <c r="F31" s="29">
        <f t="shared" si="0"/>
        <v>13.7978525776889</v>
      </c>
      <c r="G31" s="29">
        <v>1.9881104773994593</v>
      </c>
      <c r="H31" s="29">
        <v>11.809742100289441</v>
      </c>
      <c r="I31" s="30">
        <f t="shared" si="1"/>
        <v>0.11977834750728839</v>
      </c>
      <c r="J31" s="31">
        <f t="shared" si="2"/>
        <v>0.83128377406196419</v>
      </c>
      <c r="K31" s="5"/>
      <c r="L31" t="s">
        <v>261</v>
      </c>
      <c r="M31" s="6">
        <v>1.3946907890749571</v>
      </c>
      <c r="N31" s="72">
        <v>0.13483402448190573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91</v>
      </c>
      <c r="B1" s="53" t="s">
        <v>232</v>
      </c>
      <c r="C1" s="47" t="s">
        <v>54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1853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669.03050599999972</v>
      </c>
      <c r="E6" s="15">
        <v>898.5401609999999</v>
      </c>
      <c r="F6" s="15">
        <v>677.95138242562177</v>
      </c>
      <c r="G6" s="15">
        <v>196.91214630688918</v>
      </c>
      <c r="H6" s="15">
        <v>481.03923611873267</v>
      </c>
      <c r="I6" s="16">
        <v>0.21914673918163266</v>
      </c>
      <c r="J6" s="17">
        <v>0.75450315061167528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357.13514500000008</v>
      </c>
      <c r="E7" s="36">
        <f ca="1">SUM(E8:OFFSET(E6,MATCH("GOBIERNOS REGIONALES",$A$8:$A$50,0),0))</f>
        <v>94.230065999999994</v>
      </c>
      <c r="F7" s="36">
        <f ca="1">SUM(F8:OFFSET(F6,MATCH("GOBIERNOS REGIONALES",$A$8:$A$50,0),0))</f>
        <v>93.40285509762532</v>
      </c>
      <c r="G7" s="36">
        <f ca="1">SUM(G8:OFFSET(G6,MATCH("GOBIERNOS REGIONALES",$A$8:$A$50,0),0))</f>
        <v>22.839507117450012</v>
      </c>
      <c r="H7" s="36">
        <f ca="1">SUM(H8:OFFSET(H6,MATCH("GOBIERNOS REGIONALES",$A$8:$A$50,0),0))</f>
        <v>70.563347980175308</v>
      </c>
      <c r="I7" s="37">
        <f ca="1">IFERROR(G7/E7,0)</f>
        <v>0.24238025172825425</v>
      </c>
      <c r="J7" s="38">
        <f ca="1">IFERROR(SUM(G7,H7)/E7,0)</f>
        <v>0.99122136980807507</v>
      </c>
      <c r="K7" s="5"/>
    </row>
    <row r="8" spans="1:11" x14ac:dyDescent="0.25">
      <c r="A8" s="18"/>
      <c r="B8" s="19">
        <v>10</v>
      </c>
      <c r="C8" s="20" t="s">
        <v>108</v>
      </c>
      <c r="D8" s="21">
        <v>357.13514500000008</v>
      </c>
      <c r="E8" s="22">
        <v>94.230065999999994</v>
      </c>
      <c r="F8" s="22">
        <f t="shared" ref="F8:F35" si="0">SUM(G8,H8)</f>
        <v>93.40285509762532</v>
      </c>
      <c r="G8" s="22">
        <v>22.839507117450012</v>
      </c>
      <c r="H8" s="22">
        <v>70.563347980175308</v>
      </c>
      <c r="I8" s="23">
        <f t="shared" ref="I8:I35" si="1">IFERROR(G8/E8,0)</f>
        <v>0.24238025172825425</v>
      </c>
      <c r="J8" s="24">
        <f t="shared" ref="J8:J35" si="2">IFERROR(SUM(G8,H8)/E8,0)</f>
        <v>0.99122136980807507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259.77719500000001</v>
      </c>
      <c r="E9" s="36">
        <f ca="1">SUM(E10:OFFSET(E8,(MATCH("GOBIERNOS LOCALES",$A$8:$A$50,0)-MATCH("GOBIERNOS REGIONALES",$A$8:$A$50,0)),0))</f>
        <v>659.95052900000019</v>
      </c>
      <c r="F9" s="36">
        <f ca="1">SUM(F10:OFFSET(F8,(MATCH("GOBIERNOS LOCALES",$A$8:$A$50,0)-MATCH("GOBIERNOS REGIONALES",$A$8:$A$50,0)),0))</f>
        <v>500.28557690361492</v>
      </c>
      <c r="G9" s="36">
        <f ca="1">SUM(G10:OFFSET(G8,(MATCH("GOBIERNOS LOCALES",$A$8:$A$50,0)-MATCH("GOBIERNOS REGIONALES",$A$8:$A$50,0)),0))</f>
        <v>158.13460151481249</v>
      </c>
      <c r="H9" s="36">
        <f ca="1">SUM(H10:OFFSET(H8,(MATCH("GOBIERNOS LOCALES",$A$8:$A$50,0)-MATCH("GOBIERNOS REGIONALES",$A$8:$A$50,0)),0))</f>
        <v>342.15097538880252</v>
      </c>
      <c r="I9" s="37">
        <f t="shared" ca="1" si="1"/>
        <v>0.23961584174260497</v>
      </c>
      <c r="J9" s="38">
        <f t="shared" ca="1" si="2"/>
        <v>0.75806527144039138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13.292252000000001</v>
      </c>
      <c r="E10" s="22">
        <v>26.106595000000002</v>
      </c>
      <c r="F10" s="22">
        <f t="shared" si="0"/>
        <v>23.881520927159876</v>
      </c>
      <c r="G10" s="22">
        <v>11.02357311200209</v>
      </c>
      <c r="H10" s="22">
        <v>12.857947815157786</v>
      </c>
      <c r="I10" s="23">
        <f t="shared" si="1"/>
        <v>0.42225242748056913</v>
      </c>
      <c r="J10" s="24">
        <f t="shared" si="2"/>
        <v>0.91476965598768722</v>
      </c>
      <c r="K10" s="5"/>
    </row>
    <row r="11" spans="1:11" x14ac:dyDescent="0.25">
      <c r="A11" s="18"/>
      <c r="B11" s="19">
        <v>441</v>
      </c>
      <c r="C11" s="20" t="s">
        <v>206</v>
      </c>
      <c r="D11" s="21">
        <v>4.3484049999999987</v>
      </c>
      <c r="E11" s="22">
        <v>64.842894000000001</v>
      </c>
      <c r="F11" s="22">
        <f t="shared" si="0"/>
        <v>30.720584275120927</v>
      </c>
      <c r="G11" s="22">
        <v>8.9109093178776675</v>
      </c>
      <c r="H11" s="22">
        <v>21.80967495724326</v>
      </c>
      <c r="I11" s="23">
        <f t="shared" si="1"/>
        <v>0.13742306624805592</v>
      </c>
      <c r="J11" s="24">
        <f t="shared" si="2"/>
        <v>0.47376948158916116</v>
      </c>
      <c r="K11" s="5"/>
    </row>
    <row r="12" spans="1:11" x14ac:dyDescent="0.25">
      <c r="A12" s="18"/>
      <c r="B12" s="19">
        <v>442</v>
      </c>
      <c r="C12" s="20" t="s">
        <v>207</v>
      </c>
      <c r="D12" s="21">
        <v>0.81610899999999997</v>
      </c>
      <c r="E12" s="22">
        <v>10.604389000000003</v>
      </c>
      <c r="F12" s="22">
        <f t="shared" si="0"/>
        <v>10.191501557188531</v>
      </c>
      <c r="G12" s="22">
        <v>0.37338773912051693</v>
      </c>
      <c r="H12" s="22">
        <v>9.8181138180680136</v>
      </c>
      <c r="I12" s="23">
        <f t="shared" si="1"/>
        <v>3.5210679193352565E-2</v>
      </c>
      <c r="J12" s="24">
        <f t="shared" si="2"/>
        <v>0.96106447596259692</v>
      </c>
      <c r="K12" s="5"/>
    </row>
    <row r="13" spans="1:11" x14ac:dyDescent="0.25">
      <c r="A13" s="18"/>
      <c r="B13" s="19">
        <v>443</v>
      </c>
      <c r="C13" s="20" t="s">
        <v>208</v>
      </c>
      <c r="D13" s="21">
        <v>1.1125240000000001</v>
      </c>
      <c r="E13" s="22">
        <v>43.458318999999989</v>
      </c>
      <c r="F13" s="22">
        <f t="shared" si="0"/>
        <v>31.713929508818183</v>
      </c>
      <c r="G13" s="22">
        <v>10.542960623744875</v>
      </c>
      <c r="H13" s="22">
        <v>21.170968885073307</v>
      </c>
      <c r="I13" s="23">
        <f t="shared" si="1"/>
        <v>0.24259936569900178</v>
      </c>
      <c r="J13" s="24">
        <f t="shared" si="2"/>
        <v>0.72975509036182906</v>
      </c>
      <c r="K13" s="5"/>
    </row>
    <row r="14" spans="1:11" x14ac:dyDescent="0.25">
      <c r="A14" s="18"/>
      <c r="B14" s="19">
        <v>444</v>
      </c>
      <c r="C14" s="20" t="s">
        <v>209</v>
      </c>
      <c r="D14" s="21">
        <v>1.6558280000000003</v>
      </c>
      <c r="E14" s="22">
        <v>52.357942999999999</v>
      </c>
      <c r="F14" s="22">
        <f t="shared" si="0"/>
        <v>35.328502406606276</v>
      </c>
      <c r="G14" s="22">
        <v>8.5442908908262325</v>
      </c>
      <c r="H14" s="22">
        <v>26.784211515780044</v>
      </c>
      <c r="I14" s="23">
        <f t="shared" si="1"/>
        <v>0.16318996509901532</v>
      </c>
      <c r="J14" s="24">
        <f t="shared" si="2"/>
        <v>0.67474962503027047</v>
      </c>
      <c r="K14" s="5"/>
    </row>
    <row r="15" spans="1:11" x14ac:dyDescent="0.25">
      <c r="A15" s="18"/>
      <c r="B15" s="19">
        <v>445</v>
      </c>
      <c r="C15" s="20" t="s">
        <v>210</v>
      </c>
      <c r="D15" s="21">
        <v>1.6744669999999999</v>
      </c>
      <c r="E15" s="22">
        <v>17.980211999999998</v>
      </c>
      <c r="F15" s="22">
        <f t="shared" si="0"/>
        <v>14.586715695368184</v>
      </c>
      <c r="G15" s="22">
        <v>4.9129494753360632</v>
      </c>
      <c r="H15" s="22">
        <v>9.6737662200321211</v>
      </c>
      <c r="I15" s="23">
        <f t="shared" si="1"/>
        <v>0.27324202158106164</v>
      </c>
      <c r="J15" s="24">
        <f t="shared" si="2"/>
        <v>0.81126494478308631</v>
      </c>
      <c r="K15" s="5"/>
    </row>
    <row r="16" spans="1:11" x14ac:dyDescent="0.25">
      <c r="A16" s="18"/>
      <c r="B16" s="19">
        <v>446</v>
      </c>
      <c r="C16" s="20" t="s">
        <v>211</v>
      </c>
      <c r="D16" s="21">
        <v>14.245693000000003</v>
      </c>
      <c r="E16" s="22">
        <v>51.200343999999994</v>
      </c>
      <c r="F16" s="22">
        <f t="shared" si="0"/>
        <v>47.638591559179233</v>
      </c>
      <c r="G16" s="22">
        <v>7.2751986428338569</v>
      </c>
      <c r="H16" s="22">
        <v>40.363392916345376</v>
      </c>
      <c r="I16" s="23">
        <f t="shared" si="1"/>
        <v>0.14209276880705837</v>
      </c>
      <c r="J16" s="24">
        <f t="shared" si="2"/>
        <v>0.93043499003013019</v>
      </c>
      <c r="K16" s="5"/>
    </row>
    <row r="17" spans="1:11" x14ac:dyDescent="0.25">
      <c r="A17" s="18"/>
      <c r="B17" s="19">
        <v>447</v>
      </c>
      <c r="C17" s="20" t="s">
        <v>212</v>
      </c>
      <c r="D17" s="21">
        <v>43.055361999999988</v>
      </c>
      <c r="E17" s="22">
        <v>59.166182000000049</v>
      </c>
      <c r="F17" s="22">
        <f t="shared" si="0"/>
        <v>57.808062132467768</v>
      </c>
      <c r="G17" s="22">
        <v>28.074075037799048</v>
      </c>
      <c r="H17" s="22">
        <v>29.733987094668723</v>
      </c>
      <c r="I17" s="23">
        <f t="shared" si="1"/>
        <v>0.47449529594116829</v>
      </c>
      <c r="J17" s="24">
        <f t="shared" si="2"/>
        <v>0.9770456733623224</v>
      </c>
      <c r="K17" s="5"/>
    </row>
    <row r="18" spans="1:11" x14ac:dyDescent="0.25">
      <c r="A18" s="18"/>
      <c r="B18" s="19">
        <v>448</v>
      </c>
      <c r="C18" s="20" t="s">
        <v>213</v>
      </c>
      <c r="D18" s="21">
        <v>18.054775000000003</v>
      </c>
      <c r="E18" s="22">
        <v>51.486931999999989</v>
      </c>
      <c r="F18" s="22">
        <f t="shared" si="0"/>
        <v>42.126752313328325</v>
      </c>
      <c r="G18" s="22">
        <v>15.123265693524445</v>
      </c>
      <c r="H18" s="22">
        <v>27.00348661980388</v>
      </c>
      <c r="I18" s="23">
        <f t="shared" si="1"/>
        <v>0.29373017785414846</v>
      </c>
      <c r="J18" s="24">
        <f t="shared" si="2"/>
        <v>0.81820280752654551</v>
      </c>
      <c r="K18" s="5"/>
    </row>
    <row r="19" spans="1:11" x14ac:dyDescent="0.25">
      <c r="A19" s="18"/>
      <c r="B19" s="19">
        <v>449</v>
      </c>
      <c r="C19" s="20" t="s">
        <v>214</v>
      </c>
      <c r="D19" s="21">
        <v>4.3590309999999999</v>
      </c>
      <c r="E19" s="22">
        <v>1.5215940000000001</v>
      </c>
      <c r="F19" s="22">
        <f t="shared" si="0"/>
        <v>0.94074148122126644</v>
      </c>
      <c r="G19" s="22">
        <v>0.10620750226371456</v>
      </c>
      <c r="H19" s="22">
        <v>0.83453397895755188</v>
      </c>
      <c r="I19" s="23">
        <f t="shared" si="1"/>
        <v>6.9800158428407671E-2</v>
      </c>
      <c r="J19" s="24">
        <f t="shared" si="2"/>
        <v>0.61826050919053732</v>
      </c>
      <c r="K19" s="5"/>
    </row>
    <row r="20" spans="1:11" x14ac:dyDescent="0.25">
      <c r="A20" s="18"/>
      <c r="B20" s="19">
        <v>450</v>
      </c>
      <c r="C20" s="20" t="s">
        <v>215</v>
      </c>
      <c r="D20" s="21">
        <v>6.7697349999999981</v>
      </c>
      <c r="E20" s="22">
        <v>67.559789000000009</v>
      </c>
      <c r="F20" s="22">
        <f t="shared" si="0"/>
        <v>56.894999602063763</v>
      </c>
      <c r="G20" s="22">
        <v>21.262377588525851</v>
      </c>
      <c r="H20" s="22">
        <v>35.632622013537912</v>
      </c>
      <c r="I20" s="23">
        <f t="shared" si="1"/>
        <v>0.31471941969099176</v>
      </c>
      <c r="J20" s="24">
        <f t="shared" si="2"/>
        <v>0.84214294396425293</v>
      </c>
      <c r="K20" s="5"/>
    </row>
    <row r="21" spans="1:11" x14ac:dyDescent="0.25">
      <c r="A21" s="18"/>
      <c r="B21" s="19">
        <v>451</v>
      </c>
      <c r="C21" s="20" t="s">
        <v>216</v>
      </c>
      <c r="D21" s="21">
        <v>1.3713149999999998</v>
      </c>
      <c r="E21" s="22">
        <v>3.4170920000000007</v>
      </c>
      <c r="F21" s="22">
        <f t="shared" si="0"/>
        <v>2.7379032251635693</v>
      </c>
      <c r="G21" s="22">
        <v>0.13606419879827009</v>
      </c>
      <c r="H21" s="22">
        <v>2.6018390263652993</v>
      </c>
      <c r="I21" s="23">
        <f t="shared" si="1"/>
        <v>3.9818710997031999E-2</v>
      </c>
      <c r="J21" s="24">
        <f t="shared" si="2"/>
        <v>0.80123778498312859</v>
      </c>
      <c r="K21" s="5"/>
    </row>
    <row r="22" spans="1:11" x14ac:dyDescent="0.25">
      <c r="A22" s="18"/>
      <c r="B22" s="19">
        <v>452</v>
      </c>
      <c r="C22" s="20" t="s">
        <v>217</v>
      </c>
      <c r="D22" s="21">
        <v>63.187973</v>
      </c>
      <c r="E22" s="22">
        <v>59.167870000000001</v>
      </c>
      <c r="F22" s="22">
        <f t="shared" si="0"/>
        <v>31.076938969170442</v>
      </c>
      <c r="G22" s="22">
        <v>10.51769503763353</v>
      </c>
      <c r="H22" s="22">
        <v>20.559243931536912</v>
      </c>
      <c r="I22" s="23">
        <f t="shared" si="1"/>
        <v>0.1777602444981293</v>
      </c>
      <c r="J22" s="24">
        <f t="shared" si="2"/>
        <v>0.5252333567047528</v>
      </c>
      <c r="K22" s="5"/>
    </row>
    <row r="23" spans="1:11" x14ac:dyDescent="0.25">
      <c r="A23" s="18"/>
      <c r="B23" s="19">
        <v>453</v>
      </c>
      <c r="C23" s="20" t="s">
        <v>218</v>
      </c>
      <c r="D23" s="21">
        <v>2.1637480000000004</v>
      </c>
      <c r="E23" s="22">
        <v>5.476224000000002</v>
      </c>
      <c r="F23" s="22">
        <f t="shared" si="0"/>
        <v>4.9351938985503514</v>
      </c>
      <c r="G23" s="22">
        <v>1.2496826519138995</v>
      </c>
      <c r="H23" s="22">
        <v>3.6855112466364517</v>
      </c>
      <c r="I23" s="23">
        <f t="shared" si="1"/>
        <v>0.22820152205495958</v>
      </c>
      <c r="J23" s="24">
        <f t="shared" si="2"/>
        <v>0.90120380367025699</v>
      </c>
      <c r="K23" s="5"/>
    </row>
    <row r="24" spans="1:11" x14ac:dyDescent="0.25">
      <c r="A24" s="18"/>
      <c r="B24" s="19">
        <v>454</v>
      </c>
      <c r="C24" s="20" t="s">
        <v>219</v>
      </c>
      <c r="D24" s="21">
        <v>35.724995</v>
      </c>
      <c r="E24" s="22">
        <v>30.408622999999995</v>
      </c>
      <c r="F24" s="22">
        <f t="shared" si="0"/>
        <v>24.801973270904856</v>
      </c>
      <c r="G24" s="22">
        <v>7.8480586207919645</v>
      </c>
      <c r="H24" s="22">
        <v>16.953914650112893</v>
      </c>
      <c r="I24" s="23">
        <f t="shared" si="1"/>
        <v>0.25808661644402531</v>
      </c>
      <c r="J24" s="24">
        <f t="shared" si="2"/>
        <v>0.81562303136530911</v>
      </c>
      <c r="K24" s="5"/>
    </row>
    <row r="25" spans="1:11" x14ac:dyDescent="0.25">
      <c r="A25" s="18"/>
      <c r="B25" s="19">
        <v>455</v>
      </c>
      <c r="C25" s="20" t="s">
        <v>220</v>
      </c>
      <c r="D25" s="21">
        <v>0.26640100000000005</v>
      </c>
      <c r="E25" s="22">
        <v>0.87541800000000003</v>
      </c>
      <c r="F25" s="22">
        <f t="shared" si="0"/>
        <v>0.49537903486270807</v>
      </c>
      <c r="G25" s="22">
        <v>0.12848404207034037</v>
      </c>
      <c r="H25" s="22">
        <v>0.3668949927923677</v>
      </c>
      <c r="I25" s="23">
        <f t="shared" si="1"/>
        <v>0.14676879167476606</v>
      </c>
      <c r="J25" s="24">
        <f t="shared" si="2"/>
        <v>0.56587714082039442</v>
      </c>
      <c r="K25" s="5"/>
    </row>
    <row r="26" spans="1:11" x14ac:dyDescent="0.25">
      <c r="A26" s="18"/>
      <c r="B26" s="19">
        <v>456</v>
      </c>
      <c r="C26" s="20" t="s">
        <v>221</v>
      </c>
      <c r="D26" s="21">
        <v>13.19685</v>
      </c>
      <c r="E26" s="22">
        <v>5.3848909999999979</v>
      </c>
      <c r="F26" s="22">
        <f t="shared" si="0"/>
        <v>4.3571862751916512</v>
      </c>
      <c r="G26" s="22">
        <v>1.0339620737140649</v>
      </c>
      <c r="H26" s="22">
        <v>3.3232242014775868</v>
      </c>
      <c r="I26" s="23">
        <f t="shared" si="1"/>
        <v>0.19201169971946791</v>
      </c>
      <c r="J26" s="24">
        <f t="shared" si="2"/>
        <v>0.80915031988421915</v>
      </c>
      <c r="K26" s="5"/>
    </row>
    <row r="27" spans="1:11" x14ac:dyDescent="0.25">
      <c r="A27" s="18"/>
      <c r="B27" s="19">
        <v>457</v>
      </c>
      <c r="C27" s="20" t="s">
        <v>222</v>
      </c>
      <c r="D27" s="21">
        <v>0.60624000000000011</v>
      </c>
      <c r="E27" s="22">
        <v>3.7494460000000003</v>
      </c>
      <c r="F27" s="22">
        <f t="shared" si="0"/>
        <v>3.1991443545584843</v>
      </c>
      <c r="G27" s="22">
        <v>0.29987753171735676</v>
      </c>
      <c r="H27" s="22">
        <v>2.8992668228411276</v>
      </c>
      <c r="I27" s="23">
        <f t="shared" si="1"/>
        <v>7.9979157378811894E-2</v>
      </c>
      <c r="J27" s="24">
        <f t="shared" si="2"/>
        <v>0.85323121190663476</v>
      </c>
      <c r="K27" s="5"/>
    </row>
    <row r="28" spans="1:11" x14ac:dyDescent="0.25">
      <c r="A28" s="18"/>
      <c r="B28" s="19">
        <v>458</v>
      </c>
      <c r="C28" s="20" t="s">
        <v>223</v>
      </c>
      <c r="D28" s="21">
        <v>0.73226400000000025</v>
      </c>
      <c r="E28" s="22">
        <v>45.429508999999989</v>
      </c>
      <c r="F28" s="22">
        <f t="shared" si="0"/>
        <v>38.776058935238439</v>
      </c>
      <c r="G28" s="22">
        <v>9.8855248959916935</v>
      </c>
      <c r="H28" s="22">
        <v>28.890534039246745</v>
      </c>
      <c r="I28" s="23">
        <f t="shared" si="1"/>
        <v>0.21760140299979241</v>
      </c>
      <c r="J28" s="24">
        <f t="shared" si="2"/>
        <v>0.85354343000357868</v>
      </c>
      <c r="K28" s="5"/>
    </row>
    <row r="29" spans="1:11" x14ac:dyDescent="0.25">
      <c r="A29" s="18"/>
      <c r="B29" s="19">
        <v>459</v>
      </c>
      <c r="C29" s="20" t="s">
        <v>224</v>
      </c>
      <c r="D29" s="21">
        <v>2.3042260000000003</v>
      </c>
      <c r="E29" s="22">
        <v>30.340044999999996</v>
      </c>
      <c r="F29" s="22">
        <f t="shared" si="0"/>
        <v>15.245369703883625</v>
      </c>
      <c r="G29" s="22">
        <v>6.4900459147138463</v>
      </c>
      <c r="H29" s="22">
        <v>8.755323789169779</v>
      </c>
      <c r="I29" s="23">
        <f t="shared" si="1"/>
        <v>0.21391022705186649</v>
      </c>
      <c r="J29" s="24">
        <f t="shared" si="2"/>
        <v>0.50248342426267423</v>
      </c>
      <c r="K29" s="5"/>
    </row>
    <row r="30" spans="1:11" x14ac:dyDescent="0.25">
      <c r="A30" s="18"/>
      <c r="B30" s="19">
        <v>460</v>
      </c>
      <c r="C30" s="20" t="s">
        <v>225</v>
      </c>
      <c r="D30" s="21">
        <v>11.873144999999997</v>
      </c>
      <c r="E30" s="22">
        <v>10.44026</v>
      </c>
      <c r="F30" s="22">
        <f t="shared" si="0"/>
        <v>7.5455452947826416</v>
      </c>
      <c r="G30" s="22">
        <v>2.7123250354379707</v>
      </c>
      <c r="H30" s="22">
        <v>4.8332202593446709</v>
      </c>
      <c r="I30" s="23">
        <f t="shared" si="1"/>
        <v>0.2597947786202614</v>
      </c>
      <c r="J30" s="24">
        <f t="shared" si="2"/>
        <v>0.7227353815692944</v>
      </c>
      <c r="K30" s="5"/>
    </row>
    <row r="31" spans="1:11" x14ac:dyDescent="0.25">
      <c r="A31" s="18"/>
      <c r="B31" s="19">
        <v>461</v>
      </c>
      <c r="C31" s="20" t="s">
        <v>226</v>
      </c>
      <c r="D31" s="21">
        <v>4.8306419999999992</v>
      </c>
      <c r="E31" s="22">
        <v>3.828335</v>
      </c>
      <c r="F31" s="22">
        <f t="shared" si="0"/>
        <v>2.7893887490814819</v>
      </c>
      <c r="G31" s="22">
        <v>0.87520289196891099</v>
      </c>
      <c r="H31" s="22">
        <v>1.9141858571125709</v>
      </c>
      <c r="I31" s="23">
        <f t="shared" si="1"/>
        <v>0.22861188792749615</v>
      </c>
      <c r="J31" s="24">
        <f t="shared" si="2"/>
        <v>0.72861668299181814</v>
      </c>
      <c r="K31" s="5"/>
    </row>
    <row r="32" spans="1:11" x14ac:dyDescent="0.25">
      <c r="A32" s="18"/>
      <c r="B32" s="19">
        <v>462</v>
      </c>
      <c r="C32" s="20" t="s">
        <v>227</v>
      </c>
      <c r="D32" s="21">
        <v>6.0702779999999992</v>
      </c>
      <c r="E32" s="22">
        <v>7.0771279999999965</v>
      </c>
      <c r="F32" s="22">
        <f t="shared" si="0"/>
        <v>6.5232491400565777</v>
      </c>
      <c r="G32" s="22">
        <v>0.52654747368433164</v>
      </c>
      <c r="H32" s="22">
        <v>5.9967016663722461</v>
      </c>
      <c r="I32" s="23">
        <f t="shared" si="1"/>
        <v>7.4401292965781018E-2</v>
      </c>
      <c r="J32" s="24">
        <f t="shared" si="2"/>
        <v>0.92173677515181029</v>
      </c>
      <c r="K32" s="5"/>
    </row>
    <row r="33" spans="1:11" x14ac:dyDescent="0.25">
      <c r="A33" s="18"/>
      <c r="B33" s="19">
        <v>463</v>
      </c>
      <c r="C33" s="20" t="s">
        <v>228</v>
      </c>
      <c r="D33" s="21">
        <v>0.400729</v>
      </c>
      <c r="E33" s="22">
        <v>2.6366990000000006</v>
      </c>
      <c r="F33" s="22">
        <f t="shared" si="0"/>
        <v>1.3412642716915855</v>
      </c>
      <c r="G33" s="22">
        <v>0.17290016259721597</v>
      </c>
      <c r="H33" s="22">
        <v>1.1683641090943695</v>
      </c>
      <c r="I33" s="23">
        <f t="shared" si="1"/>
        <v>6.5574478769558422E-2</v>
      </c>
      <c r="J33" s="24">
        <f t="shared" si="2"/>
        <v>0.50869070443444064</v>
      </c>
      <c r="K33" s="5"/>
    </row>
    <row r="34" spans="1:11" x14ac:dyDescent="0.25">
      <c r="A34" s="18"/>
      <c r="B34" s="19">
        <v>464</v>
      </c>
      <c r="C34" s="20" t="s">
        <v>229</v>
      </c>
      <c r="D34" s="21">
        <v>7.6642079999999995</v>
      </c>
      <c r="E34" s="22">
        <v>5.4337960000000018</v>
      </c>
      <c r="F34" s="22">
        <f t="shared" si="0"/>
        <v>4.6290803219562804</v>
      </c>
      <c r="G34" s="22">
        <v>0.10903535992474644</v>
      </c>
      <c r="H34" s="22">
        <v>4.5200449620315339</v>
      </c>
      <c r="I34" s="23">
        <f t="shared" si="1"/>
        <v>2.0066148954569957E-2</v>
      </c>
      <c r="J34" s="24">
        <f t="shared" si="2"/>
        <v>0.85190543074423086</v>
      </c>
      <c r="K34" s="5"/>
    </row>
    <row r="35" spans="1:11" ht="15.75" thickBot="1" x14ac:dyDescent="0.3">
      <c r="A35" s="39" t="s">
        <v>231</v>
      </c>
      <c r="B35" s="40"/>
      <c r="C35" s="41"/>
      <c r="D35" s="42">
        <v>52.118166000000024</v>
      </c>
      <c r="E35" s="43">
        <v>144.35956600000006</v>
      </c>
      <c r="F35" s="43">
        <f t="shared" si="0"/>
        <v>84.262950424381415</v>
      </c>
      <c r="G35" s="43">
        <v>15.938037674626685</v>
      </c>
      <c r="H35" s="43">
        <v>68.324912749754731</v>
      </c>
      <c r="I35" s="44">
        <f t="shared" si="1"/>
        <v>0.11040513709099595</v>
      </c>
      <c r="J35" s="45">
        <f t="shared" si="2"/>
        <v>0.5837018824535769</v>
      </c>
      <c r="K35" s="5"/>
    </row>
    <row r="36" spans="1:11" x14ac:dyDescent="0.25">
      <c r="D36" s="6"/>
      <c r="E36" s="6"/>
      <c r="F36" s="6"/>
      <c r="G36" s="6"/>
      <c r="H36" s="6"/>
      <c r="I36" s="5"/>
      <c r="J36" s="5"/>
      <c r="K36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91</v>
      </c>
      <c r="B1" s="47" t="s">
        <v>232</v>
      </c>
      <c r="C1" s="47" t="s">
        <v>54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1854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669.03050599999972</v>
      </c>
      <c r="G6" s="15">
        <v>898.5401609999999</v>
      </c>
      <c r="H6" s="15">
        <v>677.95138242562177</v>
      </c>
      <c r="I6" s="15">
        <v>196.91214630688918</v>
      </c>
      <c r="J6" s="15">
        <v>481.03923611873267</v>
      </c>
      <c r="K6" s="16">
        <v>0.21914673918163266</v>
      </c>
      <c r="L6" s="17">
        <v>0.75450315061167528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269.28549700000002</v>
      </c>
      <c r="G7" s="36">
        <f ca="1">SUM(G8:OFFSET(G6,MATCH("PROYECTOS",$A$8:$A$50,0),0))</f>
        <v>89.886127999999971</v>
      </c>
      <c r="H7" s="36">
        <f ca="1">SUM(H8:OFFSET(H6,MATCH("PROYECTOS",$A$8:$A$50,0),0))</f>
        <v>74.935765553691027</v>
      </c>
      <c r="I7" s="36">
        <f ca="1">SUM(I8:OFFSET(I6,MATCH("PROYECTOS",$A$8:$A$50,0),0))</f>
        <v>11.046473907013176</v>
      </c>
      <c r="J7" s="36">
        <f ca="1">SUM(J8:OFFSET(J6,MATCH("PROYECTOS",$A$8:$A$50,0),0))</f>
        <v>63.889291646677862</v>
      </c>
      <c r="K7" s="37">
        <f ca="1">IFERROR(I7/G7,0)</f>
        <v>0.1228940900314805</v>
      </c>
      <c r="L7" s="38">
        <f ca="1">IFERROR(SUM(I7,J7)/G7,0)</f>
        <v>0.83367441919059038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220.89008700000002</v>
      </c>
      <c r="G8" s="22">
        <v>4.9437890000000007</v>
      </c>
      <c r="H8" s="22">
        <f t="shared" ref="H8:H11" si="0">SUM(I8,J8)</f>
        <v>4.9181367174433035</v>
      </c>
      <c r="I8" s="22">
        <v>1.1715919333919373</v>
      </c>
      <c r="J8" s="22">
        <v>3.7465447840513662</v>
      </c>
      <c r="K8" s="23">
        <f t="shared" ref="K8:K12" si="1">IFERROR(I8/G8,0)</f>
        <v>0.23698259237842415</v>
      </c>
      <c r="L8" s="24">
        <f t="shared" ref="L8:L12" si="2">IFERROR(SUM(I8,J8)/G8,0)</f>
        <v>0.99481121007456075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3000275</v>
      </c>
      <c r="C9" s="20" t="s">
        <v>1855</v>
      </c>
      <c r="D9" s="60">
        <v>87</v>
      </c>
      <c r="E9" s="20" t="s">
        <v>466</v>
      </c>
      <c r="F9" s="21">
        <v>5.2483239999999993</v>
      </c>
      <c r="G9" s="22">
        <v>13.868757</v>
      </c>
      <c r="H9" s="22">
        <f t="shared" si="0"/>
        <v>13.693034257303225</v>
      </c>
      <c r="I9" s="22">
        <v>1.0011708941892721</v>
      </c>
      <c r="J9" s="22">
        <v>12.691863363113953</v>
      </c>
      <c r="K9" s="23">
        <f t="shared" si="1"/>
        <v>7.2188941964248993E-2</v>
      </c>
      <c r="L9" s="24">
        <f t="shared" si="2"/>
        <v>0.98732959682711463</v>
      </c>
      <c r="M9" s="61"/>
      <c r="N9" s="22"/>
      <c r="O9" s="24" t="str">
        <f t="shared" ref="O9:O11" si="3">IFERROR(N9/M9,".")</f>
        <v>.</v>
      </c>
    </row>
    <row r="10" spans="1:15" ht="25.5" x14ac:dyDescent="0.25">
      <c r="A10" s="18"/>
      <c r="B10" s="20">
        <v>3000514</v>
      </c>
      <c r="C10" s="20" t="s">
        <v>1856</v>
      </c>
      <c r="D10" s="60">
        <v>582</v>
      </c>
      <c r="E10" s="20" t="s">
        <v>1858</v>
      </c>
      <c r="F10" s="21">
        <v>15.880119999999998</v>
      </c>
      <c r="G10" s="22">
        <v>9.0988729999999993</v>
      </c>
      <c r="H10" s="22">
        <f t="shared" si="0"/>
        <v>8.9953065781592159</v>
      </c>
      <c r="I10" s="22">
        <v>1.3953820019378327</v>
      </c>
      <c r="J10" s="22">
        <v>7.5999245762213832</v>
      </c>
      <c r="K10" s="23">
        <f t="shared" si="1"/>
        <v>0.15335767428975355</v>
      </c>
      <c r="L10" s="24">
        <f t="shared" si="2"/>
        <v>0.98861766486456248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3000515</v>
      </c>
      <c r="C11" s="20" t="s">
        <v>1857</v>
      </c>
      <c r="D11" s="60">
        <v>236</v>
      </c>
      <c r="E11" s="20" t="s">
        <v>299</v>
      </c>
      <c r="F11" s="21">
        <v>27.266966000000004</v>
      </c>
      <c r="G11" s="22">
        <v>61.974708999999969</v>
      </c>
      <c r="H11" s="22">
        <f t="shared" si="0"/>
        <v>47.32928800078529</v>
      </c>
      <c r="I11" s="22">
        <v>7.4783290774941333</v>
      </c>
      <c r="J11" s="22">
        <v>39.850958923291159</v>
      </c>
      <c r="K11" s="23">
        <f t="shared" si="1"/>
        <v>0.1206674335089518</v>
      </c>
      <c r="L11" s="24">
        <f t="shared" si="2"/>
        <v>0.76368713567957724</v>
      </c>
      <c r="M11" s="61">
        <v>8141</v>
      </c>
      <c r="N11" s="22">
        <v>7159.68</v>
      </c>
      <c r="O11" s="24">
        <f t="shared" si="3"/>
        <v>0.87945952585677434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399.7450089999997</v>
      </c>
      <c r="G12" s="43">
        <f t="shared" ref="G12:J12" ca="1" si="4">OFFSET(G12,-MATCH("PROYECTOS",$A$8:$A$50,0)-1,0)-(OFFSET(G12,-MATCH("PROYECTOS",$A$8:$A$50,0),0))</f>
        <v>808.65403299999991</v>
      </c>
      <c r="H12" s="43">
        <f t="shared" ca="1" si="4"/>
        <v>603.01561687193077</v>
      </c>
      <c r="I12" s="43">
        <f t="shared" ca="1" si="4"/>
        <v>185.86567239987602</v>
      </c>
      <c r="J12" s="43">
        <f t="shared" ca="1" si="4"/>
        <v>417.14994447205481</v>
      </c>
      <c r="K12" s="44">
        <f t="shared" ca="1" si="1"/>
        <v>0.22984572488971441</v>
      </c>
      <c r="L12" s="45">
        <f t="shared" ca="1" si="2"/>
        <v>0.74570284975247381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1887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91</v>
      </c>
      <c r="B1" s="47" t="s">
        <v>232</v>
      </c>
      <c r="C1" s="47" t="s">
        <v>54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1859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669.03050599999972</v>
      </c>
      <c r="I6" s="15">
        <v>898.5401609999999</v>
      </c>
      <c r="J6" s="15">
        <v>677.95138242562177</v>
      </c>
      <c r="K6" s="15">
        <v>196.91214630688918</v>
      </c>
      <c r="L6" s="15">
        <v>481.03923611873267</v>
      </c>
      <c r="M6" s="16">
        <v>0.21914673918163266</v>
      </c>
      <c r="N6" s="17">
        <v>0.75450315061167528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SUM(H8:OFFSET(H6,MATCH("PROYECTOS",$A$8:$A$24,0),0))</f>
        <v>269.28549700000002</v>
      </c>
      <c r="I7" s="35">
        <f ca="1">SUM(I8:OFFSET(I6,MATCH("PROYECTOS",$A$8:$A$24,0),0))</f>
        <v>89.886128000000014</v>
      </c>
      <c r="J7" s="35">
        <f ca="1">SUM(J8:OFFSET(J6,MATCH("PROYECTOS",$A$8:$A$24,0),0))</f>
        <v>74.935765553691041</v>
      </c>
      <c r="K7" s="35">
        <f ca="1">SUM(K8:OFFSET(K6,MATCH("PROYECTOS",$A$8:$A$24,0),0))</f>
        <v>11.046473907013176</v>
      </c>
      <c r="L7" s="35">
        <f ca="1">SUM(L8:OFFSET(L6,MATCH("PROYECTOS",$A$8:$A$24,0),0))</f>
        <v>63.889291646677869</v>
      </c>
      <c r="M7" s="37">
        <f ca="1">IFERROR(K7/I7,0)</f>
        <v>0.12289409003148044</v>
      </c>
      <c r="N7" s="38">
        <f ca="1">IFERROR(SUM(K7,L7)/I7,0)</f>
        <v>0.83367441919059004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220.89008699999999</v>
      </c>
      <c r="I8" s="22">
        <v>4.9437890000000007</v>
      </c>
      <c r="J8" s="22">
        <f t="shared" ref="J8:J23" si="0">SUM(K8,L8)</f>
        <v>4.9181367174433035</v>
      </c>
      <c r="K8" s="22">
        <v>1.1715919333919373</v>
      </c>
      <c r="L8" s="22">
        <v>3.7465447840513662</v>
      </c>
      <c r="M8" s="23">
        <f t="shared" ref="M8:M24" si="1">IFERROR(K8/I8,0)</f>
        <v>0.23698259237842415</v>
      </c>
      <c r="N8" s="24">
        <f t="shared" ref="N8:N24" si="2">IFERROR(SUM(K8,L8)/I8,0)</f>
        <v>0.99481121007456075</v>
      </c>
      <c r="O8" s="61">
        <v>87</v>
      </c>
      <c r="P8" s="22">
        <v>63</v>
      </c>
      <c r="Q8" s="24">
        <f>IFERROR(P8/O8,".")</f>
        <v>0.72413793103448276</v>
      </c>
    </row>
    <row r="9" spans="1:17" ht="38.25" x14ac:dyDescent="0.25">
      <c r="A9" s="18"/>
      <c r="B9" s="65">
        <v>5002775</v>
      </c>
      <c r="C9" s="20" t="s">
        <v>1860</v>
      </c>
      <c r="D9" s="20">
        <v>3000275</v>
      </c>
      <c r="E9" s="20" t="s">
        <v>1855</v>
      </c>
      <c r="F9" s="60">
        <v>240</v>
      </c>
      <c r="G9" s="20" t="s">
        <v>1435</v>
      </c>
      <c r="H9" s="21">
        <v>0.66712000000000005</v>
      </c>
      <c r="I9" s="22">
        <v>4.6375279999999997</v>
      </c>
      <c r="J9" s="22">
        <f t="shared" si="0"/>
        <v>4.5624526522806264</v>
      </c>
      <c r="K9" s="22">
        <v>0.2126098734443076</v>
      </c>
      <c r="L9" s="22">
        <v>4.3498427788363188</v>
      </c>
      <c r="M9" s="23">
        <f t="shared" si="1"/>
        <v>4.58455180096611E-2</v>
      </c>
      <c r="N9" s="24">
        <f t="shared" si="2"/>
        <v>0.98381134351762978</v>
      </c>
      <c r="O9" s="61">
        <v>200</v>
      </c>
      <c r="P9" s="22">
        <v>0</v>
      </c>
      <c r="Q9" s="24">
        <f t="shared" ref="Q9:Q23" si="3">IFERROR(P9/O9,".")</f>
        <v>0</v>
      </c>
    </row>
    <row r="10" spans="1:17" ht="38.25" x14ac:dyDescent="0.25">
      <c r="A10" s="18"/>
      <c r="B10" s="65">
        <v>5002776</v>
      </c>
      <c r="C10" s="20" t="s">
        <v>1861</v>
      </c>
      <c r="D10" s="20">
        <v>3000275</v>
      </c>
      <c r="E10" s="20" t="s">
        <v>1855</v>
      </c>
      <c r="F10" s="60">
        <v>291</v>
      </c>
      <c r="G10" s="20" t="s">
        <v>1875</v>
      </c>
      <c r="H10" s="21">
        <v>1.068154</v>
      </c>
      <c r="I10" s="22">
        <v>7.7537209999999996</v>
      </c>
      <c r="J10" s="22">
        <f t="shared" si="0"/>
        <v>7.7027392272284487</v>
      </c>
      <c r="K10" s="22">
        <v>0.34357929890393279</v>
      </c>
      <c r="L10" s="22">
        <v>7.3591599283245159</v>
      </c>
      <c r="M10" s="23">
        <f t="shared" si="1"/>
        <v>4.4311537506177077E-2</v>
      </c>
      <c r="N10" s="24">
        <f t="shared" si="2"/>
        <v>0.99342486365300597</v>
      </c>
      <c r="O10" s="61">
        <v>1452</v>
      </c>
      <c r="P10" s="22">
        <v>244</v>
      </c>
      <c r="Q10" s="24">
        <f t="shared" si="3"/>
        <v>0.16804407713498623</v>
      </c>
    </row>
    <row r="11" spans="1:17" ht="38.25" x14ac:dyDescent="0.25">
      <c r="A11" s="18"/>
      <c r="B11" s="65">
        <v>5002778</v>
      </c>
      <c r="C11" s="20" t="s">
        <v>1862</v>
      </c>
      <c r="D11" s="20">
        <v>3000275</v>
      </c>
      <c r="E11" s="20" t="s">
        <v>1855</v>
      </c>
      <c r="F11" s="60">
        <v>291</v>
      </c>
      <c r="G11" s="20" t="s">
        <v>1875</v>
      </c>
      <c r="H11" s="21">
        <v>2.3030499999999998</v>
      </c>
      <c r="I11" s="22">
        <v>1.3909940000000001</v>
      </c>
      <c r="J11" s="22">
        <f t="shared" si="0"/>
        <v>1.3680411281820852</v>
      </c>
      <c r="K11" s="22">
        <v>0.42366987213608809</v>
      </c>
      <c r="L11" s="22">
        <v>0.94437125604599714</v>
      </c>
      <c r="M11" s="23">
        <f t="shared" si="1"/>
        <v>0.3045806611215347</v>
      </c>
      <c r="N11" s="24">
        <f t="shared" si="2"/>
        <v>0.98349894261376047</v>
      </c>
      <c r="O11" s="61">
        <v>324</v>
      </c>
      <c r="P11" s="22">
        <v>303</v>
      </c>
      <c r="Q11" s="24">
        <f t="shared" si="3"/>
        <v>0.93518518518518523</v>
      </c>
    </row>
    <row r="12" spans="1:17" ht="38.25" x14ac:dyDescent="0.25">
      <c r="A12" s="18"/>
      <c r="B12" s="65">
        <v>5004142</v>
      </c>
      <c r="C12" s="20" t="s">
        <v>1863</v>
      </c>
      <c r="D12" s="20">
        <v>3000275</v>
      </c>
      <c r="E12" s="20" t="s">
        <v>1855</v>
      </c>
      <c r="F12" s="60">
        <v>88</v>
      </c>
      <c r="G12" s="20" t="s">
        <v>471</v>
      </c>
      <c r="H12" s="21">
        <v>1.2100000000000002</v>
      </c>
      <c r="I12" s="22">
        <v>8.6514000000000008E-2</v>
      </c>
      <c r="J12" s="22">
        <f t="shared" si="0"/>
        <v>5.9801249612064566E-2</v>
      </c>
      <c r="K12" s="22">
        <v>2.1311849704943597E-2</v>
      </c>
      <c r="L12" s="22">
        <v>3.8489399907120969E-2</v>
      </c>
      <c r="M12" s="23">
        <f t="shared" si="1"/>
        <v>0.24633989533420714</v>
      </c>
      <c r="N12" s="24">
        <f t="shared" si="2"/>
        <v>0.69123205044344915</v>
      </c>
      <c r="O12" s="61">
        <v>1</v>
      </c>
      <c r="P12" s="22">
        <v>0</v>
      </c>
      <c r="Q12" s="24">
        <f t="shared" si="3"/>
        <v>0</v>
      </c>
    </row>
    <row r="13" spans="1:17" ht="25.5" x14ac:dyDescent="0.25">
      <c r="A13" s="18"/>
      <c r="B13" s="65">
        <v>5004139</v>
      </c>
      <c r="C13" s="20" t="s">
        <v>1864</v>
      </c>
      <c r="D13" s="20">
        <v>3000514</v>
      </c>
      <c r="E13" s="20" t="s">
        <v>1856</v>
      </c>
      <c r="F13" s="60">
        <v>46</v>
      </c>
      <c r="G13" s="20" t="s">
        <v>866</v>
      </c>
      <c r="H13" s="21">
        <v>10.8332</v>
      </c>
      <c r="I13" s="22">
        <v>4.2869619999999999</v>
      </c>
      <c r="J13" s="22">
        <f t="shared" si="0"/>
        <v>4.2075025878148153</v>
      </c>
      <c r="K13" s="22">
        <v>0.76708262134343386</v>
      </c>
      <c r="L13" s="22">
        <v>3.4404199664713815</v>
      </c>
      <c r="M13" s="23">
        <f t="shared" si="1"/>
        <v>0.17893385137153861</v>
      </c>
      <c r="N13" s="24">
        <f t="shared" si="2"/>
        <v>0.98146486668526933</v>
      </c>
      <c r="O13" s="61">
        <v>1</v>
      </c>
      <c r="P13" s="22">
        <v>1</v>
      </c>
      <c r="Q13" s="24">
        <f t="shared" si="3"/>
        <v>1</v>
      </c>
    </row>
    <row r="14" spans="1:17" ht="25.5" x14ac:dyDescent="0.25">
      <c r="A14" s="18"/>
      <c r="B14" s="65">
        <v>5004140</v>
      </c>
      <c r="C14" s="20" t="s">
        <v>1865</v>
      </c>
      <c r="D14" s="20">
        <v>3000514</v>
      </c>
      <c r="E14" s="20" t="s">
        <v>1856</v>
      </c>
      <c r="F14" s="60">
        <v>46</v>
      </c>
      <c r="G14" s="20" t="s">
        <v>866</v>
      </c>
      <c r="H14" s="21">
        <v>0.97592299999999998</v>
      </c>
      <c r="I14" s="22">
        <v>7.3937000000000003E-2</v>
      </c>
      <c r="J14" s="22">
        <f t="shared" si="0"/>
        <v>7.3934468993684277E-2</v>
      </c>
      <c r="K14" s="22">
        <v>4.7414999222382903E-2</v>
      </c>
      <c r="L14" s="22">
        <v>2.6519469771301374E-2</v>
      </c>
      <c r="M14" s="23">
        <f t="shared" si="1"/>
        <v>0.64128919515780869</v>
      </c>
      <c r="N14" s="24">
        <f t="shared" si="2"/>
        <v>0.99996576806854853</v>
      </c>
      <c r="O14" s="61">
        <v>1</v>
      </c>
      <c r="P14" s="22">
        <v>1</v>
      </c>
      <c r="Q14" s="24">
        <f t="shared" si="3"/>
        <v>1</v>
      </c>
    </row>
    <row r="15" spans="1:17" ht="25.5" x14ac:dyDescent="0.25">
      <c r="A15" s="18"/>
      <c r="B15" s="65">
        <v>5004141</v>
      </c>
      <c r="C15" s="20" t="s">
        <v>1866</v>
      </c>
      <c r="D15" s="20">
        <v>3000514</v>
      </c>
      <c r="E15" s="20" t="s">
        <v>1856</v>
      </c>
      <c r="F15" s="60">
        <v>46</v>
      </c>
      <c r="G15" s="20" t="s">
        <v>866</v>
      </c>
      <c r="H15" s="21">
        <v>4.0709969999999993</v>
      </c>
      <c r="I15" s="22">
        <v>4.7379739999999995</v>
      </c>
      <c r="J15" s="22">
        <f t="shared" si="0"/>
        <v>4.7138695213507162</v>
      </c>
      <c r="K15" s="22">
        <v>0.58088438137201592</v>
      </c>
      <c r="L15" s="22">
        <v>4.1329851399787003</v>
      </c>
      <c r="M15" s="23">
        <f t="shared" si="1"/>
        <v>0.1226018507851702</v>
      </c>
      <c r="N15" s="24">
        <f t="shared" si="2"/>
        <v>0.99491249241779645</v>
      </c>
      <c r="O15" s="61">
        <v>2</v>
      </c>
      <c r="P15" s="22">
        <v>2</v>
      </c>
      <c r="Q15" s="24">
        <f t="shared" si="3"/>
        <v>1</v>
      </c>
    </row>
    <row r="16" spans="1:17" ht="38.25" x14ac:dyDescent="0.25">
      <c r="A16" s="18"/>
      <c r="B16" s="65">
        <v>5002779</v>
      </c>
      <c r="C16" s="20" t="s">
        <v>1867</v>
      </c>
      <c r="D16" s="20">
        <v>3000515</v>
      </c>
      <c r="E16" s="20" t="s">
        <v>1857</v>
      </c>
      <c r="F16" s="60">
        <v>216</v>
      </c>
      <c r="G16" s="20" t="s">
        <v>1876</v>
      </c>
      <c r="H16" s="21">
        <v>6.3300270000000003</v>
      </c>
      <c r="I16" s="22">
        <v>17.56516700000001</v>
      </c>
      <c r="J16" s="22">
        <f t="shared" si="0"/>
        <v>12.599323010050185</v>
      </c>
      <c r="K16" s="22">
        <v>2.2521450117019413</v>
      </c>
      <c r="L16" s="22">
        <v>10.347177998348243</v>
      </c>
      <c r="M16" s="23">
        <f t="shared" si="1"/>
        <v>0.12821654423791928</v>
      </c>
      <c r="N16" s="24">
        <f t="shared" si="2"/>
        <v>0.71729024893701143</v>
      </c>
      <c r="O16" s="61">
        <v>759</v>
      </c>
      <c r="P16" s="22">
        <v>4612.3369999999995</v>
      </c>
      <c r="Q16" s="24">
        <f t="shared" si="3"/>
        <v>6.0768603425559942</v>
      </c>
    </row>
    <row r="17" spans="1:17" ht="38.25" x14ac:dyDescent="0.25">
      <c r="A17" s="18"/>
      <c r="B17" s="65">
        <v>5002780</v>
      </c>
      <c r="C17" s="20" t="s">
        <v>1868</v>
      </c>
      <c r="D17" s="20">
        <v>3000515</v>
      </c>
      <c r="E17" s="20" t="s">
        <v>1857</v>
      </c>
      <c r="F17" s="60">
        <v>216</v>
      </c>
      <c r="G17" s="20" t="s">
        <v>1876</v>
      </c>
      <c r="H17" s="21">
        <v>3.4521310000000001</v>
      </c>
      <c r="I17" s="22">
        <v>4.5740119999999997</v>
      </c>
      <c r="J17" s="22">
        <f t="shared" si="0"/>
        <v>4.3380287938564095</v>
      </c>
      <c r="K17" s="22">
        <v>0.90800713996577542</v>
      </c>
      <c r="L17" s="22">
        <v>3.4300216538906345</v>
      </c>
      <c r="M17" s="23">
        <f t="shared" si="1"/>
        <v>0.19851437643053307</v>
      </c>
      <c r="N17" s="24">
        <f t="shared" si="2"/>
        <v>0.94840782968134096</v>
      </c>
      <c r="O17" s="61">
        <v>143</v>
      </c>
      <c r="P17" s="22">
        <v>3137.8</v>
      </c>
      <c r="Q17" s="24">
        <f t="shared" si="3"/>
        <v>21.942657342657345</v>
      </c>
    </row>
    <row r="18" spans="1:17" ht="38.25" x14ac:dyDescent="0.25">
      <c r="A18" s="18"/>
      <c r="B18" s="65">
        <v>5002783</v>
      </c>
      <c r="C18" s="20" t="s">
        <v>1869</v>
      </c>
      <c r="D18" s="20">
        <v>3000515</v>
      </c>
      <c r="E18" s="20" t="s">
        <v>1857</v>
      </c>
      <c r="F18" s="60">
        <v>534</v>
      </c>
      <c r="G18" s="20" t="s">
        <v>1877</v>
      </c>
      <c r="H18" s="21">
        <v>4.2336429999999998</v>
      </c>
      <c r="I18" s="22">
        <v>5.1258830000000009</v>
      </c>
      <c r="J18" s="22">
        <f t="shared" si="0"/>
        <v>4.6010992661576893</v>
      </c>
      <c r="K18" s="22">
        <v>0.79160325144039234</v>
      </c>
      <c r="L18" s="22">
        <v>3.8094960147172969</v>
      </c>
      <c r="M18" s="23">
        <f t="shared" si="1"/>
        <v>0.15443256341207792</v>
      </c>
      <c r="N18" s="24">
        <f t="shared" si="2"/>
        <v>0.89762081306921915</v>
      </c>
      <c r="O18" s="61">
        <v>1023</v>
      </c>
      <c r="P18" s="22">
        <v>94722.9</v>
      </c>
      <c r="Q18" s="24">
        <f t="shared" si="3"/>
        <v>92.59325513196481</v>
      </c>
    </row>
    <row r="19" spans="1:17" ht="51" x14ac:dyDescent="0.25">
      <c r="A19" s="18"/>
      <c r="B19" s="65">
        <v>5002784</v>
      </c>
      <c r="C19" s="20" t="s">
        <v>1870</v>
      </c>
      <c r="D19" s="20">
        <v>3000515</v>
      </c>
      <c r="E19" s="20" t="s">
        <v>1857</v>
      </c>
      <c r="F19" s="60">
        <v>534</v>
      </c>
      <c r="G19" s="20" t="s">
        <v>1877</v>
      </c>
      <c r="H19" s="21">
        <v>0.55376999999999998</v>
      </c>
      <c r="I19" s="22">
        <v>0.36217199999999999</v>
      </c>
      <c r="J19" s="22">
        <f t="shared" si="0"/>
        <v>0.3332759890035959</v>
      </c>
      <c r="K19" s="22">
        <v>0.14114233198779402</v>
      </c>
      <c r="L19" s="22">
        <v>0.19213365701580187</v>
      </c>
      <c r="M19" s="23">
        <f t="shared" si="1"/>
        <v>0.38971077827052897</v>
      </c>
      <c r="N19" s="24">
        <f t="shared" si="2"/>
        <v>0.92021467425310599</v>
      </c>
      <c r="O19" s="61">
        <v>82</v>
      </c>
      <c r="P19" s="22">
        <v>3057</v>
      </c>
      <c r="Q19" s="24">
        <f t="shared" si="3"/>
        <v>37.280487804878049</v>
      </c>
    </row>
    <row r="20" spans="1:17" ht="51" x14ac:dyDescent="0.25">
      <c r="A20" s="18"/>
      <c r="B20" s="65">
        <v>5002785</v>
      </c>
      <c r="C20" s="20" t="s">
        <v>1871</v>
      </c>
      <c r="D20" s="20">
        <v>3000515</v>
      </c>
      <c r="E20" s="20" t="s">
        <v>1857</v>
      </c>
      <c r="F20" s="60">
        <v>56</v>
      </c>
      <c r="G20" s="20" t="s">
        <v>300</v>
      </c>
      <c r="H20" s="21">
        <v>7.2080010000000003</v>
      </c>
      <c r="I20" s="22">
        <v>4.7411149999999997</v>
      </c>
      <c r="J20" s="22">
        <f t="shared" si="0"/>
        <v>4.3036818167146293</v>
      </c>
      <c r="K20" s="22">
        <v>1.1724873205785116</v>
      </c>
      <c r="L20" s="22">
        <v>3.1311944961361178</v>
      </c>
      <c r="M20" s="23">
        <f t="shared" si="1"/>
        <v>0.24730202084921196</v>
      </c>
      <c r="N20" s="24">
        <f t="shared" si="2"/>
        <v>0.90773622169355306</v>
      </c>
      <c r="O20" s="61">
        <v>32806</v>
      </c>
      <c r="P20" s="22">
        <v>33115</v>
      </c>
      <c r="Q20" s="24">
        <f t="shared" si="3"/>
        <v>1.0094190087179173</v>
      </c>
    </row>
    <row r="21" spans="1:17" ht="51" x14ac:dyDescent="0.25">
      <c r="A21" s="18"/>
      <c r="B21" s="65">
        <v>5002786</v>
      </c>
      <c r="C21" s="20" t="s">
        <v>1872</v>
      </c>
      <c r="D21" s="20">
        <v>3000515</v>
      </c>
      <c r="E21" s="20" t="s">
        <v>1857</v>
      </c>
      <c r="F21" s="60">
        <v>56</v>
      </c>
      <c r="G21" s="20" t="s">
        <v>300</v>
      </c>
      <c r="H21" s="21">
        <v>2.9557400000000005</v>
      </c>
      <c r="I21" s="22">
        <v>2.77427</v>
      </c>
      <c r="J21" s="22">
        <f t="shared" si="0"/>
        <v>2.7146959064064617</v>
      </c>
      <c r="K21" s="22">
        <v>0.21739243001502473</v>
      </c>
      <c r="L21" s="22">
        <v>2.497303476391437</v>
      </c>
      <c r="M21" s="23">
        <f t="shared" si="1"/>
        <v>7.8360228101455418E-2</v>
      </c>
      <c r="N21" s="24">
        <f t="shared" si="2"/>
        <v>0.97852620920330813</v>
      </c>
      <c r="O21" s="61">
        <v>16676</v>
      </c>
      <c r="P21" s="22">
        <v>16510</v>
      </c>
      <c r="Q21" s="24">
        <f t="shared" si="3"/>
        <v>0.99004557447829211</v>
      </c>
    </row>
    <row r="22" spans="1:17" ht="38.25" x14ac:dyDescent="0.25">
      <c r="A22" s="18"/>
      <c r="B22" s="65">
        <v>5003038</v>
      </c>
      <c r="C22" s="20" t="s">
        <v>1873</v>
      </c>
      <c r="D22" s="20">
        <v>3000515</v>
      </c>
      <c r="E22" s="20" t="s">
        <v>1857</v>
      </c>
      <c r="F22" s="60">
        <v>475</v>
      </c>
      <c r="G22" s="20" t="s">
        <v>1878</v>
      </c>
      <c r="H22" s="21">
        <v>2.1502779999999988</v>
      </c>
      <c r="I22" s="22">
        <v>26.031225999999997</v>
      </c>
      <c r="J22" s="22">
        <f t="shared" si="0"/>
        <v>17.716561168693417</v>
      </c>
      <c r="K22" s="22">
        <v>1.9294234711147396</v>
      </c>
      <c r="L22" s="22">
        <v>15.787137697578677</v>
      </c>
      <c r="M22" s="23">
        <f t="shared" si="1"/>
        <v>7.4119577430380723E-2</v>
      </c>
      <c r="N22" s="24">
        <f t="shared" si="2"/>
        <v>0.68058881163312934</v>
      </c>
      <c r="O22" s="61">
        <v>7203</v>
      </c>
      <c r="P22" s="22">
        <v>5839.732</v>
      </c>
      <c r="Q22" s="24">
        <f t="shared" si="3"/>
        <v>0.81073608218797721</v>
      </c>
    </row>
    <row r="23" spans="1:17" ht="38.25" x14ac:dyDescent="0.25">
      <c r="A23" s="18"/>
      <c r="B23" s="65">
        <v>5003039</v>
      </c>
      <c r="C23" s="20" t="s">
        <v>1874</v>
      </c>
      <c r="D23" s="20">
        <v>3000515</v>
      </c>
      <c r="E23" s="20" t="s">
        <v>1857</v>
      </c>
      <c r="F23" s="60">
        <v>475</v>
      </c>
      <c r="G23" s="20" t="s">
        <v>1878</v>
      </c>
      <c r="H23" s="21">
        <v>0.38337599999999983</v>
      </c>
      <c r="I23" s="22">
        <v>0.80086400000000013</v>
      </c>
      <c r="J23" s="22">
        <f t="shared" si="0"/>
        <v>0.7226220499029109</v>
      </c>
      <c r="K23" s="22">
        <v>6.6128120689954314E-2</v>
      </c>
      <c r="L23" s="22">
        <v>0.65649392921295657</v>
      </c>
      <c r="M23" s="23">
        <f t="shared" si="1"/>
        <v>8.2570974210295758E-2</v>
      </c>
      <c r="N23" s="24">
        <f t="shared" si="2"/>
        <v>0.90230307505757634</v>
      </c>
      <c r="O23" s="61">
        <v>1723</v>
      </c>
      <c r="P23" s="22">
        <v>1450.6879999999999</v>
      </c>
      <c r="Q23" s="24">
        <f t="shared" si="3"/>
        <v>0.84195473012188038</v>
      </c>
    </row>
    <row r="24" spans="1:17" ht="15.75" thickBot="1" x14ac:dyDescent="0.3">
      <c r="A24" s="39" t="s">
        <v>306</v>
      </c>
      <c r="B24" s="41"/>
      <c r="C24" s="41"/>
      <c r="D24" s="64"/>
      <c r="E24" s="41"/>
      <c r="F24" s="58"/>
      <c r="G24" s="41"/>
      <c r="H24" s="42">
        <f ca="1">OFFSET(H24,-MATCH("PROYECTOS",$A$8:$A$24,0)-1,0)-(OFFSET(H24,-MATCH("PROYECTOS",$A$8:$A$24,0),0))</f>
        <v>399.7450089999997</v>
      </c>
      <c r="I24" s="42">
        <f t="shared" ref="I24:L24" ca="1" si="4">OFFSET(I24,-MATCH("PROYECTOS",$A$8:$A$24,0)-1,0)-(OFFSET(I24,-MATCH("PROYECTOS",$A$8:$A$24,0),0))</f>
        <v>808.65403299999991</v>
      </c>
      <c r="J24" s="42">
        <f t="shared" ca="1" si="4"/>
        <v>603.01561687193077</v>
      </c>
      <c r="K24" s="42">
        <f t="shared" ca="1" si="4"/>
        <v>185.86567239987602</v>
      </c>
      <c r="L24" s="42">
        <f t="shared" ca="1" si="4"/>
        <v>417.14994447205481</v>
      </c>
      <c r="M24" s="44">
        <f t="shared" ca="1" si="1"/>
        <v>0.22984572488971441</v>
      </c>
      <c r="N24" s="45">
        <f t="shared" ca="1" si="2"/>
        <v>0.74570284975247381</v>
      </c>
      <c r="O24" s="59"/>
      <c r="P24" s="43"/>
      <c r="Q2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91</v>
      </c>
      <c r="B1" s="47" t="s">
        <v>232</v>
      </c>
      <c r="C1" s="47" t="s">
        <v>54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1879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64.5" thickBot="1" x14ac:dyDescent="0.3">
      <c r="A6" s="25"/>
      <c r="B6" s="27">
        <v>3000001</v>
      </c>
      <c r="C6" s="27" t="s">
        <v>275</v>
      </c>
      <c r="D6" s="27"/>
      <c r="E6" s="27" t="s">
        <v>339</v>
      </c>
      <c r="F6" s="27">
        <v>10</v>
      </c>
      <c r="G6" s="27" t="s">
        <v>108</v>
      </c>
      <c r="H6" s="27">
        <v>108</v>
      </c>
      <c r="I6" s="27" t="s">
        <v>1843</v>
      </c>
      <c r="J6" s="27">
        <v>2</v>
      </c>
      <c r="K6" s="27" t="s">
        <v>331</v>
      </c>
      <c r="L6" s="69">
        <v>202.14719000000002</v>
      </c>
      <c r="M6" s="70">
        <v>0</v>
      </c>
      <c r="N6" s="71">
        <v>0</v>
      </c>
      <c r="O6" s="70"/>
      <c r="P6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L6" sqref="L6:P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16</v>
      </c>
      <c r="B1" s="47" t="s">
        <v>232</v>
      </c>
      <c r="C1" s="47" t="s">
        <v>438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481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3000614</v>
      </c>
      <c r="C6" s="20" t="s">
        <v>444</v>
      </c>
      <c r="D6" s="20">
        <v>393</v>
      </c>
      <c r="E6" s="20" t="s">
        <v>468</v>
      </c>
      <c r="F6" s="20">
        <v>135</v>
      </c>
      <c r="G6" s="20" t="s">
        <v>142</v>
      </c>
      <c r="H6" s="20">
        <v>1</v>
      </c>
      <c r="I6" s="20" t="s">
        <v>328</v>
      </c>
      <c r="J6" s="20">
        <v>1</v>
      </c>
      <c r="K6" s="20" t="s">
        <v>330</v>
      </c>
      <c r="L6" s="66">
        <v>1.6702060000000001</v>
      </c>
      <c r="M6" s="67">
        <v>0.82089100000000004</v>
      </c>
      <c r="N6" s="68">
        <v>0.82089102268218994</v>
      </c>
      <c r="O6" s="67"/>
      <c r="P6" s="68"/>
    </row>
    <row r="7" spans="1:16" ht="38.25" x14ac:dyDescent="0.25">
      <c r="A7" s="18"/>
      <c r="B7" s="20">
        <v>3000614</v>
      </c>
      <c r="C7" s="20" t="s">
        <v>444</v>
      </c>
      <c r="D7" s="20">
        <v>393</v>
      </c>
      <c r="E7" s="20" t="s">
        <v>468</v>
      </c>
      <c r="F7" s="20">
        <v>135</v>
      </c>
      <c r="G7" s="20" t="s">
        <v>142</v>
      </c>
      <c r="H7" s="20">
        <v>1</v>
      </c>
      <c r="I7" s="20" t="s">
        <v>328</v>
      </c>
      <c r="J7" s="20">
        <v>2</v>
      </c>
      <c r="K7" s="20" t="s">
        <v>331</v>
      </c>
      <c r="L7" s="66">
        <v>0</v>
      </c>
      <c r="M7" s="67">
        <v>0.84931500000000004</v>
      </c>
      <c r="N7" s="68">
        <v>0.84931501746177673</v>
      </c>
      <c r="O7" s="67"/>
      <c r="P7" s="68"/>
    </row>
    <row r="8" spans="1:16" ht="38.25" x14ac:dyDescent="0.25">
      <c r="A8" s="18"/>
      <c r="B8" s="20">
        <v>3043969</v>
      </c>
      <c r="C8" s="20" t="s">
        <v>461</v>
      </c>
      <c r="D8" s="20">
        <v>87</v>
      </c>
      <c r="E8" s="20" t="s">
        <v>466</v>
      </c>
      <c r="F8" s="20">
        <v>135</v>
      </c>
      <c r="G8" s="20" t="s">
        <v>142</v>
      </c>
      <c r="H8" s="20">
        <v>1</v>
      </c>
      <c r="I8" s="20" t="s">
        <v>328</v>
      </c>
      <c r="J8" s="20">
        <v>1</v>
      </c>
      <c r="K8" s="20" t="s">
        <v>330</v>
      </c>
      <c r="L8" s="66">
        <v>14.902513000000001</v>
      </c>
      <c r="M8" s="67">
        <v>2.898091</v>
      </c>
      <c r="N8" s="68">
        <v>2.8980910778045654</v>
      </c>
      <c r="O8" s="67"/>
      <c r="P8" s="68"/>
    </row>
    <row r="9" spans="1:16" ht="38.25" x14ac:dyDescent="0.25">
      <c r="A9" s="18"/>
      <c r="B9" s="20">
        <v>3043969</v>
      </c>
      <c r="C9" s="20" t="s">
        <v>461</v>
      </c>
      <c r="D9" s="20">
        <v>87</v>
      </c>
      <c r="E9" s="20" t="s">
        <v>466</v>
      </c>
      <c r="F9" s="20">
        <v>135</v>
      </c>
      <c r="G9" s="20" t="s">
        <v>142</v>
      </c>
      <c r="H9" s="20">
        <v>1</v>
      </c>
      <c r="I9" s="20" t="s">
        <v>328</v>
      </c>
      <c r="J9" s="20">
        <v>2</v>
      </c>
      <c r="K9" s="20" t="s">
        <v>331</v>
      </c>
      <c r="L9" s="66">
        <v>5.0596969999999999</v>
      </c>
      <c r="M9" s="67">
        <v>17.064119000000002</v>
      </c>
      <c r="N9" s="68">
        <v>17.064118831418455</v>
      </c>
      <c r="O9" s="67"/>
      <c r="P9" s="68"/>
    </row>
    <row r="10" spans="1:16" ht="38.25" x14ac:dyDescent="0.25">
      <c r="A10" s="18"/>
      <c r="B10" s="20">
        <v>3043974</v>
      </c>
      <c r="C10" s="20" t="s">
        <v>465</v>
      </c>
      <c r="D10" s="20">
        <v>394</v>
      </c>
      <c r="E10" s="20" t="s">
        <v>467</v>
      </c>
      <c r="F10" s="20">
        <v>135</v>
      </c>
      <c r="G10" s="20" t="s">
        <v>142</v>
      </c>
      <c r="H10" s="20">
        <v>1</v>
      </c>
      <c r="I10" s="20" t="s">
        <v>328</v>
      </c>
      <c r="J10" s="20">
        <v>1</v>
      </c>
      <c r="K10" s="20" t="s">
        <v>330</v>
      </c>
      <c r="L10" s="66">
        <v>19.586084</v>
      </c>
      <c r="M10" s="67">
        <v>1.3254250000000001</v>
      </c>
      <c r="N10" s="68">
        <v>1.3254250288009644</v>
      </c>
      <c r="O10" s="67"/>
      <c r="P10" s="68"/>
    </row>
    <row r="11" spans="1:16" ht="39" thickBot="1" x14ac:dyDescent="0.3">
      <c r="A11" s="25"/>
      <c r="B11" s="27">
        <v>3043974</v>
      </c>
      <c r="C11" s="27" t="s">
        <v>465</v>
      </c>
      <c r="D11" s="27">
        <v>394</v>
      </c>
      <c r="E11" s="27" t="s">
        <v>467</v>
      </c>
      <c r="F11" s="27">
        <v>135</v>
      </c>
      <c r="G11" s="27" t="s">
        <v>142</v>
      </c>
      <c r="H11" s="27">
        <v>1</v>
      </c>
      <c r="I11" s="27" t="s">
        <v>328</v>
      </c>
      <c r="J11" s="27">
        <v>2</v>
      </c>
      <c r="K11" s="27" t="s">
        <v>331</v>
      </c>
      <c r="L11" s="69">
        <v>0</v>
      </c>
      <c r="M11" s="70">
        <v>18.260659</v>
      </c>
      <c r="N11" s="71">
        <v>18.260659215971828</v>
      </c>
      <c r="O11" s="70"/>
      <c r="P11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91</v>
      </c>
      <c r="B1" s="47" t="s">
        <v>232</v>
      </c>
      <c r="C1" s="47" t="s">
        <v>54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1880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64.5" thickBot="1" x14ac:dyDescent="0.3">
      <c r="A6" s="25"/>
      <c r="B6" s="27">
        <v>5000276</v>
      </c>
      <c r="C6" s="27" t="s">
        <v>630</v>
      </c>
      <c r="D6" s="27">
        <v>3000001</v>
      </c>
      <c r="E6" s="27" t="s">
        <v>275</v>
      </c>
      <c r="F6" s="27">
        <v>1</v>
      </c>
      <c r="G6" s="27" t="s">
        <v>649</v>
      </c>
      <c r="H6" s="27">
        <v>10</v>
      </c>
      <c r="I6" s="27" t="s">
        <v>108</v>
      </c>
      <c r="J6" s="27">
        <v>108</v>
      </c>
      <c r="K6" s="27" t="s">
        <v>1843</v>
      </c>
      <c r="L6" s="27">
        <v>2</v>
      </c>
      <c r="M6" s="27" t="s">
        <v>331</v>
      </c>
      <c r="N6" s="69">
        <v>202.14719000000002</v>
      </c>
      <c r="O6" s="70">
        <v>0</v>
      </c>
      <c r="P6" s="71">
        <v>0</v>
      </c>
      <c r="Q6" s="70">
        <v>8</v>
      </c>
      <c r="R6" s="71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workbookViewId="0">
      <selection activeCell="J6" sqref="J6:N6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91</v>
      </c>
      <c r="B1" s="47" t="s">
        <v>232</v>
      </c>
      <c r="C1" s="47" t="s">
        <v>54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1881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38.25" x14ac:dyDescent="0.25">
      <c r="A6" s="18"/>
      <c r="B6" s="20">
        <v>2001621</v>
      </c>
      <c r="C6" s="20" t="s">
        <v>1882</v>
      </c>
      <c r="D6" s="20"/>
      <c r="E6" s="20" t="s">
        <v>339</v>
      </c>
      <c r="F6" s="20">
        <v>10</v>
      </c>
      <c r="G6" s="20" t="s">
        <v>108</v>
      </c>
      <c r="H6" s="20">
        <v>10</v>
      </c>
      <c r="I6" s="20" t="s">
        <v>1553</v>
      </c>
      <c r="J6" s="66">
        <v>42.207664999999992</v>
      </c>
      <c r="K6" s="67">
        <v>2.5993120000000003</v>
      </c>
      <c r="L6" s="68">
        <v>2.5982551574707031</v>
      </c>
      <c r="M6" s="67"/>
      <c r="N6" s="68"/>
    </row>
    <row r="7" spans="1:14" ht="51" x14ac:dyDescent="0.25">
      <c r="A7" s="18"/>
      <c r="B7" s="20">
        <v>2001621</v>
      </c>
      <c r="C7" s="20" t="s">
        <v>1882</v>
      </c>
      <c r="D7" s="20"/>
      <c r="E7" s="20" t="s">
        <v>339</v>
      </c>
      <c r="F7" s="20">
        <v>10</v>
      </c>
      <c r="G7" s="20" t="s">
        <v>108</v>
      </c>
      <c r="H7" s="20">
        <v>26</v>
      </c>
      <c r="I7" s="20" t="s">
        <v>1554</v>
      </c>
      <c r="J7" s="66">
        <v>3.0298600000000002</v>
      </c>
      <c r="K7" s="67">
        <v>1.6933720000000001</v>
      </c>
      <c r="L7" s="68">
        <v>1.6888121366500854</v>
      </c>
      <c r="M7" s="67"/>
      <c r="N7" s="68"/>
    </row>
    <row r="8" spans="1:14" ht="51" x14ac:dyDescent="0.25">
      <c r="A8" s="18"/>
      <c r="B8" s="20">
        <v>2001621</v>
      </c>
      <c r="C8" s="20" t="s">
        <v>1882</v>
      </c>
      <c r="D8" s="20"/>
      <c r="E8" s="20" t="s">
        <v>339</v>
      </c>
      <c r="F8" s="20">
        <v>440</v>
      </c>
      <c r="G8" s="20" t="s">
        <v>205</v>
      </c>
      <c r="H8" s="20">
        <v>440</v>
      </c>
      <c r="I8" s="20" t="s">
        <v>346</v>
      </c>
      <c r="J8" s="66">
        <v>0.70500000000000007</v>
      </c>
      <c r="K8" s="67">
        <v>0.80255900000000002</v>
      </c>
      <c r="L8" s="68">
        <v>0.80255899950861931</v>
      </c>
      <c r="M8" s="67"/>
      <c r="N8" s="68"/>
    </row>
    <row r="9" spans="1:14" ht="51" x14ac:dyDescent="0.25">
      <c r="A9" s="18"/>
      <c r="B9" s="20">
        <v>2001621</v>
      </c>
      <c r="C9" s="20" t="s">
        <v>1882</v>
      </c>
      <c r="D9" s="20"/>
      <c r="E9" s="20" t="s">
        <v>339</v>
      </c>
      <c r="F9" s="20">
        <v>441</v>
      </c>
      <c r="G9" s="20" t="s">
        <v>206</v>
      </c>
      <c r="H9" s="20">
        <v>441</v>
      </c>
      <c r="I9" s="20" t="s">
        <v>347</v>
      </c>
      <c r="J9" s="66">
        <v>0.79500000000000004</v>
      </c>
      <c r="K9" s="67">
        <v>0.79500000000000004</v>
      </c>
      <c r="L9" s="68">
        <v>0</v>
      </c>
      <c r="M9" s="67"/>
      <c r="N9" s="68"/>
    </row>
    <row r="10" spans="1:14" ht="51" x14ac:dyDescent="0.25">
      <c r="A10" s="18"/>
      <c r="B10" s="20">
        <v>2001621</v>
      </c>
      <c r="C10" s="20" t="s">
        <v>1882</v>
      </c>
      <c r="D10" s="20"/>
      <c r="E10" s="20" t="s">
        <v>339</v>
      </c>
      <c r="F10" s="20">
        <v>442</v>
      </c>
      <c r="G10" s="20" t="s">
        <v>207</v>
      </c>
      <c r="H10" s="20">
        <v>442</v>
      </c>
      <c r="I10" s="20" t="s">
        <v>348</v>
      </c>
      <c r="J10" s="66">
        <v>0.105349</v>
      </c>
      <c r="K10" s="67">
        <v>0.12117000000000001</v>
      </c>
      <c r="L10" s="68">
        <v>0.12116999831050634</v>
      </c>
      <c r="M10" s="67"/>
      <c r="N10" s="68"/>
    </row>
    <row r="11" spans="1:14" ht="51" x14ac:dyDescent="0.25">
      <c r="A11" s="18"/>
      <c r="B11" s="20">
        <v>2001621</v>
      </c>
      <c r="C11" s="20" t="s">
        <v>1882</v>
      </c>
      <c r="D11" s="20"/>
      <c r="E11" s="20" t="s">
        <v>339</v>
      </c>
      <c r="F11" s="20">
        <v>443</v>
      </c>
      <c r="G11" s="20" t="s">
        <v>208</v>
      </c>
      <c r="H11" s="20">
        <v>443</v>
      </c>
      <c r="I11" s="20" t="s">
        <v>349</v>
      </c>
      <c r="J11" s="66">
        <v>0.48</v>
      </c>
      <c r="K11" s="67">
        <v>0.48</v>
      </c>
      <c r="L11" s="68">
        <v>0.42095320043154061</v>
      </c>
      <c r="M11" s="67"/>
      <c r="N11" s="68"/>
    </row>
    <row r="12" spans="1:14" ht="51" x14ac:dyDescent="0.25">
      <c r="A12" s="18"/>
      <c r="B12" s="20">
        <v>2001621</v>
      </c>
      <c r="C12" s="20" t="s">
        <v>1882</v>
      </c>
      <c r="D12" s="20"/>
      <c r="E12" s="20" t="s">
        <v>339</v>
      </c>
      <c r="F12" s="20">
        <v>444</v>
      </c>
      <c r="G12" s="20" t="s">
        <v>209</v>
      </c>
      <c r="H12" s="20">
        <v>444</v>
      </c>
      <c r="I12" s="20" t="s">
        <v>350</v>
      </c>
      <c r="J12" s="66">
        <v>0.2</v>
      </c>
      <c r="K12" s="67">
        <v>0.68178800000000006</v>
      </c>
      <c r="L12" s="68">
        <v>0.30134999752044678</v>
      </c>
      <c r="M12" s="67"/>
      <c r="N12" s="68"/>
    </row>
    <row r="13" spans="1:14" ht="51" x14ac:dyDescent="0.25">
      <c r="A13" s="18"/>
      <c r="B13" s="20">
        <v>2001621</v>
      </c>
      <c r="C13" s="20" t="s">
        <v>1882</v>
      </c>
      <c r="D13" s="20"/>
      <c r="E13" s="20" t="s">
        <v>339</v>
      </c>
      <c r="F13" s="20">
        <v>445</v>
      </c>
      <c r="G13" s="20" t="s">
        <v>210</v>
      </c>
      <c r="H13" s="20">
        <v>445</v>
      </c>
      <c r="I13" s="20" t="s">
        <v>351</v>
      </c>
      <c r="J13" s="66">
        <v>0.6</v>
      </c>
      <c r="K13" s="67">
        <v>0.89999999999999991</v>
      </c>
      <c r="L13" s="68">
        <v>0.83699327707290649</v>
      </c>
      <c r="M13" s="67"/>
      <c r="N13" s="68"/>
    </row>
    <row r="14" spans="1:14" ht="51" x14ac:dyDescent="0.25">
      <c r="A14" s="18"/>
      <c r="B14" s="20">
        <v>2001621</v>
      </c>
      <c r="C14" s="20" t="s">
        <v>1882</v>
      </c>
      <c r="D14" s="20"/>
      <c r="E14" s="20" t="s">
        <v>339</v>
      </c>
      <c r="F14" s="20">
        <v>446</v>
      </c>
      <c r="G14" s="20" t="s">
        <v>211</v>
      </c>
      <c r="H14" s="20">
        <v>446</v>
      </c>
      <c r="I14" s="20" t="s">
        <v>352</v>
      </c>
      <c r="J14" s="66">
        <v>0.84799999999999998</v>
      </c>
      <c r="K14" s="67">
        <v>0.84799999999999998</v>
      </c>
      <c r="L14" s="68">
        <v>0.69408959150314331</v>
      </c>
      <c r="M14" s="67"/>
      <c r="N14" s="68"/>
    </row>
    <row r="15" spans="1:14" ht="51" x14ac:dyDescent="0.25">
      <c r="A15" s="18"/>
      <c r="B15" s="20">
        <v>2001621</v>
      </c>
      <c r="C15" s="20" t="s">
        <v>1882</v>
      </c>
      <c r="D15" s="20"/>
      <c r="E15" s="20" t="s">
        <v>339</v>
      </c>
      <c r="F15" s="20">
        <v>447</v>
      </c>
      <c r="G15" s="20" t="s">
        <v>212</v>
      </c>
      <c r="H15" s="20">
        <v>447</v>
      </c>
      <c r="I15" s="20" t="s">
        <v>353</v>
      </c>
      <c r="J15" s="66">
        <v>0</v>
      </c>
      <c r="K15" s="67">
        <v>0.41394200000000003</v>
      </c>
      <c r="L15" s="68">
        <v>0.12262699753046036</v>
      </c>
      <c r="M15" s="67"/>
      <c r="N15" s="68"/>
    </row>
    <row r="16" spans="1:14" ht="51" x14ac:dyDescent="0.25">
      <c r="A16" s="18"/>
      <c r="B16" s="20">
        <v>2001621</v>
      </c>
      <c r="C16" s="20" t="s">
        <v>1882</v>
      </c>
      <c r="D16" s="20"/>
      <c r="E16" s="20" t="s">
        <v>339</v>
      </c>
      <c r="F16" s="20">
        <v>448</v>
      </c>
      <c r="G16" s="20" t="s">
        <v>213</v>
      </c>
      <c r="H16" s="20">
        <v>448</v>
      </c>
      <c r="I16" s="20" t="s">
        <v>354</v>
      </c>
      <c r="J16" s="66">
        <v>0.4</v>
      </c>
      <c r="K16" s="67">
        <v>0.4</v>
      </c>
      <c r="L16" s="68">
        <v>0.39993520267307758</v>
      </c>
      <c r="M16" s="67"/>
      <c r="N16" s="68"/>
    </row>
    <row r="17" spans="1:14" ht="51" x14ac:dyDescent="0.25">
      <c r="A17" s="18"/>
      <c r="B17" s="20">
        <v>2001621</v>
      </c>
      <c r="C17" s="20" t="s">
        <v>1882</v>
      </c>
      <c r="D17" s="20"/>
      <c r="E17" s="20" t="s">
        <v>339</v>
      </c>
      <c r="F17" s="20">
        <v>450</v>
      </c>
      <c r="G17" s="20" t="s">
        <v>215</v>
      </c>
      <c r="H17" s="20">
        <v>450</v>
      </c>
      <c r="I17" s="20" t="s">
        <v>356</v>
      </c>
      <c r="J17" s="66">
        <v>0.3</v>
      </c>
      <c r="K17" s="67">
        <v>0.47720000000000001</v>
      </c>
      <c r="L17" s="68">
        <v>0.4692000150680542</v>
      </c>
      <c r="M17" s="67"/>
      <c r="N17" s="68"/>
    </row>
    <row r="18" spans="1:14" ht="51" x14ac:dyDescent="0.25">
      <c r="A18" s="18"/>
      <c r="B18" s="20">
        <v>2001621</v>
      </c>
      <c r="C18" s="20" t="s">
        <v>1882</v>
      </c>
      <c r="D18" s="20"/>
      <c r="E18" s="20" t="s">
        <v>339</v>
      </c>
      <c r="F18" s="20">
        <v>451</v>
      </c>
      <c r="G18" s="20" t="s">
        <v>216</v>
      </c>
      <c r="H18" s="20">
        <v>451</v>
      </c>
      <c r="I18" s="20" t="s">
        <v>357</v>
      </c>
      <c r="J18" s="66">
        <v>0.3</v>
      </c>
      <c r="K18" s="67">
        <v>0.57347799999999993</v>
      </c>
      <c r="L18" s="68">
        <v>0.18134872615337372</v>
      </c>
      <c r="M18" s="67"/>
      <c r="N18" s="68"/>
    </row>
    <row r="19" spans="1:14" ht="51" x14ac:dyDescent="0.25">
      <c r="A19" s="18"/>
      <c r="B19" s="20">
        <v>2001621</v>
      </c>
      <c r="C19" s="20" t="s">
        <v>1882</v>
      </c>
      <c r="D19" s="20"/>
      <c r="E19" s="20" t="s">
        <v>339</v>
      </c>
      <c r="F19" s="20">
        <v>452</v>
      </c>
      <c r="G19" s="20" t="s">
        <v>217</v>
      </c>
      <c r="H19" s="20">
        <v>452</v>
      </c>
      <c r="I19" s="20" t="s">
        <v>358</v>
      </c>
      <c r="J19" s="66">
        <v>0.4</v>
      </c>
      <c r="K19" s="67">
        <v>0.97743599999999997</v>
      </c>
      <c r="L19" s="68">
        <v>4.6118340454995632E-2</v>
      </c>
      <c r="M19" s="67"/>
      <c r="N19" s="68"/>
    </row>
    <row r="20" spans="1:14" ht="51" x14ac:dyDescent="0.25">
      <c r="A20" s="18"/>
      <c r="B20" s="20">
        <v>2001621</v>
      </c>
      <c r="C20" s="20" t="s">
        <v>1882</v>
      </c>
      <c r="D20" s="20"/>
      <c r="E20" s="20" t="s">
        <v>339</v>
      </c>
      <c r="F20" s="20">
        <v>453</v>
      </c>
      <c r="G20" s="20" t="s">
        <v>218</v>
      </c>
      <c r="H20" s="20">
        <v>453</v>
      </c>
      <c r="I20" s="20" t="s">
        <v>359</v>
      </c>
      <c r="J20" s="66">
        <v>1.4</v>
      </c>
      <c r="K20" s="67">
        <v>0.20760000000000001</v>
      </c>
      <c r="L20" s="68">
        <v>0.19952903687953949</v>
      </c>
      <c r="M20" s="67"/>
      <c r="N20" s="68"/>
    </row>
    <row r="21" spans="1:14" ht="51" x14ac:dyDescent="0.25">
      <c r="A21" s="18"/>
      <c r="B21" s="20">
        <v>2001621</v>
      </c>
      <c r="C21" s="20" t="s">
        <v>1882</v>
      </c>
      <c r="D21" s="20"/>
      <c r="E21" s="20" t="s">
        <v>339</v>
      </c>
      <c r="F21" s="20">
        <v>454</v>
      </c>
      <c r="G21" s="20" t="s">
        <v>219</v>
      </c>
      <c r="H21" s="20">
        <v>454</v>
      </c>
      <c r="I21" s="20" t="s">
        <v>360</v>
      </c>
      <c r="J21" s="66">
        <v>0.24</v>
      </c>
      <c r="K21" s="67">
        <v>0.24</v>
      </c>
      <c r="L21" s="68">
        <v>0.23999954387545586</v>
      </c>
      <c r="M21" s="67"/>
      <c r="N21" s="68"/>
    </row>
    <row r="22" spans="1:14" ht="51" x14ac:dyDescent="0.25">
      <c r="A22" s="18"/>
      <c r="B22" s="20">
        <v>2001621</v>
      </c>
      <c r="C22" s="20" t="s">
        <v>1882</v>
      </c>
      <c r="D22" s="20"/>
      <c r="E22" s="20" t="s">
        <v>339</v>
      </c>
      <c r="F22" s="20">
        <v>456</v>
      </c>
      <c r="G22" s="20" t="s">
        <v>221</v>
      </c>
      <c r="H22" s="20">
        <v>456</v>
      </c>
      <c r="I22" s="20" t="s">
        <v>362</v>
      </c>
      <c r="J22" s="66">
        <v>0</v>
      </c>
      <c r="K22" s="67">
        <v>0.22499999999999998</v>
      </c>
      <c r="L22" s="68">
        <v>0.22498500347137451</v>
      </c>
      <c r="M22" s="67"/>
      <c r="N22" s="68"/>
    </row>
    <row r="23" spans="1:14" ht="51" x14ac:dyDescent="0.25">
      <c r="A23" s="18"/>
      <c r="B23" s="20">
        <v>2001621</v>
      </c>
      <c r="C23" s="20" t="s">
        <v>1882</v>
      </c>
      <c r="D23" s="20"/>
      <c r="E23" s="20" t="s">
        <v>339</v>
      </c>
      <c r="F23" s="20">
        <v>457</v>
      </c>
      <c r="G23" s="20" t="s">
        <v>222</v>
      </c>
      <c r="H23" s="20">
        <v>457</v>
      </c>
      <c r="I23" s="20" t="s">
        <v>363</v>
      </c>
      <c r="J23" s="66">
        <v>0</v>
      </c>
      <c r="K23" s="67">
        <v>0.87862099999999999</v>
      </c>
      <c r="L23" s="68">
        <v>0.57900097593665123</v>
      </c>
      <c r="M23" s="67"/>
      <c r="N23" s="68"/>
    </row>
    <row r="24" spans="1:14" ht="51" x14ac:dyDescent="0.25">
      <c r="A24" s="18"/>
      <c r="B24" s="20">
        <v>2001621</v>
      </c>
      <c r="C24" s="20" t="s">
        <v>1882</v>
      </c>
      <c r="D24" s="20"/>
      <c r="E24" s="20" t="s">
        <v>339</v>
      </c>
      <c r="F24" s="20">
        <v>458</v>
      </c>
      <c r="G24" s="20" t="s">
        <v>223</v>
      </c>
      <c r="H24" s="20">
        <v>458</v>
      </c>
      <c r="I24" s="20" t="s">
        <v>364</v>
      </c>
      <c r="J24" s="66">
        <v>0</v>
      </c>
      <c r="K24" s="67">
        <v>0.35</v>
      </c>
      <c r="L24" s="68">
        <v>0.32868200540542603</v>
      </c>
      <c r="M24" s="67"/>
      <c r="N24" s="68"/>
    </row>
    <row r="25" spans="1:14" ht="51" x14ac:dyDescent="0.25">
      <c r="A25" s="18"/>
      <c r="B25" s="20">
        <v>2001621</v>
      </c>
      <c r="C25" s="20" t="s">
        <v>1882</v>
      </c>
      <c r="D25" s="20"/>
      <c r="E25" s="20" t="s">
        <v>339</v>
      </c>
      <c r="F25" s="20">
        <v>459</v>
      </c>
      <c r="G25" s="20" t="s">
        <v>224</v>
      </c>
      <c r="H25" s="20">
        <v>459</v>
      </c>
      <c r="I25" s="20" t="s">
        <v>365</v>
      </c>
      <c r="J25" s="66">
        <v>1.278</v>
      </c>
      <c r="K25" s="67">
        <v>1.278</v>
      </c>
      <c r="L25" s="68">
        <v>1.2777128219604492</v>
      </c>
      <c r="M25" s="67"/>
      <c r="N25" s="68"/>
    </row>
    <row r="26" spans="1:14" ht="51" x14ac:dyDescent="0.25">
      <c r="A26" s="18"/>
      <c r="B26" s="20">
        <v>2001621</v>
      </c>
      <c r="C26" s="20" t="s">
        <v>1882</v>
      </c>
      <c r="D26" s="20"/>
      <c r="E26" s="20" t="s">
        <v>339</v>
      </c>
      <c r="F26" s="20">
        <v>460</v>
      </c>
      <c r="G26" s="20" t="s">
        <v>225</v>
      </c>
      <c r="H26" s="20">
        <v>460</v>
      </c>
      <c r="I26" s="20" t="s">
        <v>366</v>
      </c>
      <c r="J26" s="66">
        <v>0.24</v>
      </c>
      <c r="K26" s="67">
        <v>0.17155300000000001</v>
      </c>
      <c r="L26" s="68">
        <v>0.17155299708247185</v>
      </c>
      <c r="M26" s="67"/>
      <c r="N26" s="68"/>
    </row>
    <row r="27" spans="1:14" ht="51" x14ac:dyDescent="0.25">
      <c r="A27" s="18"/>
      <c r="B27" s="20">
        <v>2001621</v>
      </c>
      <c r="C27" s="20" t="s">
        <v>1882</v>
      </c>
      <c r="D27" s="20"/>
      <c r="E27" s="20" t="s">
        <v>339</v>
      </c>
      <c r="F27" s="20">
        <v>461</v>
      </c>
      <c r="G27" s="20" t="s">
        <v>226</v>
      </c>
      <c r="H27" s="20">
        <v>461</v>
      </c>
      <c r="I27" s="20" t="s">
        <v>367</v>
      </c>
      <c r="J27" s="66">
        <v>0</v>
      </c>
      <c r="K27" s="67">
        <v>0.12</v>
      </c>
      <c r="L27" s="68">
        <v>0.11999999731779099</v>
      </c>
      <c r="M27" s="67"/>
      <c r="N27" s="68"/>
    </row>
    <row r="28" spans="1:14" ht="51" x14ac:dyDescent="0.25">
      <c r="A28" s="18"/>
      <c r="B28" s="20">
        <v>2001621</v>
      </c>
      <c r="C28" s="20" t="s">
        <v>1882</v>
      </c>
      <c r="D28" s="20"/>
      <c r="E28" s="20" t="s">
        <v>339</v>
      </c>
      <c r="F28" s="20">
        <v>462</v>
      </c>
      <c r="G28" s="20" t="s">
        <v>227</v>
      </c>
      <c r="H28" s="20">
        <v>462</v>
      </c>
      <c r="I28" s="20" t="s">
        <v>368</v>
      </c>
      <c r="J28" s="66">
        <v>0</v>
      </c>
      <c r="K28" s="67">
        <v>0.45499200000000001</v>
      </c>
      <c r="L28" s="68">
        <v>0.44465756416320801</v>
      </c>
      <c r="M28" s="67"/>
      <c r="N28" s="68"/>
    </row>
    <row r="29" spans="1:14" ht="51" x14ac:dyDescent="0.25">
      <c r="A29" s="18"/>
      <c r="B29" s="20">
        <v>2001621</v>
      </c>
      <c r="C29" s="20" t="s">
        <v>1882</v>
      </c>
      <c r="D29" s="20"/>
      <c r="E29" s="20" t="s">
        <v>339</v>
      </c>
      <c r="F29" s="20">
        <v>463</v>
      </c>
      <c r="G29" s="20" t="s">
        <v>228</v>
      </c>
      <c r="H29" s="20">
        <v>463</v>
      </c>
      <c r="I29" s="20" t="s">
        <v>369</v>
      </c>
      <c r="J29" s="66">
        <v>0</v>
      </c>
      <c r="K29" s="67">
        <v>0.27</v>
      </c>
      <c r="L29" s="68">
        <v>0.26999999582767487</v>
      </c>
      <c r="M29" s="67"/>
      <c r="N29" s="68"/>
    </row>
    <row r="30" spans="1:14" ht="51" x14ac:dyDescent="0.25">
      <c r="A30" s="18"/>
      <c r="B30" s="20">
        <v>2001621</v>
      </c>
      <c r="C30" s="20" t="s">
        <v>1882</v>
      </c>
      <c r="D30" s="20"/>
      <c r="E30" s="20" t="s">
        <v>339</v>
      </c>
      <c r="F30" s="20">
        <v>464</v>
      </c>
      <c r="G30" s="20" t="s">
        <v>229</v>
      </c>
      <c r="H30" s="20">
        <v>464</v>
      </c>
      <c r="I30" s="20" t="s">
        <v>370</v>
      </c>
      <c r="J30" s="66">
        <v>0.26</v>
      </c>
      <c r="K30" s="67">
        <v>0.110321</v>
      </c>
      <c r="L30" s="68">
        <v>1.8696499988436699E-2</v>
      </c>
      <c r="M30" s="67"/>
      <c r="N30" s="68"/>
    </row>
    <row r="31" spans="1:14" ht="38.25" x14ac:dyDescent="0.25">
      <c r="A31" s="18"/>
      <c r="B31" s="20">
        <v>2001621</v>
      </c>
      <c r="C31" s="20" t="s">
        <v>1882</v>
      </c>
      <c r="D31" s="20"/>
      <c r="E31" s="20" t="s">
        <v>339</v>
      </c>
      <c r="F31" s="20">
        <v>999</v>
      </c>
      <c r="G31" s="20" t="s">
        <v>340</v>
      </c>
      <c r="H31" s="20">
        <v>999</v>
      </c>
      <c r="I31" s="20" t="s">
        <v>371</v>
      </c>
      <c r="J31" s="66">
        <v>0</v>
      </c>
      <c r="K31" s="67">
        <v>0.01</v>
      </c>
      <c r="L31" s="68">
        <v>9.9999997764825821E-3</v>
      </c>
      <c r="M31" s="67"/>
      <c r="N31" s="68"/>
    </row>
    <row r="32" spans="1:14" ht="38.25" x14ac:dyDescent="0.25">
      <c r="A32" s="18"/>
      <c r="B32" s="20">
        <v>3000001</v>
      </c>
      <c r="C32" s="20" t="s">
        <v>275</v>
      </c>
      <c r="D32" s="20"/>
      <c r="E32" s="20" t="s">
        <v>339</v>
      </c>
      <c r="F32" s="20">
        <v>10</v>
      </c>
      <c r="G32" s="20" t="s">
        <v>108</v>
      </c>
      <c r="H32" s="20">
        <v>10</v>
      </c>
      <c r="I32" s="20" t="s">
        <v>1553</v>
      </c>
      <c r="J32" s="66">
        <v>202.14719000000002</v>
      </c>
      <c r="K32" s="67">
        <v>0</v>
      </c>
      <c r="L32" s="68">
        <v>0</v>
      </c>
      <c r="M32" s="67"/>
      <c r="N32" s="68"/>
    </row>
    <row r="33" spans="1:14" ht="51" x14ac:dyDescent="0.25">
      <c r="A33" s="18"/>
      <c r="B33" s="20">
        <v>3000001</v>
      </c>
      <c r="C33" s="20" t="s">
        <v>275</v>
      </c>
      <c r="D33" s="20"/>
      <c r="E33" s="20" t="s">
        <v>339</v>
      </c>
      <c r="F33" s="20">
        <v>10</v>
      </c>
      <c r="G33" s="20" t="s">
        <v>108</v>
      </c>
      <c r="H33" s="20">
        <v>26</v>
      </c>
      <c r="I33" s="20" t="s">
        <v>1554</v>
      </c>
      <c r="J33" s="66">
        <v>18.742897000000006</v>
      </c>
      <c r="K33" s="67">
        <v>4.9437889999999998</v>
      </c>
      <c r="L33" s="68">
        <v>4.9181367955170572</v>
      </c>
      <c r="M33" s="67"/>
      <c r="N33" s="68"/>
    </row>
    <row r="34" spans="1:14" ht="38.25" x14ac:dyDescent="0.25">
      <c r="A34" s="18"/>
      <c r="B34" s="20">
        <v>3000275</v>
      </c>
      <c r="C34" s="20" t="s">
        <v>1855</v>
      </c>
      <c r="D34" s="20">
        <v>87</v>
      </c>
      <c r="E34" s="20" t="s">
        <v>466</v>
      </c>
      <c r="F34" s="20">
        <v>10</v>
      </c>
      <c r="G34" s="20" t="s">
        <v>108</v>
      </c>
      <c r="H34" s="20">
        <v>10</v>
      </c>
      <c r="I34" s="20" t="s">
        <v>1553</v>
      </c>
      <c r="J34" s="66">
        <v>0</v>
      </c>
      <c r="K34" s="67">
        <v>1.1736710000000001</v>
      </c>
      <c r="L34" s="68">
        <v>1.1715848329477012</v>
      </c>
      <c r="M34" s="67"/>
      <c r="N34" s="68"/>
    </row>
    <row r="35" spans="1:14" ht="51" x14ac:dyDescent="0.25">
      <c r="A35" s="18"/>
      <c r="B35" s="20">
        <v>3000275</v>
      </c>
      <c r="C35" s="20" t="s">
        <v>1855</v>
      </c>
      <c r="D35" s="20">
        <v>87</v>
      </c>
      <c r="E35" s="20" t="s">
        <v>466</v>
      </c>
      <c r="F35" s="20">
        <v>10</v>
      </c>
      <c r="G35" s="20" t="s">
        <v>108</v>
      </c>
      <c r="H35" s="20">
        <v>26</v>
      </c>
      <c r="I35" s="20" t="s">
        <v>1554</v>
      </c>
      <c r="J35" s="66">
        <v>5.2483240000000002</v>
      </c>
      <c r="K35" s="67">
        <v>12.562956000000002</v>
      </c>
      <c r="L35" s="68">
        <v>12.409015941113466</v>
      </c>
      <c r="M35" s="67"/>
      <c r="N35" s="68"/>
    </row>
    <row r="36" spans="1:14" ht="51" x14ac:dyDescent="0.25">
      <c r="A36" s="18"/>
      <c r="B36" s="20">
        <v>3000275</v>
      </c>
      <c r="C36" s="20" t="s">
        <v>1855</v>
      </c>
      <c r="D36" s="20">
        <v>87</v>
      </c>
      <c r="E36" s="20" t="s">
        <v>466</v>
      </c>
      <c r="F36" s="20">
        <v>442</v>
      </c>
      <c r="G36" s="20" t="s">
        <v>207</v>
      </c>
      <c r="H36" s="20">
        <v>442</v>
      </c>
      <c r="I36" s="20" t="s">
        <v>348</v>
      </c>
      <c r="J36" s="66">
        <v>0</v>
      </c>
      <c r="K36" s="67">
        <v>0.13213000000000003</v>
      </c>
      <c r="L36" s="68">
        <v>0.1124335010536015</v>
      </c>
      <c r="M36" s="67"/>
      <c r="N36" s="68"/>
    </row>
    <row r="37" spans="1:14" ht="51" x14ac:dyDescent="0.25">
      <c r="A37" s="18"/>
      <c r="B37" s="20">
        <v>3000514</v>
      </c>
      <c r="C37" s="20" t="s">
        <v>1856</v>
      </c>
      <c r="D37" s="20">
        <v>582</v>
      </c>
      <c r="E37" s="20" t="s">
        <v>1858</v>
      </c>
      <c r="F37" s="20">
        <v>10</v>
      </c>
      <c r="G37" s="20" t="s">
        <v>108</v>
      </c>
      <c r="H37" s="20">
        <v>26</v>
      </c>
      <c r="I37" s="20" t="s">
        <v>1554</v>
      </c>
      <c r="J37" s="66">
        <v>15.88012</v>
      </c>
      <c r="K37" s="67">
        <v>9.0988729999999993</v>
      </c>
      <c r="L37" s="68">
        <v>8.9953068611939671</v>
      </c>
      <c r="M37" s="67"/>
      <c r="N37" s="68"/>
    </row>
    <row r="38" spans="1:14" ht="38.25" x14ac:dyDescent="0.25">
      <c r="A38" s="18"/>
      <c r="B38" s="20">
        <v>3000515</v>
      </c>
      <c r="C38" s="20" t="s">
        <v>1857</v>
      </c>
      <c r="D38" s="20">
        <v>236</v>
      </c>
      <c r="E38" s="20" t="s">
        <v>299</v>
      </c>
      <c r="F38" s="20">
        <v>10</v>
      </c>
      <c r="G38" s="20" t="s">
        <v>108</v>
      </c>
      <c r="H38" s="20">
        <v>10</v>
      </c>
      <c r="I38" s="20" t="s">
        <v>1553</v>
      </c>
      <c r="J38" s="66">
        <v>1.2262930000000003</v>
      </c>
      <c r="K38" s="67">
        <v>2.146239</v>
      </c>
      <c r="L38" s="68">
        <v>2.1253640541617642</v>
      </c>
      <c r="M38" s="67"/>
      <c r="N38" s="68"/>
    </row>
    <row r="39" spans="1:14" ht="51" x14ac:dyDescent="0.25">
      <c r="A39" s="18"/>
      <c r="B39" s="20">
        <v>3000515</v>
      </c>
      <c r="C39" s="20" t="s">
        <v>1857</v>
      </c>
      <c r="D39" s="20">
        <v>236</v>
      </c>
      <c r="E39" s="20" t="s">
        <v>299</v>
      </c>
      <c r="F39" s="20">
        <v>10</v>
      </c>
      <c r="G39" s="20" t="s">
        <v>108</v>
      </c>
      <c r="H39" s="20">
        <v>26</v>
      </c>
      <c r="I39" s="20" t="s">
        <v>1554</v>
      </c>
      <c r="J39" s="66">
        <v>8.5822339999999997</v>
      </c>
      <c r="K39" s="67">
        <v>5.1962650000000012</v>
      </c>
      <c r="L39" s="68">
        <v>5.1705876237247139</v>
      </c>
      <c r="M39" s="67"/>
      <c r="N39" s="68"/>
    </row>
    <row r="40" spans="1:14" ht="51" x14ac:dyDescent="0.25">
      <c r="A40" s="18"/>
      <c r="B40" s="20">
        <v>3000515</v>
      </c>
      <c r="C40" s="20" t="s">
        <v>1857</v>
      </c>
      <c r="D40" s="20">
        <v>236</v>
      </c>
      <c r="E40" s="20" t="s">
        <v>299</v>
      </c>
      <c r="F40" s="20">
        <v>440</v>
      </c>
      <c r="G40" s="20" t="s">
        <v>205</v>
      </c>
      <c r="H40" s="20">
        <v>440</v>
      </c>
      <c r="I40" s="20" t="s">
        <v>346</v>
      </c>
      <c r="J40" s="66">
        <v>1.2530139999999999</v>
      </c>
      <c r="K40" s="67">
        <v>3.7059189999999989</v>
      </c>
      <c r="L40" s="68">
        <v>3.0740654500905293</v>
      </c>
      <c r="M40" s="67"/>
      <c r="N40" s="68"/>
    </row>
    <row r="41" spans="1:14" ht="51" x14ac:dyDescent="0.25">
      <c r="A41" s="18"/>
      <c r="B41" s="20">
        <v>3000515</v>
      </c>
      <c r="C41" s="20" t="s">
        <v>1857</v>
      </c>
      <c r="D41" s="20">
        <v>236</v>
      </c>
      <c r="E41" s="20" t="s">
        <v>299</v>
      </c>
      <c r="F41" s="20">
        <v>441</v>
      </c>
      <c r="G41" s="20" t="s">
        <v>206</v>
      </c>
      <c r="H41" s="20">
        <v>441</v>
      </c>
      <c r="I41" s="20" t="s">
        <v>347</v>
      </c>
      <c r="J41" s="66">
        <v>0.53910199999999975</v>
      </c>
      <c r="K41" s="67">
        <v>2.1040419999999993</v>
      </c>
      <c r="L41" s="68">
        <v>1.6030948897823691</v>
      </c>
      <c r="M41" s="67"/>
      <c r="N41" s="68"/>
    </row>
    <row r="42" spans="1:14" ht="51" x14ac:dyDescent="0.25">
      <c r="A42" s="18"/>
      <c r="B42" s="20">
        <v>3000515</v>
      </c>
      <c r="C42" s="20" t="s">
        <v>1857</v>
      </c>
      <c r="D42" s="20">
        <v>236</v>
      </c>
      <c r="E42" s="20" t="s">
        <v>299</v>
      </c>
      <c r="F42" s="20">
        <v>442</v>
      </c>
      <c r="G42" s="20" t="s">
        <v>207</v>
      </c>
      <c r="H42" s="20">
        <v>442</v>
      </c>
      <c r="I42" s="20" t="s">
        <v>348</v>
      </c>
      <c r="J42" s="66">
        <v>0.71075999999999984</v>
      </c>
      <c r="K42" s="67">
        <v>2.128098</v>
      </c>
      <c r="L42" s="68">
        <v>1.7635615121489536</v>
      </c>
      <c r="M42" s="67"/>
      <c r="N42" s="68"/>
    </row>
    <row r="43" spans="1:14" ht="51" x14ac:dyDescent="0.25">
      <c r="A43" s="18"/>
      <c r="B43" s="20">
        <v>3000515</v>
      </c>
      <c r="C43" s="20" t="s">
        <v>1857</v>
      </c>
      <c r="D43" s="20">
        <v>236</v>
      </c>
      <c r="E43" s="20" t="s">
        <v>299</v>
      </c>
      <c r="F43" s="20">
        <v>443</v>
      </c>
      <c r="G43" s="20" t="s">
        <v>208</v>
      </c>
      <c r="H43" s="20">
        <v>443</v>
      </c>
      <c r="I43" s="20" t="s">
        <v>349</v>
      </c>
      <c r="J43" s="66">
        <v>0.63252400000000009</v>
      </c>
      <c r="K43" s="67">
        <v>1.7613240000000008</v>
      </c>
      <c r="L43" s="68">
        <v>0.60776776595230331</v>
      </c>
      <c r="M43" s="67"/>
      <c r="N43" s="68"/>
    </row>
    <row r="44" spans="1:14" ht="51" x14ac:dyDescent="0.25">
      <c r="A44" s="18"/>
      <c r="B44" s="20">
        <v>3000515</v>
      </c>
      <c r="C44" s="20" t="s">
        <v>1857</v>
      </c>
      <c r="D44" s="20">
        <v>236</v>
      </c>
      <c r="E44" s="20" t="s">
        <v>299</v>
      </c>
      <c r="F44" s="20">
        <v>444</v>
      </c>
      <c r="G44" s="20" t="s">
        <v>209</v>
      </c>
      <c r="H44" s="20">
        <v>444</v>
      </c>
      <c r="I44" s="20" t="s">
        <v>350</v>
      </c>
      <c r="J44" s="66">
        <v>1.4558280000000003</v>
      </c>
      <c r="K44" s="67">
        <v>3.0792019999999973</v>
      </c>
      <c r="L44" s="68">
        <v>1.846279176286771</v>
      </c>
      <c r="M44" s="67"/>
      <c r="N44" s="68"/>
    </row>
    <row r="45" spans="1:14" ht="51" x14ac:dyDescent="0.25">
      <c r="A45" s="18"/>
      <c r="B45" s="20">
        <v>3000515</v>
      </c>
      <c r="C45" s="20" t="s">
        <v>1857</v>
      </c>
      <c r="D45" s="20">
        <v>236</v>
      </c>
      <c r="E45" s="20" t="s">
        <v>299</v>
      </c>
      <c r="F45" s="20">
        <v>445</v>
      </c>
      <c r="G45" s="20" t="s">
        <v>210</v>
      </c>
      <c r="H45" s="20">
        <v>445</v>
      </c>
      <c r="I45" s="20" t="s">
        <v>351</v>
      </c>
      <c r="J45" s="66">
        <v>1.0744669999999996</v>
      </c>
      <c r="K45" s="67">
        <v>3.7756369999999966</v>
      </c>
      <c r="L45" s="68">
        <v>2.6233396511852334</v>
      </c>
      <c r="M45" s="67"/>
      <c r="N45" s="68"/>
    </row>
    <row r="46" spans="1:14" ht="51" x14ac:dyDescent="0.25">
      <c r="A46" s="18"/>
      <c r="B46" s="20">
        <v>3000515</v>
      </c>
      <c r="C46" s="20" t="s">
        <v>1857</v>
      </c>
      <c r="D46" s="20">
        <v>236</v>
      </c>
      <c r="E46" s="20" t="s">
        <v>299</v>
      </c>
      <c r="F46" s="20">
        <v>446</v>
      </c>
      <c r="G46" s="20" t="s">
        <v>211</v>
      </c>
      <c r="H46" s="20">
        <v>446</v>
      </c>
      <c r="I46" s="20" t="s">
        <v>352</v>
      </c>
      <c r="J46" s="66">
        <v>0.51175599999999954</v>
      </c>
      <c r="K46" s="67">
        <v>2.037531</v>
      </c>
      <c r="L46" s="68">
        <v>1.6777589480407187</v>
      </c>
      <c r="M46" s="67"/>
      <c r="N46" s="68"/>
    </row>
    <row r="47" spans="1:14" ht="51" x14ac:dyDescent="0.25">
      <c r="A47" s="18"/>
      <c r="B47" s="20">
        <v>3000515</v>
      </c>
      <c r="C47" s="20" t="s">
        <v>1857</v>
      </c>
      <c r="D47" s="20">
        <v>236</v>
      </c>
      <c r="E47" s="20" t="s">
        <v>299</v>
      </c>
      <c r="F47" s="20">
        <v>447</v>
      </c>
      <c r="G47" s="20" t="s">
        <v>212</v>
      </c>
      <c r="H47" s="20">
        <v>447</v>
      </c>
      <c r="I47" s="20" t="s">
        <v>353</v>
      </c>
      <c r="J47" s="66">
        <v>1.0552909999999998</v>
      </c>
      <c r="K47" s="67">
        <v>3.0065939999999998</v>
      </c>
      <c r="L47" s="68">
        <v>2.5883311595207488</v>
      </c>
      <c r="M47" s="67"/>
      <c r="N47" s="68"/>
    </row>
    <row r="48" spans="1:14" ht="51" x14ac:dyDescent="0.25">
      <c r="A48" s="18"/>
      <c r="B48" s="20">
        <v>3000515</v>
      </c>
      <c r="C48" s="20" t="s">
        <v>1857</v>
      </c>
      <c r="D48" s="20">
        <v>236</v>
      </c>
      <c r="E48" s="20" t="s">
        <v>299</v>
      </c>
      <c r="F48" s="20">
        <v>448</v>
      </c>
      <c r="G48" s="20" t="s">
        <v>213</v>
      </c>
      <c r="H48" s="20">
        <v>448</v>
      </c>
      <c r="I48" s="20" t="s">
        <v>354</v>
      </c>
      <c r="J48" s="66">
        <v>0.78279800000000022</v>
      </c>
      <c r="K48" s="67">
        <v>3.8607889999999974</v>
      </c>
      <c r="L48" s="68">
        <v>2.7499957832806103</v>
      </c>
      <c r="M48" s="67">
        <v>262.07394409179687</v>
      </c>
      <c r="N48" s="68">
        <v>260.4775390625</v>
      </c>
    </row>
    <row r="49" spans="1:14" ht="51" x14ac:dyDescent="0.25">
      <c r="A49" s="18"/>
      <c r="B49" s="20">
        <v>3000515</v>
      </c>
      <c r="C49" s="20" t="s">
        <v>1857</v>
      </c>
      <c r="D49" s="20">
        <v>236</v>
      </c>
      <c r="E49" s="20" t="s">
        <v>299</v>
      </c>
      <c r="F49" s="20">
        <v>449</v>
      </c>
      <c r="G49" s="20" t="s">
        <v>214</v>
      </c>
      <c r="H49" s="20">
        <v>449</v>
      </c>
      <c r="I49" s="20" t="s">
        <v>355</v>
      </c>
      <c r="J49" s="66">
        <v>0.55711300000000008</v>
      </c>
      <c r="K49" s="67">
        <v>1.4770289999999997</v>
      </c>
      <c r="L49" s="68">
        <v>0.89617697615722136</v>
      </c>
      <c r="M49" s="67"/>
      <c r="N49" s="68"/>
    </row>
    <row r="50" spans="1:14" ht="51" x14ac:dyDescent="0.25">
      <c r="A50" s="18"/>
      <c r="B50" s="20">
        <v>3000515</v>
      </c>
      <c r="C50" s="20" t="s">
        <v>1857</v>
      </c>
      <c r="D50" s="20">
        <v>236</v>
      </c>
      <c r="E50" s="20" t="s">
        <v>299</v>
      </c>
      <c r="F50" s="20">
        <v>450</v>
      </c>
      <c r="G50" s="20" t="s">
        <v>215</v>
      </c>
      <c r="H50" s="20">
        <v>450</v>
      </c>
      <c r="I50" s="20" t="s">
        <v>356</v>
      </c>
      <c r="J50" s="66">
        <v>1.7067439999999996</v>
      </c>
      <c r="K50" s="67">
        <v>2.4207049999999999</v>
      </c>
      <c r="L50" s="68">
        <v>1.6258084730543487</v>
      </c>
      <c r="M50" s="67"/>
      <c r="N50" s="68"/>
    </row>
    <row r="51" spans="1:14" ht="51" x14ac:dyDescent="0.25">
      <c r="A51" s="18"/>
      <c r="B51" s="20">
        <v>3000515</v>
      </c>
      <c r="C51" s="20" t="s">
        <v>1857</v>
      </c>
      <c r="D51" s="20">
        <v>236</v>
      </c>
      <c r="E51" s="20" t="s">
        <v>299</v>
      </c>
      <c r="F51" s="20">
        <v>451</v>
      </c>
      <c r="G51" s="20" t="s">
        <v>216</v>
      </c>
      <c r="H51" s="20">
        <v>451</v>
      </c>
      <c r="I51" s="20" t="s">
        <v>357</v>
      </c>
      <c r="J51" s="66">
        <v>1.071315</v>
      </c>
      <c r="K51" s="67">
        <v>2.843613999999997</v>
      </c>
      <c r="L51" s="68">
        <v>2.5565544996061362</v>
      </c>
      <c r="M51" s="67"/>
      <c r="N51" s="68"/>
    </row>
    <row r="52" spans="1:14" ht="51" x14ac:dyDescent="0.25">
      <c r="A52" s="18"/>
      <c r="B52" s="20">
        <v>3000515</v>
      </c>
      <c r="C52" s="20" t="s">
        <v>1857</v>
      </c>
      <c r="D52" s="20">
        <v>236</v>
      </c>
      <c r="E52" s="20" t="s">
        <v>299</v>
      </c>
      <c r="F52" s="20">
        <v>452</v>
      </c>
      <c r="G52" s="20" t="s">
        <v>217</v>
      </c>
      <c r="H52" s="20">
        <v>452</v>
      </c>
      <c r="I52" s="20" t="s">
        <v>358</v>
      </c>
      <c r="J52" s="66">
        <v>0.60265600000000008</v>
      </c>
      <c r="K52" s="67">
        <v>1.2258859999999998</v>
      </c>
      <c r="L52" s="68">
        <v>0.80066431299201213</v>
      </c>
      <c r="M52" s="67">
        <v>161.21000671386719</v>
      </c>
      <c r="N52" s="68">
        <v>85.69000244140625</v>
      </c>
    </row>
    <row r="53" spans="1:14" ht="51" x14ac:dyDescent="0.25">
      <c r="A53" s="18"/>
      <c r="B53" s="20">
        <v>3000515</v>
      </c>
      <c r="C53" s="20" t="s">
        <v>1857</v>
      </c>
      <c r="D53" s="20">
        <v>236</v>
      </c>
      <c r="E53" s="20" t="s">
        <v>299</v>
      </c>
      <c r="F53" s="20">
        <v>453</v>
      </c>
      <c r="G53" s="20" t="s">
        <v>218</v>
      </c>
      <c r="H53" s="20">
        <v>453</v>
      </c>
      <c r="I53" s="20" t="s">
        <v>359</v>
      </c>
      <c r="J53" s="66">
        <v>0.52020100000000025</v>
      </c>
      <c r="K53" s="67">
        <v>2.5127199999999981</v>
      </c>
      <c r="L53" s="68">
        <v>2.038626745743386</v>
      </c>
      <c r="M53" s="67"/>
      <c r="N53" s="68"/>
    </row>
    <row r="54" spans="1:14" ht="51" x14ac:dyDescent="0.25">
      <c r="A54" s="18"/>
      <c r="B54" s="20">
        <v>3000515</v>
      </c>
      <c r="C54" s="20" t="s">
        <v>1857</v>
      </c>
      <c r="D54" s="20">
        <v>236</v>
      </c>
      <c r="E54" s="20" t="s">
        <v>299</v>
      </c>
      <c r="F54" s="20">
        <v>454</v>
      </c>
      <c r="G54" s="20" t="s">
        <v>219</v>
      </c>
      <c r="H54" s="20">
        <v>454</v>
      </c>
      <c r="I54" s="20" t="s">
        <v>360</v>
      </c>
      <c r="J54" s="66">
        <v>0.24400900000000014</v>
      </c>
      <c r="K54" s="67">
        <v>1.839259</v>
      </c>
      <c r="L54" s="68">
        <v>1.190250548664153</v>
      </c>
      <c r="M54" s="67"/>
      <c r="N54" s="68"/>
    </row>
    <row r="55" spans="1:14" ht="51" x14ac:dyDescent="0.25">
      <c r="A55" s="18"/>
      <c r="B55" s="20">
        <v>3000515</v>
      </c>
      <c r="C55" s="20" t="s">
        <v>1857</v>
      </c>
      <c r="D55" s="20">
        <v>236</v>
      </c>
      <c r="E55" s="20" t="s">
        <v>299</v>
      </c>
      <c r="F55" s="20">
        <v>455</v>
      </c>
      <c r="G55" s="20" t="s">
        <v>220</v>
      </c>
      <c r="H55" s="20">
        <v>455</v>
      </c>
      <c r="I55" s="20" t="s">
        <v>361</v>
      </c>
      <c r="J55" s="66">
        <v>0.266401</v>
      </c>
      <c r="K55" s="67">
        <v>0.85220099999999999</v>
      </c>
      <c r="L55" s="68">
        <v>0.47216203031348414</v>
      </c>
      <c r="M55" s="67"/>
      <c r="N55" s="68"/>
    </row>
    <row r="56" spans="1:14" ht="51" x14ac:dyDescent="0.25">
      <c r="A56" s="18"/>
      <c r="B56" s="20">
        <v>3000515</v>
      </c>
      <c r="C56" s="20" t="s">
        <v>1857</v>
      </c>
      <c r="D56" s="20">
        <v>236</v>
      </c>
      <c r="E56" s="20" t="s">
        <v>299</v>
      </c>
      <c r="F56" s="20">
        <v>456</v>
      </c>
      <c r="G56" s="20" t="s">
        <v>221</v>
      </c>
      <c r="H56" s="20">
        <v>456</v>
      </c>
      <c r="I56" s="20" t="s">
        <v>362</v>
      </c>
      <c r="J56" s="66">
        <v>0.3177890000000001</v>
      </c>
      <c r="K56" s="67">
        <v>1.9001390000000002</v>
      </c>
      <c r="L56" s="68">
        <v>1.5351165880711051</v>
      </c>
      <c r="M56" s="67"/>
      <c r="N56" s="68"/>
    </row>
    <row r="57" spans="1:14" ht="51" x14ac:dyDescent="0.25">
      <c r="A57" s="18"/>
      <c r="B57" s="20">
        <v>3000515</v>
      </c>
      <c r="C57" s="20" t="s">
        <v>1857</v>
      </c>
      <c r="D57" s="20">
        <v>236</v>
      </c>
      <c r="E57" s="20" t="s">
        <v>299</v>
      </c>
      <c r="F57" s="20">
        <v>457</v>
      </c>
      <c r="G57" s="20" t="s">
        <v>222</v>
      </c>
      <c r="H57" s="20">
        <v>457</v>
      </c>
      <c r="I57" s="20" t="s">
        <v>363</v>
      </c>
      <c r="J57" s="66">
        <v>0.60623999999999978</v>
      </c>
      <c r="K57" s="67">
        <v>2.6304979999999993</v>
      </c>
      <c r="L57" s="68">
        <v>2.3798174575422308</v>
      </c>
      <c r="M57" s="67"/>
      <c r="N57" s="68"/>
    </row>
    <row r="58" spans="1:14" ht="51" x14ac:dyDescent="0.25">
      <c r="A58" s="18"/>
      <c r="B58" s="20">
        <v>3000515</v>
      </c>
      <c r="C58" s="20" t="s">
        <v>1857</v>
      </c>
      <c r="D58" s="20">
        <v>236</v>
      </c>
      <c r="E58" s="20" t="s">
        <v>299</v>
      </c>
      <c r="F58" s="20">
        <v>458</v>
      </c>
      <c r="G58" s="20" t="s">
        <v>223</v>
      </c>
      <c r="H58" s="20">
        <v>458</v>
      </c>
      <c r="I58" s="20" t="s">
        <v>364</v>
      </c>
      <c r="J58" s="66">
        <v>0.73226399999999936</v>
      </c>
      <c r="K58" s="67">
        <v>2.978749999999998</v>
      </c>
      <c r="L58" s="68">
        <v>1.674381293978513</v>
      </c>
      <c r="M58" s="67"/>
      <c r="N58" s="68"/>
    </row>
    <row r="59" spans="1:14" ht="51" x14ac:dyDescent="0.25">
      <c r="A59" s="18"/>
      <c r="B59" s="20">
        <v>3000515</v>
      </c>
      <c r="C59" s="20" t="s">
        <v>1857</v>
      </c>
      <c r="D59" s="20">
        <v>236</v>
      </c>
      <c r="E59" s="20" t="s">
        <v>299</v>
      </c>
      <c r="F59" s="20">
        <v>459</v>
      </c>
      <c r="G59" s="20" t="s">
        <v>224</v>
      </c>
      <c r="H59" s="20">
        <v>459</v>
      </c>
      <c r="I59" s="20" t="s">
        <v>365</v>
      </c>
      <c r="J59" s="66">
        <v>1.0262259999999992</v>
      </c>
      <c r="K59" s="67">
        <v>2.4689930000000015</v>
      </c>
      <c r="L59" s="68">
        <v>2.0036630910799431</v>
      </c>
      <c r="M59" s="67"/>
      <c r="N59" s="68"/>
    </row>
    <row r="60" spans="1:14" ht="51" x14ac:dyDescent="0.25">
      <c r="A60" s="18"/>
      <c r="B60" s="20">
        <v>3000515</v>
      </c>
      <c r="C60" s="20" t="s">
        <v>1857</v>
      </c>
      <c r="D60" s="20">
        <v>236</v>
      </c>
      <c r="E60" s="20" t="s">
        <v>299</v>
      </c>
      <c r="F60" s="20">
        <v>460</v>
      </c>
      <c r="G60" s="20" t="s">
        <v>225</v>
      </c>
      <c r="H60" s="20">
        <v>460</v>
      </c>
      <c r="I60" s="20" t="s">
        <v>366</v>
      </c>
      <c r="J60" s="66">
        <v>0.40914400000000006</v>
      </c>
      <c r="K60" s="67">
        <v>1.2028939999999999</v>
      </c>
      <c r="L60" s="68">
        <v>0.57583628763313754</v>
      </c>
      <c r="M60" s="67"/>
      <c r="N60" s="68"/>
    </row>
    <row r="61" spans="1:14" ht="51" x14ac:dyDescent="0.25">
      <c r="A61" s="18"/>
      <c r="B61" s="20">
        <v>3000515</v>
      </c>
      <c r="C61" s="20" t="s">
        <v>1857</v>
      </c>
      <c r="D61" s="20">
        <v>236</v>
      </c>
      <c r="E61" s="20" t="s">
        <v>299</v>
      </c>
      <c r="F61" s="20">
        <v>461</v>
      </c>
      <c r="G61" s="20" t="s">
        <v>226</v>
      </c>
      <c r="H61" s="20">
        <v>461</v>
      </c>
      <c r="I61" s="20" t="s">
        <v>367</v>
      </c>
      <c r="J61" s="66">
        <v>0.24678199999999997</v>
      </c>
      <c r="K61" s="67">
        <v>0.49414600000000009</v>
      </c>
      <c r="L61" s="68">
        <v>0.39732297180125897</v>
      </c>
      <c r="M61" s="67"/>
      <c r="N61" s="68"/>
    </row>
    <row r="62" spans="1:14" ht="51" x14ac:dyDescent="0.25">
      <c r="A62" s="18"/>
      <c r="B62" s="20">
        <v>3000515</v>
      </c>
      <c r="C62" s="20" t="s">
        <v>1857</v>
      </c>
      <c r="D62" s="20">
        <v>236</v>
      </c>
      <c r="E62" s="20" t="s">
        <v>299</v>
      </c>
      <c r="F62" s="20">
        <v>462</v>
      </c>
      <c r="G62" s="20" t="s">
        <v>227</v>
      </c>
      <c r="H62" s="20">
        <v>462</v>
      </c>
      <c r="I62" s="20" t="s">
        <v>368</v>
      </c>
      <c r="J62" s="66">
        <v>0.43348099999999995</v>
      </c>
      <c r="K62" s="67">
        <v>1.8386499999999992</v>
      </c>
      <c r="L62" s="68">
        <v>1.3105329617283132</v>
      </c>
      <c r="M62" s="67"/>
      <c r="N62" s="68"/>
    </row>
    <row r="63" spans="1:14" ht="51" x14ac:dyDescent="0.25">
      <c r="A63" s="18"/>
      <c r="B63" s="20">
        <v>3000515</v>
      </c>
      <c r="C63" s="20" t="s">
        <v>1857</v>
      </c>
      <c r="D63" s="20">
        <v>236</v>
      </c>
      <c r="E63" s="20" t="s">
        <v>299</v>
      </c>
      <c r="F63" s="20">
        <v>463</v>
      </c>
      <c r="G63" s="20" t="s">
        <v>228</v>
      </c>
      <c r="H63" s="20">
        <v>463</v>
      </c>
      <c r="I63" s="20" t="s">
        <v>369</v>
      </c>
      <c r="J63" s="66">
        <v>0.40072900000000011</v>
      </c>
      <c r="K63" s="67">
        <v>1.2790590000000004</v>
      </c>
      <c r="L63" s="68">
        <v>0.95539427104449715</v>
      </c>
      <c r="M63" s="67"/>
      <c r="N63" s="68"/>
    </row>
    <row r="64" spans="1:14" ht="51.75" thickBot="1" x14ac:dyDescent="0.3">
      <c r="A64" s="25"/>
      <c r="B64" s="27">
        <v>3000515</v>
      </c>
      <c r="C64" s="27" t="s">
        <v>1857</v>
      </c>
      <c r="D64" s="27">
        <v>236</v>
      </c>
      <c r="E64" s="27" t="s">
        <v>299</v>
      </c>
      <c r="F64" s="27">
        <v>464</v>
      </c>
      <c r="G64" s="27" t="s">
        <v>229</v>
      </c>
      <c r="H64" s="27">
        <v>464</v>
      </c>
      <c r="I64" s="27" t="s">
        <v>370</v>
      </c>
      <c r="J64" s="69">
        <v>0.30180499999999999</v>
      </c>
      <c r="K64" s="70">
        <v>1.2085260000000002</v>
      </c>
      <c r="L64" s="71">
        <v>1.0868333614926087</v>
      </c>
      <c r="M64" s="70"/>
      <c r="N64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1"/>
  <sheetViews>
    <sheetView workbookViewId="0">
      <selection activeCell="L6" sqref="L6:P15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91</v>
      </c>
      <c r="B1" s="47" t="s">
        <v>232</v>
      </c>
      <c r="C1" s="47" t="s">
        <v>54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1883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5000276</v>
      </c>
      <c r="C6" s="20" t="s">
        <v>630</v>
      </c>
      <c r="D6" s="20">
        <v>3000001</v>
      </c>
      <c r="E6" s="20" t="s">
        <v>275</v>
      </c>
      <c r="F6" s="20">
        <v>1</v>
      </c>
      <c r="G6" s="20" t="s">
        <v>649</v>
      </c>
      <c r="H6" s="20">
        <v>10</v>
      </c>
      <c r="I6" s="20" t="s">
        <v>108</v>
      </c>
      <c r="J6" s="20">
        <v>10</v>
      </c>
      <c r="K6" s="20" t="s">
        <v>1553</v>
      </c>
      <c r="L6" s="66">
        <v>202.14719000000005</v>
      </c>
      <c r="M6" s="67">
        <v>0</v>
      </c>
      <c r="N6" s="68">
        <v>0</v>
      </c>
      <c r="O6" s="67">
        <v>8</v>
      </c>
      <c r="P6" s="68">
        <v>0</v>
      </c>
    </row>
    <row r="7" spans="1:16" ht="51" x14ac:dyDescent="0.25">
      <c r="A7" s="18"/>
      <c r="B7" s="20">
        <v>5000276</v>
      </c>
      <c r="C7" s="20" t="s">
        <v>630</v>
      </c>
      <c r="D7" s="20">
        <v>3000001</v>
      </c>
      <c r="E7" s="20" t="s">
        <v>275</v>
      </c>
      <c r="F7" s="20">
        <v>1</v>
      </c>
      <c r="G7" s="20" t="s">
        <v>649</v>
      </c>
      <c r="H7" s="20">
        <v>10</v>
      </c>
      <c r="I7" s="20" t="s">
        <v>108</v>
      </c>
      <c r="J7" s="20">
        <v>26</v>
      </c>
      <c r="K7" s="20" t="s">
        <v>1554</v>
      </c>
      <c r="L7" s="66">
        <v>18.742896999999999</v>
      </c>
      <c r="M7" s="67">
        <v>4.9437889999999998</v>
      </c>
      <c r="N7" s="68">
        <v>4.9181367955170572</v>
      </c>
      <c r="O7" s="67">
        <v>876</v>
      </c>
      <c r="P7" s="68">
        <v>804</v>
      </c>
    </row>
    <row r="8" spans="1:16" ht="51" x14ac:dyDescent="0.25">
      <c r="A8" s="18"/>
      <c r="B8" s="20">
        <v>5002775</v>
      </c>
      <c r="C8" s="20" t="s">
        <v>1860</v>
      </c>
      <c r="D8" s="20">
        <v>3000275</v>
      </c>
      <c r="E8" s="20" t="s">
        <v>1855</v>
      </c>
      <c r="F8" s="20">
        <v>240</v>
      </c>
      <c r="G8" s="20" t="s">
        <v>1435</v>
      </c>
      <c r="H8" s="20">
        <v>10</v>
      </c>
      <c r="I8" s="20" t="s">
        <v>108</v>
      </c>
      <c r="J8" s="20">
        <v>26</v>
      </c>
      <c r="K8" s="20" t="s">
        <v>1554</v>
      </c>
      <c r="L8" s="66">
        <v>0.66711999999999994</v>
      </c>
      <c r="M8" s="67">
        <v>4.6375280000000005</v>
      </c>
      <c r="N8" s="68">
        <v>4.5624526559840888</v>
      </c>
      <c r="O8" s="67">
        <v>2200</v>
      </c>
      <c r="P8" s="68">
        <v>0</v>
      </c>
    </row>
    <row r="9" spans="1:16" ht="51" x14ac:dyDescent="0.25">
      <c r="A9" s="18"/>
      <c r="B9" s="20">
        <v>5002776</v>
      </c>
      <c r="C9" s="20" t="s">
        <v>1861</v>
      </c>
      <c r="D9" s="20">
        <v>3000275</v>
      </c>
      <c r="E9" s="20" t="s">
        <v>1855</v>
      </c>
      <c r="F9" s="20">
        <v>291</v>
      </c>
      <c r="G9" s="20" t="s">
        <v>1875</v>
      </c>
      <c r="H9" s="20">
        <v>10</v>
      </c>
      <c r="I9" s="20" t="s">
        <v>108</v>
      </c>
      <c r="J9" s="20">
        <v>26</v>
      </c>
      <c r="K9" s="20" t="s">
        <v>1554</v>
      </c>
      <c r="L9" s="66">
        <v>1.068154</v>
      </c>
      <c r="M9" s="67">
        <v>7.6215909999999996</v>
      </c>
      <c r="N9" s="68">
        <v>7.5903057313989848</v>
      </c>
      <c r="O9" s="67">
        <v>12000</v>
      </c>
      <c r="P9" s="68">
        <v>0</v>
      </c>
    </row>
    <row r="10" spans="1:16" ht="51" x14ac:dyDescent="0.25">
      <c r="A10" s="18"/>
      <c r="B10" s="20">
        <v>5002776</v>
      </c>
      <c r="C10" s="20" t="s">
        <v>1861</v>
      </c>
      <c r="D10" s="20">
        <v>3000275</v>
      </c>
      <c r="E10" s="20" t="s">
        <v>1855</v>
      </c>
      <c r="F10" s="20">
        <v>291</v>
      </c>
      <c r="G10" s="20" t="s">
        <v>1875</v>
      </c>
      <c r="H10" s="20">
        <v>442</v>
      </c>
      <c r="I10" s="20" t="s">
        <v>207</v>
      </c>
      <c r="J10" s="20">
        <v>442</v>
      </c>
      <c r="K10" s="20" t="s">
        <v>348</v>
      </c>
      <c r="L10" s="66">
        <v>0</v>
      </c>
      <c r="M10" s="67">
        <v>0.13213000000000003</v>
      </c>
      <c r="N10" s="68">
        <v>0.1124335010536015</v>
      </c>
      <c r="O10" s="67">
        <v>636</v>
      </c>
      <c r="P10" s="68">
        <v>604</v>
      </c>
    </row>
    <row r="11" spans="1:16" ht="38.25" x14ac:dyDescent="0.25">
      <c r="A11" s="18"/>
      <c r="B11" s="20">
        <v>5002778</v>
      </c>
      <c r="C11" s="20" t="s">
        <v>1862</v>
      </c>
      <c r="D11" s="20">
        <v>3000275</v>
      </c>
      <c r="E11" s="20" t="s">
        <v>1855</v>
      </c>
      <c r="F11" s="20">
        <v>291</v>
      </c>
      <c r="G11" s="20" t="s">
        <v>1875</v>
      </c>
      <c r="H11" s="20">
        <v>10</v>
      </c>
      <c r="I11" s="20" t="s">
        <v>108</v>
      </c>
      <c r="J11" s="20">
        <v>10</v>
      </c>
      <c r="K11" s="20" t="s">
        <v>1553</v>
      </c>
      <c r="L11" s="66">
        <v>0</v>
      </c>
      <c r="M11" s="67">
        <v>1.1736709999999999</v>
      </c>
      <c r="N11" s="68">
        <v>1.1715848329477012</v>
      </c>
      <c r="O11" s="67">
        <v>1458</v>
      </c>
      <c r="P11" s="68">
        <v>1458</v>
      </c>
    </row>
    <row r="12" spans="1:16" ht="51" x14ac:dyDescent="0.25">
      <c r="A12" s="18"/>
      <c r="B12" s="20">
        <v>5002778</v>
      </c>
      <c r="C12" s="20" t="s">
        <v>1862</v>
      </c>
      <c r="D12" s="20">
        <v>3000275</v>
      </c>
      <c r="E12" s="20" t="s">
        <v>1855</v>
      </c>
      <c r="F12" s="20">
        <v>291</v>
      </c>
      <c r="G12" s="20" t="s">
        <v>1875</v>
      </c>
      <c r="H12" s="20">
        <v>10</v>
      </c>
      <c r="I12" s="20" t="s">
        <v>108</v>
      </c>
      <c r="J12" s="20">
        <v>26</v>
      </c>
      <c r="K12" s="20" t="s">
        <v>1554</v>
      </c>
      <c r="L12" s="66">
        <v>2.3030500000000003</v>
      </c>
      <c r="M12" s="67">
        <v>0.21732299999999999</v>
      </c>
      <c r="N12" s="68">
        <v>0.19645630317972973</v>
      </c>
      <c r="O12" s="67">
        <v>1944</v>
      </c>
      <c r="P12" s="68">
        <v>1692</v>
      </c>
    </row>
    <row r="13" spans="1:16" ht="38.25" x14ac:dyDescent="0.25">
      <c r="A13" s="18"/>
      <c r="B13" s="20">
        <v>5002779</v>
      </c>
      <c r="C13" s="20" t="s">
        <v>1867</v>
      </c>
      <c r="D13" s="20">
        <v>3000515</v>
      </c>
      <c r="E13" s="20" t="s">
        <v>1857</v>
      </c>
      <c r="F13" s="20">
        <v>216</v>
      </c>
      <c r="G13" s="20" t="s">
        <v>1876</v>
      </c>
      <c r="H13" s="20">
        <v>10</v>
      </c>
      <c r="I13" s="20" t="s">
        <v>108</v>
      </c>
      <c r="J13" s="20">
        <v>10</v>
      </c>
      <c r="K13" s="20" t="s">
        <v>1553</v>
      </c>
      <c r="L13" s="66">
        <v>0</v>
      </c>
      <c r="M13" s="67">
        <v>0.44724500000000006</v>
      </c>
      <c r="N13" s="68">
        <v>0.44654780911514536</v>
      </c>
      <c r="O13" s="67">
        <v>69</v>
      </c>
      <c r="P13" s="68">
        <v>69</v>
      </c>
    </row>
    <row r="14" spans="1:16" ht="51" x14ac:dyDescent="0.25">
      <c r="A14" s="18"/>
      <c r="B14" s="20">
        <v>5002779</v>
      </c>
      <c r="C14" s="20" t="s">
        <v>1867</v>
      </c>
      <c r="D14" s="20">
        <v>3000515</v>
      </c>
      <c r="E14" s="20" t="s">
        <v>1857</v>
      </c>
      <c r="F14" s="20">
        <v>216</v>
      </c>
      <c r="G14" s="20" t="s">
        <v>1876</v>
      </c>
      <c r="H14" s="20">
        <v>10</v>
      </c>
      <c r="I14" s="20" t="s">
        <v>108</v>
      </c>
      <c r="J14" s="20">
        <v>26</v>
      </c>
      <c r="K14" s="20" t="s">
        <v>1554</v>
      </c>
      <c r="L14" s="66">
        <v>2.6090599999999999</v>
      </c>
      <c r="M14" s="67">
        <v>1.744014</v>
      </c>
      <c r="N14" s="68">
        <v>1.7283950790879317</v>
      </c>
      <c r="O14" s="67">
        <v>286</v>
      </c>
      <c r="P14" s="68">
        <v>286</v>
      </c>
    </row>
    <row r="15" spans="1:16" ht="51" x14ac:dyDescent="0.25">
      <c r="A15" s="18"/>
      <c r="B15" s="20">
        <v>5002779</v>
      </c>
      <c r="C15" s="20" t="s">
        <v>1867</v>
      </c>
      <c r="D15" s="20">
        <v>3000515</v>
      </c>
      <c r="E15" s="20" t="s">
        <v>1857</v>
      </c>
      <c r="F15" s="20">
        <v>216</v>
      </c>
      <c r="G15" s="20" t="s">
        <v>1876</v>
      </c>
      <c r="H15" s="20">
        <v>440</v>
      </c>
      <c r="I15" s="20" t="s">
        <v>205</v>
      </c>
      <c r="J15" s="20">
        <v>440</v>
      </c>
      <c r="K15" s="20" t="s">
        <v>346</v>
      </c>
      <c r="L15" s="66">
        <v>0.19851300000000002</v>
      </c>
      <c r="M15" s="67">
        <v>1.3972650000000002</v>
      </c>
      <c r="N15" s="68">
        <v>1.1997172430337741</v>
      </c>
      <c r="O15" s="67">
        <v>504</v>
      </c>
      <c r="P15" s="68">
        <v>351</v>
      </c>
    </row>
    <row r="16" spans="1:16" ht="51" x14ac:dyDescent="0.25">
      <c r="A16" s="18"/>
      <c r="B16" s="20">
        <v>5002779</v>
      </c>
      <c r="C16" s="20" t="s">
        <v>1867</v>
      </c>
      <c r="D16" s="20">
        <v>3000515</v>
      </c>
      <c r="E16" s="20" t="s">
        <v>1857</v>
      </c>
      <c r="F16" s="20">
        <v>216</v>
      </c>
      <c r="G16" s="20" t="s">
        <v>1876</v>
      </c>
      <c r="H16" s="20">
        <v>441</v>
      </c>
      <c r="I16" s="20" t="s">
        <v>206</v>
      </c>
      <c r="J16" s="20">
        <v>441</v>
      </c>
      <c r="K16" s="20" t="s">
        <v>347</v>
      </c>
      <c r="L16" s="66">
        <v>0.106905</v>
      </c>
      <c r="M16" s="67">
        <v>0.30226700000000001</v>
      </c>
      <c r="N16" s="68">
        <v>0.18170346814440563</v>
      </c>
      <c r="O16" s="67">
        <v>231</v>
      </c>
      <c r="P16" s="68">
        <v>229</v>
      </c>
    </row>
    <row r="17" spans="1:16" ht="51" x14ac:dyDescent="0.25">
      <c r="A17" s="18"/>
      <c r="B17" s="20">
        <v>5002779</v>
      </c>
      <c r="C17" s="20" t="s">
        <v>1867</v>
      </c>
      <c r="D17" s="20">
        <v>3000515</v>
      </c>
      <c r="E17" s="20" t="s">
        <v>1857</v>
      </c>
      <c r="F17" s="20">
        <v>216</v>
      </c>
      <c r="G17" s="20" t="s">
        <v>1876</v>
      </c>
      <c r="H17" s="20">
        <v>442</v>
      </c>
      <c r="I17" s="20" t="s">
        <v>207</v>
      </c>
      <c r="J17" s="20">
        <v>442</v>
      </c>
      <c r="K17" s="20" t="s">
        <v>348</v>
      </c>
      <c r="L17" s="66">
        <v>6.7159999999999997E-2</v>
      </c>
      <c r="M17" s="67">
        <v>0.45413000000000009</v>
      </c>
      <c r="N17" s="68">
        <v>0.4135025939103798</v>
      </c>
      <c r="O17" s="67">
        <v>187</v>
      </c>
      <c r="P17" s="68">
        <v>157</v>
      </c>
    </row>
    <row r="18" spans="1:16" ht="51" x14ac:dyDescent="0.25">
      <c r="A18" s="18"/>
      <c r="B18" s="20">
        <v>5002779</v>
      </c>
      <c r="C18" s="20" t="s">
        <v>1867</v>
      </c>
      <c r="D18" s="20">
        <v>3000515</v>
      </c>
      <c r="E18" s="20" t="s">
        <v>1857</v>
      </c>
      <c r="F18" s="20">
        <v>216</v>
      </c>
      <c r="G18" s="20" t="s">
        <v>1876</v>
      </c>
      <c r="H18" s="20">
        <v>443</v>
      </c>
      <c r="I18" s="20" t="s">
        <v>208</v>
      </c>
      <c r="J18" s="20">
        <v>443</v>
      </c>
      <c r="K18" s="20" t="s">
        <v>349</v>
      </c>
      <c r="L18" s="66">
        <v>0.16649</v>
      </c>
      <c r="M18" s="67">
        <v>1.2239409999999999</v>
      </c>
      <c r="N18" s="68">
        <v>0.17218668389250524</v>
      </c>
      <c r="O18" s="67">
        <v>190</v>
      </c>
      <c r="P18" s="68">
        <v>190</v>
      </c>
    </row>
    <row r="19" spans="1:16" ht="51" x14ac:dyDescent="0.25">
      <c r="A19" s="18"/>
      <c r="B19" s="20">
        <v>5002779</v>
      </c>
      <c r="C19" s="20" t="s">
        <v>1867</v>
      </c>
      <c r="D19" s="20">
        <v>3000515</v>
      </c>
      <c r="E19" s="20" t="s">
        <v>1857</v>
      </c>
      <c r="F19" s="20">
        <v>216</v>
      </c>
      <c r="G19" s="20" t="s">
        <v>1876</v>
      </c>
      <c r="H19" s="20">
        <v>444</v>
      </c>
      <c r="I19" s="20" t="s">
        <v>209</v>
      </c>
      <c r="J19" s="20">
        <v>444</v>
      </c>
      <c r="K19" s="20" t="s">
        <v>350</v>
      </c>
      <c r="L19" s="66">
        <v>0.12826500000000002</v>
      </c>
      <c r="M19" s="67">
        <v>0.35370499999999999</v>
      </c>
      <c r="N19" s="68">
        <v>0.23532682206132449</v>
      </c>
      <c r="O19" s="67">
        <v>216</v>
      </c>
      <c r="P19" s="68">
        <v>201</v>
      </c>
    </row>
    <row r="20" spans="1:16" ht="51" x14ac:dyDescent="0.25">
      <c r="A20" s="18"/>
      <c r="B20" s="20">
        <v>5002779</v>
      </c>
      <c r="C20" s="20" t="s">
        <v>1867</v>
      </c>
      <c r="D20" s="20">
        <v>3000515</v>
      </c>
      <c r="E20" s="20" t="s">
        <v>1857</v>
      </c>
      <c r="F20" s="20">
        <v>216</v>
      </c>
      <c r="G20" s="20" t="s">
        <v>1876</v>
      </c>
      <c r="H20" s="20">
        <v>445</v>
      </c>
      <c r="I20" s="20" t="s">
        <v>210</v>
      </c>
      <c r="J20" s="20">
        <v>445</v>
      </c>
      <c r="K20" s="20" t="s">
        <v>351</v>
      </c>
      <c r="L20" s="66">
        <v>0.28922400000000004</v>
      </c>
      <c r="M20" s="67">
        <v>0.440581</v>
      </c>
      <c r="N20" s="68">
        <v>0.3861825973726809</v>
      </c>
      <c r="O20" s="67">
        <v>267</v>
      </c>
      <c r="P20" s="68">
        <v>267</v>
      </c>
    </row>
    <row r="21" spans="1:16" ht="51" x14ac:dyDescent="0.25">
      <c r="A21" s="18"/>
      <c r="B21" s="20">
        <v>5002779</v>
      </c>
      <c r="C21" s="20" t="s">
        <v>1867</v>
      </c>
      <c r="D21" s="20">
        <v>3000515</v>
      </c>
      <c r="E21" s="20" t="s">
        <v>1857</v>
      </c>
      <c r="F21" s="20">
        <v>216</v>
      </c>
      <c r="G21" s="20" t="s">
        <v>1876</v>
      </c>
      <c r="H21" s="20">
        <v>446</v>
      </c>
      <c r="I21" s="20" t="s">
        <v>211</v>
      </c>
      <c r="J21" s="20">
        <v>446</v>
      </c>
      <c r="K21" s="20" t="s">
        <v>352</v>
      </c>
      <c r="L21" s="66">
        <v>0.11020200000000001</v>
      </c>
      <c r="M21" s="67">
        <v>0.54681000000000002</v>
      </c>
      <c r="N21" s="68">
        <v>0.412141690547287</v>
      </c>
      <c r="O21" s="67">
        <v>272</v>
      </c>
      <c r="P21" s="68">
        <v>240</v>
      </c>
    </row>
    <row r="22" spans="1:16" ht="51" x14ac:dyDescent="0.25">
      <c r="A22" s="18"/>
      <c r="B22" s="20">
        <v>5002779</v>
      </c>
      <c r="C22" s="20" t="s">
        <v>1867</v>
      </c>
      <c r="D22" s="20">
        <v>3000515</v>
      </c>
      <c r="E22" s="20" t="s">
        <v>1857</v>
      </c>
      <c r="F22" s="20">
        <v>216</v>
      </c>
      <c r="G22" s="20" t="s">
        <v>1876</v>
      </c>
      <c r="H22" s="20">
        <v>447</v>
      </c>
      <c r="I22" s="20" t="s">
        <v>212</v>
      </c>
      <c r="J22" s="20">
        <v>447</v>
      </c>
      <c r="K22" s="20" t="s">
        <v>353</v>
      </c>
      <c r="L22" s="66">
        <v>0.18693000000000001</v>
      </c>
      <c r="M22" s="67">
        <v>0.80289799999999989</v>
      </c>
      <c r="N22" s="68">
        <v>0.68136282010527793</v>
      </c>
      <c r="O22" s="67">
        <v>373</v>
      </c>
      <c r="P22" s="68">
        <v>333</v>
      </c>
    </row>
    <row r="23" spans="1:16" ht="51" x14ac:dyDescent="0.25">
      <c r="A23" s="18"/>
      <c r="B23" s="20">
        <v>5002779</v>
      </c>
      <c r="C23" s="20" t="s">
        <v>1867</v>
      </c>
      <c r="D23" s="20">
        <v>3000515</v>
      </c>
      <c r="E23" s="20" t="s">
        <v>1857</v>
      </c>
      <c r="F23" s="20">
        <v>216</v>
      </c>
      <c r="G23" s="20" t="s">
        <v>1876</v>
      </c>
      <c r="H23" s="20">
        <v>448</v>
      </c>
      <c r="I23" s="20" t="s">
        <v>213</v>
      </c>
      <c r="J23" s="20">
        <v>448</v>
      </c>
      <c r="K23" s="20" t="s">
        <v>354</v>
      </c>
      <c r="L23" s="66">
        <v>0.18160000000000001</v>
      </c>
      <c r="M23" s="67">
        <v>0.814357</v>
      </c>
      <c r="N23" s="68">
        <v>0.48640075780349434</v>
      </c>
      <c r="O23" s="67">
        <v>1537</v>
      </c>
      <c r="P23" s="68">
        <v>1477.7979953885078</v>
      </c>
    </row>
    <row r="24" spans="1:16" ht="51" x14ac:dyDescent="0.25">
      <c r="A24" s="18"/>
      <c r="B24" s="20">
        <v>5002779</v>
      </c>
      <c r="C24" s="20" t="s">
        <v>1867</v>
      </c>
      <c r="D24" s="20">
        <v>3000515</v>
      </c>
      <c r="E24" s="20" t="s">
        <v>1857</v>
      </c>
      <c r="F24" s="20">
        <v>216</v>
      </c>
      <c r="G24" s="20" t="s">
        <v>1876</v>
      </c>
      <c r="H24" s="20">
        <v>449</v>
      </c>
      <c r="I24" s="20" t="s">
        <v>214</v>
      </c>
      <c r="J24" s="20">
        <v>449</v>
      </c>
      <c r="K24" s="20" t="s">
        <v>355</v>
      </c>
      <c r="L24" s="66">
        <v>0.122685</v>
      </c>
      <c r="M24" s="67">
        <v>0.3854470000000001</v>
      </c>
      <c r="N24" s="68">
        <v>0.21449609475530451</v>
      </c>
      <c r="O24" s="67">
        <v>155</v>
      </c>
      <c r="P24" s="68">
        <v>155</v>
      </c>
    </row>
    <row r="25" spans="1:16" ht="51" x14ac:dyDescent="0.25">
      <c r="A25" s="18"/>
      <c r="B25" s="20">
        <v>5002779</v>
      </c>
      <c r="C25" s="20" t="s">
        <v>1867</v>
      </c>
      <c r="D25" s="20">
        <v>3000515</v>
      </c>
      <c r="E25" s="20" t="s">
        <v>1857</v>
      </c>
      <c r="F25" s="20">
        <v>216</v>
      </c>
      <c r="G25" s="20" t="s">
        <v>1876</v>
      </c>
      <c r="H25" s="20">
        <v>450</v>
      </c>
      <c r="I25" s="20" t="s">
        <v>215</v>
      </c>
      <c r="J25" s="20">
        <v>450</v>
      </c>
      <c r="K25" s="20" t="s">
        <v>356</v>
      </c>
      <c r="L25" s="66">
        <v>0.23796500000000001</v>
      </c>
      <c r="M25" s="67">
        <v>0.55426299999999995</v>
      </c>
      <c r="N25" s="68">
        <v>0.23549637058749795</v>
      </c>
      <c r="O25" s="67">
        <v>182</v>
      </c>
      <c r="P25" s="68">
        <v>182</v>
      </c>
    </row>
    <row r="26" spans="1:16" ht="51" x14ac:dyDescent="0.25">
      <c r="A26" s="18"/>
      <c r="B26" s="20">
        <v>5002779</v>
      </c>
      <c r="C26" s="20" t="s">
        <v>1867</v>
      </c>
      <c r="D26" s="20">
        <v>3000515</v>
      </c>
      <c r="E26" s="20" t="s">
        <v>1857</v>
      </c>
      <c r="F26" s="20">
        <v>216</v>
      </c>
      <c r="G26" s="20" t="s">
        <v>1876</v>
      </c>
      <c r="H26" s="20">
        <v>451</v>
      </c>
      <c r="I26" s="20" t="s">
        <v>216</v>
      </c>
      <c r="J26" s="20">
        <v>451</v>
      </c>
      <c r="K26" s="20" t="s">
        <v>357</v>
      </c>
      <c r="L26" s="66">
        <v>0.215165</v>
      </c>
      <c r="M26" s="67">
        <v>0.73022199999999982</v>
      </c>
      <c r="N26" s="68">
        <v>0.68154333659913391</v>
      </c>
      <c r="O26" s="67">
        <v>285</v>
      </c>
      <c r="P26" s="68">
        <v>285</v>
      </c>
    </row>
    <row r="27" spans="1:16" ht="51" x14ac:dyDescent="0.25">
      <c r="A27" s="18"/>
      <c r="B27" s="20">
        <v>5002779</v>
      </c>
      <c r="C27" s="20" t="s">
        <v>1867</v>
      </c>
      <c r="D27" s="20">
        <v>3000515</v>
      </c>
      <c r="E27" s="20" t="s">
        <v>1857</v>
      </c>
      <c r="F27" s="20">
        <v>216</v>
      </c>
      <c r="G27" s="20" t="s">
        <v>1876</v>
      </c>
      <c r="H27" s="20">
        <v>452</v>
      </c>
      <c r="I27" s="20" t="s">
        <v>217</v>
      </c>
      <c r="J27" s="20">
        <v>452</v>
      </c>
      <c r="K27" s="20" t="s">
        <v>358</v>
      </c>
      <c r="L27" s="66">
        <v>0.15085900000000002</v>
      </c>
      <c r="M27" s="67">
        <v>0.27241599999999999</v>
      </c>
      <c r="N27" s="68">
        <v>0.16838626243406907</v>
      </c>
      <c r="O27" s="67">
        <v>36</v>
      </c>
      <c r="P27" s="68">
        <v>36</v>
      </c>
    </row>
    <row r="28" spans="1:16" ht="51" x14ac:dyDescent="0.25">
      <c r="A28" s="18"/>
      <c r="B28" s="20">
        <v>5002779</v>
      </c>
      <c r="C28" s="20" t="s">
        <v>1867</v>
      </c>
      <c r="D28" s="20">
        <v>3000515</v>
      </c>
      <c r="E28" s="20" t="s">
        <v>1857</v>
      </c>
      <c r="F28" s="20">
        <v>216</v>
      </c>
      <c r="G28" s="20" t="s">
        <v>1876</v>
      </c>
      <c r="H28" s="20">
        <v>453</v>
      </c>
      <c r="I28" s="20" t="s">
        <v>218</v>
      </c>
      <c r="J28" s="20">
        <v>453</v>
      </c>
      <c r="K28" s="20" t="s">
        <v>359</v>
      </c>
      <c r="L28" s="66">
        <v>0.17565</v>
      </c>
      <c r="M28" s="67">
        <v>0.7465130000000002</v>
      </c>
      <c r="N28" s="68">
        <v>0.54807552899001166</v>
      </c>
      <c r="O28" s="67">
        <v>176</v>
      </c>
      <c r="P28" s="68">
        <v>176</v>
      </c>
    </row>
    <row r="29" spans="1:16" ht="51" x14ac:dyDescent="0.25">
      <c r="A29" s="18"/>
      <c r="B29" s="20">
        <v>5002779</v>
      </c>
      <c r="C29" s="20" t="s">
        <v>1867</v>
      </c>
      <c r="D29" s="20">
        <v>3000515</v>
      </c>
      <c r="E29" s="20" t="s">
        <v>1857</v>
      </c>
      <c r="F29" s="20">
        <v>216</v>
      </c>
      <c r="G29" s="20" t="s">
        <v>1876</v>
      </c>
      <c r="H29" s="20">
        <v>454</v>
      </c>
      <c r="I29" s="20" t="s">
        <v>219</v>
      </c>
      <c r="J29" s="20">
        <v>454</v>
      </c>
      <c r="K29" s="20" t="s">
        <v>360</v>
      </c>
      <c r="L29" s="66">
        <v>6.0744999999999993E-2</v>
      </c>
      <c r="M29" s="67">
        <v>1.6087700000000003</v>
      </c>
      <c r="N29" s="68">
        <v>1.0276125653181225</v>
      </c>
      <c r="O29" s="67">
        <v>69</v>
      </c>
      <c r="P29" s="68">
        <v>92</v>
      </c>
    </row>
    <row r="30" spans="1:16" ht="51" x14ac:dyDescent="0.25">
      <c r="A30" s="18"/>
      <c r="B30" s="20">
        <v>5002779</v>
      </c>
      <c r="C30" s="20" t="s">
        <v>1867</v>
      </c>
      <c r="D30" s="20">
        <v>3000515</v>
      </c>
      <c r="E30" s="20" t="s">
        <v>1857</v>
      </c>
      <c r="F30" s="20">
        <v>216</v>
      </c>
      <c r="G30" s="20" t="s">
        <v>1876</v>
      </c>
      <c r="H30" s="20">
        <v>455</v>
      </c>
      <c r="I30" s="20" t="s">
        <v>220</v>
      </c>
      <c r="J30" s="20">
        <v>455</v>
      </c>
      <c r="K30" s="20" t="s">
        <v>361</v>
      </c>
      <c r="L30" s="66">
        <v>8.6669999999999997E-2</v>
      </c>
      <c r="M30" s="67">
        <v>0.10895800000000001</v>
      </c>
      <c r="N30" s="68">
        <v>0.10474728082772344</v>
      </c>
      <c r="O30" s="67">
        <v>24</v>
      </c>
      <c r="P30" s="68">
        <v>12</v>
      </c>
    </row>
    <row r="31" spans="1:16" ht="51" x14ac:dyDescent="0.25">
      <c r="A31" s="18"/>
      <c r="B31" s="20">
        <v>5002779</v>
      </c>
      <c r="C31" s="20" t="s">
        <v>1867</v>
      </c>
      <c r="D31" s="20">
        <v>3000515</v>
      </c>
      <c r="E31" s="20" t="s">
        <v>1857</v>
      </c>
      <c r="F31" s="20">
        <v>216</v>
      </c>
      <c r="G31" s="20" t="s">
        <v>1876</v>
      </c>
      <c r="H31" s="20">
        <v>456</v>
      </c>
      <c r="I31" s="20" t="s">
        <v>221</v>
      </c>
      <c r="J31" s="20">
        <v>456</v>
      </c>
      <c r="K31" s="20" t="s">
        <v>362</v>
      </c>
      <c r="L31" s="66">
        <v>5.636E-2</v>
      </c>
      <c r="M31" s="67">
        <v>0.5765920000000001</v>
      </c>
      <c r="N31" s="68">
        <v>0.55318364923004992</v>
      </c>
      <c r="O31" s="67">
        <v>82</v>
      </c>
      <c r="P31" s="68">
        <v>42</v>
      </c>
    </row>
    <row r="32" spans="1:16" ht="51" x14ac:dyDescent="0.25">
      <c r="A32" s="18"/>
      <c r="B32" s="20">
        <v>5002779</v>
      </c>
      <c r="C32" s="20" t="s">
        <v>1867</v>
      </c>
      <c r="D32" s="20">
        <v>3000515</v>
      </c>
      <c r="E32" s="20" t="s">
        <v>1857</v>
      </c>
      <c r="F32" s="20">
        <v>216</v>
      </c>
      <c r="G32" s="20" t="s">
        <v>1876</v>
      </c>
      <c r="H32" s="20">
        <v>457</v>
      </c>
      <c r="I32" s="20" t="s">
        <v>222</v>
      </c>
      <c r="J32" s="20">
        <v>457</v>
      </c>
      <c r="K32" s="20" t="s">
        <v>363</v>
      </c>
      <c r="L32" s="66">
        <v>0.21142500000000003</v>
      </c>
      <c r="M32" s="67">
        <v>0.87917699999999999</v>
      </c>
      <c r="N32" s="68">
        <v>0.86669029964832589</v>
      </c>
      <c r="O32" s="67">
        <v>336</v>
      </c>
      <c r="P32" s="68">
        <v>336</v>
      </c>
    </row>
    <row r="33" spans="1:16" ht="51" x14ac:dyDescent="0.25">
      <c r="A33" s="18"/>
      <c r="B33" s="20">
        <v>5002779</v>
      </c>
      <c r="C33" s="20" t="s">
        <v>1867</v>
      </c>
      <c r="D33" s="20">
        <v>3000515</v>
      </c>
      <c r="E33" s="20" t="s">
        <v>1857</v>
      </c>
      <c r="F33" s="20">
        <v>216</v>
      </c>
      <c r="G33" s="20" t="s">
        <v>1876</v>
      </c>
      <c r="H33" s="20">
        <v>458</v>
      </c>
      <c r="I33" s="20" t="s">
        <v>223</v>
      </c>
      <c r="J33" s="20">
        <v>458</v>
      </c>
      <c r="K33" s="20" t="s">
        <v>364</v>
      </c>
      <c r="L33" s="66">
        <v>0.17562</v>
      </c>
      <c r="M33" s="67">
        <v>0.909223</v>
      </c>
      <c r="N33" s="68">
        <v>0.41386407692334615</v>
      </c>
      <c r="O33" s="67">
        <v>260</v>
      </c>
      <c r="P33" s="68">
        <v>256</v>
      </c>
    </row>
    <row r="34" spans="1:16" ht="51" x14ac:dyDescent="0.25">
      <c r="A34" s="18"/>
      <c r="B34" s="20">
        <v>5002779</v>
      </c>
      <c r="C34" s="20" t="s">
        <v>1867</v>
      </c>
      <c r="D34" s="20">
        <v>3000515</v>
      </c>
      <c r="E34" s="20" t="s">
        <v>1857</v>
      </c>
      <c r="F34" s="20">
        <v>216</v>
      </c>
      <c r="G34" s="20" t="s">
        <v>1876</v>
      </c>
      <c r="H34" s="20">
        <v>459</v>
      </c>
      <c r="I34" s="20" t="s">
        <v>224</v>
      </c>
      <c r="J34" s="20">
        <v>459</v>
      </c>
      <c r="K34" s="20" t="s">
        <v>365</v>
      </c>
      <c r="L34" s="66">
        <v>0.21558000000000002</v>
      </c>
      <c r="M34" s="67">
        <v>0.50153199999999998</v>
      </c>
      <c r="N34" s="68">
        <v>0.44267992506502196</v>
      </c>
      <c r="O34" s="67">
        <v>170</v>
      </c>
      <c r="P34" s="68">
        <v>170</v>
      </c>
    </row>
    <row r="35" spans="1:16" ht="51" x14ac:dyDescent="0.25">
      <c r="A35" s="18"/>
      <c r="B35" s="20">
        <v>5002779</v>
      </c>
      <c r="C35" s="20" t="s">
        <v>1867</v>
      </c>
      <c r="D35" s="20">
        <v>3000515</v>
      </c>
      <c r="E35" s="20" t="s">
        <v>1857</v>
      </c>
      <c r="F35" s="20">
        <v>216</v>
      </c>
      <c r="G35" s="20" t="s">
        <v>1876</v>
      </c>
      <c r="H35" s="20">
        <v>460</v>
      </c>
      <c r="I35" s="20" t="s">
        <v>225</v>
      </c>
      <c r="J35" s="20">
        <v>460</v>
      </c>
      <c r="K35" s="20" t="s">
        <v>366</v>
      </c>
      <c r="L35" s="66">
        <v>0.15581</v>
      </c>
      <c r="M35" s="67">
        <v>0.74956</v>
      </c>
      <c r="N35" s="68">
        <v>0.28357118630083278</v>
      </c>
      <c r="O35" s="67">
        <v>134</v>
      </c>
      <c r="P35" s="68">
        <v>134</v>
      </c>
    </row>
    <row r="36" spans="1:16" ht="51" x14ac:dyDescent="0.25">
      <c r="A36" s="18"/>
      <c r="B36" s="20">
        <v>5002779</v>
      </c>
      <c r="C36" s="20" t="s">
        <v>1867</v>
      </c>
      <c r="D36" s="20">
        <v>3000515</v>
      </c>
      <c r="E36" s="20" t="s">
        <v>1857</v>
      </c>
      <c r="F36" s="20">
        <v>216</v>
      </c>
      <c r="G36" s="20" t="s">
        <v>1876</v>
      </c>
      <c r="H36" s="20">
        <v>461</v>
      </c>
      <c r="I36" s="20" t="s">
        <v>226</v>
      </c>
      <c r="J36" s="20">
        <v>461</v>
      </c>
      <c r="K36" s="20" t="s">
        <v>367</v>
      </c>
      <c r="L36" s="66">
        <v>9.3676999999999996E-2</v>
      </c>
      <c r="M36" s="67">
        <v>0.12897</v>
      </c>
      <c r="N36" s="68">
        <v>8.2071923476178199E-2</v>
      </c>
      <c r="O36" s="67">
        <v>45</v>
      </c>
      <c r="P36" s="68">
        <v>45</v>
      </c>
    </row>
    <row r="37" spans="1:16" ht="51" x14ac:dyDescent="0.25">
      <c r="A37" s="18"/>
      <c r="B37" s="20">
        <v>5002779</v>
      </c>
      <c r="C37" s="20" t="s">
        <v>1867</v>
      </c>
      <c r="D37" s="20">
        <v>3000515</v>
      </c>
      <c r="E37" s="20" t="s">
        <v>1857</v>
      </c>
      <c r="F37" s="20">
        <v>216</v>
      </c>
      <c r="G37" s="20" t="s">
        <v>1876</v>
      </c>
      <c r="H37" s="20">
        <v>462</v>
      </c>
      <c r="I37" s="20" t="s">
        <v>227</v>
      </c>
      <c r="J37" s="20">
        <v>462</v>
      </c>
      <c r="K37" s="20" t="s">
        <v>368</v>
      </c>
      <c r="L37" s="66">
        <v>9.2420000000000002E-2</v>
      </c>
      <c r="M37" s="67">
        <v>0.31741000000000008</v>
      </c>
      <c r="N37" s="68">
        <v>0.21588127968425397</v>
      </c>
      <c r="O37" s="67">
        <v>56</v>
      </c>
      <c r="P37" s="68">
        <v>56000</v>
      </c>
    </row>
    <row r="38" spans="1:16" ht="51" x14ac:dyDescent="0.25">
      <c r="A38" s="18"/>
      <c r="B38" s="20">
        <v>5002779</v>
      </c>
      <c r="C38" s="20" t="s">
        <v>1867</v>
      </c>
      <c r="D38" s="20">
        <v>3000515</v>
      </c>
      <c r="E38" s="20" t="s">
        <v>1857</v>
      </c>
      <c r="F38" s="20">
        <v>216</v>
      </c>
      <c r="G38" s="20" t="s">
        <v>1876</v>
      </c>
      <c r="H38" s="20">
        <v>463</v>
      </c>
      <c r="I38" s="20" t="s">
        <v>228</v>
      </c>
      <c r="J38" s="20">
        <v>463</v>
      </c>
      <c r="K38" s="20" t="s">
        <v>369</v>
      </c>
      <c r="L38" s="66">
        <v>9.6307000000000004E-2</v>
      </c>
      <c r="M38" s="67">
        <v>0.14839100000000002</v>
      </c>
      <c r="N38" s="68">
        <v>0.11328494964982383</v>
      </c>
      <c r="O38" s="67">
        <v>117</v>
      </c>
      <c r="P38" s="68">
        <v>117</v>
      </c>
    </row>
    <row r="39" spans="1:16" ht="51" x14ac:dyDescent="0.25">
      <c r="A39" s="18"/>
      <c r="B39" s="20">
        <v>5002779</v>
      </c>
      <c r="C39" s="20" t="s">
        <v>1867</v>
      </c>
      <c r="D39" s="20">
        <v>3000515</v>
      </c>
      <c r="E39" s="20" t="s">
        <v>1857</v>
      </c>
      <c r="F39" s="20">
        <v>216</v>
      </c>
      <c r="G39" s="20" t="s">
        <v>1876</v>
      </c>
      <c r="H39" s="20">
        <v>464</v>
      </c>
      <c r="I39" s="20" t="s">
        <v>229</v>
      </c>
      <c r="J39" s="20">
        <v>464</v>
      </c>
      <c r="K39" s="20" t="s">
        <v>370</v>
      </c>
      <c r="L39" s="66">
        <v>0.13874</v>
      </c>
      <c r="M39" s="67">
        <v>0.42050999999999999</v>
      </c>
      <c r="N39" s="68">
        <v>0.30427062418311834</v>
      </c>
      <c r="O39" s="67">
        <v>32</v>
      </c>
      <c r="P39" s="68">
        <v>16</v>
      </c>
    </row>
    <row r="40" spans="1:16" ht="38.25" x14ac:dyDescent="0.25">
      <c r="A40" s="18"/>
      <c r="B40" s="20">
        <v>5002780</v>
      </c>
      <c r="C40" s="20" t="s">
        <v>1868</v>
      </c>
      <c r="D40" s="20">
        <v>3000515</v>
      </c>
      <c r="E40" s="20" t="s">
        <v>1857</v>
      </c>
      <c r="F40" s="20">
        <v>216</v>
      </c>
      <c r="G40" s="20" t="s">
        <v>1876</v>
      </c>
      <c r="H40" s="20">
        <v>10</v>
      </c>
      <c r="I40" s="20" t="s">
        <v>108</v>
      </c>
      <c r="J40" s="20">
        <v>10</v>
      </c>
      <c r="K40" s="20" t="s">
        <v>1553</v>
      </c>
      <c r="L40" s="66">
        <v>0</v>
      </c>
      <c r="M40" s="67">
        <v>0.121587</v>
      </c>
      <c r="N40" s="68">
        <v>0.12078752549132332</v>
      </c>
      <c r="O40" s="67">
        <v>20</v>
      </c>
      <c r="P40" s="68">
        <v>20</v>
      </c>
    </row>
    <row r="41" spans="1:16" ht="51" x14ac:dyDescent="0.25">
      <c r="A41" s="18"/>
      <c r="B41" s="20">
        <v>5002780</v>
      </c>
      <c r="C41" s="20" t="s">
        <v>1868</v>
      </c>
      <c r="D41" s="20">
        <v>3000515</v>
      </c>
      <c r="E41" s="20" t="s">
        <v>1857</v>
      </c>
      <c r="F41" s="20">
        <v>216</v>
      </c>
      <c r="G41" s="20" t="s">
        <v>1876</v>
      </c>
      <c r="H41" s="20">
        <v>10</v>
      </c>
      <c r="I41" s="20" t="s">
        <v>108</v>
      </c>
      <c r="J41" s="20">
        <v>26</v>
      </c>
      <c r="K41" s="20" t="s">
        <v>1554</v>
      </c>
      <c r="L41" s="66">
        <v>1.77136</v>
      </c>
      <c r="M41" s="67">
        <v>0.81196000000000002</v>
      </c>
      <c r="N41" s="68">
        <v>0.80647832289105281</v>
      </c>
      <c r="O41" s="67">
        <v>312</v>
      </c>
      <c r="P41" s="68">
        <v>312</v>
      </c>
    </row>
    <row r="42" spans="1:16" ht="51" x14ac:dyDescent="0.25">
      <c r="A42" s="18"/>
      <c r="B42" s="20">
        <v>5002780</v>
      </c>
      <c r="C42" s="20" t="s">
        <v>1868</v>
      </c>
      <c r="D42" s="20">
        <v>3000515</v>
      </c>
      <c r="E42" s="20" t="s">
        <v>1857</v>
      </c>
      <c r="F42" s="20">
        <v>216</v>
      </c>
      <c r="G42" s="20" t="s">
        <v>1876</v>
      </c>
      <c r="H42" s="20">
        <v>440</v>
      </c>
      <c r="I42" s="20" t="s">
        <v>205</v>
      </c>
      <c r="J42" s="20">
        <v>440</v>
      </c>
      <c r="K42" s="20" t="s">
        <v>346</v>
      </c>
      <c r="L42" s="66">
        <v>6.8745000000000001E-2</v>
      </c>
      <c r="M42" s="67">
        <v>0.126137</v>
      </c>
      <c r="N42" s="68">
        <v>0.12613669986603782</v>
      </c>
      <c r="O42" s="67">
        <v>84</v>
      </c>
      <c r="P42" s="68">
        <v>84</v>
      </c>
    </row>
    <row r="43" spans="1:16" ht="51" x14ac:dyDescent="0.25">
      <c r="A43" s="18"/>
      <c r="B43" s="20">
        <v>5002780</v>
      </c>
      <c r="C43" s="20" t="s">
        <v>1868</v>
      </c>
      <c r="D43" s="20">
        <v>3000515</v>
      </c>
      <c r="E43" s="20" t="s">
        <v>1857</v>
      </c>
      <c r="F43" s="20">
        <v>216</v>
      </c>
      <c r="G43" s="20" t="s">
        <v>1876</v>
      </c>
      <c r="H43" s="20">
        <v>441</v>
      </c>
      <c r="I43" s="20" t="s">
        <v>206</v>
      </c>
      <c r="J43" s="20">
        <v>441</v>
      </c>
      <c r="K43" s="20" t="s">
        <v>347</v>
      </c>
      <c r="L43" s="66">
        <v>7.2236999999999996E-2</v>
      </c>
      <c r="M43" s="67">
        <v>7.223700000000001E-2</v>
      </c>
      <c r="N43" s="68">
        <v>4.7054125927388668E-2</v>
      </c>
      <c r="O43" s="67">
        <v>14</v>
      </c>
      <c r="P43" s="68">
        <v>14</v>
      </c>
    </row>
    <row r="44" spans="1:16" ht="51" x14ac:dyDescent="0.25">
      <c r="A44" s="18"/>
      <c r="B44" s="20">
        <v>5002780</v>
      </c>
      <c r="C44" s="20" t="s">
        <v>1868</v>
      </c>
      <c r="D44" s="20">
        <v>3000515</v>
      </c>
      <c r="E44" s="20" t="s">
        <v>1857</v>
      </c>
      <c r="F44" s="20">
        <v>216</v>
      </c>
      <c r="G44" s="20" t="s">
        <v>1876</v>
      </c>
      <c r="H44" s="20">
        <v>442</v>
      </c>
      <c r="I44" s="20" t="s">
        <v>207</v>
      </c>
      <c r="J44" s="20">
        <v>442</v>
      </c>
      <c r="K44" s="20" t="s">
        <v>348</v>
      </c>
      <c r="L44" s="66">
        <v>0.102773</v>
      </c>
      <c r="M44" s="67">
        <v>0.10125300000000001</v>
      </c>
      <c r="N44" s="68">
        <v>0.10123850766103715</v>
      </c>
      <c r="O44" s="67">
        <v>14</v>
      </c>
      <c r="P44" s="68">
        <v>14</v>
      </c>
    </row>
    <row r="45" spans="1:16" ht="51" x14ac:dyDescent="0.25">
      <c r="A45" s="18"/>
      <c r="B45" s="20">
        <v>5002780</v>
      </c>
      <c r="C45" s="20" t="s">
        <v>1868</v>
      </c>
      <c r="D45" s="20">
        <v>3000515</v>
      </c>
      <c r="E45" s="20" t="s">
        <v>1857</v>
      </c>
      <c r="F45" s="20">
        <v>216</v>
      </c>
      <c r="G45" s="20" t="s">
        <v>1876</v>
      </c>
      <c r="H45" s="20">
        <v>443</v>
      </c>
      <c r="I45" s="20" t="s">
        <v>208</v>
      </c>
      <c r="J45" s="20">
        <v>443</v>
      </c>
      <c r="K45" s="20" t="s">
        <v>349</v>
      </c>
      <c r="L45" s="66">
        <v>6.5034999999999996E-2</v>
      </c>
      <c r="M45" s="67">
        <v>0.10658500000000001</v>
      </c>
      <c r="N45" s="68">
        <v>9.5115503529086709E-2</v>
      </c>
      <c r="O45" s="67">
        <v>27</v>
      </c>
      <c r="P45" s="68">
        <v>27</v>
      </c>
    </row>
    <row r="46" spans="1:16" ht="51" x14ac:dyDescent="0.25">
      <c r="A46" s="18"/>
      <c r="B46" s="20">
        <v>5002780</v>
      </c>
      <c r="C46" s="20" t="s">
        <v>1868</v>
      </c>
      <c r="D46" s="20">
        <v>3000515</v>
      </c>
      <c r="E46" s="20" t="s">
        <v>1857</v>
      </c>
      <c r="F46" s="20">
        <v>216</v>
      </c>
      <c r="G46" s="20" t="s">
        <v>1876</v>
      </c>
      <c r="H46" s="20">
        <v>444</v>
      </c>
      <c r="I46" s="20" t="s">
        <v>209</v>
      </c>
      <c r="J46" s="20">
        <v>444</v>
      </c>
      <c r="K46" s="20" t="s">
        <v>350</v>
      </c>
      <c r="L46" s="66">
        <v>7.0404999999999981E-2</v>
      </c>
      <c r="M46" s="67">
        <v>0.24314500000000003</v>
      </c>
      <c r="N46" s="68">
        <v>0.15835386925027706</v>
      </c>
      <c r="O46" s="67">
        <v>120</v>
      </c>
      <c r="P46" s="68">
        <v>120</v>
      </c>
    </row>
    <row r="47" spans="1:16" ht="51" x14ac:dyDescent="0.25">
      <c r="A47" s="18"/>
      <c r="B47" s="20">
        <v>5002780</v>
      </c>
      <c r="C47" s="20" t="s">
        <v>1868</v>
      </c>
      <c r="D47" s="20">
        <v>3000515</v>
      </c>
      <c r="E47" s="20" t="s">
        <v>1857</v>
      </c>
      <c r="F47" s="20">
        <v>216</v>
      </c>
      <c r="G47" s="20" t="s">
        <v>1876</v>
      </c>
      <c r="H47" s="20">
        <v>445</v>
      </c>
      <c r="I47" s="20" t="s">
        <v>210</v>
      </c>
      <c r="J47" s="20">
        <v>445</v>
      </c>
      <c r="K47" s="20" t="s">
        <v>351</v>
      </c>
      <c r="L47" s="66">
        <v>0.11172099999999999</v>
      </c>
      <c r="M47" s="67">
        <v>0.13572100000000004</v>
      </c>
      <c r="N47" s="68">
        <v>0.12918449682183564</v>
      </c>
      <c r="O47" s="67">
        <v>90</v>
      </c>
      <c r="P47" s="68">
        <v>90</v>
      </c>
    </row>
    <row r="48" spans="1:16" ht="51" x14ac:dyDescent="0.25">
      <c r="A48" s="18"/>
      <c r="B48" s="20">
        <v>5002780</v>
      </c>
      <c r="C48" s="20" t="s">
        <v>1868</v>
      </c>
      <c r="D48" s="20">
        <v>3000515</v>
      </c>
      <c r="E48" s="20" t="s">
        <v>1857</v>
      </c>
      <c r="F48" s="20">
        <v>216</v>
      </c>
      <c r="G48" s="20" t="s">
        <v>1876</v>
      </c>
      <c r="H48" s="20">
        <v>446</v>
      </c>
      <c r="I48" s="20" t="s">
        <v>211</v>
      </c>
      <c r="J48" s="20">
        <v>446</v>
      </c>
      <c r="K48" s="20" t="s">
        <v>352</v>
      </c>
      <c r="L48" s="66">
        <v>5.7945000000000003E-2</v>
      </c>
      <c r="M48" s="67">
        <v>0.14794500000000002</v>
      </c>
      <c r="N48" s="68">
        <v>0.14599500443728175</v>
      </c>
      <c r="O48" s="67">
        <v>20</v>
      </c>
      <c r="P48" s="68">
        <v>20</v>
      </c>
    </row>
    <row r="49" spans="1:16" ht="51" x14ac:dyDescent="0.25">
      <c r="A49" s="18"/>
      <c r="B49" s="20">
        <v>5002780</v>
      </c>
      <c r="C49" s="20" t="s">
        <v>1868</v>
      </c>
      <c r="D49" s="20">
        <v>3000515</v>
      </c>
      <c r="E49" s="20" t="s">
        <v>1857</v>
      </c>
      <c r="F49" s="20">
        <v>216</v>
      </c>
      <c r="G49" s="20" t="s">
        <v>1876</v>
      </c>
      <c r="H49" s="20">
        <v>447</v>
      </c>
      <c r="I49" s="20" t="s">
        <v>212</v>
      </c>
      <c r="J49" s="20">
        <v>447</v>
      </c>
      <c r="K49" s="20" t="s">
        <v>353</v>
      </c>
      <c r="L49" s="66">
        <v>5.2804999999999998E-2</v>
      </c>
      <c r="M49" s="67">
        <v>0.30151499999999998</v>
      </c>
      <c r="N49" s="68">
        <v>0.29988280974794179</v>
      </c>
      <c r="O49" s="67">
        <v>33</v>
      </c>
      <c r="P49" s="68">
        <v>33</v>
      </c>
    </row>
    <row r="50" spans="1:16" ht="51" x14ac:dyDescent="0.25">
      <c r="A50" s="18"/>
      <c r="B50" s="20">
        <v>5002780</v>
      </c>
      <c r="C50" s="20" t="s">
        <v>1868</v>
      </c>
      <c r="D50" s="20">
        <v>3000515</v>
      </c>
      <c r="E50" s="20" t="s">
        <v>1857</v>
      </c>
      <c r="F50" s="20">
        <v>216</v>
      </c>
      <c r="G50" s="20" t="s">
        <v>1876</v>
      </c>
      <c r="H50" s="20">
        <v>448</v>
      </c>
      <c r="I50" s="20" t="s">
        <v>213</v>
      </c>
      <c r="J50" s="20">
        <v>448</v>
      </c>
      <c r="K50" s="20" t="s">
        <v>354</v>
      </c>
      <c r="L50" s="66">
        <v>6.1340000000000006E-2</v>
      </c>
      <c r="M50" s="67">
        <v>0.11531899999999999</v>
      </c>
      <c r="N50" s="68">
        <v>0.11175710205861833</v>
      </c>
      <c r="O50" s="67">
        <v>36</v>
      </c>
      <c r="P50" s="68">
        <v>33.59999942779541</v>
      </c>
    </row>
    <row r="51" spans="1:16" ht="51" x14ac:dyDescent="0.25">
      <c r="A51" s="18"/>
      <c r="B51" s="20">
        <v>5002780</v>
      </c>
      <c r="C51" s="20" t="s">
        <v>1868</v>
      </c>
      <c r="D51" s="20">
        <v>3000515</v>
      </c>
      <c r="E51" s="20" t="s">
        <v>1857</v>
      </c>
      <c r="F51" s="20">
        <v>216</v>
      </c>
      <c r="G51" s="20" t="s">
        <v>1876</v>
      </c>
      <c r="H51" s="20">
        <v>449</v>
      </c>
      <c r="I51" s="20" t="s">
        <v>214</v>
      </c>
      <c r="J51" s="20">
        <v>449</v>
      </c>
      <c r="K51" s="20" t="s">
        <v>355</v>
      </c>
      <c r="L51" s="66">
        <v>6.4485000000000015E-2</v>
      </c>
      <c r="M51" s="67">
        <v>0.19934099999999999</v>
      </c>
      <c r="N51" s="68">
        <v>0.19933906417281833</v>
      </c>
      <c r="O51" s="67">
        <v>76</v>
      </c>
      <c r="P51" s="68">
        <v>76</v>
      </c>
    </row>
    <row r="52" spans="1:16" ht="51" x14ac:dyDescent="0.25">
      <c r="A52" s="18"/>
      <c r="B52" s="20">
        <v>5002780</v>
      </c>
      <c r="C52" s="20" t="s">
        <v>1868</v>
      </c>
      <c r="D52" s="20">
        <v>3000515</v>
      </c>
      <c r="E52" s="20" t="s">
        <v>1857</v>
      </c>
      <c r="F52" s="20">
        <v>216</v>
      </c>
      <c r="G52" s="20" t="s">
        <v>1876</v>
      </c>
      <c r="H52" s="20">
        <v>450</v>
      </c>
      <c r="I52" s="20" t="s">
        <v>215</v>
      </c>
      <c r="J52" s="20">
        <v>450</v>
      </c>
      <c r="K52" s="20" t="s">
        <v>356</v>
      </c>
      <c r="L52" s="66">
        <v>6.4129999999999993E-2</v>
      </c>
      <c r="M52" s="67">
        <v>0.472885</v>
      </c>
      <c r="N52" s="68">
        <v>0.46162683999864385</v>
      </c>
      <c r="O52" s="67">
        <v>48</v>
      </c>
      <c r="P52" s="68">
        <v>48</v>
      </c>
    </row>
    <row r="53" spans="1:16" ht="51" x14ac:dyDescent="0.25">
      <c r="A53" s="18"/>
      <c r="B53" s="20">
        <v>5002780</v>
      </c>
      <c r="C53" s="20" t="s">
        <v>1868</v>
      </c>
      <c r="D53" s="20">
        <v>3000515</v>
      </c>
      <c r="E53" s="20" t="s">
        <v>1857</v>
      </c>
      <c r="F53" s="20">
        <v>216</v>
      </c>
      <c r="G53" s="20" t="s">
        <v>1876</v>
      </c>
      <c r="H53" s="20">
        <v>451</v>
      </c>
      <c r="I53" s="20" t="s">
        <v>216</v>
      </c>
      <c r="J53" s="20">
        <v>451</v>
      </c>
      <c r="K53" s="20" t="s">
        <v>357</v>
      </c>
      <c r="L53" s="66">
        <v>6.4973000000000017E-2</v>
      </c>
      <c r="M53" s="67">
        <v>0.110473</v>
      </c>
      <c r="N53" s="68">
        <v>9.4650538172572851E-2</v>
      </c>
      <c r="O53" s="67">
        <v>99</v>
      </c>
      <c r="P53" s="68">
        <v>99</v>
      </c>
    </row>
    <row r="54" spans="1:16" ht="51" x14ac:dyDescent="0.25">
      <c r="A54" s="18"/>
      <c r="B54" s="20">
        <v>5002780</v>
      </c>
      <c r="C54" s="20" t="s">
        <v>1868</v>
      </c>
      <c r="D54" s="20">
        <v>3000515</v>
      </c>
      <c r="E54" s="20" t="s">
        <v>1857</v>
      </c>
      <c r="F54" s="20">
        <v>216</v>
      </c>
      <c r="G54" s="20" t="s">
        <v>1876</v>
      </c>
      <c r="H54" s="20">
        <v>452</v>
      </c>
      <c r="I54" s="20" t="s">
        <v>217</v>
      </c>
      <c r="J54" s="20">
        <v>452</v>
      </c>
      <c r="K54" s="20" t="s">
        <v>358</v>
      </c>
      <c r="L54" s="66">
        <v>7.5839000000000018E-2</v>
      </c>
      <c r="M54" s="67">
        <v>0.10873799999999999</v>
      </c>
      <c r="N54" s="68">
        <v>8.287334893248044E-2</v>
      </c>
      <c r="O54" s="67">
        <v>30</v>
      </c>
      <c r="P54" s="68">
        <v>30</v>
      </c>
    </row>
    <row r="55" spans="1:16" ht="51" x14ac:dyDescent="0.25">
      <c r="A55" s="18"/>
      <c r="B55" s="20">
        <v>5002780</v>
      </c>
      <c r="C55" s="20" t="s">
        <v>1868</v>
      </c>
      <c r="D55" s="20">
        <v>3000515</v>
      </c>
      <c r="E55" s="20" t="s">
        <v>1857</v>
      </c>
      <c r="F55" s="20">
        <v>216</v>
      </c>
      <c r="G55" s="20" t="s">
        <v>1876</v>
      </c>
      <c r="H55" s="20">
        <v>453</v>
      </c>
      <c r="I55" s="20" t="s">
        <v>218</v>
      </c>
      <c r="J55" s="20">
        <v>453</v>
      </c>
      <c r="K55" s="20" t="s">
        <v>359</v>
      </c>
      <c r="L55" s="66">
        <v>9.0944999999999998E-2</v>
      </c>
      <c r="M55" s="67">
        <v>0.20491599999999996</v>
      </c>
      <c r="N55" s="68">
        <v>0.19123472322826274</v>
      </c>
      <c r="O55" s="67">
        <v>112</v>
      </c>
      <c r="P55" s="68">
        <v>112</v>
      </c>
    </row>
    <row r="56" spans="1:16" ht="51" x14ac:dyDescent="0.25">
      <c r="A56" s="18"/>
      <c r="B56" s="20">
        <v>5002780</v>
      </c>
      <c r="C56" s="20" t="s">
        <v>1868</v>
      </c>
      <c r="D56" s="20">
        <v>3000515</v>
      </c>
      <c r="E56" s="20" t="s">
        <v>1857</v>
      </c>
      <c r="F56" s="20">
        <v>216</v>
      </c>
      <c r="G56" s="20" t="s">
        <v>1876</v>
      </c>
      <c r="H56" s="20">
        <v>454</v>
      </c>
      <c r="I56" s="20" t="s">
        <v>219</v>
      </c>
      <c r="J56" s="20">
        <v>454</v>
      </c>
      <c r="K56" s="20" t="s">
        <v>360</v>
      </c>
      <c r="L56" s="66">
        <v>6.0745E-2</v>
      </c>
      <c r="M56" s="67">
        <v>6.0732000000000001E-2</v>
      </c>
      <c r="N56" s="68">
        <v>6.0731203760951757E-2</v>
      </c>
      <c r="O56" s="67">
        <v>30</v>
      </c>
      <c r="P56" s="68">
        <v>30</v>
      </c>
    </row>
    <row r="57" spans="1:16" ht="51" x14ac:dyDescent="0.25">
      <c r="A57" s="18"/>
      <c r="B57" s="20">
        <v>5002780</v>
      </c>
      <c r="C57" s="20" t="s">
        <v>1868</v>
      </c>
      <c r="D57" s="20">
        <v>3000515</v>
      </c>
      <c r="E57" s="20" t="s">
        <v>1857</v>
      </c>
      <c r="F57" s="20">
        <v>216</v>
      </c>
      <c r="G57" s="20" t="s">
        <v>1876</v>
      </c>
      <c r="H57" s="20">
        <v>455</v>
      </c>
      <c r="I57" s="20" t="s">
        <v>220</v>
      </c>
      <c r="J57" s="20">
        <v>455</v>
      </c>
      <c r="K57" s="20" t="s">
        <v>361</v>
      </c>
      <c r="L57" s="66">
        <v>6.4400000000000004E-3</v>
      </c>
      <c r="M57" s="67">
        <v>2.5440000000000001E-2</v>
      </c>
      <c r="N57" s="68">
        <v>2.543796032841783E-2</v>
      </c>
      <c r="O57" s="67">
        <v>27</v>
      </c>
      <c r="P57" s="68">
        <v>18</v>
      </c>
    </row>
    <row r="58" spans="1:16" ht="51" x14ac:dyDescent="0.25">
      <c r="A58" s="18"/>
      <c r="B58" s="20">
        <v>5002780</v>
      </c>
      <c r="C58" s="20" t="s">
        <v>1868</v>
      </c>
      <c r="D58" s="20">
        <v>3000515</v>
      </c>
      <c r="E58" s="20" t="s">
        <v>1857</v>
      </c>
      <c r="F58" s="20">
        <v>216</v>
      </c>
      <c r="G58" s="20" t="s">
        <v>1876</v>
      </c>
      <c r="H58" s="20">
        <v>456</v>
      </c>
      <c r="I58" s="20" t="s">
        <v>221</v>
      </c>
      <c r="J58" s="20">
        <v>456</v>
      </c>
      <c r="K58" s="20" t="s">
        <v>362</v>
      </c>
      <c r="L58" s="66">
        <v>5.7860000000000002E-2</v>
      </c>
      <c r="M58" s="67">
        <v>0.140622</v>
      </c>
      <c r="N58" s="68">
        <v>0.13551036774879321</v>
      </c>
      <c r="O58" s="67">
        <v>39</v>
      </c>
      <c r="P58" s="68">
        <v>39</v>
      </c>
    </row>
    <row r="59" spans="1:16" ht="51" x14ac:dyDescent="0.25">
      <c r="A59" s="18"/>
      <c r="B59" s="20">
        <v>5002780</v>
      </c>
      <c r="C59" s="20" t="s">
        <v>1868</v>
      </c>
      <c r="D59" s="20">
        <v>3000515</v>
      </c>
      <c r="E59" s="20" t="s">
        <v>1857</v>
      </c>
      <c r="F59" s="20">
        <v>216</v>
      </c>
      <c r="G59" s="20" t="s">
        <v>1876</v>
      </c>
      <c r="H59" s="20">
        <v>457</v>
      </c>
      <c r="I59" s="20" t="s">
        <v>222</v>
      </c>
      <c r="J59" s="20">
        <v>457</v>
      </c>
      <c r="K59" s="20" t="s">
        <v>363</v>
      </c>
      <c r="L59" s="66">
        <v>6.6984999999999989E-2</v>
      </c>
      <c r="M59" s="67">
        <v>0.10784400000000001</v>
      </c>
      <c r="N59" s="68">
        <v>0.10773579392116517</v>
      </c>
      <c r="O59" s="67">
        <v>80</v>
      </c>
      <c r="P59" s="68">
        <v>80</v>
      </c>
    </row>
    <row r="60" spans="1:16" ht="51" x14ac:dyDescent="0.25">
      <c r="A60" s="18"/>
      <c r="B60" s="20">
        <v>5002780</v>
      </c>
      <c r="C60" s="20" t="s">
        <v>1868</v>
      </c>
      <c r="D60" s="20">
        <v>3000515</v>
      </c>
      <c r="E60" s="20" t="s">
        <v>1857</v>
      </c>
      <c r="F60" s="20">
        <v>216</v>
      </c>
      <c r="G60" s="20" t="s">
        <v>1876</v>
      </c>
      <c r="H60" s="20">
        <v>458</v>
      </c>
      <c r="I60" s="20" t="s">
        <v>223</v>
      </c>
      <c r="J60" s="20">
        <v>458</v>
      </c>
      <c r="K60" s="20" t="s">
        <v>364</v>
      </c>
      <c r="L60" s="66">
        <v>5.9360000000000003E-2</v>
      </c>
      <c r="M60" s="67">
        <v>0.1663</v>
      </c>
      <c r="N60" s="68">
        <v>0.1632104869640898</v>
      </c>
      <c r="O60" s="67">
        <v>10</v>
      </c>
      <c r="P60" s="68">
        <v>10</v>
      </c>
    </row>
    <row r="61" spans="1:16" ht="51" x14ac:dyDescent="0.25">
      <c r="A61" s="18"/>
      <c r="B61" s="20">
        <v>5002780</v>
      </c>
      <c r="C61" s="20" t="s">
        <v>1868</v>
      </c>
      <c r="D61" s="20">
        <v>3000515</v>
      </c>
      <c r="E61" s="20" t="s">
        <v>1857</v>
      </c>
      <c r="F61" s="20">
        <v>216</v>
      </c>
      <c r="G61" s="20" t="s">
        <v>1876</v>
      </c>
      <c r="H61" s="20">
        <v>459</v>
      </c>
      <c r="I61" s="20" t="s">
        <v>224</v>
      </c>
      <c r="J61" s="20">
        <v>459</v>
      </c>
      <c r="K61" s="20" t="s">
        <v>365</v>
      </c>
      <c r="L61" s="66">
        <v>7.5825000000000004E-2</v>
      </c>
      <c r="M61" s="67">
        <v>0.11687</v>
      </c>
      <c r="N61" s="68">
        <v>0.11670723056886345</v>
      </c>
      <c r="O61" s="67">
        <v>64</v>
      </c>
      <c r="P61" s="68">
        <v>64</v>
      </c>
    </row>
    <row r="62" spans="1:16" ht="51" x14ac:dyDescent="0.25">
      <c r="A62" s="18"/>
      <c r="B62" s="20">
        <v>5002780</v>
      </c>
      <c r="C62" s="20" t="s">
        <v>1868</v>
      </c>
      <c r="D62" s="20">
        <v>3000515</v>
      </c>
      <c r="E62" s="20" t="s">
        <v>1857</v>
      </c>
      <c r="F62" s="20">
        <v>216</v>
      </c>
      <c r="G62" s="20" t="s">
        <v>1876</v>
      </c>
      <c r="H62" s="20">
        <v>460</v>
      </c>
      <c r="I62" s="20" t="s">
        <v>225</v>
      </c>
      <c r="J62" s="20">
        <v>460</v>
      </c>
      <c r="K62" s="20" t="s">
        <v>366</v>
      </c>
      <c r="L62" s="66">
        <v>7.8399999999999997E-3</v>
      </c>
      <c r="M62" s="67">
        <v>2.8839999999999998E-2</v>
      </c>
      <c r="N62" s="68">
        <v>2.8806979935325217E-2</v>
      </c>
      <c r="O62" s="67">
        <v>40</v>
      </c>
      <c r="P62" s="68">
        <v>40</v>
      </c>
    </row>
    <row r="63" spans="1:16" ht="51" x14ac:dyDescent="0.25">
      <c r="A63" s="18"/>
      <c r="B63" s="20">
        <v>5002780</v>
      </c>
      <c r="C63" s="20" t="s">
        <v>1868</v>
      </c>
      <c r="D63" s="20">
        <v>3000515</v>
      </c>
      <c r="E63" s="20" t="s">
        <v>1857</v>
      </c>
      <c r="F63" s="20">
        <v>216</v>
      </c>
      <c r="G63" s="20" t="s">
        <v>1876</v>
      </c>
      <c r="H63" s="20">
        <v>461</v>
      </c>
      <c r="I63" s="20" t="s">
        <v>226</v>
      </c>
      <c r="J63" s="20">
        <v>461</v>
      </c>
      <c r="K63" s="20" t="s">
        <v>367</v>
      </c>
      <c r="L63" s="66">
        <v>7.9770999999999995E-2</v>
      </c>
      <c r="M63" s="67">
        <v>4.1352E-2</v>
      </c>
      <c r="N63" s="68">
        <v>4.1342589654959738E-2</v>
      </c>
      <c r="O63" s="67">
        <v>33</v>
      </c>
      <c r="P63" s="68">
        <v>33</v>
      </c>
    </row>
    <row r="64" spans="1:16" ht="51" x14ac:dyDescent="0.25">
      <c r="A64" s="18"/>
      <c r="B64" s="20">
        <v>5002780</v>
      </c>
      <c r="C64" s="20" t="s">
        <v>1868</v>
      </c>
      <c r="D64" s="20">
        <v>3000515</v>
      </c>
      <c r="E64" s="20" t="s">
        <v>1857</v>
      </c>
      <c r="F64" s="20">
        <v>216</v>
      </c>
      <c r="G64" s="20" t="s">
        <v>1876</v>
      </c>
      <c r="H64" s="20">
        <v>462</v>
      </c>
      <c r="I64" s="20" t="s">
        <v>227</v>
      </c>
      <c r="J64" s="20">
        <v>462</v>
      </c>
      <c r="K64" s="20" t="s">
        <v>368</v>
      </c>
      <c r="L64" s="66">
        <v>0.12778200000000001</v>
      </c>
      <c r="M64" s="67">
        <v>0.39322200000000002</v>
      </c>
      <c r="N64" s="68">
        <v>0.37912020739895524</v>
      </c>
      <c r="O64" s="67">
        <v>36</v>
      </c>
      <c r="P64" s="68">
        <v>36000</v>
      </c>
    </row>
    <row r="65" spans="1:16" ht="51" x14ac:dyDescent="0.25">
      <c r="A65" s="18"/>
      <c r="B65" s="20">
        <v>5002780</v>
      </c>
      <c r="C65" s="20" t="s">
        <v>1868</v>
      </c>
      <c r="D65" s="20">
        <v>3000515</v>
      </c>
      <c r="E65" s="20" t="s">
        <v>1857</v>
      </c>
      <c r="F65" s="20">
        <v>216</v>
      </c>
      <c r="G65" s="20" t="s">
        <v>1876</v>
      </c>
      <c r="H65" s="20">
        <v>463</v>
      </c>
      <c r="I65" s="20" t="s">
        <v>228</v>
      </c>
      <c r="J65" s="20">
        <v>463</v>
      </c>
      <c r="K65" s="20" t="s">
        <v>369</v>
      </c>
      <c r="L65" s="66">
        <v>6.2884999999999996E-2</v>
      </c>
      <c r="M65" s="67">
        <v>6.5649999999999986E-2</v>
      </c>
      <c r="N65" s="68">
        <v>6.5289949852740392E-2</v>
      </c>
      <c r="O65" s="67">
        <v>81</v>
      </c>
      <c r="P65" s="68">
        <v>81</v>
      </c>
    </row>
    <row r="66" spans="1:16" ht="51" x14ac:dyDescent="0.25">
      <c r="A66" s="18"/>
      <c r="B66" s="20">
        <v>5002780</v>
      </c>
      <c r="C66" s="20" t="s">
        <v>1868</v>
      </c>
      <c r="D66" s="20">
        <v>3000515</v>
      </c>
      <c r="E66" s="20" t="s">
        <v>1857</v>
      </c>
      <c r="F66" s="20">
        <v>216</v>
      </c>
      <c r="G66" s="20" t="s">
        <v>1876</v>
      </c>
      <c r="H66" s="20">
        <v>464</v>
      </c>
      <c r="I66" s="20" t="s">
        <v>229</v>
      </c>
      <c r="J66" s="20">
        <v>464</v>
      </c>
      <c r="K66" s="20" t="s">
        <v>370</v>
      </c>
      <c r="L66" s="66">
        <v>5.1899999999999995E-2</v>
      </c>
      <c r="M66" s="67">
        <v>4.7383000000000002E-2</v>
      </c>
      <c r="N66" s="68">
        <v>4.2427539345226251E-2</v>
      </c>
      <c r="O66" s="67">
        <v>18</v>
      </c>
      <c r="P66" s="68">
        <v>9</v>
      </c>
    </row>
    <row r="67" spans="1:16" ht="51" x14ac:dyDescent="0.25">
      <c r="A67" s="18"/>
      <c r="B67" s="20">
        <v>5002785</v>
      </c>
      <c r="C67" s="20" t="s">
        <v>1871</v>
      </c>
      <c r="D67" s="20">
        <v>3000515</v>
      </c>
      <c r="E67" s="20" t="s">
        <v>1857</v>
      </c>
      <c r="F67" s="20">
        <v>56</v>
      </c>
      <c r="G67" s="20" t="s">
        <v>300</v>
      </c>
      <c r="H67" s="20">
        <v>10</v>
      </c>
      <c r="I67" s="20" t="s">
        <v>108</v>
      </c>
      <c r="J67" s="20">
        <v>10</v>
      </c>
      <c r="K67" s="20" t="s">
        <v>1553</v>
      </c>
      <c r="L67" s="66">
        <v>0</v>
      </c>
      <c r="M67" s="67">
        <v>0.104925</v>
      </c>
      <c r="N67" s="68">
        <v>0.10117982204974396</v>
      </c>
      <c r="O67" s="67">
        <v>12060</v>
      </c>
      <c r="P67" s="68">
        <v>12600</v>
      </c>
    </row>
    <row r="68" spans="1:16" ht="51" x14ac:dyDescent="0.25">
      <c r="A68" s="18"/>
      <c r="B68" s="20">
        <v>5002785</v>
      </c>
      <c r="C68" s="20" t="s">
        <v>1871</v>
      </c>
      <c r="D68" s="20">
        <v>3000515</v>
      </c>
      <c r="E68" s="20" t="s">
        <v>1857</v>
      </c>
      <c r="F68" s="20">
        <v>56</v>
      </c>
      <c r="G68" s="20" t="s">
        <v>300</v>
      </c>
      <c r="H68" s="20">
        <v>10</v>
      </c>
      <c r="I68" s="20" t="s">
        <v>108</v>
      </c>
      <c r="J68" s="20">
        <v>26</v>
      </c>
      <c r="K68" s="20" t="s">
        <v>1554</v>
      </c>
      <c r="L68" s="66">
        <v>2.0763340000000001</v>
      </c>
      <c r="M68" s="67">
        <v>0.8144920000000001</v>
      </c>
      <c r="N68" s="68">
        <v>0.80991725018247962</v>
      </c>
      <c r="O68" s="67">
        <v>202624</v>
      </c>
      <c r="P68" s="68">
        <v>202624</v>
      </c>
    </row>
    <row r="69" spans="1:16" ht="51" x14ac:dyDescent="0.25">
      <c r="A69" s="18"/>
      <c r="B69" s="20">
        <v>5002785</v>
      </c>
      <c r="C69" s="20" t="s">
        <v>1871</v>
      </c>
      <c r="D69" s="20">
        <v>3000515</v>
      </c>
      <c r="E69" s="20" t="s">
        <v>1857</v>
      </c>
      <c r="F69" s="20">
        <v>56</v>
      </c>
      <c r="G69" s="20" t="s">
        <v>300</v>
      </c>
      <c r="H69" s="20">
        <v>440</v>
      </c>
      <c r="I69" s="20" t="s">
        <v>205</v>
      </c>
      <c r="J69" s="20">
        <v>440</v>
      </c>
      <c r="K69" s="20" t="s">
        <v>346</v>
      </c>
      <c r="L69" s="66">
        <v>8.8615000000000013E-2</v>
      </c>
      <c r="M69" s="67">
        <v>9.1145000000000004E-2</v>
      </c>
      <c r="N69" s="68">
        <v>9.1145001817494631E-2</v>
      </c>
      <c r="O69" s="67">
        <v>4788</v>
      </c>
      <c r="P69" s="68">
        <v>4788</v>
      </c>
    </row>
    <row r="70" spans="1:16" ht="51" x14ac:dyDescent="0.25">
      <c r="A70" s="18"/>
      <c r="B70" s="20">
        <v>5002785</v>
      </c>
      <c r="C70" s="20" t="s">
        <v>1871</v>
      </c>
      <c r="D70" s="20">
        <v>3000515</v>
      </c>
      <c r="E70" s="20" t="s">
        <v>1857</v>
      </c>
      <c r="F70" s="20">
        <v>56</v>
      </c>
      <c r="G70" s="20" t="s">
        <v>300</v>
      </c>
      <c r="H70" s="20">
        <v>441</v>
      </c>
      <c r="I70" s="20" t="s">
        <v>206</v>
      </c>
      <c r="J70" s="20">
        <v>441</v>
      </c>
      <c r="K70" s="20" t="s">
        <v>347</v>
      </c>
      <c r="L70" s="66">
        <v>6.6000000000000003E-2</v>
      </c>
      <c r="M70" s="67">
        <v>0.19816500000000001</v>
      </c>
      <c r="N70" s="68">
        <v>0.11663539812434465</v>
      </c>
      <c r="O70" s="67">
        <v>4440</v>
      </c>
      <c r="P70" s="68">
        <v>4440</v>
      </c>
    </row>
    <row r="71" spans="1:16" ht="51" x14ac:dyDescent="0.25">
      <c r="A71" s="18"/>
      <c r="B71" s="20">
        <v>5002785</v>
      </c>
      <c r="C71" s="20" t="s">
        <v>1871</v>
      </c>
      <c r="D71" s="20">
        <v>3000515</v>
      </c>
      <c r="E71" s="20" t="s">
        <v>1857</v>
      </c>
      <c r="F71" s="20">
        <v>56</v>
      </c>
      <c r="G71" s="20" t="s">
        <v>300</v>
      </c>
      <c r="H71" s="20">
        <v>442</v>
      </c>
      <c r="I71" s="20" t="s">
        <v>207</v>
      </c>
      <c r="J71" s="20">
        <v>442</v>
      </c>
      <c r="K71" s="20" t="s">
        <v>348</v>
      </c>
      <c r="L71" s="66">
        <v>0.344777</v>
      </c>
      <c r="M71" s="67">
        <v>0.33123599999999992</v>
      </c>
      <c r="N71" s="68">
        <v>0.33119432707644592</v>
      </c>
      <c r="O71" s="67">
        <v>1760</v>
      </c>
      <c r="P71" s="68">
        <v>1760</v>
      </c>
    </row>
    <row r="72" spans="1:16" ht="51" x14ac:dyDescent="0.25">
      <c r="A72" s="18"/>
      <c r="B72" s="20">
        <v>5002785</v>
      </c>
      <c r="C72" s="20" t="s">
        <v>1871</v>
      </c>
      <c r="D72" s="20">
        <v>3000515</v>
      </c>
      <c r="E72" s="20" t="s">
        <v>1857</v>
      </c>
      <c r="F72" s="20">
        <v>56</v>
      </c>
      <c r="G72" s="20" t="s">
        <v>300</v>
      </c>
      <c r="H72" s="20">
        <v>443</v>
      </c>
      <c r="I72" s="20" t="s">
        <v>208</v>
      </c>
      <c r="J72" s="20">
        <v>443</v>
      </c>
      <c r="K72" s="20" t="s">
        <v>349</v>
      </c>
      <c r="L72" s="66">
        <v>0.25450499999999998</v>
      </c>
      <c r="M72" s="67">
        <v>0.20746999999999999</v>
      </c>
      <c r="N72" s="68">
        <v>0.17450253001879901</v>
      </c>
      <c r="O72" s="67">
        <v>11635</v>
      </c>
      <c r="P72" s="68">
        <v>7280</v>
      </c>
    </row>
    <row r="73" spans="1:16" ht="51" x14ac:dyDescent="0.25">
      <c r="A73" s="18"/>
      <c r="B73" s="20">
        <v>5002785</v>
      </c>
      <c r="C73" s="20" t="s">
        <v>1871</v>
      </c>
      <c r="D73" s="20">
        <v>3000515</v>
      </c>
      <c r="E73" s="20" t="s">
        <v>1857</v>
      </c>
      <c r="F73" s="20">
        <v>56</v>
      </c>
      <c r="G73" s="20" t="s">
        <v>300</v>
      </c>
      <c r="H73" s="20">
        <v>444</v>
      </c>
      <c r="I73" s="20" t="s">
        <v>209</v>
      </c>
      <c r="J73" s="20">
        <v>444</v>
      </c>
      <c r="K73" s="20" t="s">
        <v>350</v>
      </c>
      <c r="L73" s="66">
        <v>0.878104</v>
      </c>
      <c r="M73" s="67">
        <v>0.14805200000000002</v>
      </c>
      <c r="N73" s="68">
        <v>0.1391605005483143</v>
      </c>
      <c r="O73" s="67">
        <v>3780</v>
      </c>
      <c r="P73" s="68">
        <v>3340</v>
      </c>
    </row>
    <row r="74" spans="1:16" ht="51" x14ac:dyDescent="0.25">
      <c r="A74" s="18"/>
      <c r="B74" s="20">
        <v>5002785</v>
      </c>
      <c r="C74" s="20" t="s">
        <v>1871</v>
      </c>
      <c r="D74" s="20">
        <v>3000515</v>
      </c>
      <c r="E74" s="20" t="s">
        <v>1857</v>
      </c>
      <c r="F74" s="20">
        <v>56</v>
      </c>
      <c r="G74" s="20" t="s">
        <v>300</v>
      </c>
      <c r="H74" s="20">
        <v>445</v>
      </c>
      <c r="I74" s="20" t="s">
        <v>210</v>
      </c>
      <c r="J74" s="20">
        <v>445</v>
      </c>
      <c r="K74" s="20" t="s">
        <v>351</v>
      </c>
      <c r="L74" s="66">
        <v>0.14752999999999999</v>
      </c>
      <c r="M74" s="67">
        <v>0.22353000000000001</v>
      </c>
      <c r="N74" s="68">
        <v>0.21873060204961803</v>
      </c>
      <c r="O74" s="67">
        <v>31995</v>
      </c>
      <c r="P74" s="68">
        <v>31995</v>
      </c>
    </row>
    <row r="75" spans="1:16" ht="51" x14ac:dyDescent="0.25">
      <c r="A75" s="18"/>
      <c r="B75" s="20">
        <v>5002785</v>
      </c>
      <c r="C75" s="20" t="s">
        <v>1871</v>
      </c>
      <c r="D75" s="20">
        <v>3000515</v>
      </c>
      <c r="E75" s="20" t="s">
        <v>1857</v>
      </c>
      <c r="F75" s="20">
        <v>56</v>
      </c>
      <c r="G75" s="20" t="s">
        <v>300</v>
      </c>
      <c r="H75" s="20">
        <v>446</v>
      </c>
      <c r="I75" s="20" t="s">
        <v>211</v>
      </c>
      <c r="J75" s="20">
        <v>446</v>
      </c>
      <c r="K75" s="20" t="s">
        <v>352</v>
      </c>
      <c r="L75" s="66">
        <v>9.3175000000000008E-2</v>
      </c>
      <c r="M75" s="67">
        <v>0.18417500000000003</v>
      </c>
      <c r="N75" s="68">
        <v>0.1601281997282058</v>
      </c>
      <c r="O75" s="67">
        <v>5216</v>
      </c>
      <c r="P75" s="68">
        <v>5216</v>
      </c>
    </row>
    <row r="76" spans="1:16" ht="51" x14ac:dyDescent="0.25">
      <c r="A76" s="18"/>
      <c r="B76" s="20">
        <v>5002785</v>
      </c>
      <c r="C76" s="20" t="s">
        <v>1871</v>
      </c>
      <c r="D76" s="20">
        <v>3000515</v>
      </c>
      <c r="E76" s="20" t="s">
        <v>1857</v>
      </c>
      <c r="F76" s="20">
        <v>56</v>
      </c>
      <c r="G76" s="20" t="s">
        <v>300</v>
      </c>
      <c r="H76" s="20">
        <v>447</v>
      </c>
      <c r="I76" s="20" t="s">
        <v>212</v>
      </c>
      <c r="J76" s="20">
        <v>447</v>
      </c>
      <c r="K76" s="20" t="s">
        <v>353</v>
      </c>
      <c r="L76" s="66">
        <v>0.54463700000000004</v>
      </c>
      <c r="M76" s="67">
        <v>0.25568199999999996</v>
      </c>
      <c r="N76" s="68">
        <v>0.10498035991622601</v>
      </c>
      <c r="O76" s="67">
        <v>10458</v>
      </c>
      <c r="P76" s="68">
        <v>10458</v>
      </c>
    </row>
    <row r="77" spans="1:16" ht="51" x14ac:dyDescent="0.25">
      <c r="A77" s="18"/>
      <c r="B77" s="20">
        <v>5002785</v>
      </c>
      <c r="C77" s="20" t="s">
        <v>1871</v>
      </c>
      <c r="D77" s="20">
        <v>3000515</v>
      </c>
      <c r="E77" s="20" t="s">
        <v>1857</v>
      </c>
      <c r="F77" s="20">
        <v>56</v>
      </c>
      <c r="G77" s="20" t="s">
        <v>300</v>
      </c>
      <c r="H77" s="20">
        <v>448</v>
      </c>
      <c r="I77" s="20" t="s">
        <v>213</v>
      </c>
      <c r="J77" s="20">
        <v>448</v>
      </c>
      <c r="K77" s="20" t="s">
        <v>354</v>
      </c>
      <c r="L77" s="66">
        <v>0.18767600000000001</v>
      </c>
      <c r="M77" s="67">
        <v>0.19819300000000001</v>
      </c>
      <c r="N77" s="68">
        <v>0.17270539340097457</v>
      </c>
      <c r="O77" s="67">
        <v>6432</v>
      </c>
      <c r="P77" s="68">
        <v>5640</v>
      </c>
    </row>
    <row r="78" spans="1:16" ht="51" x14ac:dyDescent="0.25">
      <c r="A78" s="18"/>
      <c r="B78" s="20">
        <v>5002785</v>
      </c>
      <c r="C78" s="20" t="s">
        <v>1871</v>
      </c>
      <c r="D78" s="20">
        <v>3000515</v>
      </c>
      <c r="E78" s="20" t="s">
        <v>1857</v>
      </c>
      <c r="F78" s="20">
        <v>56</v>
      </c>
      <c r="G78" s="20" t="s">
        <v>300</v>
      </c>
      <c r="H78" s="20">
        <v>449</v>
      </c>
      <c r="I78" s="20" t="s">
        <v>214</v>
      </c>
      <c r="J78" s="20">
        <v>449</v>
      </c>
      <c r="K78" s="20" t="s">
        <v>355</v>
      </c>
      <c r="L78" s="66">
        <v>0.22547600000000004</v>
      </c>
      <c r="M78" s="67">
        <v>0.18110900000000005</v>
      </c>
      <c r="N78" s="68">
        <v>0.18110840444569476</v>
      </c>
      <c r="O78" s="67">
        <v>6935</v>
      </c>
      <c r="P78" s="68">
        <v>6935</v>
      </c>
    </row>
    <row r="79" spans="1:16" ht="51" x14ac:dyDescent="0.25">
      <c r="A79" s="18"/>
      <c r="B79" s="20">
        <v>5002785</v>
      </c>
      <c r="C79" s="20" t="s">
        <v>1871</v>
      </c>
      <c r="D79" s="20">
        <v>3000515</v>
      </c>
      <c r="E79" s="20" t="s">
        <v>1857</v>
      </c>
      <c r="F79" s="20">
        <v>56</v>
      </c>
      <c r="G79" s="20" t="s">
        <v>300</v>
      </c>
      <c r="H79" s="20">
        <v>450</v>
      </c>
      <c r="I79" s="20" t="s">
        <v>215</v>
      </c>
      <c r="J79" s="20">
        <v>450</v>
      </c>
      <c r="K79" s="20" t="s">
        <v>356</v>
      </c>
      <c r="L79" s="66">
        <v>0.91700799999999993</v>
      </c>
      <c r="M79" s="67">
        <v>0.2447</v>
      </c>
      <c r="N79" s="68">
        <v>0.23863883272861131</v>
      </c>
      <c r="O79" s="67">
        <v>17682</v>
      </c>
      <c r="P79" s="68">
        <v>17682</v>
      </c>
    </row>
    <row r="80" spans="1:16" ht="51" x14ac:dyDescent="0.25">
      <c r="A80" s="18"/>
      <c r="B80" s="20">
        <v>5002785</v>
      </c>
      <c r="C80" s="20" t="s">
        <v>1871</v>
      </c>
      <c r="D80" s="20">
        <v>3000515</v>
      </c>
      <c r="E80" s="20" t="s">
        <v>1857</v>
      </c>
      <c r="F80" s="20">
        <v>56</v>
      </c>
      <c r="G80" s="20" t="s">
        <v>300</v>
      </c>
      <c r="H80" s="20">
        <v>451</v>
      </c>
      <c r="I80" s="20" t="s">
        <v>216</v>
      </c>
      <c r="J80" s="20">
        <v>451</v>
      </c>
      <c r="K80" s="20" t="s">
        <v>357</v>
      </c>
      <c r="L80" s="66">
        <v>0.46788800000000003</v>
      </c>
      <c r="M80" s="67">
        <v>0.19894799999999999</v>
      </c>
      <c r="N80" s="68">
        <v>0.16168918064795434</v>
      </c>
      <c r="O80" s="67">
        <v>83680</v>
      </c>
      <c r="P80" s="68">
        <v>82400</v>
      </c>
    </row>
    <row r="81" spans="1:16" ht="51" x14ac:dyDescent="0.25">
      <c r="A81" s="18"/>
      <c r="B81" s="20">
        <v>5002785</v>
      </c>
      <c r="C81" s="20" t="s">
        <v>1871</v>
      </c>
      <c r="D81" s="20">
        <v>3000515</v>
      </c>
      <c r="E81" s="20" t="s">
        <v>1857</v>
      </c>
      <c r="F81" s="20">
        <v>56</v>
      </c>
      <c r="G81" s="20" t="s">
        <v>300</v>
      </c>
      <c r="H81" s="20">
        <v>452</v>
      </c>
      <c r="I81" s="20" t="s">
        <v>217</v>
      </c>
      <c r="J81" s="20">
        <v>452</v>
      </c>
      <c r="K81" s="20" t="s">
        <v>358</v>
      </c>
      <c r="L81" s="66">
        <v>9.8415000000000002E-2</v>
      </c>
      <c r="M81" s="67">
        <v>0.10916700000000001</v>
      </c>
      <c r="N81" s="68">
        <v>0.10820785816758871</v>
      </c>
      <c r="O81" s="67">
        <v>7767</v>
      </c>
      <c r="P81" s="68">
        <v>7722</v>
      </c>
    </row>
    <row r="82" spans="1:16" ht="51" x14ac:dyDescent="0.25">
      <c r="A82" s="18"/>
      <c r="B82" s="20">
        <v>5002785</v>
      </c>
      <c r="C82" s="20" t="s">
        <v>1871</v>
      </c>
      <c r="D82" s="20">
        <v>3000515</v>
      </c>
      <c r="E82" s="20" t="s">
        <v>1857</v>
      </c>
      <c r="F82" s="20">
        <v>56</v>
      </c>
      <c r="G82" s="20" t="s">
        <v>300</v>
      </c>
      <c r="H82" s="20">
        <v>453</v>
      </c>
      <c r="I82" s="20" t="s">
        <v>218</v>
      </c>
      <c r="J82" s="20">
        <v>453</v>
      </c>
      <c r="K82" s="20" t="s">
        <v>359</v>
      </c>
      <c r="L82" s="66">
        <v>0</v>
      </c>
      <c r="M82" s="67">
        <v>0.16018999999999997</v>
      </c>
      <c r="N82" s="68">
        <v>0.11671860000205925</v>
      </c>
      <c r="O82" s="67">
        <v>1100</v>
      </c>
      <c r="P82" s="68">
        <v>1100</v>
      </c>
    </row>
    <row r="83" spans="1:16" ht="51" x14ac:dyDescent="0.25">
      <c r="A83" s="18"/>
      <c r="B83" s="20">
        <v>5002785</v>
      </c>
      <c r="C83" s="20" t="s">
        <v>1871</v>
      </c>
      <c r="D83" s="20">
        <v>3000515</v>
      </c>
      <c r="E83" s="20" t="s">
        <v>1857</v>
      </c>
      <c r="F83" s="20">
        <v>56</v>
      </c>
      <c r="G83" s="20" t="s">
        <v>300</v>
      </c>
      <c r="H83" s="20">
        <v>454</v>
      </c>
      <c r="I83" s="20" t="s">
        <v>219</v>
      </c>
      <c r="J83" s="20">
        <v>454</v>
      </c>
      <c r="K83" s="20" t="s">
        <v>360</v>
      </c>
      <c r="L83" s="66">
        <v>4.734E-2</v>
      </c>
      <c r="M83" s="67">
        <v>4.7328000000000002E-2</v>
      </c>
      <c r="N83" s="68">
        <v>4.7327779676379578E-2</v>
      </c>
      <c r="O83" s="67">
        <v>855</v>
      </c>
      <c r="P83" s="68">
        <v>549</v>
      </c>
    </row>
    <row r="84" spans="1:16" ht="51" x14ac:dyDescent="0.25">
      <c r="A84" s="18"/>
      <c r="B84" s="20">
        <v>5002785</v>
      </c>
      <c r="C84" s="20" t="s">
        <v>1871</v>
      </c>
      <c r="D84" s="20">
        <v>3000515</v>
      </c>
      <c r="E84" s="20" t="s">
        <v>1857</v>
      </c>
      <c r="F84" s="20">
        <v>56</v>
      </c>
      <c r="G84" s="20" t="s">
        <v>300</v>
      </c>
      <c r="H84" s="20">
        <v>455</v>
      </c>
      <c r="I84" s="20" t="s">
        <v>220</v>
      </c>
      <c r="J84" s="20">
        <v>455</v>
      </c>
      <c r="K84" s="20" t="s">
        <v>361</v>
      </c>
      <c r="L84" s="66">
        <v>0.12778500000000001</v>
      </c>
      <c r="M84" s="67">
        <v>0.151785</v>
      </c>
      <c r="N84" s="68">
        <v>0.14630611080792733</v>
      </c>
      <c r="O84" s="67">
        <v>1515</v>
      </c>
      <c r="P84" s="68">
        <v>1350</v>
      </c>
    </row>
    <row r="85" spans="1:16" ht="51" x14ac:dyDescent="0.25">
      <c r="A85" s="18"/>
      <c r="B85" s="20">
        <v>5002785</v>
      </c>
      <c r="C85" s="20" t="s">
        <v>1871</v>
      </c>
      <c r="D85" s="20">
        <v>3000515</v>
      </c>
      <c r="E85" s="20" t="s">
        <v>1857</v>
      </c>
      <c r="F85" s="20">
        <v>56</v>
      </c>
      <c r="G85" s="20" t="s">
        <v>300</v>
      </c>
      <c r="H85" s="20">
        <v>456</v>
      </c>
      <c r="I85" s="20" t="s">
        <v>221</v>
      </c>
      <c r="J85" s="20">
        <v>456</v>
      </c>
      <c r="K85" s="20" t="s">
        <v>362</v>
      </c>
      <c r="L85" s="66">
        <v>3.1375E-2</v>
      </c>
      <c r="M85" s="67">
        <v>9.6138000000000001E-2</v>
      </c>
      <c r="N85" s="68">
        <v>9.5692998773301952E-2</v>
      </c>
      <c r="O85" s="67">
        <v>7964</v>
      </c>
      <c r="P85" s="68">
        <v>7964</v>
      </c>
    </row>
    <row r="86" spans="1:16" ht="51" x14ac:dyDescent="0.25">
      <c r="A86" s="18"/>
      <c r="B86" s="20">
        <v>5002785</v>
      </c>
      <c r="C86" s="20" t="s">
        <v>1871</v>
      </c>
      <c r="D86" s="20">
        <v>3000515</v>
      </c>
      <c r="E86" s="20" t="s">
        <v>1857</v>
      </c>
      <c r="F86" s="20">
        <v>56</v>
      </c>
      <c r="G86" s="20" t="s">
        <v>300</v>
      </c>
      <c r="H86" s="20">
        <v>457</v>
      </c>
      <c r="I86" s="20" t="s">
        <v>222</v>
      </c>
      <c r="J86" s="20">
        <v>457</v>
      </c>
      <c r="K86" s="20" t="s">
        <v>363</v>
      </c>
      <c r="L86" s="66">
        <v>2.5008000000000002E-2</v>
      </c>
      <c r="M86" s="67">
        <v>0.16295699999999999</v>
      </c>
      <c r="N86" s="68">
        <v>0.16285286084166728</v>
      </c>
      <c r="O86" s="67">
        <v>8622</v>
      </c>
      <c r="P86" s="68">
        <v>8622</v>
      </c>
    </row>
    <row r="87" spans="1:16" ht="51" x14ac:dyDescent="0.25">
      <c r="A87" s="18"/>
      <c r="B87" s="20">
        <v>5002785</v>
      </c>
      <c r="C87" s="20" t="s">
        <v>1871</v>
      </c>
      <c r="D87" s="20">
        <v>3000515</v>
      </c>
      <c r="E87" s="20" t="s">
        <v>1857</v>
      </c>
      <c r="F87" s="20">
        <v>56</v>
      </c>
      <c r="G87" s="20" t="s">
        <v>300</v>
      </c>
      <c r="H87" s="20">
        <v>458</v>
      </c>
      <c r="I87" s="20" t="s">
        <v>223</v>
      </c>
      <c r="J87" s="20">
        <v>458</v>
      </c>
      <c r="K87" s="20" t="s">
        <v>364</v>
      </c>
      <c r="L87" s="66">
        <v>0.15168500000000001</v>
      </c>
      <c r="M87" s="67">
        <v>0.13270500000000002</v>
      </c>
      <c r="N87" s="68">
        <v>0.12948934693122283</v>
      </c>
      <c r="O87" s="67">
        <v>7210</v>
      </c>
      <c r="P87" s="68">
        <v>15000</v>
      </c>
    </row>
    <row r="88" spans="1:16" ht="51" x14ac:dyDescent="0.25">
      <c r="A88" s="18"/>
      <c r="B88" s="20">
        <v>5002785</v>
      </c>
      <c r="C88" s="20" t="s">
        <v>1871</v>
      </c>
      <c r="D88" s="20">
        <v>3000515</v>
      </c>
      <c r="E88" s="20" t="s">
        <v>1857</v>
      </c>
      <c r="F88" s="20">
        <v>56</v>
      </c>
      <c r="G88" s="20" t="s">
        <v>300</v>
      </c>
      <c r="H88" s="20">
        <v>459</v>
      </c>
      <c r="I88" s="20" t="s">
        <v>224</v>
      </c>
      <c r="J88" s="20">
        <v>459</v>
      </c>
      <c r="K88" s="20" t="s">
        <v>365</v>
      </c>
      <c r="L88" s="66">
        <v>0.21800800000000001</v>
      </c>
      <c r="M88" s="67">
        <v>0.12526300000000001</v>
      </c>
      <c r="N88" s="68">
        <v>0.12490427709417418</v>
      </c>
      <c r="O88" s="67">
        <v>11011</v>
      </c>
      <c r="P88" s="68">
        <v>11011</v>
      </c>
    </row>
    <row r="89" spans="1:16" ht="51" x14ac:dyDescent="0.25">
      <c r="A89" s="18"/>
      <c r="B89" s="20">
        <v>5002785</v>
      </c>
      <c r="C89" s="20" t="s">
        <v>1871</v>
      </c>
      <c r="D89" s="20">
        <v>3000515</v>
      </c>
      <c r="E89" s="20" t="s">
        <v>1857</v>
      </c>
      <c r="F89" s="20">
        <v>56</v>
      </c>
      <c r="G89" s="20" t="s">
        <v>300</v>
      </c>
      <c r="H89" s="20">
        <v>460</v>
      </c>
      <c r="I89" s="20" t="s">
        <v>225</v>
      </c>
      <c r="J89" s="20">
        <v>460</v>
      </c>
      <c r="K89" s="20" t="s">
        <v>366</v>
      </c>
      <c r="L89" s="66">
        <v>0.138545</v>
      </c>
      <c r="M89" s="67">
        <v>0.11554500000000001</v>
      </c>
      <c r="N89" s="68">
        <v>0.11225799139356241</v>
      </c>
      <c r="O89" s="67">
        <v>855</v>
      </c>
      <c r="P89" s="68">
        <v>990</v>
      </c>
    </row>
    <row r="90" spans="1:16" ht="51" x14ac:dyDescent="0.25">
      <c r="A90" s="18"/>
      <c r="B90" s="20">
        <v>5002785</v>
      </c>
      <c r="C90" s="20" t="s">
        <v>1871</v>
      </c>
      <c r="D90" s="20">
        <v>3000515</v>
      </c>
      <c r="E90" s="20" t="s">
        <v>1857</v>
      </c>
      <c r="F90" s="20">
        <v>56</v>
      </c>
      <c r="G90" s="20" t="s">
        <v>300</v>
      </c>
      <c r="H90" s="20">
        <v>461</v>
      </c>
      <c r="I90" s="20" t="s">
        <v>226</v>
      </c>
      <c r="J90" s="20">
        <v>461</v>
      </c>
      <c r="K90" s="20" t="s">
        <v>367</v>
      </c>
      <c r="L90" s="66">
        <v>0</v>
      </c>
      <c r="M90" s="67">
        <v>8.0734E-2</v>
      </c>
      <c r="N90" s="68">
        <v>8.0728229484520853E-2</v>
      </c>
      <c r="O90" s="67">
        <v>10</v>
      </c>
      <c r="P90" s="68">
        <v>10</v>
      </c>
    </row>
    <row r="91" spans="1:16" ht="51" x14ac:dyDescent="0.25">
      <c r="A91" s="18"/>
      <c r="B91" s="20">
        <v>5002785</v>
      </c>
      <c r="C91" s="20" t="s">
        <v>1871</v>
      </c>
      <c r="D91" s="20">
        <v>3000515</v>
      </c>
      <c r="E91" s="20" t="s">
        <v>1857</v>
      </c>
      <c r="F91" s="20">
        <v>56</v>
      </c>
      <c r="G91" s="20" t="s">
        <v>300</v>
      </c>
      <c r="H91" s="20">
        <v>462</v>
      </c>
      <c r="I91" s="20" t="s">
        <v>227</v>
      </c>
      <c r="J91" s="20">
        <v>462</v>
      </c>
      <c r="K91" s="20" t="s">
        <v>368</v>
      </c>
      <c r="L91" s="66">
        <v>0</v>
      </c>
      <c r="M91" s="67">
        <v>9.7934999999999994E-2</v>
      </c>
      <c r="N91" s="68">
        <v>9.7934000194072723E-2</v>
      </c>
      <c r="O91" s="67">
        <v>74</v>
      </c>
      <c r="P91" s="68">
        <v>74</v>
      </c>
    </row>
    <row r="92" spans="1:16" ht="51" x14ac:dyDescent="0.25">
      <c r="A92" s="18"/>
      <c r="B92" s="20">
        <v>5002785</v>
      </c>
      <c r="C92" s="20" t="s">
        <v>1871</v>
      </c>
      <c r="D92" s="20">
        <v>3000515</v>
      </c>
      <c r="E92" s="20" t="s">
        <v>1857</v>
      </c>
      <c r="F92" s="20">
        <v>56</v>
      </c>
      <c r="G92" s="20" t="s">
        <v>300</v>
      </c>
      <c r="H92" s="20">
        <v>463</v>
      </c>
      <c r="I92" s="20" t="s">
        <v>228</v>
      </c>
      <c r="J92" s="20">
        <v>463</v>
      </c>
      <c r="K92" s="20" t="s">
        <v>369</v>
      </c>
      <c r="L92" s="66">
        <v>7.8115000000000004E-2</v>
      </c>
      <c r="M92" s="67">
        <v>7.9545999999999992E-2</v>
      </c>
      <c r="N92" s="68">
        <v>7.9545951040927321E-2</v>
      </c>
      <c r="O92" s="67">
        <v>3216</v>
      </c>
      <c r="P92" s="68">
        <v>3216</v>
      </c>
    </row>
    <row r="93" spans="1:16" ht="51" x14ac:dyDescent="0.25">
      <c r="A93" s="18"/>
      <c r="B93" s="20">
        <v>5002786</v>
      </c>
      <c r="C93" s="20" t="s">
        <v>1872</v>
      </c>
      <c r="D93" s="20">
        <v>3000515</v>
      </c>
      <c r="E93" s="20" t="s">
        <v>1857</v>
      </c>
      <c r="F93" s="20">
        <v>56</v>
      </c>
      <c r="G93" s="20" t="s">
        <v>300</v>
      </c>
      <c r="H93" s="20">
        <v>10</v>
      </c>
      <c r="I93" s="20" t="s">
        <v>108</v>
      </c>
      <c r="J93" s="20">
        <v>26</v>
      </c>
      <c r="K93" s="20" t="s">
        <v>1554</v>
      </c>
      <c r="L93" s="66">
        <v>2.12548</v>
      </c>
      <c r="M93" s="67">
        <v>1.8257989999999999</v>
      </c>
      <c r="N93" s="68">
        <v>1.8257969715632498</v>
      </c>
      <c r="O93" s="67">
        <v>149266</v>
      </c>
      <c r="P93" s="68">
        <v>149266</v>
      </c>
    </row>
    <row r="94" spans="1:16" ht="51" x14ac:dyDescent="0.25">
      <c r="A94" s="18"/>
      <c r="B94" s="20">
        <v>5002786</v>
      </c>
      <c r="C94" s="20" t="s">
        <v>1872</v>
      </c>
      <c r="D94" s="20">
        <v>3000515</v>
      </c>
      <c r="E94" s="20" t="s">
        <v>1857</v>
      </c>
      <c r="F94" s="20">
        <v>56</v>
      </c>
      <c r="G94" s="20" t="s">
        <v>300</v>
      </c>
      <c r="H94" s="20">
        <v>440</v>
      </c>
      <c r="I94" s="20" t="s">
        <v>205</v>
      </c>
      <c r="J94" s="20">
        <v>440</v>
      </c>
      <c r="K94" s="20" t="s">
        <v>346</v>
      </c>
      <c r="L94" s="66">
        <v>8.0150000000000013E-2</v>
      </c>
      <c r="M94" s="67">
        <v>8.4795999999999996E-2</v>
      </c>
      <c r="N94" s="68">
        <v>8.4795288741588593E-2</v>
      </c>
      <c r="O94" s="67">
        <v>2970</v>
      </c>
      <c r="P94" s="68">
        <v>2970</v>
      </c>
    </row>
    <row r="95" spans="1:16" ht="51" x14ac:dyDescent="0.25">
      <c r="A95" s="18"/>
      <c r="B95" s="20">
        <v>5002786</v>
      </c>
      <c r="C95" s="20" t="s">
        <v>1872</v>
      </c>
      <c r="D95" s="20">
        <v>3000515</v>
      </c>
      <c r="E95" s="20" t="s">
        <v>1857</v>
      </c>
      <c r="F95" s="20">
        <v>56</v>
      </c>
      <c r="G95" s="20" t="s">
        <v>300</v>
      </c>
      <c r="H95" s="20">
        <v>441</v>
      </c>
      <c r="I95" s="20" t="s">
        <v>206</v>
      </c>
      <c r="J95" s="20">
        <v>441</v>
      </c>
      <c r="K95" s="20" t="s">
        <v>347</v>
      </c>
      <c r="L95" s="66">
        <v>0</v>
      </c>
      <c r="M95" s="67">
        <v>3.1610000000000006E-2</v>
      </c>
      <c r="N95" s="68">
        <v>1.0609999997541308E-2</v>
      </c>
      <c r="O95" s="67">
        <v>70</v>
      </c>
      <c r="P95" s="68">
        <v>70</v>
      </c>
    </row>
    <row r="96" spans="1:16" ht="51" x14ac:dyDescent="0.25">
      <c r="A96" s="18"/>
      <c r="B96" s="20">
        <v>5002786</v>
      </c>
      <c r="C96" s="20" t="s">
        <v>1872</v>
      </c>
      <c r="D96" s="20">
        <v>3000515</v>
      </c>
      <c r="E96" s="20" t="s">
        <v>1857</v>
      </c>
      <c r="F96" s="20">
        <v>56</v>
      </c>
      <c r="G96" s="20" t="s">
        <v>300</v>
      </c>
      <c r="H96" s="20">
        <v>442</v>
      </c>
      <c r="I96" s="20" t="s">
        <v>207</v>
      </c>
      <c r="J96" s="20">
        <v>442</v>
      </c>
      <c r="K96" s="20" t="s">
        <v>348</v>
      </c>
      <c r="L96" s="66">
        <v>3.1280000000000002E-2</v>
      </c>
      <c r="M96" s="67">
        <v>4.5200000000000004E-2</v>
      </c>
      <c r="N96" s="68">
        <v>4.5197999803349376E-2</v>
      </c>
      <c r="O96" s="67">
        <v>2100</v>
      </c>
      <c r="P96" s="68">
        <v>2100</v>
      </c>
    </row>
    <row r="97" spans="1:16" ht="51" x14ac:dyDescent="0.25">
      <c r="A97" s="18"/>
      <c r="B97" s="20">
        <v>5002786</v>
      </c>
      <c r="C97" s="20" t="s">
        <v>1872</v>
      </c>
      <c r="D97" s="20">
        <v>3000515</v>
      </c>
      <c r="E97" s="20" t="s">
        <v>1857</v>
      </c>
      <c r="F97" s="20">
        <v>56</v>
      </c>
      <c r="G97" s="20" t="s">
        <v>300</v>
      </c>
      <c r="H97" s="20">
        <v>443</v>
      </c>
      <c r="I97" s="20" t="s">
        <v>208</v>
      </c>
      <c r="J97" s="20">
        <v>443</v>
      </c>
      <c r="K97" s="20" t="s">
        <v>349</v>
      </c>
      <c r="L97" s="66">
        <v>2.0339999999999997E-2</v>
      </c>
      <c r="M97" s="67">
        <v>1.8170000000000002E-2</v>
      </c>
      <c r="N97" s="68">
        <v>1.1836000194307417E-2</v>
      </c>
      <c r="O97" s="67">
        <v>2430</v>
      </c>
      <c r="P97" s="68">
        <v>2070</v>
      </c>
    </row>
    <row r="98" spans="1:16" ht="51" x14ac:dyDescent="0.25">
      <c r="A98" s="18"/>
      <c r="B98" s="20">
        <v>5002786</v>
      </c>
      <c r="C98" s="20" t="s">
        <v>1872</v>
      </c>
      <c r="D98" s="20">
        <v>3000515</v>
      </c>
      <c r="E98" s="20" t="s">
        <v>1857</v>
      </c>
      <c r="F98" s="20">
        <v>56</v>
      </c>
      <c r="G98" s="20" t="s">
        <v>300</v>
      </c>
      <c r="H98" s="20">
        <v>444</v>
      </c>
      <c r="I98" s="20" t="s">
        <v>209</v>
      </c>
      <c r="J98" s="20">
        <v>444</v>
      </c>
      <c r="K98" s="20" t="s">
        <v>350</v>
      </c>
      <c r="L98" s="66">
        <v>3.9569999999999994E-2</v>
      </c>
      <c r="M98" s="67">
        <v>4.3570000000000005E-2</v>
      </c>
      <c r="N98" s="68">
        <v>3.7472999312740285E-2</v>
      </c>
      <c r="O98" s="67">
        <v>2160</v>
      </c>
      <c r="P98" s="68">
        <v>2160</v>
      </c>
    </row>
    <row r="99" spans="1:16" ht="51" x14ac:dyDescent="0.25">
      <c r="A99" s="18"/>
      <c r="B99" s="20">
        <v>5002786</v>
      </c>
      <c r="C99" s="20" t="s">
        <v>1872</v>
      </c>
      <c r="D99" s="20">
        <v>3000515</v>
      </c>
      <c r="E99" s="20" t="s">
        <v>1857</v>
      </c>
      <c r="F99" s="20">
        <v>56</v>
      </c>
      <c r="G99" s="20" t="s">
        <v>300</v>
      </c>
      <c r="H99" s="20">
        <v>445</v>
      </c>
      <c r="I99" s="20" t="s">
        <v>210</v>
      </c>
      <c r="J99" s="20">
        <v>445</v>
      </c>
      <c r="K99" s="20" t="s">
        <v>351</v>
      </c>
      <c r="L99" s="66">
        <v>7.2319999999999995E-2</v>
      </c>
      <c r="M99" s="67">
        <v>7.3819999999999997E-2</v>
      </c>
      <c r="N99" s="68">
        <v>7.3820001911371946E-2</v>
      </c>
      <c r="O99" s="67">
        <v>2430</v>
      </c>
      <c r="P99" s="68">
        <v>2430</v>
      </c>
    </row>
    <row r="100" spans="1:16" ht="51" x14ac:dyDescent="0.25">
      <c r="A100" s="18"/>
      <c r="B100" s="20">
        <v>5002786</v>
      </c>
      <c r="C100" s="20" t="s">
        <v>1872</v>
      </c>
      <c r="D100" s="20">
        <v>3000515</v>
      </c>
      <c r="E100" s="20" t="s">
        <v>1857</v>
      </c>
      <c r="F100" s="20">
        <v>56</v>
      </c>
      <c r="G100" s="20" t="s">
        <v>300</v>
      </c>
      <c r="H100" s="20">
        <v>446</v>
      </c>
      <c r="I100" s="20" t="s">
        <v>211</v>
      </c>
      <c r="J100" s="20">
        <v>446</v>
      </c>
      <c r="K100" s="20" t="s">
        <v>352</v>
      </c>
      <c r="L100" s="66">
        <v>1.8779999999999998E-2</v>
      </c>
      <c r="M100" s="67">
        <v>2.7779999999999999E-2</v>
      </c>
      <c r="N100" s="68">
        <v>2.0589999156072736E-2</v>
      </c>
      <c r="O100" s="67">
        <v>648</v>
      </c>
      <c r="P100" s="68">
        <v>408</v>
      </c>
    </row>
    <row r="101" spans="1:16" ht="51" x14ac:dyDescent="0.25">
      <c r="A101" s="18"/>
      <c r="B101" s="20">
        <v>5002786</v>
      </c>
      <c r="C101" s="20" t="s">
        <v>1872</v>
      </c>
      <c r="D101" s="20">
        <v>3000515</v>
      </c>
      <c r="E101" s="20" t="s">
        <v>1857</v>
      </c>
      <c r="F101" s="20">
        <v>56</v>
      </c>
      <c r="G101" s="20" t="s">
        <v>300</v>
      </c>
      <c r="H101" s="20">
        <v>447</v>
      </c>
      <c r="I101" s="20" t="s">
        <v>212</v>
      </c>
      <c r="J101" s="20">
        <v>447</v>
      </c>
      <c r="K101" s="20" t="s">
        <v>353</v>
      </c>
      <c r="L101" s="66">
        <v>4.0249999999999994E-2</v>
      </c>
      <c r="M101" s="67">
        <v>4.0250000000000001E-2</v>
      </c>
      <c r="N101" s="68">
        <v>4.0073928932542913E-2</v>
      </c>
      <c r="O101" s="67">
        <v>2700</v>
      </c>
      <c r="P101" s="68">
        <v>2700</v>
      </c>
    </row>
    <row r="102" spans="1:16" ht="51" x14ac:dyDescent="0.25">
      <c r="A102" s="18"/>
      <c r="B102" s="20">
        <v>5002786</v>
      </c>
      <c r="C102" s="20" t="s">
        <v>1872</v>
      </c>
      <c r="D102" s="20">
        <v>3000515</v>
      </c>
      <c r="E102" s="20" t="s">
        <v>1857</v>
      </c>
      <c r="F102" s="20">
        <v>56</v>
      </c>
      <c r="G102" s="20" t="s">
        <v>300</v>
      </c>
      <c r="H102" s="20">
        <v>448</v>
      </c>
      <c r="I102" s="20" t="s">
        <v>213</v>
      </c>
      <c r="J102" s="20">
        <v>448</v>
      </c>
      <c r="K102" s="20" t="s">
        <v>354</v>
      </c>
      <c r="L102" s="66">
        <v>2.5380999999999997E-2</v>
      </c>
      <c r="M102" s="67">
        <v>3.8065999999999996E-2</v>
      </c>
      <c r="N102" s="68">
        <v>3.8066000321123283E-2</v>
      </c>
      <c r="O102" s="67">
        <v>2430</v>
      </c>
      <c r="P102" s="68">
        <v>2430</v>
      </c>
    </row>
    <row r="103" spans="1:16" ht="51" x14ac:dyDescent="0.25">
      <c r="A103" s="18"/>
      <c r="B103" s="20">
        <v>5002786</v>
      </c>
      <c r="C103" s="20" t="s">
        <v>1872</v>
      </c>
      <c r="D103" s="20">
        <v>3000515</v>
      </c>
      <c r="E103" s="20" t="s">
        <v>1857</v>
      </c>
      <c r="F103" s="20">
        <v>56</v>
      </c>
      <c r="G103" s="20" t="s">
        <v>300</v>
      </c>
      <c r="H103" s="20">
        <v>449</v>
      </c>
      <c r="I103" s="20" t="s">
        <v>214</v>
      </c>
      <c r="J103" s="20">
        <v>449</v>
      </c>
      <c r="K103" s="20" t="s">
        <v>355</v>
      </c>
      <c r="L103" s="66">
        <v>5.1249999999999997E-2</v>
      </c>
      <c r="M103" s="67">
        <v>8.9189999999999998E-3</v>
      </c>
      <c r="N103" s="68">
        <v>8.9190001308452338E-3</v>
      </c>
      <c r="O103" s="67">
        <v>675</v>
      </c>
      <c r="P103" s="68">
        <v>675</v>
      </c>
    </row>
    <row r="104" spans="1:16" ht="51" x14ac:dyDescent="0.25">
      <c r="A104" s="18"/>
      <c r="B104" s="20">
        <v>5002786</v>
      </c>
      <c r="C104" s="20" t="s">
        <v>1872</v>
      </c>
      <c r="D104" s="20">
        <v>3000515</v>
      </c>
      <c r="E104" s="20" t="s">
        <v>1857</v>
      </c>
      <c r="F104" s="20">
        <v>56</v>
      </c>
      <c r="G104" s="20" t="s">
        <v>300</v>
      </c>
      <c r="H104" s="20">
        <v>450</v>
      </c>
      <c r="I104" s="20" t="s">
        <v>215</v>
      </c>
      <c r="J104" s="20">
        <v>450</v>
      </c>
      <c r="K104" s="20" t="s">
        <v>356</v>
      </c>
      <c r="L104" s="66">
        <v>5.7349999999999991E-2</v>
      </c>
      <c r="M104" s="67">
        <v>7.9945999999999989E-2</v>
      </c>
      <c r="N104" s="68">
        <v>7.787918858230114E-2</v>
      </c>
      <c r="O104" s="67">
        <v>2430</v>
      </c>
      <c r="P104" s="68">
        <v>2430</v>
      </c>
    </row>
    <row r="105" spans="1:16" ht="51" x14ac:dyDescent="0.25">
      <c r="A105" s="18"/>
      <c r="B105" s="20">
        <v>5002786</v>
      </c>
      <c r="C105" s="20" t="s">
        <v>1872</v>
      </c>
      <c r="D105" s="20">
        <v>3000515</v>
      </c>
      <c r="E105" s="20" t="s">
        <v>1857</v>
      </c>
      <c r="F105" s="20">
        <v>56</v>
      </c>
      <c r="G105" s="20" t="s">
        <v>300</v>
      </c>
      <c r="H105" s="20">
        <v>451</v>
      </c>
      <c r="I105" s="20" t="s">
        <v>216</v>
      </c>
      <c r="J105" s="20">
        <v>451</v>
      </c>
      <c r="K105" s="20" t="s">
        <v>357</v>
      </c>
      <c r="L105" s="66">
        <v>4.4949999999999997E-2</v>
      </c>
      <c r="M105" s="67">
        <v>4.7869999999999996E-2</v>
      </c>
      <c r="N105" s="68">
        <v>4.2774259112775326E-2</v>
      </c>
      <c r="O105" s="67">
        <v>2160</v>
      </c>
      <c r="P105" s="68">
        <v>2096</v>
      </c>
    </row>
    <row r="106" spans="1:16" ht="51" x14ac:dyDescent="0.25">
      <c r="A106" s="18"/>
      <c r="B106" s="20">
        <v>5002786</v>
      </c>
      <c r="C106" s="20" t="s">
        <v>1872</v>
      </c>
      <c r="D106" s="20">
        <v>3000515</v>
      </c>
      <c r="E106" s="20" t="s">
        <v>1857</v>
      </c>
      <c r="F106" s="20">
        <v>56</v>
      </c>
      <c r="G106" s="20" t="s">
        <v>300</v>
      </c>
      <c r="H106" s="20">
        <v>452</v>
      </c>
      <c r="I106" s="20" t="s">
        <v>217</v>
      </c>
      <c r="J106" s="20">
        <v>452</v>
      </c>
      <c r="K106" s="20" t="s">
        <v>358</v>
      </c>
      <c r="L106" s="66">
        <v>3.8429999999999999E-2</v>
      </c>
      <c r="M106" s="67">
        <v>4.9454999999999999E-2</v>
      </c>
      <c r="N106" s="68">
        <v>4.899399948772043E-2</v>
      </c>
      <c r="O106" s="67">
        <v>1620</v>
      </c>
      <c r="P106" s="68">
        <v>1608</v>
      </c>
    </row>
    <row r="107" spans="1:16" ht="51" x14ac:dyDescent="0.25">
      <c r="A107" s="18"/>
      <c r="B107" s="20">
        <v>5002786</v>
      </c>
      <c r="C107" s="20" t="s">
        <v>1872</v>
      </c>
      <c r="D107" s="20">
        <v>3000515</v>
      </c>
      <c r="E107" s="20" t="s">
        <v>1857</v>
      </c>
      <c r="F107" s="20">
        <v>56</v>
      </c>
      <c r="G107" s="20" t="s">
        <v>300</v>
      </c>
      <c r="H107" s="20">
        <v>453</v>
      </c>
      <c r="I107" s="20" t="s">
        <v>218</v>
      </c>
      <c r="J107" s="20">
        <v>453</v>
      </c>
      <c r="K107" s="20" t="s">
        <v>359</v>
      </c>
      <c r="L107" s="66">
        <v>6.5439999999999998E-2</v>
      </c>
      <c r="M107" s="67">
        <v>9.8720000000000002E-2</v>
      </c>
      <c r="N107" s="68">
        <v>9.3893050216138363E-2</v>
      </c>
      <c r="O107" s="67">
        <v>3240</v>
      </c>
      <c r="P107" s="68">
        <v>3240</v>
      </c>
    </row>
    <row r="108" spans="1:16" ht="51" x14ac:dyDescent="0.25">
      <c r="A108" s="18"/>
      <c r="B108" s="20">
        <v>5002786</v>
      </c>
      <c r="C108" s="20" t="s">
        <v>1872</v>
      </c>
      <c r="D108" s="20">
        <v>3000515</v>
      </c>
      <c r="E108" s="20" t="s">
        <v>1857</v>
      </c>
      <c r="F108" s="20">
        <v>56</v>
      </c>
      <c r="G108" s="20" t="s">
        <v>300</v>
      </c>
      <c r="H108" s="20">
        <v>454</v>
      </c>
      <c r="I108" s="20" t="s">
        <v>219</v>
      </c>
      <c r="J108" s="20">
        <v>454</v>
      </c>
      <c r="K108" s="20" t="s">
        <v>360</v>
      </c>
      <c r="L108" s="66">
        <v>3.1800000000000001E-3</v>
      </c>
      <c r="M108" s="67">
        <v>3.1800000000000001E-3</v>
      </c>
      <c r="N108" s="68">
        <v>3.1799999997019768E-3</v>
      </c>
      <c r="O108" s="67">
        <v>540</v>
      </c>
      <c r="P108" s="68">
        <v>458</v>
      </c>
    </row>
    <row r="109" spans="1:16" ht="51" x14ac:dyDescent="0.25">
      <c r="A109" s="18"/>
      <c r="B109" s="20">
        <v>5002786</v>
      </c>
      <c r="C109" s="20" t="s">
        <v>1872</v>
      </c>
      <c r="D109" s="20">
        <v>3000515</v>
      </c>
      <c r="E109" s="20" t="s">
        <v>1857</v>
      </c>
      <c r="F109" s="20">
        <v>56</v>
      </c>
      <c r="G109" s="20" t="s">
        <v>300</v>
      </c>
      <c r="H109" s="20">
        <v>455</v>
      </c>
      <c r="I109" s="20" t="s">
        <v>220</v>
      </c>
      <c r="J109" s="20">
        <v>455</v>
      </c>
      <c r="K109" s="20" t="s">
        <v>361</v>
      </c>
      <c r="L109" s="66">
        <v>5.8580000000000004E-3</v>
      </c>
      <c r="M109" s="67">
        <v>1.9770000000000003E-2</v>
      </c>
      <c r="N109" s="68">
        <v>1.9770000035350677E-2</v>
      </c>
      <c r="O109" s="67">
        <v>2430</v>
      </c>
      <c r="P109" s="68">
        <v>2250</v>
      </c>
    </row>
    <row r="110" spans="1:16" ht="51" x14ac:dyDescent="0.25">
      <c r="A110" s="18"/>
      <c r="B110" s="20">
        <v>5002786</v>
      </c>
      <c r="C110" s="20" t="s">
        <v>1872</v>
      </c>
      <c r="D110" s="20">
        <v>3000515</v>
      </c>
      <c r="E110" s="20" t="s">
        <v>1857</v>
      </c>
      <c r="F110" s="20">
        <v>56</v>
      </c>
      <c r="G110" s="20" t="s">
        <v>300</v>
      </c>
      <c r="H110" s="20">
        <v>456</v>
      </c>
      <c r="I110" s="20" t="s">
        <v>221</v>
      </c>
      <c r="J110" s="20">
        <v>456</v>
      </c>
      <c r="K110" s="20" t="s">
        <v>362</v>
      </c>
      <c r="L110" s="66">
        <v>2.6030000000000005E-2</v>
      </c>
      <c r="M110" s="67">
        <v>3.2030000000000003E-2</v>
      </c>
      <c r="N110" s="68">
        <v>2.9425000655464828E-2</v>
      </c>
      <c r="O110" s="67">
        <v>644</v>
      </c>
      <c r="P110" s="68">
        <v>644</v>
      </c>
    </row>
    <row r="111" spans="1:16" ht="51" x14ac:dyDescent="0.25">
      <c r="A111" s="18"/>
      <c r="B111" s="20">
        <v>5002786</v>
      </c>
      <c r="C111" s="20" t="s">
        <v>1872</v>
      </c>
      <c r="D111" s="20">
        <v>3000515</v>
      </c>
      <c r="E111" s="20" t="s">
        <v>1857</v>
      </c>
      <c r="F111" s="20">
        <v>56</v>
      </c>
      <c r="G111" s="20" t="s">
        <v>300</v>
      </c>
      <c r="H111" s="20">
        <v>457</v>
      </c>
      <c r="I111" s="20" t="s">
        <v>222</v>
      </c>
      <c r="J111" s="20">
        <v>457</v>
      </c>
      <c r="K111" s="20" t="s">
        <v>363</v>
      </c>
      <c r="L111" s="66">
        <v>4.5850000000000002E-2</v>
      </c>
      <c r="M111" s="67">
        <v>3.7945E-2</v>
      </c>
      <c r="N111" s="68">
        <v>3.7944998824968934E-2</v>
      </c>
      <c r="O111" s="67">
        <v>1890</v>
      </c>
      <c r="P111" s="68">
        <v>1890</v>
      </c>
    </row>
    <row r="112" spans="1:16" ht="51" x14ac:dyDescent="0.25">
      <c r="A112" s="18"/>
      <c r="B112" s="20">
        <v>5002786</v>
      </c>
      <c r="C112" s="20" t="s">
        <v>1872</v>
      </c>
      <c r="D112" s="20">
        <v>3000515</v>
      </c>
      <c r="E112" s="20" t="s">
        <v>1857</v>
      </c>
      <c r="F112" s="20">
        <v>56</v>
      </c>
      <c r="G112" s="20" t="s">
        <v>300</v>
      </c>
      <c r="H112" s="20">
        <v>458</v>
      </c>
      <c r="I112" s="20" t="s">
        <v>223</v>
      </c>
      <c r="J112" s="20">
        <v>458</v>
      </c>
      <c r="K112" s="20" t="s">
        <v>364</v>
      </c>
      <c r="L112" s="66">
        <v>2.0031E-2</v>
      </c>
      <c r="M112" s="67">
        <v>2.2530999999999999E-2</v>
      </c>
      <c r="N112" s="68">
        <v>1.9221620401367545E-2</v>
      </c>
      <c r="O112" s="67">
        <v>1890</v>
      </c>
      <c r="P112" s="68">
        <v>1890</v>
      </c>
    </row>
    <row r="113" spans="1:16" ht="51" x14ac:dyDescent="0.25">
      <c r="A113" s="18"/>
      <c r="B113" s="20">
        <v>5002786</v>
      </c>
      <c r="C113" s="20" t="s">
        <v>1872</v>
      </c>
      <c r="D113" s="20">
        <v>3000515</v>
      </c>
      <c r="E113" s="20" t="s">
        <v>1857</v>
      </c>
      <c r="F113" s="20">
        <v>56</v>
      </c>
      <c r="G113" s="20" t="s">
        <v>300</v>
      </c>
      <c r="H113" s="20">
        <v>459</v>
      </c>
      <c r="I113" s="20" t="s">
        <v>224</v>
      </c>
      <c r="J113" s="20">
        <v>459</v>
      </c>
      <c r="K113" s="20" t="s">
        <v>365</v>
      </c>
      <c r="L113" s="66">
        <v>6.0359999999999997E-2</v>
      </c>
      <c r="M113" s="67">
        <v>1.3573E-2</v>
      </c>
      <c r="N113" s="68">
        <v>1.3572700321674347E-2</v>
      </c>
      <c r="O113" s="67">
        <v>1890</v>
      </c>
      <c r="P113" s="68">
        <v>1890</v>
      </c>
    </row>
    <row r="114" spans="1:16" ht="51" x14ac:dyDescent="0.25">
      <c r="A114" s="18"/>
      <c r="B114" s="20">
        <v>5002786</v>
      </c>
      <c r="C114" s="20" t="s">
        <v>1872</v>
      </c>
      <c r="D114" s="20">
        <v>3000515</v>
      </c>
      <c r="E114" s="20" t="s">
        <v>1857</v>
      </c>
      <c r="F114" s="20">
        <v>56</v>
      </c>
      <c r="G114" s="20" t="s">
        <v>300</v>
      </c>
      <c r="H114" s="20">
        <v>460</v>
      </c>
      <c r="I114" s="20" t="s">
        <v>225</v>
      </c>
      <c r="J114" s="20">
        <v>460</v>
      </c>
      <c r="K114" s="20" t="s">
        <v>366</v>
      </c>
      <c r="L114" s="66">
        <v>1.9310000000000001E-2</v>
      </c>
      <c r="M114" s="67">
        <v>1.9310000000000001E-2</v>
      </c>
      <c r="N114" s="68">
        <v>1.9308380840811878E-2</v>
      </c>
      <c r="O114" s="67">
        <v>1890</v>
      </c>
      <c r="P114" s="68">
        <v>1960</v>
      </c>
    </row>
    <row r="115" spans="1:16" ht="51" x14ac:dyDescent="0.25">
      <c r="A115" s="18"/>
      <c r="B115" s="20">
        <v>5002786</v>
      </c>
      <c r="C115" s="20" t="s">
        <v>1872</v>
      </c>
      <c r="D115" s="20">
        <v>3000515</v>
      </c>
      <c r="E115" s="20" t="s">
        <v>1857</v>
      </c>
      <c r="F115" s="20">
        <v>56</v>
      </c>
      <c r="G115" s="20" t="s">
        <v>300</v>
      </c>
      <c r="H115" s="20">
        <v>461</v>
      </c>
      <c r="I115" s="20" t="s">
        <v>226</v>
      </c>
      <c r="J115" s="20">
        <v>461</v>
      </c>
      <c r="K115" s="20" t="s">
        <v>367</v>
      </c>
      <c r="L115" s="66">
        <v>0</v>
      </c>
      <c r="M115" s="67">
        <v>1.992E-2</v>
      </c>
      <c r="N115" s="68">
        <v>1.9919999642297626E-2</v>
      </c>
      <c r="O115" s="67">
        <v>6</v>
      </c>
      <c r="P115" s="68">
        <v>6</v>
      </c>
    </row>
    <row r="116" spans="1:16" ht="51" x14ac:dyDescent="0.25">
      <c r="A116" s="18"/>
      <c r="B116" s="20">
        <v>5002786</v>
      </c>
      <c r="C116" s="20" t="s">
        <v>1872</v>
      </c>
      <c r="D116" s="20">
        <v>3000515</v>
      </c>
      <c r="E116" s="20" t="s">
        <v>1857</v>
      </c>
      <c r="F116" s="20">
        <v>56</v>
      </c>
      <c r="G116" s="20" t="s">
        <v>300</v>
      </c>
      <c r="H116" s="20">
        <v>462</v>
      </c>
      <c r="I116" s="20" t="s">
        <v>227</v>
      </c>
      <c r="J116" s="20">
        <v>462</v>
      </c>
      <c r="K116" s="20" t="s">
        <v>368</v>
      </c>
      <c r="L116" s="66">
        <v>0</v>
      </c>
      <c r="M116" s="67">
        <v>2.3189999999999999E-2</v>
      </c>
      <c r="N116" s="68">
        <v>2.3184999823570251E-2</v>
      </c>
      <c r="O116" s="67">
        <v>58</v>
      </c>
      <c r="P116" s="68">
        <v>58</v>
      </c>
    </row>
    <row r="117" spans="1:16" ht="51" x14ac:dyDescent="0.25">
      <c r="A117" s="18"/>
      <c r="B117" s="20">
        <v>5002786</v>
      </c>
      <c r="C117" s="20" t="s">
        <v>1872</v>
      </c>
      <c r="D117" s="20">
        <v>3000515</v>
      </c>
      <c r="E117" s="20" t="s">
        <v>1857</v>
      </c>
      <c r="F117" s="20">
        <v>56</v>
      </c>
      <c r="G117" s="20" t="s">
        <v>300</v>
      </c>
      <c r="H117" s="20">
        <v>463</v>
      </c>
      <c r="I117" s="20" t="s">
        <v>228</v>
      </c>
      <c r="J117" s="20">
        <v>463</v>
      </c>
      <c r="K117" s="20" t="s">
        <v>369</v>
      </c>
      <c r="L117" s="66">
        <v>3.065E-2</v>
      </c>
      <c r="M117" s="67">
        <v>2.0499999999999997E-2</v>
      </c>
      <c r="N117" s="68">
        <v>2.0499999722233042E-2</v>
      </c>
      <c r="O117" s="67">
        <v>1440</v>
      </c>
      <c r="P117" s="68">
        <v>1440</v>
      </c>
    </row>
    <row r="118" spans="1:16" ht="51" x14ac:dyDescent="0.25">
      <c r="A118" s="18"/>
      <c r="B118" s="20">
        <v>5002786</v>
      </c>
      <c r="C118" s="20" t="s">
        <v>1872</v>
      </c>
      <c r="D118" s="20">
        <v>3000515</v>
      </c>
      <c r="E118" s="20" t="s">
        <v>1857</v>
      </c>
      <c r="F118" s="20">
        <v>56</v>
      </c>
      <c r="G118" s="20" t="s">
        <v>300</v>
      </c>
      <c r="H118" s="20">
        <v>464</v>
      </c>
      <c r="I118" s="20" t="s">
        <v>229</v>
      </c>
      <c r="J118" s="20">
        <v>464</v>
      </c>
      <c r="K118" s="20" t="s">
        <v>370</v>
      </c>
      <c r="L118" s="66">
        <v>3.3500000000000009E-2</v>
      </c>
      <c r="M118" s="67">
        <v>4.8349999999999997E-2</v>
      </c>
      <c r="N118" s="68">
        <v>4.7949499450623989E-2</v>
      </c>
      <c r="O118" s="67">
        <v>400</v>
      </c>
      <c r="P118" s="68">
        <v>200</v>
      </c>
    </row>
    <row r="119" spans="1:16" ht="51" x14ac:dyDescent="0.25">
      <c r="A119" s="18"/>
      <c r="B119" s="20">
        <v>5004139</v>
      </c>
      <c r="C119" s="20" t="s">
        <v>1864</v>
      </c>
      <c r="D119" s="20">
        <v>3000514</v>
      </c>
      <c r="E119" s="20" t="s">
        <v>1856</v>
      </c>
      <c r="F119" s="20">
        <v>46</v>
      </c>
      <c r="G119" s="20" t="s">
        <v>866</v>
      </c>
      <c r="H119" s="20">
        <v>10</v>
      </c>
      <c r="I119" s="20" t="s">
        <v>108</v>
      </c>
      <c r="J119" s="20">
        <v>26</v>
      </c>
      <c r="K119" s="20" t="s">
        <v>1554</v>
      </c>
      <c r="L119" s="66">
        <v>10.833200000000001</v>
      </c>
      <c r="M119" s="67">
        <v>4.2869619999999999</v>
      </c>
      <c r="N119" s="68">
        <v>4.2075027194805443</v>
      </c>
      <c r="O119" s="67">
        <v>16</v>
      </c>
      <c r="P119" s="68">
        <v>16</v>
      </c>
    </row>
    <row r="120" spans="1:16" ht="51" x14ac:dyDescent="0.25">
      <c r="A120" s="18"/>
      <c r="B120" s="20">
        <v>5004140</v>
      </c>
      <c r="C120" s="20" t="s">
        <v>1865</v>
      </c>
      <c r="D120" s="20">
        <v>3000514</v>
      </c>
      <c r="E120" s="20" t="s">
        <v>1856</v>
      </c>
      <c r="F120" s="20">
        <v>46</v>
      </c>
      <c r="G120" s="20" t="s">
        <v>866</v>
      </c>
      <c r="H120" s="20">
        <v>10</v>
      </c>
      <c r="I120" s="20" t="s">
        <v>108</v>
      </c>
      <c r="J120" s="20">
        <v>26</v>
      </c>
      <c r="K120" s="20" t="s">
        <v>1554</v>
      </c>
      <c r="L120" s="66">
        <v>0.97592299999999998</v>
      </c>
      <c r="M120" s="67">
        <v>7.3936999999999989E-2</v>
      </c>
      <c r="N120" s="68">
        <v>7.3934467043727636E-2</v>
      </c>
      <c r="O120" s="67">
        <v>6</v>
      </c>
      <c r="P120" s="68">
        <v>6</v>
      </c>
    </row>
    <row r="121" spans="1:16" ht="51" x14ac:dyDescent="0.25">
      <c r="A121" s="18"/>
      <c r="B121" s="20">
        <v>5004141</v>
      </c>
      <c r="C121" s="20" t="s">
        <v>1866</v>
      </c>
      <c r="D121" s="20">
        <v>3000514</v>
      </c>
      <c r="E121" s="20" t="s">
        <v>1856</v>
      </c>
      <c r="F121" s="20">
        <v>46</v>
      </c>
      <c r="G121" s="20" t="s">
        <v>866</v>
      </c>
      <c r="H121" s="20">
        <v>10</v>
      </c>
      <c r="I121" s="20" t="s">
        <v>108</v>
      </c>
      <c r="J121" s="20">
        <v>26</v>
      </c>
      <c r="K121" s="20" t="s">
        <v>1554</v>
      </c>
      <c r="L121" s="66">
        <v>4.0709970000000002</v>
      </c>
      <c r="M121" s="67">
        <v>4.7379740000000004</v>
      </c>
      <c r="N121" s="68">
        <v>4.7138696746696951</v>
      </c>
      <c r="O121" s="67">
        <v>20</v>
      </c>
      <c r="P121" s="68">
        <v>20</v>
      </c>
    </row>
    <row r="122" spans="1:16" ht="51" x14ac:dyDescent="0.25">
      <c r="A122" s="18"/>
      <c r="B122" s="20">
        <v>5004142</v>
      </c>
      <c r="C122" s="20" t="s">
        <v>1863</v>
      </c>
      <c r="D122" s="20">
        <v>3000275</v>
      </c>
      <c r="E122" s="20" t="s">
        <v>1855</v>
      </c>
      <c r="F122" s="20">
        <v>88</v>
      </c>
      <c r="G122" s="20" t="s">
        <v>471</v>
      </c>
      <c r="H122" s="20">
        <v>10</v>
      </c>
      <c r="I122" s="20" t="s">
        <v>108</v>
      </c>
      <c r="J122" s="20">
        <v>26</v>
      </c>
      <c r="K122" s="20" t="s">
        <v>1554</v>
      </c>
      <c r="L122" s="66">
        <v>1.21</v>
      </c>
      <c r="M122" s="67">
        <v>8.6513999999999994E-2</v>
      </c>
      <c r="N122" s="68">
        <v>5.9801250550663099E-2</v>
      </c>
      <c r="O122" s="67">
        <v>8</v>
      </c>
      <c r="P122" s="68">
        <v>0</v>
      </c>
    </row>
    <row r="123" spans="1:16" ht="51" x14ac:dyDescent="0.25">
      <c r="A123" s="18"/>
      <c r="B123" s="20">
        <v>6000032</v>
      </c>
      <c r="C123" s="20" t="s">
        <v>1884</v>
      </c>
      <c r="D123" s="20">
        <v>2001621</v>
      </c>
      <c r="E123" s="20" t="s">
        <v>1882</v>
      </c>
      <c r="F123" s="20">
        <v>1</v>
      </c>
      <c r="G123" s="20" t="s">
        <v>649</v>
      </c>
      <c r="H123" s="20">
        <v>447</v>
      </c>
      <c r="I123" s="20" t="s">
        <v>212</v>
      </c>
      <c r="J123" s="20">
        <v>447</v>
      </c>
      <c r="K123" s="20" t="s">
        <v>353</v>
      </c>
      <c r="L123" s="66">
        <v>0</v>
      </c>
      <c r="M123" s="67">
        <v>0.12263</v>
      </c>
      <c r="N123" s="68">
        <v>0.12262699753046036</v>
      </c>
      <c r="O123" s="67">
        <v>16</v>
      </c>
      <c r="P123" s="68">
        <v>9</v>
      </c>
    </row>
    <row r="124" spans="1:16" ht="51" x14ac:dyDescent="0.25">
      <c r="A124" s="18"/>
      <c r="B124" s="20">
        <v>6000032</v>
      </c>
      <c r="C124" s="20" t="s">
        <v>1884</v>
      </c>
      <c r="D124" s="20">
        <v>2001621</v>
      </c>
      <c r="E124" s="20" t="s">
        <v>1882</v>
      </c>
      <c r="F124" s="20">
        <v>46</v>
      </c>
      <c r="G124" s="20" t="s">
        <v>866</v>
      </c>
      <c r="H124" s="20">
        <v>10</v>
      </c>
      <c r="I124" s="20" t="s">
        <v>108</v>
      </c>
      <c r="J124" s="20">
        <v>26</v>
      </c>
      <c r="K124" s="20" t="s">
        <v>1554</v>
      </c>
      <c r="L124" s="66">
        <v>0.2</v>
      </c>
      <c r="M124" s="67">
        <v>0</v>
      </c>
      <c r="N124" s="68">
        <v>0</v>
      </c>
      <c r="O124" s="67">
        <v>0</v>
      </c>
      <c r="P124" s="68">
        <v>0</v>
      </c>
    </row>
    <row r="125" spans="1:16" ht="51" x14ac:dyDescent="0.25">
      <c r="A125" s="18"/>
      <c r="B125" s="20">
        <v>6000032</v>
      </c>
      <c r="C125" s="20" t="s">
        <v>1884</v>
      </c>
      <c r="D125" s="20">
        <v>2001621</v>
      </c>
      <c r="E125" s="20" t="s">
        <v>1882</v>
      </c>
      <c r="F125" s="20">
        <v>46</v>
      </c>
      <c r="G125" s="20" t="s">
        <v>866</v>
      </c>
      <c r="H125" s="20">
        <v>444</v>
      </c>
      <c r="I125" s="20" t="s">
        <v>209</v>
      </c>
      <c r="J125" s="20">
        <v>444</v>
      </c>
      <c r="K125" s="20" t="s">
        <v>350</v>
      </c>
      <c r="L125" s="66">
        <v>0.2</v>
      </c>
      <c r="M125" s="67">
        <v>0.61968800000000002</v>
      </c>
      <c r="N125" s="68">
        <v>0.30134999752044678</v>
      </c>
      <c r="O125" s="67">
        <v>31</v>
      </c>
      <c r="P125" s="68">
        <v>23</v>
      </c>
    </row>
    <row r="126" spans="1:16" ht="51" x14ac:dyDescent="0.25">
      <c r="A126" s="18"/>
      <c r="B126" s="20">
        <v>6000032</v>
      </c>
      <c r="C126" s="20" t="s">
        <v>1884</v>
      </c>
      <c r="D126" s="20">
        <v>2001621</v>
      </c>
      <c r="E126" s="20" t="s">
        <v>1882</v>
      </c>
      <c r="F126" s="20">
        <v>46</v>
      </c>
      <c r="G126" s="20" t="s">
        <v>866</v>
      </c>
      <c r="H126" s="20">
        <v>448</v>
      </c>
      <c r="I126" s="20" t="s">
        <v>213</v>
      </c>
      <c r="J126" s="20">
        <v>448</v>
      </c>
      <c r="K126" s="20" t="s">
        <v>354</v>
      </c>
      <c r="L126" s="66">
        <v>0</v>
      </c>
      <c r="M126" s="67">
        <v>0.4</v>
      </c>
      <c r="N126" s="68">
        <v>0.39993520267307758</v>
      </c>
      <c r="O126" s="67">
        <v>31</v>
      </c>
      <c r="P126" s="68">
        <v>32</v>
      </c>
    </row>
    <row r="127" spans="1:16" ht="51" x14ac:dyDescent="0.25">
      <c r="A127" s="18"/>
      <c r="B127" s="20">
        <v>6000032</v>
      </c>
      <c r="C127" s="20" t="s">
        <v>1884</v>
      </c>
      <c r="D127" s="20">
        <v>2001621</v>
      </c>
      <c r="E127" s="20" t="s">
        <v>1882</v>
      </c>
      <c r="F127" s="20">
        <v>46</v>
      </c>
      <c r="G127" s="20" t="s">
        <v>866</v>
      </c>
      <c r="H127" s="20">
        <v>464</v>
      </c>
      <c r="I127" s="20" t="s">
        <v>229</v>
      </c>
      <c r="J127" s="20">
        <v>464</v>
      </c>
      <c r="K127" s="20" t="s">
        <v>370</v>
      </c>
      <c r="L127" s="66">
        <v>0.26</v>
      </c>
      <c r="M127" s="67">
        <v>6.8774000000000002E-2</v>
      </c>
      <c r="N127" s="68">
        <v>1.8696499988436699E-2</v>
      </c>
      <c r="O127" s="67">
        <v>27</v>
      </c>
      <c r="P127" s="68">
        <v>0</v>
      </c>
    </row>
    <row r="128" spans="1:16" ht="51" x14ac:dyDescent="0.25">
      <c r="A128" s="18"/>
      <c r="B128" s="20">
        <v>6000032</v>
      </c>
      <c r="C128" s="20" t="s">
        <v>1884</v>
      </c>
      <c r="D128" s="20">
        <v>2001621</v>
      </c>
      <c r="E128" s="20" t="s">
        <v>1882</v>
      </c>
      <c r="F128" s="20">
        <v>51</v>
      </c>
      <c r="G128" s="20" t="s">
        <v>728</v>
      </c>
      <c r="H128" s="20">
        <v>456</v>
      </c>
      <c r="I128" s="20" t="s">
        <v>221</v>
      </c>
      <c r="J128" s="20">
        <v>456</v>
      </c>
      <c r="K128" s="20" t="s">
        <v>362</v>
      </c>
      <c r="L128" s="66">
        <v>0</v>
      </c>
      <c r="M128" s="67">
        <v>0.22499999999999998</v>
      </c>
      <c r="N128" s="68">
        <v>0.22498500347137451</v>
      </c>
      <c r="O128" s="67">
        <v>16</v>
      </c>
      <c r="P128" s="68">
        <v>16</v>
      </c>
    </row>
    <row r="129" spans="1:16" ht="51" x14ac:dyDescent="0.25">
      <c r="A129" s="18"/>
      <c r="B129" s="20">
        <v>6000032</v>
      </c>
      <c r="C129" s="20" t="s">
        <v>1884</v>
      </c>
      <c r="D129" s="20">
        <v>2001621</v>
      </c>
      <c r="E129" s="20" t="s">
        <v>1882</v>
      </c>
      <c r="F129" s="20">
        <v>96</v>
      </c>
      <c r="G129" s="20" t="s">
        <v>955</v>
      </c>
      <c r="H129" s="20">
        <v>450</v>
      </c>
      <c r="I129" s="20" t="s">
        <v>215</v>
      </c>
      <c r="J129" s="20">
        <v>450</v>
      </c>
      <c r="K129" s="20" t="s">
        <v>356</v>
      </c>
      <c r="L129" s="66">
        <v>0.3</v>
      </c>
      <c r="M129" s="67">
        <v>0</v>
      </c>
      <c r="N129" s="68">
        <v>0</v>
      </c>
      <c r="O129" s="67">
        <v>25</v>
      </c>
      <c r="P129" s="68">
        <v>25</v>
      </c>
    </row>
    <row r="130" spans="1:16" ht="38.25" x14ac:dyDescent="0.25">
      <c r="A130" s="18"/>
      <c r="B130" s="20">
        <v>6000032</v>
      </c>
      <c r="C130" s="20" t="s">
        <v>1884</v>
      </c>
      <c r="D130" s="20">
        <v>2001621</v>
      </c>
      <c r="E130" s="20" t="s">
        <v>1882</v>
      </c>
      <c r="F130" s="20">
        <v>213</v>
      </c>
      <c r="G130" s="20" t="s">
        <v>1885</v>
      </c>
      <c r="H130" s="20">
        <v>10</v>
      </c>
      <c r="I130" s="20" t="s">
        <v>108</v>
      </c>
      <c r="J130" s="20">
        <v>10</v>
      </c>
      <c r="K130" s="20" t="s">
        <v>1553</v>
      </c>
      <c r="L130" s="66">
        <v>1.9868589999999999</v>
      </c>
      <c r="M130" s="67">
        <v>2.5993120000000003</v>
      </c>
      <c r="N130" s="68">
        <v>2.5982551574707031</v>
      </c>
      <c r="O130" s="67">
        <v>91</v>
      </c>
      <c r="P130" s="68">
        <v>98</v>
      </c>
    </row>
    <row r="131" spans="1:16" ht="51" x14ac:dyDescent="0.25">
      <c r="A131" s="18"/>
      <c r="B131" s="20">
        <v>6000032</v>
      </c>
      <c r="C131" s="20" t="s">
        <v>1884</v>
      </c>
      <c r="D131" s="20">
        <v>2001621</v>
      </c>
      <c r="E131" s="20" t="s">
        <v>1882</v>
      </c>
      <c r="F131" s="20">
        <v>213</v>
      </c>
      <c r="G131" s="20" t="s">
        <v>1885</v>
      </c>
      <c r="H131" s="20">
        <v>10</v>
      </c>
      <c r="I131" s="20" t="s">
        <v>108</v>
      </c>
      <c r="J131" s="20">
        <v>26</v>
      </c>
      <c r="K131" s="20" t="s">
        <v>1554</v>
      </c>
      <c r="L131" s="66">
        <v>2.82986</v>
      </c>
      <c r="M131" s="67">
        <v>1.6933720000000001</v>
      </c>
      <c r="N131" s="68">
        <v>1.6888121366500854</v>
      </c>
      <c r="O131" s="67">
        <v>63</v>
      </c>
      <c r="P131" s="68">
        <v>63</v>
      </c>
    </row>
    <row r="132" spans="1:16" ht="51" x14ac:dyDescent="0.25">
      <c r="A132" s="18"/>
      <c r="B132" s="20">
        <v>6000032</v>
      </c>
      <c r="C132" s="20" t="s">
        <v>1884</v>
      </c>
      <c r="D132" s="20">
        <v>2001621</v>
      </c>
      <c r="E132" s="20" t="s">
        <v>1882</v>
      </c>
      <c r="F132" s="20">
        <v>213</v>
      </c>
      <c r="G132" s="20" t="s">
        <v>1885</v>
      </c>
      <c r="H132" s="20">
        <v>440</v>
      </c>
      <c r="I132" s="20" t="s">
        <v>205</v>
      </c>
      <c r="J132" s="20">
        <v>440</v>
      </c>
      <c r="K132" s="20" t="s">
        <v>346</v>
      </c>
      <c r="L132" s="66">
        <v>0.70500000000000007</v>
      </c>
      <c r="M132" s="67">
        <v>0.80255900000000002</v>
      </c>
      <c r="N132" s="68">
        <v>0.80255899950861931</v>
      </c>
      <c r="O132" s="67">
        <v>47</v>
      </c>
      <c r="P132" s="68">
        <v>47</v>
      </c>
    </row>
    <row r="133" spans="1:16" ht="51" x14ac:dyDescent="0.25">
      <c r="A133" s="18"/>
      <c r="B133" s="20">
        <v>6000032</v>
      </c>
      <c r="C133" s="20" t="s">
        <v>1884</v>
      </c>
      <c r="D133" s="20">
        <v>2001621</v>
      </c>
      <c r="E133" s="20" t="s">
        <v>1882</v>
      </c>
      <c r="F133" s="20">
        <v>213</v>
      </c>
      <c r="G133" s="20" t="s">
        <v>1885</v>
      </c>
      <c r="H133" s="20">
        <v>441</v>
      </c>
      <c r="I133" s="20" t="s">
        <v>206</v>
      </c>
      <c r="J133" s="20">
        <v>441</v>
      </c>
      <c r="K133" s="20" t="s">
        <v>347</v>
      </c>
      <c r="L133" s="66">
        <v>0.79500000000000004</v>
      </c>
      <c r="M133" s="67">
        <v>0.79500000000000004</v>
      </c>
      <c r="N133" s="68">
        <v>0</v>
      </c>
      <c r="O133" s="67">
        <v>53</v>
      </c>
      <c r="P133" s="68">
        <v>53</v>
      </c>
    </row>
    <row r="134" spans="1:16" ht="51" x14ac:dyDescent="0.25">
      <c r="A134" s="18"/>
      <c r="B134" s="20">
        <v>6000032</v>
      </c>
      <c r="C134" s="20" t="s">
        <v>1884</v>
      </c>
      <c r="D134" s="20">
        <v>2001621</v>
      </c>
      <c r="E134" s="20" t="s">
        <v>1882</v>
      </c>
      <c r="F134" s="20">
        <v>213</v>
      </c>
      <c r="G134" s="20" t="s">
        <v>1885</v>
      </c>
      <c r="H134" s="20">
        <v>445</v>
      </c>
      <c r="I134" s="20" t="s">
        <v>210</v>
      </c>
      <c r="J134" s="20">
        <v>445</v>
      </c>
      <c r="K134" s="20" t="s">
        <v>351</v>
      </c>
      <c r="L134" s="66">
        <v>0.6</v>
      </c>
      <c r="M134" s="67">
        <v>0.89999999999999991</v>
      </c>
      <c r="N134" s="68">
        <v>0.83699327707290649</v>
      </c>
      <c r="O134" s="67">
        <v>80</v>
      </c>
      <c r="P134" s="68">
        <v>70</v>
      </c>
    </row>
    <row r="135" spans="1:16" ht="51" x14ac:dyDescent="0.25">
      <c r="A135" s="18"/>
      <c r="B135" s="20">
        <v>6000032</v>
      </c>
      <c r="C135" s="20" t="s">
        <v>1884</v>
      </c>
      <c r="D135" s="20">
        <v>2001621</v>
      </c>
      <c r="E135" s="20" t="s">
        <v>1882</v>
      </c>
      <c r="F135" s="20">
        <v>213</v>
      </c>
      <c r="G135" s="20" t="s">
        <v>1885</v>
      </c>
      <c r="H135" s="20">
        <v>446</v>
      </c>
      <c r="I135" s="20" t="s">
        <v>211</v>
      </c>
      <c r="J135" s="20">
        <v>446</v>
      </c>
      <c r="K135" s="20" t="s">
        <v>352</v>
      </c>
      <c r="L135" s="66">
        <v>0.84799999999999998</v>
      </c>
      <c r="M135" s="67">
        <v>0.84799999999999998</v>
      </c>
      <c r="N135" s="68">
        <v>0.69408959150314331</v>
      </c>
      <c r="O135" s="67">
        <v>50</v>
      </c>
      <c r="P135" s="68">
        <v>37</v>
      </c>
    </row>
    <row r="136" spans="1:16" ht="51" x14ac:dyDescent="0.25">
      <c r="A136" s="18"/>
      <c r="B136" s="20">
        <v>6000032</v>
      </c>
      <c r="C136" s="20" t="s">
        <v>1884</v>
      </c>
      <c r="D136" s="20">
        <v>2001621</v>
      </c>
      <c r="E136" s="20" t="s">
        <v>1882</v>
      </c>
      <c r="F136" s="20">
        <v>213</v>
      </c>
      <c r="G136" s="20" t="s">
        <v>1885</v>
      </c>
      <c r="H136" s="20">
        <v>447</v>
      </c>
      <c r="I136" s="20" t="s">
        <v>212</v>
      </c>
      <c r="J136" s="20">
        <v>447</v>
      </c>
      <c r="K136" s="20" t="s">
        <v>353</v>
      </c>
      <c r="L136" s="66">
        <v>0</v>
      </c>
      <c r="M136" s="67">
        <v>0.29131200000000002</v>
      </c>
      <c r="N136" s="68">
        <v>0</v>
      </c>
      <c r="O136" s="67">
        <v>1</v>
      </c>
      <c r="P136" s="68">
        <v>0</v>
      </c>
    </row>
    <row r="137" spans="1:16" ht="51" x14ac:dyDescent="0.25">
      <c r="A137" s="18"/>
      <c r="B137" s="20">
        <v>6000032</v>
      </c>
      <c r="C137" s="20" t="s">
        <v>1884</v>
      </c>
      <c r="D137" s="20">
        <v>2001621</v>
      </c>
      <c r="E137" s="20" t="s">
        <v>1882</v>
      </c>
      <c r="F137" s="20">
        <v>213</v>
      </c>
      <c r="G137" s="20" t="s">
        <v>1885</v>
      </c>
      <c r="H137" s="20">
        <v>448</v>
      </c>
      <c r="I137" s="20" t="s">
        <v>213</v>
      </c>
      <c r="J137" s="20">
        <v>448</v>
      </c>
      <c r="K137" s="20" t="s">
        <v>354</v>
      </c>
      <c r="L137" s="66">
        <v>0.4</v>
      </c>
      <c r="M137" s="67">
        <v>0</v>
      </c>
      <c r="N137" s="68">
        <v>0</v>
      </c>
      <c r="O137" s="67">
        <v>53</v>
      </c>
      <c r="P137" s="68">
        <v>52</v>
      </c>
    </row>
    <row r="138" spans="1:16" ht="51" x14ac:dyDescent="0.25">
      <c r="A138" s="18"/>
      <c r="B138" s="20">
        <v>6000032</v>
      </c>
      <c r="C138" s="20" t="s">
        <v>1884</v>
      </c>
      <c r="D138" s="20">
        <v>2001621</v>
      </c>
      <c r="E138" s="20" t="s">
        <v>1882</v>
      </c>
      <c r="F138" s="20">
        <v>213</v>
      </c>
      <c r="G138" s="20" t="s">
        <v>1885</v>
      </c>
      <c r="H138" s="20">
        <v>450</v>
      </c>
      <c r="I138" s="20" t="s">
        <v>215</v>
      </c>
      <c r="J138" s="20">
        <v>450</v>
      </c>
      <c r="K138" s="20" t="s">
        <v>356</v>
      </c>
      <c r="L138" s="66">
        <v>0</v>
      </c>
      <c r="M138" s="67">
        <v>0.47720000000000001</v>
      </c>
      <c r="N138" s="68">
        <v>0.4692000150680542</v>
      </c>
      <c r="O138" s="67">
        <v>25</v>
      </c>
      <c r="P138" s="68">
        <v>20</v>
      </c>
    </row>
    <row r="139" spans="1:16" ht="51" x14ac:dyDescent="0.25">
      <c r="A139" s="18"/>
      <c r="B139" s="20">
        <v>6000032</v>
      </c>
      <c r="C139" s="20" t="s">
        <v>1884</v>
      </c>
      <c r="D139" s="20">
        <v>2001621</v>
      </c>
      <c r="E139" s="20" t="s">
        <v>1882</v>
      </c>
      <c r="F139" s="20">
        <v>213</v>
      </c>
      <c r="G139" s="20" t="s">
        <v>1885</v>
      </c>
      <c r="H139" s="20">
        <v>451</v>
      </c>
      <c r="I139" s="20" t="s">
        <v>216</v>
      </c>
      <c r="J139" s="20">
        <v>451</v>
      </c>
      <c r="K139" s="20" t="s">
        <v>357</v>
      </c>
      <c r="L139" s="66">
        <v>0.3</v>
      </c>
      <c r="M139" s="67">
        <v>0.57347799999999993</v>
      </c>
      <c r="N139" s="68">
        <v>0.18134872615337372</v>
      </c>
      <c r="O139" s="67">
        <v>44</v>
      </c>
      <c r="P139" s="68">
        <v>36</v>
      </c>
    </row>
    <row r="140" spans="1:16" ht="51" x14ac:dyDescent="0.25">
      <c r="A140" s="18"/>
      <c r="B140" s="20">
        <v>6000032</v>
      </c>
      <c r="C140" s="20" t="s">
        <v>1884</v>
      </c>
      <c r="D140" s="20">
        <v>2001621</v>
      </c>
      <c r="E140" s="20" t="s">
        <v>1882</v>
      </c>
      <c r="F140" s="20">
        <v>213</v>
      </c>
      <c r="G140" s="20" t="s">
        <v>1885</v>
      </c>
      <c r="H140" s="20">
        <v>452</v>
      </c>
      <c r="I140" s="20" t="s">
        <v>217</v>
      </c>
      <c r="J140" s="20">
        <v>452</v>
      </c>
      <c r="K140" s="20" t="s">
        <v>358</v>
      </c>
      <c r="L140" s="66">
        <v>0.4</v>
      </c>
      <c r="M140" s="67">
        <v>0.97743599999999997</v>
      </c>
      <c r="N140" s="68">
        <v>4.6118340454995632E-2</v>
      </c>
      <c r="O140" s="67">
        <v>40</v>
      </c>
      <c r="P140" s="68">
        <v>39</v>
      </c>
    </row>
    <row r="141" spans="1:16" ht="51" x14ac:dyDescent="0.25">
      <c r="A141" s="18"/>
      <c r="B141" s="20">
        <v>6000032</v>
      </c>
      <c r="C141" s="20" t="s">
        <v>1884</v>
      </c>
      <c r="D141" s="20">
        <v>2001621</v>
      </c>
      <c r="E141" s="20" t="s">
        <v>1882</v>
      </c>
      <c r="F141" s="20">
        <v>213</v>
      </c>
      <c r="G141" s="20" t="s">
        <v>1885</v>
      </c>
      <c r="H141" s="20">
        <v>453</v>
      </c>
      <c r="I141" s="20" t="s">
        <v>218</v>
      </c>
      <c r="J141" s="20">
        <v>453</v>
      </c>
      <c r="K141" s="20" t="s">
        <v>359</v>
      </c>
      <c r="L141" s="66">
        <v>1.4</v>
      </c>
      <c r="M141" s="67">
        <v>0.20760000000000001</v>
      </c>
      <c r="N141" s="68">
        <v>0.19952903687953949</v>
      </c>
      <c r="O141" s="67">
        <v>84</v>
      </c>
      <c r="P141" s="68">
        <v>14</v>
      </c>
    </row>
    <row r="142" spans="1:16" ht="51" x14ac:dyDescent="0.25">
      <c r="A142" s="18"/>
      <c r="B142" s="20">
        <v>6000032</v>
      </c>
      <c r="C142" s="20" t="s">
        <v>1884</v>
      </c>
      <c r="D142" s="20">
        <v>2001621</v>
      </c>
      <c r="E142" s="20" t="s">
        <v>1882</v>
      </c>
      <c r="F142" s="20">
        <v>213</v>
      </c>
      <c r="G142" s="20" t="s">
        <v>1885</v>
      </c>
      <c r="H142" s="20">
        <v>454</v>
      </c>
      <c r="I142" s="20" t="s">
        <v>219</v>
      </c>
      <c r="J142" s="20">
        <v>454</v>
      </c>
      <c r="K142" s="20" t="s">
        <v>360</v>
      </c>
      <c r="L142" s="66">
        <v>0.24</v>
      </c>
      <c r="M142" s="67">
        <v>0.24</v>
      </c>
      <c r="N142" s="68">
        <v>0.23999954387545586</v>
      </c>
      <c r="O142" s="67">
        <v>7</v>
      </c>
      <c r="P142" s="68">
        <v>10</v>
      </c>
    </row>
    <row r="143" spans="1:16" ht="51" x14ac:dyDescent="0.25">
      <c r="A143" s="18"/>
      <c r="B143" s="20">
        <v>6000032</v>
      </c>
      <c r="C143" s="20" t="s">
        <v>1884</v>
      </c>
      <c r="D143" s="20">
        <v>2001621</v>
      </c>
      <c r="E143" s="20" t="s">
        <v>1882</v>
      </c>
      <c r="F143" s="20">
        <v>213</v>
      </c>
      <c r="G143" s="20" t="s">
        <v>1885</v>
      </c>
      <c r="H143" s="20">
        <v>457</v>
      </c>
      <c r="I143" s="20" t="s">
        <v>222</v>
      </c>
      <c r="J143" s="20">
        <v>457</v>
      </c>
      <c r="K143" s="20" t="s">
        <v>363</v>
      </c>
      <c r="L143" s="66">
        <v>0</v>
      </c>
      <c r="M143" s="67">
        <v>0.87862099999999999</v>
      </c>
      <c r="N143" s="68">
        <v>0.57900097593665123</v>
      </c>
      <c r="O143" s="67">
        <v>138</v>
      </c>
      <c r="P143" s="68">
        <v>138</v>
      </c>
    </row>
    <row r="144" spans="1:16" ht="51" x14ac:dyDescent="0.25">
      <c r="A144" s="18"/>
      <c r="B144" s="20">
        <v>6000032</v>
      </c>
      <c r="C144" s="20" t="s">
        <v>1884</v>
      </c>
      <c r="D144" s="20">
        <v>2001621</v>
      </c>
      <c r="E144" s="20" t="s">
        <v>1882</v>
      </c>
      <c r="F144" s="20">
        <v>213</v>
      </c>
      <c r="G144" s="20" t="s">
        <v>1885</v>
      </c>
      <c r="H144" s="20">
        <v>459</v>
      </c>
      <c r="I144" s="20" t="s">
        <v>224</v>
      </c>
      <c r="J144" s="20">
        <v>459</v>
      </c>
      <c r="K144" s="20" t="s">
        <v>365</v>
      </c>
      <c r="L144" s="66">
        <v>1.278</v>
      </c>
      <c r="M144" s="67">
        <v>1.278</v>
      </c>
      <c r="N144" s="68">
        <v>1.2777128219604492</v>
      </c>
      <c r="O144" s="67">
        <v>63</v>
      </c>
      <c r="P144" s="68">
        <v>63</v>
      </c>
    </row>
    <row r="145" spans="1:16" ht="51" x14ac:dyDescent="0.25">
      <c r="A145" s="18"/>
      <c r="B145" s="20">
        <v>6000032</v>
      </c>
      <c r="C145" s="20" t="s">
        <v>1884</v>
      </c>
      <c r="D145" s="20">
        <v>2001621</v>
      </c>
      <c r="E145" s="20" t="s">
        <v>1882</v>
      </c>
      <c r="F145" s="20">
        <v>213</v>
      </c>
      <c r="G145" s="20" t="s">
        <v>1885</v>
      </c>
      <c r="H145" s="20">
        <v>460</v>
      </c>
      <c r="I145" s="20" t="s">
        <v>225</v>
      </c>
      <c r="J145" s="20">
        <v>460</v>
      </c>
      <c r="K145" s="20" t="s">
        <v>366</v>
      </c>
      <c r="L145" s="66">
        <v>0.24</v>
      </c>
      <c r="M145" s="67">
        <v>0.17155299999999998</v>
      </c>
      <c r="N145" s="68">
        <v>0.17155299708247185</v>
      </c>
      <c r="O145" s="67">
        <v>20</v>
      </c>
      <c r="P145" s="68">
        <v>19</v>
      </c>
    </row>
    <row r="146" spans="1:16" ht="51" x14ac:dyDescent="0.25">
      <c r="A146" s="18"/>
      <c r="B146" s="20">
        <v>6000032</v>
      </c>
      <c r="C146" s="20" t="s">
        <v>1884</v>
      </c>
      <c r="D146" s="20">
        <v>2001621</v>
      </c>
      <c r="E146" s="20" t="s">
        <v>1882</v>
      </c>
      <c r="F146" s="20">
        <v>213</v>
      </c>
      <c r="G146" s="20" t="s">
        <v>1885</v>
      </c>
      <c r="H146" s="20">
        <v>461</v>
      </c>
      <c r="I146" s="20" t="s">
        <v>226</v>
      </c>
      <c r="J146" s="20">
        <v>461</v>
      </c>
      <c r="K146" s="20" t="s">
        <v>367</v>
      </c>
      <c r="L146" s="66">
        <v>0</v>
      </c>
      <c r="M146" s="67">
        <v>0.12</v>
      </c>
      <c r="N146" s="68">
        <v>0.11999999731779099</v>
      </c>
      <c r="O146" s="67">
        <v>1</v>
      </c>
      <c r="P146" s="68">
        <v>1</v>
      </c>
    </row>
    <row r="147" spans="1:16" ht="51" x14ac:dyDescent="0.25">
      <c r="A147" s="18"/>
      <c r="B147" s="20">
        <v>6000032</v>
      </c>
      <c r="C147" s="20" t="s">
        <v>1884</v>
      </c>
      <c r="D147" s="20">
        <v>2001621</v>
      </c>
      <c r="E147" s="20" t="s">
        <v>1882</v>
      </c>
      <c r="F147" s="20">
        <v>213</v>
      </c>
      <c r="G147" s="20" t="s">
        <v>1885</v>
      </c>
      <c r="H147" s="20">
        <v>462</v>
      </c>
      <c r="I147" s="20" t="s">
        <v>227</v>
      </c>
      <c r="J147" s="20">
        <v>462</v>
      </c>
      <c r="K147" s="20" t="s">
        <v>368</v>
      </c>
      <c r="L147" s="66">
        <v>0</v>
      </c>
      <c r="M147" s="67">
        <v>0.45499200000000001</v>
      </c>
      <c r="N147" s="68">
        <v>0.44465756416320801</v>
      </c>
      <c r="O147" s="67">
        <v>4</v>
      </c>
      <c r="P147" s="68">
        <v>4</v>
      </c>
    </row>
    <row r="148" spans="1:16" ht="51" x14ac:dyDescent="0.25">
      <c r="A148" s="18"/>
      <c r="B148" s="20">
        <v>6000032</v>
      </c>
      <c r="C148" s="20" t="s">
        <v>1884</v>
      </c>
      <c r="D148" s="20">
        <v>2001621</v>
      </c>
      <c r="E148" s="20" t="s">
        <v>1882</v>
      </c>
      <c r="F148" s="20">
        <v>213</v>
      </c>
      <c r="G148" s="20" t="s">
        <v>1885</v>
      </c>
      <c r="H148" s="20">
        <v>463</v>
      </c>
      <c r="I148" s="20" t="s">
        <v>228</v>
      </c>
      <c r="J148" s="20">
        <v>463</v>
      </c>
      <c r="K148" s="20" t="s">
        <v>369</v>
      </c>
      <c r="L148" s="66">
        <v>0</v>
      </c>
      <c r="M148" s="67">
        <v>0.27</v>
      </c>
      <c r="N148" s="68">
        <v>0.26999999582767487</v>
      </c>
      <c r="O148" s="67">
        <v>9</v>
      </c>
      <c r="P148" s="68">
        <v>6</v>
      </c>
    </row>
    <row r="149" spans="1:16" ht="51" x14ac:dyDescent="0.25">
      <c r="A149" s="18"/>
      <c r="B149" s="20">
        <v>6000032</v>
      </c>
      <c r="C149" s="20" t="s">
        <v>1884</v>
      </c>
      <c r="D149" s="20">
        <v>2001621</v>
      </c>
      <c r="E149" s="20" t="s">
        <v>1882</v>
      </c>
      <c r="F149" s="20">
        <v>213</v>
      </c>
      <c r="G149" s="20" t="s">
        <v>1885</v>
      </c>
      <c r="H149" s="20">
        <v>464</v>
      </c>
      <c r="I149" s="20" t="s">
        <v>229</v>
      </c>
      <c r="J149" s="20">
        <v>464</v>
      </c>
      <c r="K149" s="20" t="s">
        <v>370</v>
      </c>
      <c r="L149" s="66">
        <v>0</v>
      </c>
      <c r="M149" s="67">
        <v>4.1547000000000001E-2</v>
      </c>
      <c r="N149" s="68">
        <v>0</v>
      </c>
      <c r="O149" s="67">
        <v>8</v>
      </c>
      <c r="P149" s="68">
        <v>0</v>
      </c>
    </row>
    <row r="150" spans="1:16" ht="38.25" x14ac:dyDescent="0.25">
      <c r="A150" s="18"/>
      <c r="B150" s="20">
        <v>6000032</v>
      </c>
      <c r="C150" s="20" t="s">
        <v>1884</v>
      </c>
      <c r="D150" s="20">
        <v>2001621</v>
      </c>
      <c r="E150" s="20" t="s">
        <v>1882</v>
      </c>
      <c r="F150" s="20">
        <v>236</v>
      </c>
      <c r="G150" s="20" t="s">
        <v>299</v>
      </c>
      <c r="H150" s="20">
        <v>10</v>
      </c>
      <c r="I150" s="20" t="s">
        <v>108</v>
      </c>
      <c r="J150" s="20">
        <v>10</v>
      </c>
      <c r="K150" s="20" t="s">
        <v>1553</v>
      </c>
      <c r="L150" s="66">
        <v>40.220805999999996</v>
      </c>
      <c r="M150" s="67">
        <v>0</v>
      </c>
      <c r="N150" s="68">
        <v>0</v>
      </c>
      <c r="O150" s="67">
        <v>0</v>
      </c>
      <c r="P150" s="68">
        <v>0</v>
      </c>
    </row>
    <row r="151" spans="1:16" ht="51.75" thickBot="1" x14ac:dyDescent="0.3">
      <c r="A151" s="25"/>
      <c r="B151" s="27">
        <v>6000032</v>
      </c>
      <c r="C151" s="27" t="s">
        <v>1884</v>
      </c>
      <c r="D151" s="27">
        <v>2001621</v>
      </c>
      <c r="E151" s="27" t="s">
        <v>1882</v>
      </c>
      <c r="F151" s="27">
        <v>236</v>
      </c>
      <c r="G151" s="27" t="s">
        <v>299</v>
      </c>
      <c r="H151" s="27">
        <v>442</v>
      </c>
      <c r="I151" s="27" t="s">
        <v>207</v>
      </c>
      <c r="J151" s="27">
        <v>442</v>
      </c>
      <c r="K151" s="27" t="s">
        <v>348</v>
      </c>
      <c r="L151" s="69">
        <v>0.105349</v>
      </c>
      <c r="M151" s="70">
        <v>0.12117</v>
      </c>
      <c r="N151" s="71">
        <v>0.12116999831050634</v>
      </c>
      <c r="O151" s="70">
        <v>30</v>
      </c>
      <c r="P151" s="71">
        <v>30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93</v>
      </c>
      <c r="B1" s="48" t="s">
        <v>232</v>
      </c>
      <c r="C1" s="47" t="s">
        <v>55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1888</v>
      </c>
      <c r="L2" s="1" t="s">
        <v>1911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56.778783000000004</v>
      </c>
      <c r="E6" s="15">
        <f ca="1">SUM(E7:OFFSET(E7,50,0))</f>
        <v>126.91167800000001</v>
      </c>
      <c r="F6" s="15">
        <f ca="1">SUM(F7:OFFSET(F7,50,0))</f>
        <v>74.370999093756637</v>
      </c>
      <c r="G6" s="15">
        <f ca="1">SUM(G7:OFFSET(G7,50,0))</f>
        <v>17.926510285811119</v>
      </c>
      <c r="H6" s="15">
        <f ca="1">SUM(H7:OFFSET(H7,50,0))</f>
        <v>56.444488807945511</v>
      </c>
      <c r="I6" s="16">
        <f ca="1">IFERROR(G6/E6,0)</f>
        <v>0.14125185773535448</v>
      </c>
      <c r="J6" s="17">
        <f ca="1">IFERROR(SUM(G6,H6)/E6,0)</f>
        <v>0.58600595521049392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0.22100499999999998</v>
      </c>
      <c r="E7" s="22">
        <v>0.62690800000000002</v>
      </c>
      <c r="F7" s="22">
        <f t="shared" ref="F7:F25" si="0">SUM(G7,H7)</f>
        <v>0.31763578590471298</v>
      </c>
      <c r="G7" s="22">
        <v>0.20218728680629283</v>
      </c>
      <c r="H7" s="22">
        <v>0.11544849909842014</v>
      </c>
      <c r="I7" s="23">
        <f t="shared" ref="I7:I25" si="1">IFERROR(G7/E7,0)</f>
        <v>0.32251508483907182</v>
      </c>
      <c r="J7" s="24">
        <f t="shared" ref="J7:J25" si="2">IFERROR(SUM(G7,H7)/E7,0)</f>
        <v>0.5066704937641775</v>
      </c>
      <c r="K7" s="5"/>
      <c r="L7" t="s">
        <v>253</v>
      </c>
      <c r="M7" s="6">
        <v>0.25639998912811279</v>
      </c>
      <c r="N7" s="72">
        <v>0.99730055593717781</v>
      </c>
    </row>
    <row r="8" spans="1:14" x14ac:dyDescent="0.25">
      <c r="A8" s="18"/>
      <c r="B8" s="51">
        <v>3</v>
      </c>
      <c r="C8" s="20" t="s">
        <v>246</v>
      </c>
      <c r="D8" s="21">
        <v>0</v>
      </c>
      <c r="E8" s="22">
        <v>6.5366000000000007E-2</v>
      </c>
      <c r="F8" s="22">
        <f t="shared" si="0"/>
        <v>6.5095102647319436E-2</v>
      </c>
      <c r="G8" s="22">
        <v>5.7086102664470673E-2</v>
      </c>
      <c r="H8" s="22">
        <v>8.0089999828487635E-3</v>
      </c>
      <c r="I8" s="23">
        <f t="shared" si="1"/>
        <v>0.87333021241120257</v>
      </c>
      <c r="J8" s="24">
        <f t="shared" si="2"/>
        <v>0.99585568410671343</v>
      </c>
      <c r="K8" s="5"/>
      <c r="L8" t="s">
        <v>246</v>
      </c>
      <c r="M8" s="6">
        <v>6.5095102647319436E-2</v>
      </c>
      <c r="N8" s="72">
        <v>0.99585568410671343</v>
      </c>
    </row>
    <row r="9" spans="1:14" x14ac:dyDescent="0.25">
      <c r="A9" s="18"/>
      <c r="B9" s="51">
        <v>4</v>
      </c>
      <c r="C9" s="20" t="s">
        <v>247</v>
      </c>
      <c r="D9" s="21">
        <v>0</v>
      </c>
      <c r="E9" s="22">
        <v>7.6319020000000011</v>
      </c>
      <c r="F9" s="22">
        <f t="shared" si="0"/>
        <v>2.404119064565748</v>
      </c>
      <c r="G9" s="22">
        <v>0</v>
      </c>
      <c r="H9" s="22">
        <v>2.404119064565748</v>
      </c>
      <c r="I9" s="23">
        <f t="shared" si="1"/>
        <v>0</v>
      </c>
      <c r="J9" s="24">
        <f t="shared" si="2"/>
        <v>0.31500916345175128</v>
      </c>
      <c r="K9" s="5"/>
      <c r="L9" t="s">
        <v>251</v>
      </c>
      <c r="M9" s="6">
        <v>0.5656700562366348</v>
      </c>
      <c r="N9" s="72">
        <v>0.97989872441273074</v>
      </c>
    </row>
    <row r="10" spans="1:14" x14ac:dyDescent="0.25">
      <c r="A10" s="18"/>
      <c r="B10" s="51">
        <v>5</v>
      </c>
      <c r="C10" s="20" t="s">
        <v>248</v>
      </c>
      <c r="D10" s="21">
        <v>0</v>
      </c>
      <c r="E10" s="22">
        <v>0.16672600000000001</v>
      </c>
      <c r="F10" s="22">
        <f t="shared" si="0"/>
        <v>0.13664999371394515</v>
      </c>
      <c r="G10" s="22">
        <v>0</v>
      </c>
      <c r="H10" s="22">
        <v>0.13664999371394515</v>
      </c>
      <c r="I10" s="23">
        <f t="shared" si="1"/>
        <v>0</v>
      </c>
      <c r="J10" s="24">
        <f t="shared" si="2"/>
        <v>0.8196081817709604</v>
      </c>
      <c r="K10" s="5"/>
      <c r="L10" t="s">
        <v>263</v>
      </c>
      <c r="M10" s="6">
        <v>3.0537220408150461</v>
      </c>
      <c r="N10" s="72">
        <v>0.8235385285568011</v>
      </c>
    </row>
    <row r="11" spans="1:14" x14ac:dyDescent="0.25">
      <c r="A11" s="18"/>
      <c r="B11" s="51">
        <v>6</v>
      </c>
      <c r="C11" s="20" t="s">
        <v>249</v>
      </c>
      <c r="D11" s="21">
        <v>0</v>
      </c>
      <c r="E11" s="22">
        <v>5.6999999999999995E-2</v>
      </c>
      <c r="F11" s="22">
        <f t="shared" si="0"/>
        <v>4.5499999076128006E-2</v>
      </c>
      <c r="G11" s="22">
        <v>0</v>
      </c>
      <c r="H11" s="22">
        <v>4.5499999076128006E-2</v>
      </c>
      <c r="I11" s="23">
        <f t="shared" si="1"/>
        <v>0</v>
      </c>
      <c r="J11" s="24">
        <f t="shared" si="2"/>
        <v>0.79824559782680715</v>
      </c>
      <c r="K11" s="5"/>
      <c r="L11" t="s">
        <v>248</v>
      </c>
      <c r="M11" s="6">
        <v>0.13664999371394515</v>
      </c>
      <c r="N11" s="72">
        <v>0.8196081817709604</v>
      </c>
    </row>
    <row r="12" spans="1:14" x14ac:dyDescent="0.25">
      <c r="A12" s="18"/>
      <c r="B12" s="51">
        <v>7</v>
      </c>
      <c r="C12" s="20" t="s">
        <v>250</v>
      </c>
      <c r="D12" s="21">
        <v>0</v>
      </c>
      <c r="E12" s="22">
        <v>3.8859189999999995</v>
      </c>
      <c r="F12" s="22">
        <f t="shared" si="0"/>
        <v>0.42875822773203254</v>
      </c>
      <c r="G12" s="22">
        <v>0</v>
      </c>
      <c r="H12" s="22">
        <v>0.42875822773203254</v>
      </c>
      <c r="I12" s="23">
        <f t="shared" si="1"/>
        <v>0</v>
      </c>
      <c r="J12" s="24">
        <f t="shared" si="2"/>
        <v>0.11033637801818118</v>
      </c>
      <c r="K12" s="5"/>
      <c r="L12" t="s">
        <v>249</v>
      </c>
      <c r="M12" s="6">
        <v>4.5499999076128006E-2</v>
      </c>
      <c r="N12" s="72">
        <v>0.79824559782680715</v>
      </c>
    </row>
    <row r="13" spans="1:14" x14ac:dyDescent="0.25">
      <c r="A13" s="18"/>
      <c r="B13" s="51">
        <v>8</v>
      </c>
      <c r="C13" s="20" t="s">
        <v>251</v>
      </c>
      <c r="D13" s="21">
        <v>1.1600000000000001</v>
      </c>
      <c r="E13" s="22">
        <v>0.57727400000000006</v>
      </c>
      <c r="F13" s="22">
        <f t="shared" si="0"/>
        <v>0.5656700562366348</v>
      </c>
      <c r="G13" s="22">
        <v>0.1018382992624538</v>
      </c>
      <c r="H13" s="22">
        <v>0.463831756974181</v>
      </c>
      <c r="I13" s="23">
        <f t="shared" si="1"/>
        <v>0.17641241293121426</v>
      </c>
      <c r="J13" s="24">
        <f t="shared" si="2"/>
        <v>0.97989872441273074</v>
      </c>
      <c r="K13" s="5"/>
      <c r="L13" t="s">
        <v>258</v>
      </c>
      <c r="M13" s="6">
        <v>40.956179381521807</v>
      </c>
      <c r="N13" s="72">
        <v>0.76891284095945645</v>
      </c>
    </row>
    <row r="14" spans="1:14" x14ac:dyDescent="0.25">
      <c r="A14" s="18"/>
      <c r="B14" s="51">
        <v>10</v>
      </c>
      <c r="C14" s="20" t="s">
        <v>253</v>
      </c>
      <c r="D14" s="21">
        <v>0</v>
      </c>
      <c r="E14" s="22">
        <v>0.25709399999999999</v>
      </c>
      <c r="F14" s="22">
        <f t="shared" si="0"/>
        <v>0.25639998912811279</v>
      </c>
      <c r="G14" s="22">
        <v>0</v>
      </c>
      <c r="H14" s="22">
        <v>0.25639998912811279</v>
      </c>
      <c r="I14" s="23">
        <f t="shared" si="1"/>
        <v>0</v>
      </c>
      <c r="J14" s="24">
        <f t="shared" si="2"/>
        <v>0.99730055593717781</v>
      </c>
      <c r="K14" s="5"/>
      <c r="L14" t="s">
        <v>255</v>
      </c>
      <c r="M14" s="6">
        <v>2.2907594167045318</v>
      </c>
      <c r="N14" s="72">
        <v>0.6718061126126682</v>
      </c>
    </row>
    <row r="15" spans="1:14" x14ac:dyDescent="0.25">
      <c r="A15" s="18"/>
      <c r="B15" s="51">
        <v>11</v>
      </c>
      <c r="C15" s="20" t="s">
        <v>254</v>
      </c>
      <c r="D15" s="21">
        <v>7.4475310000000006</v>
      </c>
      <c r="E15" s="22">
        <v>9.5273889999999977</v>
      </c>
      <c r="F15" s="22">
        <f t="shared" si="0"/>
        <v>6.349010296704364</v>
      </c>
      <c r="G15" s="22">
        <v>2.0386164005467435</v>
      </c>
      <c r="H15" s="22">
        <v>4.3103938961576205</v>
      </c>
      <c r="I15" s="23">
        <f t="shared" si="1"/>
        <v>0.21397430088629152</v>
      </c>
      <c r="J15" s="24">
        <f t="shared" si="2"/>
        <v>0.66639561969227512</v>
      </c>
      <c r="K15" s="5"/>
      <c r="L15" t="s">
        <v>254</v>
      </c>
      <c r="M15" s="6">
        <v>6.349010296704364</v>
      </c>
      <c r="N15" s="72">
        <v>0.66639561969227512</v>
      </c>
    </row>
    <row r="16" spans="1:14" x14ac:dyDescent="0.25">
      <c r="A16" s="18"/>
      <c r="B16" s="51">
        <v>12</v>
      </c>
      <c r="C16" s="20" t="s">
        <v>255</v>
      </c>
      <c r="D16" s="21">
        <v>0</v>
      </c>
      <c r="E16" s="22">
        <v>3.4098519999999999</v>
      </c>
      <c r="F16" s="22">
        <f t="shared" si="0"/>
        <v>2.2907594167045318</v>
      </c>
      <c r="G16" s="22">
        <v>9.6711809281259775E-2</v>
      </c>
      <c r="H16" s="22">
        <v>2.194047607423272</v>
      </c>
      <c r="I16" s="23">
        <f t="shared" si="1"/>
        <v>2.8362465374233186E-2</v>
      </c>
      <c r="J16" s="24">
        <f t="shared" si="2"/>
        <v>0.6718061126126682</v>
      </c>
      <c r="K16" s="5"/>
      <c r="L16" t="s">
        <v>259</v>
      </c>
      <c r="M16" s="6">
        <v>4.8822302378248423</v>
      </c>
      <c r="N16" s="72">
        <v>0.61725686862794416</v>
      </c>
    </row>
    <row r="17" spans="1:14" x14ac:dyDescent="0.25">
      <c r="A17" s="18"/>
      <c r="B17" s="51">
        <v>13</v>
      </c>
      <c r="C17" s="20" t="s">
        <v>256</v>
      </c>
      <c r="D17" s="21">
        <v>0</v>
      </c>
      <c r="E17" s="22">
        <v>5.1315759999999999</v>
      </c>
      <c r="F17" s="22">
        <f t="shared" si="0"/>
        <v>1.1558836193289608</v>
      </c>
      <c r="G17" s="22">
        <v>0</v>
      </c>
      <c r="H17" s="22">
        <v>1.1558836193289608</v>
      </c>
      <c r="I17" s="23">
        <f t="shared" si="1"/>
        <v>0</v>
      </c>
      <c r="J17" s="24">
        <f t="shared" si="2"/>
        <v>0.22524924493546639</v>
      </c>
      <c r="K17" s="5"/>
      <c r="L17" t="s">
        <v>260</v>
      </c>
      <c r="M17" s="6">
        <v>5.5573120154404023</v>
      </c>
      <c r="N17" s="72">
        <v>0.52228177003829179</v>
      </c>
    </row>
    <row r="18" spans="1:14" x14ac:dyDescent="0.25">
      <c r="A18" s="18"/>
      <c r="B18" s="51">
        <v>15</v>
      </c>
      <c r="C18" s="20" t="s">
        <v>258</v>
      </c>
      <c r="D18" s="21">
        <v>45.262719000000004</v>
      </c>
      <c r="E18" s="22">
        <v>53.265047999999993</v>
      </c>
      <c r="F18" s="22">
        <f t="shared" si="0"/>
        <v>40.956179381521807</v>
      </c>
      <c r="G18" s="22">
        <v>14.058956679869326</v>
      </c>
      <c r="H18" s="22">
        <v>26.897222701652481</v>
      </c>
      <c r="I18" s="23">
        <f t="shared" si="1"/>
        <v>0.26394337765112552</v>
      </c>
      <c r="J18" s="24">
        <f t="shared" si="2"/>
        <v>0.76891284095945645</v>
      </c>
      <c r="K18" s="5"/>
      <c r="L18" t="s">
        <v>245</v>
      </c>
      <c r="M18" s="6">
        <v>0.31763578590471298</v>
      </c>
      <c r="N18" s="72">
        <v>0.5066704937641775</v>
      </c>
    </row>
    <row r="19" spans="1:14" x14ac:dyDescent="0.25">
      <c r="A19" s="18"/>
      <c r="B19" s="51">
        <v>16</v>
      </c>
      <c r="C19" s="20" t="s">
        <v>259</v>
      </c>
      <c r="D19" s="21">
        <v>0</v>
      </c>
      <c r="E19" s="22">
        <v>7.9095599999999999</v>
      </c>
      <c r="F19" s="22">
        <f t="shared" si="0"/>
        <v>4.8822302378248423</v>
      </c>
      <c r="G19" s="22">
        <v>0</v>
      </c>
      <c r="H19" s="22">
        <v>4.8822302378248423</v>
      </c>
      <c r="I19" s="23">
        <f t="shared" si="1"/>
        <v>0</v>
      </c>
      <c r="J19" s="24">
        <f t="shared" si="2"/>
        <v>0.61725686862794416</v>
      </c>
      <c r="K19" s="5"/>
      <c r="L19" t="s">
        <v>265</v>
      </c>
      <c r="M19" s="6">
        <v>2.8914747763192281</v>
      </c>
      <c r="N19" s="72">
        <v>0.35410226135353456</v>
      </c>
    </row>
    <row r="20" spans="1:14" x14ac:dyDescent="0.25">
      <c r="A20" s="18"/>
      <c r="B20" s="51">
        <v>17</v>
      </c>
      <c r="C20" s="20" t="s">
        <v>260</v>
      </c>
      <c r="D20" s="21">
        <v>0</v>
      </c>
      <c r="E20" s="22">
        <v>10.640448000000001</v>
      </c>
      <c r="F20" s="22">
        <f t="shared" si="0"/>
        <v>5.5573120154404023</v>
      </c>
      <c r="G20" s="22">
        <v>2.4955260098067811E-2</v>
      </c>
      <c r="H20" s="22">
        <v>5.5323567553423345</v>
      </c>
      <c r="I20" s="23">
        <f t="shared" si="1"/>
        <v>2.345320431815259E-3</v>
      </c>
      <c r="J20" s="24">
        <f t="shared" si="2"/>
        <v>0.52228177003829179</v>
      </c>
      <c r="K20" s="5"/>
      <c r="L20" t="s">
        <v>247</v>
      </c>
      <c r="M20" s="6">
        <v>2.404119064565748</v>
      </c>
      <c r="N20" s="72">
        <v>0.31500916345175128</v>
      </c>
    </row>
    <row r="21" spans="1:14" x14ac:dyDescent="0.25">
      <c r="A21" s="18"/>
      <c r="B21" s="51">
        <v>18</v>
      </c>
      <c r="C21" s="20" t="s">
        <v>261</v>
      </c>
      <c r="D21" s="21">
        <v>0</v>
      </c>
      <c r="E21" s="22">
        <v>6.4659629999999995</v>
      </c>
      <c r="F21" s="22">
        <f t="shared" si="0"/>
        <v>1.8361563878133893</v>
      </c>
      <c r="G21" s="22">
        <v>0</v>
      </c>
      <c r="H21" s="22">
        <v>1.8361563878133893</v>
      </c>
      <c r="I21" s="23">
        <f t="shared" si="1"/>
        <v>0</v>
      </c>
      <c r="J21" s="24">
        <f t="shared" si="2"/>
        <v>0.28397260977419597</v>
      </c>
      <c r="K21" s="5"/>
      <c r="L21" t="s">
        <v>264</v>
      </c>
      <c r="M21" s="6">
        <v>0.34297090175095946</v>
      </c>
      <c r="N21" s="72">
        <v>0.30501539591418952</v>
      </c>
    </row>
    <row r="22" spans="1:14" x14ac:dyDescent="0.25">
      <c r="A22" s="18"/>
      <c r="B22" s="51">
        <v>20</v>
      </c>
      <c r="C22" s="20" t="s">
        <v>263</v>
      </c>
      <c r="D22" s="21">
        <v>2.3475280000000001</v>
      </c>
      <c r="E22" s="22">
        <v>3.7080499999999996</v>
      </c>
      <c r="F22" s="22">
        <f t="shared" si="0"/>
        <v>3.0537220408150461</v>
      </c>
      <c r="G22" s="22">
        <v>1.2794624478119658</v>
      </c>
      <c r="H22" s="22">
        <v>1.7742595930030802</v>
      </c>
      <c r="I22" s="23">
        <f t="shared" si="1"/>
        <v>0.34504994479900919</v>
      </c>
      <c r="J22" s="24">
        <f t="shared" si="2"/>
        <v>0.8235385285568011</v>
      </c>
      <c r="K22" s="5"/>
      <c r="L22" t="s">
        <v>261</v>
      </c>
      <c r="M22" s="6">
        <v>1.8361563878133893</v>
      </c>
      <c r="N22" s="72">
        <v>0.28397260977419597</v>
      </c>
    </row>
    <row r="23" spans="1:14" x14ac:dyDescent="0.25">
      <c r="A23" s="18"/>
      <c r="B23" s="51">
        <v>21</v>
      </c>
      <c r="C23" s="20" t="s">
        <v>264</v>
      </c>
      <c r="D23" s="21">
        <v>0.33999999999999997</v>
      </c>
      <c r="E23" s="22">
        <v>1.124438</v>
      </c>
      <c r="F23" s="22">
        <f t="shared" si="0"/>
        <v>0.34297090175095946</v>
      </c>
      <c r="G23" s="22">
        <v>3.3270000480115414E-2</v>
      </c>
      <c r="H23" s="22">
        <v>0.30970090127084404</v>
      </c>
      <c r="I23" s="23">
        <f t="shared" si="1"/>
        <v>2.9588114667162983E-2</v>
      </c>
      <c r="J23" s="24">
        <f t="shared" si="2"/>
        <v>0.30501539591418952</v>
      </c>
      <c r="K23" s="5"/>
      <c r="L23" t="s">
        <v>256</v>
      </c>
      <c r="M23" s="6">
        <v>1.1558836193289608</v>
      </c>
      <c r="N23" s="72">
        <v>0.22524924493546639</v>
      </c>
    </row>
    <row r="24" spans="1:14" x14ac:dyDescent="0.25">
      <c r="A24" s="18"/>
      <c r="B24" s="51">
        <v>22</v>
      </c>
      <c r="C24" s="20" t="s">
        <v>265</v>
      </c>
      <c r="D24" s="21">
        <v>0</v>
      </c>
      <c r="E24" s="22">
        <v>8.1656490000000002</v>
      </c>
      <c r="F24" s="22">
        <f t="shared" si="0"/>
        <v>2.8914747763192281</v>
      </c>
      <c r="G24" s="22">
        <v>3.3425998990423977E-2</v>
      </c>
      <c r="H24" s="22">
        <v>2.8580487773288041</v>
      </c>
      <c r="I24" s="23">
        <f t="shared" si="1"/>
        <v>4.0934895671396083E-3</v>
      </c>
      <c r="J24" s="24">
        <f t="shared" si="2"/>
        <v>0.35410226135353456</v>
      </c>
      <c r="K24" s="5"/>
      <c r="L24" t="s">
        <v>268</v>
      </c>
      <c r="M24" s="6">
        <v>0.8354718005284667</v>
      </c>
      <c r="N24" s="72">
        <v>0.19449858888395868</v>
      </c>
    </row>
    <row r="25" spans="1:14" ht="15.75" thickBot="1" x14ac:dyDescent="0.3">
      <c r="A25" s="25"/>
      <c r="B25" s="52">
        <v>25</v>
      </c>
      <c r="C25" s="27" t="s">
        <v>268</v>
      </c>
      <c r="D25" s="28">
        <v>0</v>
      </c>
      <c r="E25" s="29">
        <v>4.2955160000000001</v>
      </c>
      <c r="F25" s="29">
        <f t="shared" si="0"/>
        <v>0.8354718005284667</v>
      </c>
      <c r="G25" s="29">
        <v>0</v>
      </c>
      <c r="H25" s="29">
        <v>0.8354718005284667</v>
      </c>
      <c r="I25" s="30">
        <f t="shared" si="1"/>
        <v>0</v>
      </c>
      <c r="J25" s="31">
        <f t="shared" si="2"/>
        <v>0.19449858888395868</v>
      </c>
      <c r="K25" s="5"/>
      <c r="L25" t="s">
        <v>250</v>
      </c>
      <c r="M25" s="6">
        <v>0.42875822773203254</v>
      </c>
      <c r="N25" s="72">
        <v>0.11033637801818118</v>
      </c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A11" sqref="A11:J1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93</v>
      </c>
      <c r="B1" s="53" t="s">
        <v>232</v>
      </c>
      <c r="C1" s="47" t="s">
        <v>55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1889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56.778783000000004</v>
      </c>
      <c r="E6" s="15">
        <v>126.91167800000001</v>
      </c>
      <c r="F6" s="15">
        <v>74.370999093756637</v>
      </c>
      <c r="G6" s="15">
        <v>17.926510285811119</v>
      </c>
      <c r="H6" s="15">
        <v>56.444488807945511</v>
      </c>
      <c r="I6" s="16">
        <v>0.14125185773535448</v>
      </c>
      <c r="J6" s="17">
        <v>0.58600595521049392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52.690249999999992</v>
      </c>
      <c r="E7" s="36">
        <f ca="1">SUM(E8:OFFSET(E6,MATCH("GOBIERNOS REGIONALES",$A$8:$A$50,0),0))</f>
        <v>120.90763500000001</v>
      </c>
      <c r="F7" s="36">
        <f ca="1">SUM(F8:OFFSET(F6,MATCH("GOBIERNOS REGIONALES",$A$8:$A$50,0),0))</f>
        <v>69.382488408717919</v>
      </c>
      <c r="G7" s="36">
        <f ca="1">SUM(G8:OFFSET(G6,MATCH("GOBIERNOS REGIONALES",$A$8:$A$50,0),0))</f>
        <v>16.122528340514137</v>
      </c>
      <c r="H7" s="36">
        <f ca="1">SUM(H8:OFFSET(H6,MATCH("GOBIERNOS REGIONALES",$A$8:$A$50,0),0))</f>
        <v>53.259960068203782</v>
      </c>
      <c r="I7" s="37">
        <f ca="1">IFERROR(G7/E7,0)</f>
        <v>0.13334582502183701</v>
      </c>
      <c r="J7" s="38">
        <f ca="1">IFERROR(SUM(G7,H7)/E7,0)</f>
        <v>0.57384703959115491</v>
      </c>
      <c r="K7" s="5"/>
    </row>
    <row r="8" spans="1:11" x14ac:dyDescent="0.25">
      <c r="A8" s="18"/>
      <c r="B8" s="19">
        <v>38</v>
      </c>
      <c r="C8" s="20" t="s">
        <v>123</v>
      </c>
      <c r="D8" s="21">
        <v>32.596557999999995</v>
      </c>
      <c r="E8" s="22">
        <v>29.375007</v>
      </c>
      <c r="F8" s="22">
        <f t="shared" ref="F8:F12" si="0">SUM(G8,H8)</f>
        <v>26.117976166559856</v>
      </c>
      <c r="G8" s="22">
        <v>8.5089237743559352</v>
      </c>
      <c r="H8" s="22">
        <v>17.609052392203921</v>
      </c>
      <c r="I8" s="23">
        <f t="shared" ref="I8:I12" si="1">IFERROR(G8/E8,0)</f>
        <v>0.28966542116418681</v>
      </c>
      <c r="J8" s="24">
        <f t="shared" ref="J8:J12" si="2">IFERROR(SUM(G8,H8)/E8,0)</f>
        <v>0.88912238102819363</v>
      </c>
      <c r="K8" s="5"/>
    </row>
    <row r="9" spans="1:11" ht="25.5" x14ac:dyDescent="0.25">
      <c r="A9" s="18"/>
      <c r="B9" s="19">
        <v>241</v>
      </c>
      <c r="C9" s="20" t="s">
        <v>155</v>
      </c>
      <c r="D9" s="21">
        <v>20.093692000000001</v>
      </c>
      <c r="E9" s="22">
        <v>91.532628000000017</v>
      </c>
      <c r="F9" s="22">
        <f t="shared" si="0"/>
        <v>43.264512242158062</v>
      </c>
      <c r="G9" s="22">
        <v>7.6136045661582017</v>
      </c>
      <c r="H9" s="22">
        <v>35.650907675999861</v>
      </c>
      <c r="I9" s="23">
        <f t="shared" si="1"/>
        <v>8.3179132212375675E-2</v>
      </c>
      <c r="J9" s="24">
        <f t="shared" si="2"/>
        <v>0.47266765073278627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0.347528</v>
      </c>
      <c r="E10" s="36">
        <f ca="1">SUM(E11:OFFSET(E9,(MATCH("GOBIERNOS LOCALES",$A$8:$A$50,0)-MATCH("GOBIERNOS REGIONALES",$A$8:$A$50,0)),0))</f>
        <v>0.39934399999999998</v>
      </c>
      <c r="F10" s="36">
        <f ca="1">SUM(F11:OFFSET(F9,(MATCH("GOBIERNOS LOCALES",$A$8:$A$50,0)-MATCH("GOBIERNOS REGIONALES",$A$8:$A$50,0)),0))</f>
        <v>0.36572736137895845</v>
      </c>
      <c r="G10" s="36">
        <f ca="1">SUM(G11:OFFSET(G9,(MATCH("GOBIERNOS LOCALES",$A$8:$A$50,0)-MATCH("GOBIERNOS REGIONALES",$A$8:$A$50,0)),0))</f>
        <v>0.14569503111124504</v>
      </c>
      <c r="H10" s="36">
        <f ca="1">SUM(H11:OFFSET(H9,(MATCH("GOBIERNOS LOCALES",$A$8:$A$50,0)-MATCH("GOBIERNOS REGIONALES",$A$8:$A$50,0)),0))</f>
        <v>0.22003233026771341</v>
      </c>
      <c r="I10" s="37">
        <f t="shared" ca="1" si="1"/>
        <v>0.36483590866832871</v>
      </c>
      <c r="J10" s="38">
        <f t="shared" ca="1" si="2"/>
        <v>0.91582034881946006</v>
      </c>
      <c r="K10" s="5"/>
    </row>
    <row r="11" spans="1:11" x14ac:dyDescent="0.25">
      <c r="A11" s="18"/>
      <c r="B11" s="19">
        <v>457</v>
      </c>
      <c r="C11" s="20" t="s">
        <v>222</v>
      </c>
      <c r="D11" s="21">
        <v>0.347528</v>
      </c>
      <c r="E11" s="22">
        <v>0.39934399999999998</v>
      </c>
      <c r="F11" s="22">
        <f t="shared" si="0"/>
        <v>0.36572736137895845</v>
      </c>
      <c r="G11" s="22">
        <v>0.14569503111124504</v>
      </c>
      <c r="H11" s="22">
        <v>0.22003233026771341</v>
      </c>
      <c r="I11" s="23">
        <f t="shared" si="1"/>
        <v>0.36483590866832871</v>
      </c>
      <c r="J11" s="24">
        <f t="shared" si="2"/>
        <v>0.91582034881946006</v>
      </c>
      <c r="K11" s="5"/>
    </row>
    <row r="12" spans="1:11" ht="15.75" thickBot="1" x14ac:dyDescent="0.3">
      <c r="A12" s="39" t="s">
        <v>231</v>
      </c>
      <c r="B12" s="40"/>
      <c r="C12" s="41"/>
      <c r="D12" s="42">
        <v>3.7410049999999999</v>
      </c>
      <c r="E12" s="43">
        <v>5.6046989999999992</v>
      </c>
      <c r="F12" s="43">
        <f t="shared" si="0"/>
        <v>4.6227833236597542</v>
      </c>
      <c r="G12" s="43">
        <v>1.6582869141857373</v>
      </c>
      <c r="H12" s="43">
        <v>2.9644964094740169</v>
      </c>
      <c r="I12" s="44">
        <f t="shared" si="1"/>
        <v>0.29587439293095624</v>
      </c>
      <c r="J12" s="45">
        <f t="shared" si="2"/>
        <v>0.82480492238026604</v>
      </c>
      <c r="K12" s="5"/>
    </row>
    <row r="13" spans="1:11" x14ac:dyDescent="0.25">
      <c r="D13" s="6"/>
      <c r="E13" s="6"/>
      <c r="F13" s="6"/>
      <c r="G13" s="6"/>
      <c r="H13" s="6"/>
      <c r="I13" s="5"/>
      <c r="J13" s="5"/>
      <c r="K13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93</v>
      </c>
      <c r="B1" s="47" t="s">
        <v>232</v>
      </c>
      <c r="C1" s="47" t="s">
        <v>55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1890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56.778783000000004</v>
      </c>
      <c r="G6" s="15">
        <v>126.91167800000001</v>
      </c>
      <c r="H6" s="15">
        <v>74.370999093756637</v>
      </c>
      <c r="I6" s="15">
        <v>17.926510285811119</v>
      </c>
      <c r="J6" s="15">
        <v>56.444488807945511</v>
      </c>
      <c r="K6" s="16">
        <v>0.14125185773535448</v>
      </c>
      <c r="L6" s="17">
        <v>0.58600595521049392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52.819018</v>
      </c>
      <c r="G7" s="36">
        <f ca="1">SUM(G8:OFFSET(G6,MATCH("PROYECTOS",$A$8:$A$50,0),0))</f>
        <v>51.052045999999997</v>
      </c>
      <c r="H7" s="36">
        <f ca="1">SUM(H8:OFFSET(H6,MATCH("PROYECTOS",$A$8:$A$50,0),0))</f>
        <v>44.466906631979228</v>
      </c>
      <c r="I7" s="36">
        <f ca="1">SUM(I8:OFFSET(I6,MATCH("PROYECTOS",$A$8:$A$50,0),0))</f>
        <v>16.225271370530564</v>
      </c>
      <c r="J7" s="36">
        <f ca="1">SUM(J8:OFFSET(J6,MATCH("PROYECTOS",$A$8:$A$50,0),0))</f>
        <v>28.241635261448664</v>
      </c>
      <c r="K7" s="37">
        <f ca="1">IFERROR(I7/G7,0)</f>
        <v>0.31781823926372244</v>
      </c>
      <c r="L7" s="38">
        <f ca="1">IFERROR(SUM(I7,J7)/G7,0)</f>
        <v>0.87101125451425065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3.3346180000000003</v>
      </c>
      <c r="G8" s="22">
        <v>3.1263480000000006</v>
      </c>
      <c r="H8" s="22">
        <f t="shared" ref="H8:H12" si="0">SUM(I8,J8)</f>
        <v>2.9699607601069147</v>
      </c>
      <c r="I8" s="22">
        <v>1.4000285556103336</v>
      </c>
      <c r="J8" s="22">
        <v>1.5699322044965811</v>
      </c>
      <c r="K8" s="23">
        <f t="shared" ref="K8:K13" si="1">IFERROR(I8/G8,0)</f>
        <v>0.4478159678993936</v>
      </c>
      <c r="L8" s="24">
        <f t="shared" ref="L8:L13" si="2">IFERROR(SUM(I8,J8)/G8,0)</f>
        <v>0.94997766087041946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3000534</v>
      </c>
      <c r="C9" s="20" t="s">
        <v>1891</v>
      </c>
      <c r="D9" s="60">
        <v>41</v>
      </c>
      <c r="E9" s="20" t="s">
        <v>799</v>
      </c>
      <c r="F9" s="21">
        <v>11.399489000000001</v>
      </c>
      <c r="G9" s="22">
        <v>9.9387870000000014</v>
      </c>
      <c r="H9" s="22">
        <f t="shared" si="0"/>
        <v>8.5044802991687902</v>
      </c>
      <c r="I9" s="22">
        <v>1.9537288036881364</v>
      </c>
      <c r="J9" s="22">
        <v>6.5507514954806538</v>
      </c>
      <c r="K9" s="23">
        <f t="shared" si="1"/>
        <v>0.19657618215262448</v>
      </c>
      <c r="L9" s="24">
        <f t="shared" si="2"/>
        <v>0.85568594026301092</v>
      </c>
      <c r="M9" s="61"/>
      <c r="N9" s="22"/>
      <c r="O9" s="24" t="str">
        <f t="shared" ref="O9:O12" si="3">IFERROR(N9/M9,".")</f>
        <v>.</v>
      </c>
    </row>
    <row r="10" spans="1:15" ht="38.25" x14ac:dyDescent="0.25">
      <c r="A10" s="18"/>
      <c r="B10" s="20">
        <v>3000535</v>
      </c>
      <c r="C10" s="20" t="s">
        <v>1892</v>
      </c>
      <c r="D10" s="60">
        <v>41</v>
      </c>
      <c r="E10" s="20" t="s">
        <v>799</v>
      </c>
      <c r="F10" s="21">
        <v>6.8643689999999999</v>
      </c>
      <c r="G10" s="22">
        <v>6.0760600000000009</v>
      </c>
      <c r="H10" s="22">
        <f t="shared" si="0"/>
        <v>5.4376804782450563</v>
      </c>
      <c r="I10" s="22">
        <v>1.4790271326019138</v>
      </c>
      <c r="J10" s="22">
        <v>3.9586533456431425</v>
      </c>
      <c r="K10" s="23">
        <f t="shared" si="1"/>
        <v>0.24341878332371858</v>
      </c>
      <c r="L10" s="24">
        <f t="shared" si="2"/>
        <v>0.89493528343121287</v>
      </c>
      <c r="M10" s="61"/>
      <c r="N10" s="22"/>
      <c r="O10" s="24" t="str">
        <f t="shared" si="3"/>
        <v>.</v>
      </c>
    </row>
    <row r="11" spans="1:15" ht="51" x14ac:dyDescent="0.25">
      <c r="A11" s="18"/>
      <c r="B11" s="20">
        <v>3000670</v>
      </c>
      <c r="C11" s="20" t="s">
        <v>1893</v>
      </c>
      <c r="D11" s="60">
        <v>41</v>
      </c>
      <c r="E11" s="20" t="s">
        <v>799</v>
      </c>
      <c r="F11" s="21">
        <v>5.9512099999999997</v>
      </c>
      <c r="G11" s="22">
        <v>5.8464660000000013</v>
      </c>
      <c r="H11" s="22">
        <f t="shared" si="0"/>
        <v>5.3072449697683624</v>
      </c>
      <c r="I11" s="22">
        <v>2.1405280376930023</v>
      </c>
      <c r="J11" s="22">
        <v>3.1667169320753601</v>
      </c>
      <c r="K11" s="23">
        <f t="shared" si="1"/>
        <v>0.36612340475305966</v>
      </c>
      <c r="L11" s="24">
        <f t="shared" si="2"/>
        <v>0.90776974838618085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3000671</v>
      </c>
      <c r="C12" s="20" t="s">
        <v>1894</v>
      </c>
      <c r="D12" s="60">
        <v>41</v>
      </c>
      <c r="E12" s="20" t="s">
        <v>799</v>
      </c>
      <c r="F12" s="21">
        <v>25.269332000000002</v>
      </c>
      <c r="G12" s="22">
        <v>26.064384999999994</v>
      </c>
      <c r="H12" s="22">
        <f t="shared" si="0"/>
        <v>22.247540124690104</v>
      </c>
      <c r="I12" s="22">
        <v>9.2519588409371778</v>
      </c>
      <c r="J12" s="22">
        <v>12.995581283752927</v>
      </c>
      <c r="K12" s="23">
        <f t="shared" si="1"/>
        <v>0.35496555322280499</v>
      </c>
      <c r="L12" s="24">
        <f t="shared" si="2"/>
        <v>0.85356090790901484</v>
      </c>
      <c r="M12" s="61"/>
      <c r="N12" s="22"/>
      <c r="O12" s="24" t="str">
        <f t="shared" si="3"/>
        <v>.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3.9597650000000044</v>
      </c>
      <c r="G13" s="43">
        <f t="shared" ref="G13:J13" ca="1" si="4">OFFSET(G13,-MATCH("PROYECTOS",$A$8:$A$50,0)-1,0)-(OFFSET(G13,-MATCH("PROYECTOS",$A$8:$A$50,0),0))</f>
        <v>75.859632000000005</v>
      </c>
      <c r="H13" s="43">
        <f t="shared" ca="1" si="4"/>
        <v>29.90409246177741</v>
      </c>
      <c r="I13" s="43">
        <f t="shared" ca="1" si="4"/>
        <v>1.7012389152805554</v>
      </c>
      <c r="J13" s="43">
        <f t="shared" ca="1" si="4"/>
        <v>28.202853546496847</v>
      </c>
      <c r="K13" s="44">
        <f t="shared" ca="1" si="1"/>
        <v>2.2426142474307749E-2</v>
      </c>
      <c r="L13" s="45">
        <f t="shared" ca="1" si="2"/>
        <v>0.39420297295638607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1912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93</v>
      </c>
      <c r="B1" s="47" t="s">
        <v>232</v>
      </c>
      <c r="C1" s="47" t="s">
        <v>55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1895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56.778783000000004</v>
      </c>
      <c r="I6" s="15">
        <v>126.91167800000001</v>
      </c>
      <c r="J6" s="15">
        <v>74.370999093756637</v>
      </c>
      <c r="K6" s="15">
        <v>17.926510285811119</v>
      </c>
      <c r="L6" s="15">
        <v>56.444488807945511</v>
      </c>
      <c r="M6" s="16">
        <v>0.14125185773535448</v>
      </c>
      <c r="N6" s="17">
        <v>0.58600595521049392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SUM(H8:OFFSET(H6,MATCH("PROYECTOS",$A$8:$A$25,0),0))</f>
        <v>52.819018</v>
      </c>
      <c r="I7" s="35">
        <f ca="1">SUM(I8:OFFSET(I6,MATCH("PROYECTOS",$A$8:$A$25,0),0))</f>
        <v>51.05204599999999</v>
      </c>
      <c r="J7" s="35">
        <f ca="1">SUM(J8:OFFSET(J6,MATCH("PROYECTOS",$A$8:$A$25,0),0))</f>
        <v>44.466906631979228</v>
      </c>
      <c r="K7" s="35">
        <f ca="1">SUM(K8:OFFSET(K6,MATCH("PROYECTOS",$A$8:$A$25,0),0))</f>
        <v>16.225271370530564</v>
      </c>
      <c r="L7" s="35">
        <f ca="1">SUM(L8:OFFSET(L6,MATCH("PROYECTOS",$A$8:$A$25,0),0))</f>
        <v>28.241635261448664</v>
      </c>
      <c r="M7" s="37">
        <f ca="1">IFERROR(K7/I7,0)</f>
        <v>0.31781823926372249</v>
      </c>
      <c r="N7" s="38">
        <f ca="1">IFERROR(SUM(K7,L7)/I7,0)</f>
        <v>0.87101125451425077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0.51662800000000009</v>
      </c>
      <c r="I8" s="22">
        <v>0.54684299999999997</v>
      </c>
      <c r="J8" s="22">
        <f t="shared" ref="J8:J24" si="0">SUM(K8,L8)</f>
        <v>0.53789034853980411</v>
      </c>
      <c r="K8" s="22">
        <v>0.12653704099648166</v>
      </c>
      <c r="L8" s="22">
        <v>0.41135330754332244</v>
      </c>
      <c r="M8" s="23">
        <f t="shared" ref="M8:M25" si="1">IFERROR(K8/I8,0)</f>
        <v>0.23139555776791818</v>
      </c>
      <c r="N8" s="24">
        <f t="shared" ref="N8:N25" si="2">IFERROR(SUM(K8,L8)/I8,0)</f>
        <v>0.98362847936209141</v>
      </c>
      <c r="O8" s="61">
        <v>6008</v>
      </c>
      <c r="P8" s="22">
        <v>6009</v>
      </c>
      <c r="Q8" s="24">
        <f>IFERROR(P8/O8,".")</f>
        <v>1.0001664447403462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1</v>
      </c>
      <c r="G9" s="20" t="s">
        <v>649</v>
      </c>
      <c r="H9" s="21">
        <v>1.0262530000000001</v>
      </c>
      <c r="I9" s="22">
        <v>0.84394700000000011</v>
      </c>
      <c r="J9" s="22">
        <f t="shared" si="0"/>
        <v>0.71761008325847797</v>
      </c>
      <c r="K9" s="22">
        <v>0.23519461989053525</v>
      </c>
      <c r="L9" s="22">
        <v>0.48241546336794272</v>
      </c>
      <c r="M9" s="23">
        <f t="shared" si="1"/>
        <v>0.2786841115502931</v>
      </c>
      <c r="N9" s="24">
        <f t="shared" si="2"/>
        <v>0.8503023095745087</v>
      </c>
      <c r="O9" s="61">
        <v>9</v>
      </c>
      <c r="P9" s="22">
        <v>11</v>
      </c>
      <c r="Q9" s="24">
        <f t="shared" ref="Q9:Q24" si="3">IFERROR(P9/O9,".")</f>
        <v>1.2222222222222223</v>
      </c>
    </row>
    <row r="10" spans="1:17" ht="25.5" x14ac:dyDescent="0.25">
      <c r="A10" s="18"/>
      <c r="B10" s="65">
        <v>5005077</v>
      </c>
      <c r="C10" s="20" t="s">
        <v>1896</v>
      </c>
      <c r="D10" s="20">
        <v>3000001</v>
      </c>
      <c r="E10" s="20" t="s">
        <v>275</v>
      </c>
      <c r="F10" s="60">
        <v>36</v>
      </c>
      <c r="G10" s="20" t="s">
        <v>650</v>
      </c>
      <c r="H10" s="21">
        <v>1.7917370000000001</v>
      </c>
      <c r="I10" s="22">
        <v>1.7355580000000004</v>
      </c>
      <c r="J10" s="22">
        <f t="shared" si="0"/>
        <v>1.7144603283086326</v>
      </c>
      <c r="K10" s="22">
        <v>1.0382968947233167</v>
      </c>
      <c r="L10" s="22">
        <v>0.67616343358531594</v>
      </c>
      <c r="M10" s="23">
        <f t="shared" si="1"/>
        <v>0.59824960890002898</v>
      </c>
      <c r="N10" s="24">
        <f t="shared" si="2"/>
        <v>0.9878438682594487</v>
      </c>
      <c r="O10" s="61">
        <v>43</v>
      </c>
      <c r="P10" s="22">
        <v>42</v>
      </c>
      <c r="Q10" s="24">
        <f t="shared" si="3"/>
        <v>0.97674418604651159</v>
      </c>
    </row>
    <row r="11" spans="1:17" ht="38.25" x14ac:dyDescent="0.25">
      <c r="A11" s="18"/>
      <c r="B11" s="65">
        <v>5005078</v>
      </c>
      <c r="C11" s="20" t="s">
        <v>1897</v>
      </c>
      <c r="D11" s="20">
        <v>3000534</v>
      </c>
      <c r="E11" s="20" t="s">
        <v>1891</v>
      </c>
      <c r="F11" s="60">
        <v>86</v>
      </c>
      <c r="G11" s="20" t="s">
        <v>469</v>
      </c>
      <c r="H11" s="21">
        <v>2.8926159999999999</v>
      </c>
      <c r="I11" s="22">
        <v>2.780627</v>
      </c>
      <c r="J11" s="22">
        <f t="shared" si="0"/>
        <v>2.427998534287326</v>
      </c>
      <c r="K11" s="22">
        <v>0.55363000356010161</v>
      </c>
      <c r="L11" s="22">
        <v>1.8743685307272244</v>
      </c>
      <c r="M11" s="23">
        <f t="shared" si="1"/>
        <v>0.19910257778555038</v>
      </c>
      <c r="N11" s="24">
        <f t="shared" si="2"/>
        <v>0.87318383022509893</v>
      </c>
      <c r="O11" s="61">
        <v>4586</v>
      </c>
      <c r="P11" s="22">
        <v>4593</v>
      </c>
      <c r="Q11" s="24">
        <f t="shared" si="3"/>
        <v>1.0015263846489315</v>
      </c>
    </row>
    <row r="12" spans="1:17" ht="38.25" x14ac:dyDescent="0.25">
      <c r="A12" s="18"/>
      <c r="B12" s="65">
        <v>5005079</v>
      </c>
      <c r="C12" s="20" t="s">
        <v>1898</v>
      </c>
      <c r="D12" s="20">
        <v>3000534</v>
      </c>
      <c r="E12" s="20" t="s">
        <v>1891</v>
      </c>
      <c r="F12" s="60">
        <v>86</v>
      </c>
      <c r="G12" s="20" t="s">
        <v>469</v>
      </c>
      <c r="H12" s="21">
        <v>6.0817960000000006</v>
      </c>
      <c r="I12" s="22">
        <v>5.4236649999999988</v>
      </c>
      <c r="J12" s="22">
        <f t="shared" si="0"/>
        <v>4.7390247728908435</v>
      </c>
      <c r="K12" s="22">
        <v>1.1711443421663716</v>
      </c>
      <c r="L12" s="22">
        <v>3.5678804307244718</v>
      </c>
      <c r="M12" s="23">
        <f t="shared" si="1"/>
        <v>0.21593227866514098</v>
      </c>
      <c r="N12" s="24">
        <f t="shared" si="2"/>
        <v>0.87376797292805597</v>
      </c>
      <c r="O12" s="61">
        <v>4201</v>
      </c>
      <c r="P12" s="22">
        <v>3860</v>
      </c>
      <c r="Q12" s="24">
        <f t="shared" si="3"/>
        <v>0.91882885027374439</v>
      </c>
    </row>
    <row r="13" spans="1:17" ht="38.25" x14ac:dyDescent="0.25">
      <c r="A13" s="18"/>
      <c r="B13" s="65">
        <v>5005080</v>
      </c>
      <c r="C13" s="20" t="s">
        <v>1899</v>
      </c>
      <c r="D13" s="20">
        <v>3000534</v>
      </c>
      <c r="E13" s="20" t="s">
        <v>1891</v>
      </c>
      <c r="F13" s="60">
        <v>41</v>
      </c>
      <c r="G13" s="20" t="s">
        <v>799</v>
      </c>
      <c r="H13" s="21">
        <v>2.0417769999999993</v>
      </c>
      <c r="I13" s="22">
        <v>1.4786950000000001</v>
      </c>
      <c r="J13" s="22">
        <f t="shared" si="0"/>
        <v>1.0936696239077719</v>
      </c>
      <c r="K13" s="22">
        <v>0.19612017876352184</v>
      </c>
      <c r="L13" s="22">
        <v>0.89754944514425006</v>
      </c>
      <c r="M13" s="23">
        <f t="shared" si="1"/>
        <v>0.13263058221169466</v>
      </c>
      <c r="N13" s="24">
        <f t="shared" si="2"/>
        <v>0.73961812537931881</v>
      </c>
      <c r="O13" s="61">
        <v>130</v>
      </c>
      <c r="P13" s="22">
        <v>166</v>
      </c>
      <c r="Q13" s="24">
        <f t="shared" si="3"/>
        <v>1.2769230769230768</v>
      </c>
    </row>
    <row r="14" spans="1:17" ht="51" x14ac:dyDescent="0.25">
      <c r="A14" s="18"/>
      <c r="B14" s="65">
        <v>5005160</v>
      </c>
      <c r="C14" s="20" t="s">
        <v>1900</v>
      </c>
      <c r="D14" s="20">
        <v>3000534</v>
      </c>
      <c r="E14" s="20" t="s">
        <v>1891</v>
      </c>
      <c r="F14" s="60">
        <v>86</v>
      </c>
      <c r="G14" s="20" t="s">
        <v>469</v>
      </c>
      <c r="H14" s="21">
        <v>0.38330000000000003</v>
      </c>
      <c r="I14" s="22">
        <v>0.25579999999999997</v>
      </c>
      <c r="J14" s="22">
        <f t="shared" si="0"/>
        <v>0.24378736808284884</v>
      </c>
      <c r="K14" s="22">
        <v>3.2834279198141303E-2</v>
      </c>
      <c r="L14" s="22">
        <v>0.21095308888470754</v>
      </c>
      <c r="M14" s="23">
        <f t="shared" si="1"/>
        <v>0.12835918373002855</v>
      </c>
      <c r="N14" s="24">
        <f t="shared" si="2"/>
        <v>0.95303896826758749</v>
      </c>
      <c r="O14" s="61">
        <v>101</v>
      </c>
      <c r="P14" s="22">
        <v>127</v>
      </c>
      <c r="Q14" s="24">
        <f t="shared" si="3"/>
        <v>1.2574257425742574</v>
      </c>
    </row>
    <row r="15" spans="1:17" ht="38.25" x14ac:dyDescent="0.25">
      <c r="A15" s="18"/>
      <c r="B15" s="65">
        <v>5005082</v>
      </c>
      <c r="C15" s="20" t="s">
        <v>1901</v>
      </c>
      <c r="D15" s="20">
        <v>3000535</v>
      </c>
      <c r="E15" s="20" t="s">
        <v>1892</v>
      </c>
      <c r="F15" s="60">
        <v>41</v>
      </c>
      <c r="G15" s="20" t="s">
        <v>799</v>
      </c>
      <c r="H15" s="21">
        <v>0.83521900000000004</v>
      </c>
      <c r="I15" s="22">
        <v>0.794601</v>
      </c>
      <c r="J15" s="22">
        <f t="shared" si="0"/>
        <v>0.78738437761785462</v>
      </c>
      <c r="K15" s="22">
        <v>7.9316749877762049E-2</v>
      </c>
      <c r="L15" s="22">
        <v>0.70806762774009258</v>
      </c>
      <c r="M15" s="23">
        <f t="shared" si="1"/>
        <v>9.9819594837864595E-2</v>
      </c>
      <c r="N15" s="24">
        <f t="shared" si="2"/>
        <v>0.99091792939834533</v>
      </c>
      <c r="O15" s="61">
        <v>400</v>
      </c>
      <c r="P15" s="22">
        <v>567</v>
      </c>
      <c r="Q15" s="24">
        <f t="shared" si="3"/>
        <v>1.4175</v>
      </c>
    </row>
    <row r="16" spans="1:17" ht="38.25" x14ac:dyDescent="0.25">
      <c r="A16" s="18"/>
      <c r="B16" s="65">
        <v>5005083</v>
      </c>
      <c r="C16" s="20" t="s">
        <v>1902</v>
      </c>
      <c r="D16" s="20">
        <v>3000535</v>
      </c>
      <c r="E16" s="20" t="s">
        <v>1892</v>
      </c>
      <c r="F16" s="60">
        <v>41</v>
      </c>
      <c r="G16" s="20" t="s">
        <v>799</v>
      </c>
      <c r="H16" s="21">
        <v>5.5291499999999996</v>
      </c>
      <c r="I16" s="22">
        <v>4.810976000000001</v>
      </c>
      <c r="J16" s="22">
        <f t="shared" si="0"/>
        <v>4.1829800063251241</v>
      </c>
      <c r="K16" s="22">
        <v>1.0729159002075903</v>
      </c>
      <c r="L16" s="22">
        <v>3.1100641061175338</v>
      </c>
      <c r="M16" s="23">
        <f t="shared" si="1"/>
        <v>0.22301418676950166</v>
      </c>
      <c r="N16" s="24">
        <f t="shared" si="2"/>
        <v>0.86946598908934969</v>
      </c>
      <c r="O16" s="61">
        <v>551</v>
      </c>
      <c r="P16" s="22">
        <v>744</v>
      </c>
      <c r="Q16" s="24">
        <f t="shared" si="3"/>
        <v>1.3502722323049001</v>
      </c>
    </row>
    <row r="17" spans="1:17" ht="38.25" x14ac:dyDescent="0.25">
      <c r="A17" s="18"/>
      <c r="B17" s="65">
        <v>5005084</v>
      </c>
      <c r="C17" s="20" t="s">
        <v>1903</v>
      </c>
      <c r="D17" s="20">
        <v>3000535</v>
      </c>
      <c r="E17" s="20" t="s">
        <v>1892</v>
      </c>
      <c r="F17" s="60">
        <v>41</v>
      </c>
      <c r="G17" s="20" t="s">
        <v>799</v>
      </c>
      <c r="H17" s="21">
        <v>0.49999999999999989</v>
      </c>
      <c r="I17" s="22">
        <v>0.47048300000000004</v>
      </c>
      <c r="J17" s="22">
        <f t="shared" si="0"/>
        <v>0.46731609430207754</v>
      </c>
      <c r="K17" s="22">
        <v>0.3267944825165614</v>
      </c>
      <c r="L17" s="22">
        <v>0.14052161178551614</v>
      </c>
      <c r="M17" s="23">
        <f t="shared" si="1"/>
        <v>0.69459360384235214</v>
      </c>
      <c r="N17" s="24">
        <f t="shared" si="2"/>
        <v>0.99326882013181672</v>
      </c>
      <c r="O17" s="61">
        <v>400</v>
      </c>
      <c r="P17" s="22">
        <v>447</v>
      </c>
      <c r="Q17" s="24">
        <f t="shared" si="3"/>
        <v>1.1174999999999999</v>
      </c>
    </row>
    <row r="18" spans="1:17" ht="51" x14ac:dyDescent="0.25">
      <c r="A18" s="18"/>
      <c r="B18" s="65">
        <v>5005081</v>
      </c>
      <c r="C18" s="20" t="s">
        <v>1904</v>
      </c>
      <c r="D18" s="20">
        <v>3000670</v>
      </c>
      <c r="E18" s="20" t="s">
        <v>1893</v>
      </c>
      <c r="F18" s="60">
        <v>41</v>
      </c>
      <c r="G18" s="20" t="s">
        <v>799</v>
      </c>
      <c r="H18" s="21">
        <v>1.368862</v>
      </c>
      <c r="I18" s="22">
        <v>0.95621500000000004</v>
      </c>
      <c r="J18" s="22">
        <f t="shared" si="0"/>
        <v>0.75323017835398787</v>
      </c>
      <c r="K18" s="22">
        <v>0.2504514557949733</v>
      </c>
      <c r="L18" s="22">
        <v>0.50277872255901457</v>
      </c>
      <c r="M18" s="23">
        <f t="shared" si="1"/>
        <v>0.26191960573194656</v>
      </c>
      <c r="N18" s="24">
        <f t="shared" si="2"/>
        <v>0.78772052138273074</v>
      </c>
      <c r="O18" s="61">
        <v>620</v>
      </c>
      <c r="P18" s="22">
        <v>757</v>
      </c>
      <c r="Q18" s="24">
        <f t="shared" si="3"/>
        <v>1.2209677419354839</v>
      </c>
    </row>
    <row r="19" spans="1:17" ht="51" x14ac:dyDescent="0.25">
      <c r="A19" s="18"/>
      <c r="B19" s="65">
        <v>5005085</v>
      </c>
      <c r="C19" s="20" t="s">
        <v>1905</v>
      </c>
      <c r="D19" s="20">
        <v>3000670</v>
      </c>
      <c r="E19" s="20" t="s">
        <v>1893</v>
      </c>
      <c r="F19" s="60">
        <v>41</v>
      </c>
      <c r="G19" s="20" t="s">
        <v>799</v>
      </c>
      <c r="H19" s="21">
        <v>3.8801639999999997</v>
      </c>
      <c r="I19" s="22">
        <v>4.2294890000000001</v>
      </c>
      <c r="J19" s="22">
        <f t="shared" si="0"/>
        <v>3.9046110024646623</v>
      </c>
      <c r="K19" s="22">
        <v>1.6496753897954477</v>
      </c>
      <c r="L19" s="22">
        <v>2.2549356126692146</v>
      </c>
      <c r="M19" s="23">
        <f t="shared" si="1"/>
        <v>0.39004130044916718</v>
      </c>
      <c r="N19" s="24">
        <f t="shared" si="2"/>
        <v>0.92318741163877294</v>
      </c>
      <c r="O19" s="61">
        <v>431</v>
      </c>
      <c r="P19" s="22">
        <v>458</v>
      </c>
      <c r="Q19" s="24">
        <f t="shared" si="3"/>
        <v>1.0626450116009281</v>
      </c>
    </row>
    <row r="20" spans="1:17" ht="51" x14ac:dyDescent="0.25">
      <c r="A20" s="18"/>
      <c r="B20" s="65">
        <v>5005086</v>
      </c>
      <c r="C20" s="20" t="s">
        <v>1906</v>
      </c>
      <c r="D20" s="20">
        <v>3000670</v>
      </c>
      <c r="E20" s="20" t="s">
        <v>1893</v>
      </c>
      <c r="F20" s="60">
        <v>41</v>
      </c>
      <c r="G20" s="20" t="s">
        <v>799</v>
      </c>
      <c r="H20" s="21">
        <v>0.70218400000000003</v>
      </c>
      <c r="I20" s="22">
        <v>0.66076200000000007</v>
      </c>
      <c r="J20" s="22">
        <f t="shared" si="0"/>
        <v>0.64940378894971218</v>
      </c>
      <c r="K20" s="22">
        <v>0.24040119210258126</v>
      </c>
      <c r="L20" s="22">
        <v>0.40900259684713092</v>
      </c>
      <c r="M20" s="23">
        <f t="shared" si="1"/>
        <v>0.36382417890644625</v>
      </c>
      <c r="N20" s="24">
        <f t="shared" si="2"/>
        <v>0.98281043545136082</v>
      </c>
      <c r="O20" s="61">
        <v>2001</v>
      </c>
      <c r="P20" s="22">
        <v>2100</v>
      </c>
      <c r="Q20" s="24">
        <f t="shared" si="3"/>
        <v>1.0494752623688155</v>
      </c>
    </row>
    <row r="21" spans="1:17" ht="38.25" x14ac:dyDescent="0.25">
      <c r="A21" s="18"/>
      <c r="B21" s="65">
        <v>5005087</v>
      </c>
      <c r="C21" s="20" t="s">
        <v>1907</v>
      </c>
      <c r="D21" s="20">
        <v>3000671</v>
      </c>
      <c r="E21" s="20" t="s">
        <v>1894</v>
      </c>
      <c r="F21" s="60">
        <v>107</v>
      </c>
      <c r="G21" s="20" t="s">
        <v>1400</v>
      </c>
      <c r="H21" s="21">
        <v>3.8824449999999997</v>
      </c>
      <c r="I21" s="22">
        <v>3.5089759999999997</v>
      </c>
      <c r="J21" s="22">
        <f t="shared" si="0"/>
        <v>2.9562919369268457</v>
      </c>
      <c r="K21" s="22">
        <v>0.93980200421719928</v>
      </c>
      <c r="L21" s="22">
        <v>2.0164899327096464</v>
      </c>
      <c r="M21" s="23">
        <f t="shared" si="1"/>
        <v>0.26782799432575183</v>
      </c>
      <c r="N21" s="24">
        <f t="shared" si="2"/>
        <v>0.84249420256133012</v>
      </c>
      <c r="O21" s="61">
        <v>5280</v>
      </c>
      <c r="P21" s="22">
        <v>6420</v>
      </c>
      <c r="Q21" s="24">
        <f t="shared" si="3"/>
        <v>1.2159090909090908</v>
      </c>
    </row>
    <row r="22" spans="1:17" ht="38.25" x14ac:dyDescent="0.25">
      <c r="A22" s="18"/>
      <c r="B22" s="65">
        <v>5005088</v>
      </c>
      <c r="C22" s="20" t="s">
        <v>1908</v>
      </c>
      <c r="D22" s="20">
        <v>3000671</v>
      </c>
      <c r="E22" s="20" t="s">
        <v>1894</v>
      </c>
      <c r="F22" s="60">
        <v>107</v>
      </c>
      <c r="G22" s="20" t="s">
        <v>1400</v>
      </c>
      <c r="H22" s="21">
        <v>7.4665310000000007</v>
      </c>
      <c r="I22" s="22">
        <v>6.8670219999999977</v>
      </c>
      <c r="J22" s="22">
        <f t="shared" si="0"/>
        <v>5.7423960792511934</v>
      </c>
      <c r="K22" s="22">
        <v>2.0386164005467435</v>
      </c>
      <c r="L22" s="22">
        <v>3.7037796787044499</v>
      </c>
      <c r="M22" s="23">
        <f t="shared" si="1"/>
        <v>0.29687052124585361</v>
      </c>
      <c r="N22" s="24">
        <f t="shared" si="2"/>
        <v>0.83622800090799121</v>
      </c>
      <c r="O22" s="61">
        <v>12705</v>
      </c>
      <c r="P22" s="22">
        <v>11504</v>
      </c>
      <c r="Q22" s="24">
        <f t="shared" si="3"/>
        <v>0.90547028728846912</v>
      </c>
    </row>
    <row r="23" spans="1:17" ht="38.25" x14ac:dyDescent="0.25">
      <c r="A23" s="18"/>
      <c r="B23" s="65">
        <v>5005089</v>
      </c>
      <c r="C23" s="20" t="s">
        <v>1909</v>
      </c>
      <c r="D23" s="20">
        <v>3000671</v>
      </c>
      <c r="E23" s="20" t="s">
        <v>1894</v>
      </c>
      <c r="F23" s="60">
        <v>107</v>
      </c>
      <c r="G23" s="20" t="s">
        <v>1400</v>
      </c>
      <c r="H23" s="21">
        <v>5.5349560000000002</v>
      </c>
      <c r="I23" s="22">
        <v>6.3187379999999989</v>
      </c>
      <c r="J23" s="22">
        <f t="shared" si="0"/>
        <v>5.8575153582232815</v>
      </c>
      <c r="K23" s="22">
        <v>2.4418648307582771</v>
      </c>
      <c r="L23" s="22">
        <v>3.4156505274650044</v>
      </c>
      <c r="M23" s="23">
        <f t="shared" si="1"/>
        <v>0.38644818486828819</v>
      </c>
      <c r="N23" s="24">
        <f t="shared" si="2"/>
        <v>0.92700715842677484</v>
      </c>
      <c r="O23" s="61">
        <v>14000</v>
      </c>
      <c r="P23" s="22">
        <v>9854</v>
      </c>
      <c r="Q23" s="24">
        <f t="shared" si="3"/>
        <v>0.70385714285714285</v>
      </c>
    </row>
    <row r="24" spans="1:17" ht="38.25" x14ac:dyDescent="0.25">
      <c r="A24" s="18"/>
      <c r="B24" s="65">
        <v>5005090</v>
      </c>
      <c r="C24" s="20" t="s">
        <v>1910</v>
      </c>
      <c r="D24" s="20">
        <v>3000671</v>
      </c>
      <c r="E24" s="20" t="s">
        <v>1894</v>
      </c>
      <c r="F24" s="60">
        <v>107</v>
      </c>
      <c r="G24" s="20" t="s">
        <v>1400</v>
      </c>
      <c r="H24" s="21">
        <v>8.3853999999999989</v>
      </c>
      <c r="I24" s="22">
        <v>9.369648999999999</v>
      </c>
      <c r="J24" s="22">
        <f t="shared" si="0"/>
        <v>7.6913367502887837</v>
      </c>
      <c r="K24" s="22">
        <v>3.8316756054149579</v>
      </c>
      <c r="L24" s="22">
        <v>3.8596611448738258</v>
      </c>
      <c r="M24" s="23">
        <f t="shared" si="1"/>
        <v>0.40894547975222534</v>
      </c>
      <c r="N24" s="24">
        <f t="shared" si="2"/>
        <v>0.82087778851574744</v>
      </c>
      <c r="O24" s="61">
        <v>620</v>
      </c>
      <c r="P24" s="22">
        <v>373</v>
      </c>
      <c r="Q24" s="24">
        <f t="shared" si="3"/>
        <v>0.60161290322580641</v>
      </c>
    </row>
    <row r="25" spans="1:17" ht="15.75" thickBot="1" x14ac:dyDescent="0.3">
      <c r="A25" s="39" t="s">
        <v>306</v>
      </c>
      <c r="B25" s="41"/>
      <c r="C25" s="41"/>
      <c r="D25" s="64"/>
      <c r="E25" s="41"/>
      <c r="F25" s="58"/>
      <c r="G25" s="41"/>
      <c r="H25" s="42">
        <f ca="1">OFFSET(H25,-MATCH("PROYECTOS",$A$8:$A$25,0)-1,0)-(OFFSET(H25,-MATCH("PROYECTOS",$A$8:$A$25,0),0))</f>
        <v>3.9597650000000044</v>
      </c>
      <c r="I25" s="42">
        <f t="shared" ref="I25:L25" ca="1" si="4">OFFSET(I25,-MATCH("PROYECTOS",$A$8:$A$25,0)-1,0)-(OFFSET(I25,-MATCH("PROYECTOS",$A$8:$A$25,0),0))</f>
        <v>75.859632000000019</v>
      </c>
      <c r="J25" s="42">
        <f t="shared" ca="1" si="4"/>
        <v>29.90409246177741</v>
      </c>
      <c r="K25" s="42">
        <f t="shared" ca="1" si="4"/>
        <v>1.7012389152805554</v>
      </c>
      <c r="L25" s="42">
        <f t="shared" ca="1" si="4"/>
        <v>28.202853546496847</v>
      </c>
      <c r="M25" s="44">
        <f t="shared" ca="1" si="1"/>
        <v>2.2426142474307745E-2</v>
      </c>
      <c r="N25" s="45">
        <f t="shared" ca="1" si="2"/>
        <v>0.39420297295638601</v>
      </c>
      <c r="O25" s="59"/>
      <c r="P25" s="43"/>
      <c r="Q2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94</v>
      </c>
      <c r="B1" s="48" t="s">
        <v>232</v>
      </c>
      <c r="C1" s="47" t="s">
        <v>56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1913</v>
      </c>
      <c r="L2" s="1" t="s">
        <v>1933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24.960895000000001</v>
      </c>
      <c r="E6" s="15">
        <f ca="1">SUM(E7:OFFSET(E7,50,0))</f>
        <v>27.531212999999994</v>
      </c>
      <c r="F6" s="15">
        <f ca="1">SUM(F7:OFFSET(F7,50,0))</f>
        <v>24.088982111093628</v>
      </c>
      <c r="G6" s="15">
        <f ca="1">SUM(G7:OFFSET(G7,50,0))</f>
        <v>7.8830774489997566</v>
      </c>
      <c r="H6" s="15">
        <f ca="1">SUM(H7:OFFSET(H7,50,0))</f>
        <v>16.205904662093872</v>
      </c>
      <c r="I6" s="16">
        <f ca="1">IFERROR(G6/E6,0)</f>
        <v>0.2863323693365693</v>
      </c>
      <c r="J6" s="17">
        <f ca="1">IFERROR(SUM(G6,H6)/E6,0)</f>
        <v>0.87496987913658708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3.1759999999999997E-2</v>
      </c>
      <c r="E7" s="22">
        <v>2.7E-2</v>
      </c>
      <c r="F7" s="22">
        <f t="shared" ref="F7:F27" si="0">SUM(G7,H7)</f>
        <v>2.69942507147789E-2</v>
      </c>
      <c r="G7" s="22">
        <v>0</v>
      </c>
      <c r="H7" s="22">
        <v>2.69942507147789E-2</v>
      </c>
      <c r="I7" s="23">
        <f t="shared" ref="I7:I27" si="1">IFERROR(G7/E7,0)</f>
        <v>0</v>
      </c>
      <c r="J7" s="24">
        <f t="shared" ref="J7:J27" si="2">IFERROR(SUM(G7,H7)/E7,0)</f>
        <v>0.99978706351032964</v>
      </c>
      <c r="K7" s="5"/>
      <c r="L7" t="s">
        <v>256</v>
      </c>
      <c r="M7" s="6">
        <v>1.8629999831318855E-3</v>
      </c>
      <c r="N7" s="72">
        <v>0.99999999094572489</v>
      </c>
    </row>
    <row r="8" spans="1:14" x14ac:dyDescent="0.25">
      <c r="A8" s="18"/>
      <c r="B8" s="51">
        <v>2</v>
      </c>
      <c r="C8" s="20" t="s">
        <v>245</v>
      </c>
      <c r="D8" s="21">
        <v>0.96708000000000005</v>
      </c>
      <c r="E8" s="22">
        <v>0.92745800000000034</v>
      </c>
      <c r="F8" s="22">
        <f t="shared" si="0"/>
        <v>0.72193144898074024</v>
      </c>
      <c r="G8" s="22">
        <v>0.32471853167226072</v>
      </c>
      <c r="H8" s="22">
        <v>0.39721291730847952</v>
      </c>
      <c r="I8" s="23">
        <f t="shared" si="1"/>
        <v>0.35011669711432819</v>
      </c>
      <c r="J8" s="24">
        <f t="shared" si="2"/>
        <v>0.77839799643837237</v>
      </c>
      <c r="K8" s="5"/>
      <c r="L8" t="s">
        <v>247</v>
      </c>
      <c r="M8" s="6">
        <v>3.4481409074942349E-2</v>
      </c>
      <c r="N8" s="72">
        <v>0.99998286279630966</v>
      </c>
    </row>
    <row r="9" spans="1:14" x14ac:dyDescent="0.25">
      <c r="A9" s="18"/>
      <c r="B9" s="51">
        <v>3</v>
      </c>
      <c r="C9" s="20" t="s">
        <v>246</v>
      </c>
      <c r="D9" s="21">
        <v>0.16089999999999999</v>
      </c>
      <c r="E9" s="22">
        <v>0.26051400000000002</v>
      </c>
      <c r="F9" s="22">
        <f t="shared" si="0"/>
        <v>0.25072860717773438</v>
      </c>
      <c r="G9" s="22">
        <v>0.10194570709427353</v>
      </c>
      <c r="H9" s="22">
        <v>0.14878290008346085</v>
      </c>
      <c r="I9" s="23">
        <f t="shared" si="1"/>
        <v>0.39132525351525643</v>
      </c>
      <c r="J9" s="24">
        <f t="shared" si="2"/>
        <v>0.96243813068677442</v>
      </c>
      <c r="K9" s="5"/>
      <c r="L9" t="s">
        <v>268</v>
      </c>
      <c r="M9" s="6">
        <v>1.4997120015323162E-2</v>
      </c>
      <c r="N9" s="72">
        <v>0.99994132653174839</v>
      </c>
    </row>
    <row r="10" spans="1:14" x14ac:dyDescent="0.25">
      <c r="A10" s="18"/>
      <c r="B10" s="51">
        <v>4</v>
      </c>
      <c r="C10" s="20" t="s">
        <v>247</v>
      </c>
      <c r="D10" s="21">
        <v>3.3714000000000001E-2</v>
      </c>
      <c r="E10" s="22">
        <v>3.4481999999999999E-2</v>
      </c>
      <c r="F10" s="22">
        <f t="shared" si="0"/>
        <v>3.4481409074942349E-2</v>
      </c>
      <c r="G10" s="22">
        <v>1.6000000287021976E-3</v>
      </c>
      <c r="H10" s="22">
        <v>3.2881409046240151E-2</v>
      </c>
      <c r="I10" s="23">
        <f t="shared" si="1"/>
        <v>4.6401021654840141E-2</v>
      </c>
      <c r="J10" s="24">
        <f t="shared" si="2"/>
        <v>0.99998286279630966</v>
      </c>
      <c r="K10" s="5"/>
      <c r="L10" t="s">
        <v>262</v>
      </c>
      <c r="M10" s="6">
        <v>0.20776100887451321</v>
      </c>
      <c r="N10" s="72">
        <v>0.99979311694920792</v>
      </c>
    </row>
    <row r="11" spans="1:14" x14ac:dyDescent="0.25">
      <c r="A11" s="18"/>
      <c r="B11" s="51">
        <v>5</v>
      </c>
      <c r="C11" s="20" t="s">
        <v>248</v>
      </c>
      <c r="D11" s="21">
        <v>1.405367</v>
      </c>
      <c r="E11" s="22">
        <v>1.6693470000000001</v>
      </c>
      <c r="F11" s="22">
        <f t="shared" si="0"/>
        <v>1.5510764414502773</v>
      </c>
      <c r="G11" s="22">
        <v>0.50287174379991484</v>
      </c>
      <c r="H11" s="22">
        <v>1.0482046976503625</v>
      </c>
      <c r="I11" s="23">
        <f t="shared" si="1"/>
        <v>0.30123859437247907</v>
      </c>
      <c r="J11" s="24">
        <f t="shared" si="2"/>
        <v>0.92915160326180068</v>
      </c>
      <c r="K11" s="5"/>
      <c r="L11" t="s">
        <v>244</v>
      </c>
      <c r="M11" s="6">
        <v>2.69942507147789E-2</v>
      </c>
      <c r="N11" s="72">
        <v>0.99978706351032964</v>
      </c>
    </row>
    <row r="12" spans="1:14" x14ac:dyDescent="0.25">
      <c r="A12" s="18"/>
      <c r="B12" s="51">
        <v>6</v>
      </c>
      <c r="C12" s="20" t="s">
        <v>249</v>
      </c>
      <c r="D12" s="21">
        <v>0.13117999999999999</v>
      </c>
      <c r="E12" s="22">
        <v>0.14669300000000002</v>
      </c>
      <c r="F12" s="22">
        <f t="shared" si="0"/>
        <v>0.14198775077238679</v>
      </c>
      <c r="G12" s="22">
        <v>7.4864050140604377E-2</v>
      </c>
      <c r="H12" s="22">
        <v>6.7123700631782413E-2</v>
      </c>
      <c r="I12" s="23">
        <f t="shared" si="1"/>
        <v>0.51034507536558915</v>
      </c>
      <c r="J12" s="24">
        <f t="shared" si="2"/>
        <v>0.96792451427393789</v>
      </c>
      <c r="K12" s="5"/>
      <c r="L12" t="s">
        <v>252</v>
      </c>
      <c r="M12" s="6">
        <v>0.19997078507731203</v>
      </c>
      <c r="N12" s="72">
        <v>0.99866052605792088</v>
      </c>
    </row>
    <row r="13" spans="1:14" x14ac:dyDescent="0.25">
      <c r="A13" s="18"/>
      <c r="B13" s="51">
        <v>7</v>
      </c>
      <c r="C13" s="20" t="s">
        <v>250</v>
      </c>
      <c r="D13" s="21">
        <v>8.6962970000000013</v>
      </c>
      <c r="E13" s="22">
        <v>9.4117649999999973</v>
      </c>
      <c r="F13" s="22">
        <f t="shared" si="0"/>
        <v>8.3229030105840138</v>
      </c>
      <c r="G13" s="22">
        <v>2.2469992410460691</v>
      </c>
      <c r="H13" s="22">
        <v>6.0759037695379448</v>
      </c>
      <c r="I13" s="23">
        <f t="shared" si="1"/>
        <v>0.23874366190040547</v>
      </c>
      <c r="J13" s="24">
        <f t="shared" si="2"/>
        <v>0.88430841723991371</v>
      </c>
      <c r="K13" s="5"/>
      <c r="L13" t="s">
        <v>251</v>
      </c>
      <c r="M13" s="6">
        <v>0.48278026401249008</v>
      </c>
      <c r="N13" s="72">
        <v>0.97772736738471555</v>
      </c>
    </row>
    <row r="14" spans="1:14" x14ac:dyDescent="0.25">
      <c r="A14" s="18"/>
      <c r="B14" s="51">
        <v>8</v>
      </c>
      <c r="C14" s="20" t="s">
        <v>251</v>
      </c>
      <c r="D14" s="21">
        <v>0.83309700000000009</v>
      </c>
      <c r="E14" s="22">
        <v>0.49377799999999999</v>
      </c>
      <c r="F14" s="22">
        <f t="shared" si="0"/>
        <v>0.48278026401249008</v>
      </c>
      <c r="G14" s="22">
        <v>0.15547996509485529</v>
      </c>
      <c r="H14" s="22">
        <v>0.32730029891763479</v>
      </c>
      <c r="I14" s="23">
        <f t="shared" si="1"/>
        <v>0.31487827544940294</v>
      </c>
      <c r="J14" s="24">
        <f t="shared" si="2"/>
        <v>0.97772736738471555</v>
      </c>
      <c r="K14" s="5"/>
      <c r="L14" t="s">
        <v>265</v>
      </c>
      <c r="M14" s="6">
        <v>0.62872928890647017</v>
      </c>
      <c r="N14" s="72">
        <v>0.97328925934151633</v>
      </c>
    </row>
    <row r="15" spans="1:14" x14ac:dyDescent="0.25">
      <c r="A15" s="18"/>
      <c r="B15" s="51">
        <v>9</v>
      </c>
      <c r="C15" s="20" t="s">
        <v>252</v>
      </c>
      <c r="D15" s="21">
        <v>0.39454499999999998</v>
      </c>
      <c r="E15" s="22">
        <v>0.200239</v>
      </c>
      <c r="F15" s="22">
        <f t="shared" si="0"/>
        <v>0.19997078507731203</v>
      </c>
      <c r="G15" s="22">
        <v>6.2981399896671064E-2</v>
      </c>
      <c r="H15" s="22">
        <v>0.13698938518064097</v>
      </c>
      <c r="I15" s="23">
        <f t="shared" si="1"/>
        <v>0.31453113477729644</v>
      </c>
      <c r="J15" s="24">
        <f t="shared" si="2"/>
        <v>0.99866052605792088</v>
      </c>
      <c r="K15" s="5"/>
      <c r="L15" t="s">
        <v>266</v>
      </c>
      <c r="M15" s="6">
        <v>2.2064641885299352</v>
      </c>
      <c r="N15" s="72">
        <v>0.97326947476116021</v>
      </c>
    </row>
    <row r="16" spans="1:14" x14ac:dyDescent="0.25">
      <c r="A16" s="18"/>
      <c r="B16" s="51">
        <v>12</v>
      </c>
      <c r="C16" s="20" t="s">
        <v>255</v>
      </c>
      <c r="D16" s="21">
        <v>0.60912200000000005</v>
      </c>
      <c r="E16" s="22">
        <v>0.40274100000000002</v>
      </c>
      <c r="F16" s="22">
        <f t="shared" si="0"/>
        <v>0.39036370984558744</v>
      </c>
      <c r="G16" s="22">
        <v>0.20631859866080049</v>
      </c>
      <c r="H16" s="22">
        <v>0.18404511118478695</v>
      </c>
      <c r="I16" s="23">
        <f t="shared" si="1"/>
        <v>0.51228605645017633</v>
      </c>
      <c r="J16" s="24">
        <f t="shared" si="2"/>
        <v>0.96926736996130869</v>
      </c>
      <c r="K16" s="5"/>
      <c r="L16" t="s">
        <v>255</v>
      </c>
      <c r="M16" s="6">
        <v>0.39036370984558744</v>
      </c>
      <c r="N16" s="72">
        <v>0.96926736996130869</v>
      </c>
    </row>
    <row r="17" spans="1:14" x14ac:dyDescent="0.25">
      <c r="A17" s="18"/>
      <c r="B17" s="51">
        <v>13</v>
      </c>
      <c r="C17" s="20" t="s">
        <v>256</v>
      </c>
      <c r="D17" s="21">
        <v>8.2920000000000008E-2</v>
      </c>
      <c r="E17" s="22">
        <v>1.8630000000000001E-3</v>
      </c>
      <c r="F17" s="22">
        <f t="shared" si="0"/>
        <v>1.8629999831318855E-3</v>
      </c>
      <c r="G17" s="22">
        <v>1.8629999831318855E-3</v>
      </c>
      <c r="H17" s="22">
        <v>0</v>
      </c>
      <c r="I17" s="23">
        <f t="shared" si="1"/>
        <v>0.99999999094572489</v>
      </c>
      <c r="J17" s="24">
        <f t="shared" si="2"/>
        <v>0.99999999094572489</v>
      </c>
      <c r="K17" s="5"/>
      <c r="L17" t="s">
        <v>249</v>
      </c>
      <c r="M17" s="6">
        <v>0.14198775077238679</v>
      </c>
      <c r="N17" s="72">
        <v>0.96792451427393789</v>
      </c>
    </row>
    <row r="18" spans="1:14" x14ac:dyDescent="0.25">
      <c r="A18" s="18"/>
      <c r="B18" s="51">
        <v>14</v>
      </c>
      <c r="C18" s="20" t="s">
        <v>257</v>
      </c>
      <c r="D18" s="21">
        <v>0.207591</v>
      </c>
      <c r="E18" s="22">
        <v>0.24551200000000006</v>
      </c>
      <c r="F18" s="22">
        <f t="shared" si="0"/>
        <v>0.20840182625397574</v>
      </c>
      <c r="G18" s="22">
        <v>6.4876220596488565E-2</v>
      </c>
      <c r="H18" s="22">
        <v>0.14352560565748718</v>
      </c>
      <c r="I18" s="23">
        <f t="shared" si="1"/>
        <v>0.264248674592234</v>
      </c>
      <c r="J18" s="24">
        <f t="shared" si="2"/>
        <v>0.84884578453996418</v>
      </c>
      <c r="K18" s="5"/>
      <c r="L18" t="s">
        <v>246</v>
      </c>
      <c r="M18" s="6">
        <v>0.25072860717773438</v>
      </c>
      <c r="N18" s="72">
        <v>0.96243813068677442</v>
      </c>
    </row>
    <row r="19" spans="1:14" x14ac:dyDescent="0.25">
      <c r="A19" s="18"/>
      <c r="B19" s="51">
        <v>15</v>
      </c>
      <c r="C19" s="20" t="s">
        <v>258</v>
      </c>
      <c r="D19" s="21">
        <v>4.4649390000000002</v>
      </c>
      <c r="E19" s="22">
        <v>4.6395769999999992</v>
      </c>
      <c r="F19" s="22">
        <f t="shared" si="0"/>
        <v>4.0029499706538445</v>
      </c>
      <c r="G19" s="22">
        <v>1.4657961034845357</v>
      </c>
      <c r="H19" s="22">
        <v>2.5371538671693088</v>
      </c>
      <c r="I19" s="23">
        <f t="shared" si="1"/>
        <v>0.31593313431042008</v>
      </c>
      <c r="J19" s="24">
        <f t="shared" si="2"/>
        <v>0.86278338966113621</v>
      </c>
      <c r="K19" s="5"/>
      <c r="L19" t="s">
        <v>264</v>
      </c>
      <c r="M19" s="6">
        <v>0.59038988808242721</v>
      </c>
      <c r="N19" s="72">
        <v>0.93340799051782142</v>
      </c>
    </row>
    <row r="20" spans="1:14" x14ac:dyDescent="0.25">
      <c r="A20" s="18"/>
      <c r="B20" s="51">
        <v>16</v>
      </c>
      <c r="C20" s="20" t="s">
        <v>259</v>
      </c>
      <c r="D20" s="21">
        <v>0.8976099999999998</v>
      </c>
      <c r="E20" s="22">
        <v>0.90999499999999989</v>
      </c>
      <c r="F20" s="22">
        <f t="shared" si="0"/>
        <v>0.78360681758385908</v>
      </c>
      <c r="G20" s="22">
        <v>0.28000782914750744</v>
      </c>
      <c r="H20" s="22">
        <v>0.50359898843635165</v>
      </c>
      <c r="I20" s="23">
        <f t="shared" si="1"/>
        <v>0.30770260182474352</v>
      </c>
      <c r="J20" s="24">
        <f t="shared" si="2"/>
        <v>0.86111112432909986</v>
      </c>
      <c r="K20" s="5"/>
      <c r="L20" t="s">
        <v>248</v>
      </c>
      <c r="M20" s="6">
        <v>1.5510764414502773</v>
      </c>
      <c r="N20" s="72">
        <v>0.92915160326180068</v>
      </c>
    </row>
    <row r="21" spans="1:14" x14ac:dyDescent="0.25">
      <c r="A21" s="18"/>
      <c r="B21" s="51">
        <v>17</v>
      </c>
      <c r="C21" s="20" t="s">
        <v>260</v>
      </c>
      <c r="D21" s="21">
        <v>0.45400099999999999</v>
      </c>
      <c r="E21" s="22">
        <v>0.51223300000000005</v>
      </c>
      <c r="F21" s="22">
        <f t="shared" si="0"/>
        <v>0.4609266445004323</v>
      </c>
      <c r="G21" s="22">
        <v>0.16215957629174227</v>
      </c>
      <c r="H21" s="22">
        <v>0.29876706820869003</v>
      </c>
      <c r="I21" s="23">
        <f t="shared" si="1"/>
        <v>0.31657385660772003</v>
      </c>
      <c r="J21" s="24">
        <f t="shared" si="2"/>
        <v>0.89983785601558719</v>
      </c>
      <c r="K21" s="5"/>
      <c r="L21" t="s">
        <v>260</v>
      </c>
      <c r="M21" s="6">
        <v>0.4609266445004323</v>
      </c>
      <c r="N21" s="72">
        <v>0.89983785601558719</v>
      </c>
    </row>
    <row r="22" spans="1:14" x14ac:dyDescent="0.25">
      <c r="A22" s="18"/>
      <c r="B22" s="51">
        <v>19</v>
      </c>
      <c r="C22" s="20" t="s">
        <v>262</v>
      </c>
      <c r="D22" s="21">
        <v>0.21752999999999997</v>
      </c>
      <c r="E22" s="22">
        <v>0.20780400000000002</v>
      </c>
      <c r="F22" s="22">
        <f t="shared" si="0"/>
        <v>0.20776100887451321</v>
      </c>
      <c r="G22" s="22">
        <v>5.1065098959952593E-2</v>
      </c>
      <c r="H22" s="22">
        <v>0.15669590991456062</v>
      </c>
      <c r="I22" s="23">
        <f t="shared" si="1"/>
        <v>0.24573684317892144</v>
      </c>
      <c r="J22" s="24">
        <f t="shared" si="2"/>
        <v>0.99979311694920792</v>
      </c>
      <c r="K22" s="5"/>
      <c r="L22" t="s">
        <v>250</v>
      </c>
      <c r="M22" s="6">
        <v>8.3229030105840138</v>
      </c>
      <c r="N22" s="72">
        <v>0.88430841723991371</v>
      </c>
    </row>
    <row r="23" spans="1:14" x14ac:dyDescent="0.25">
      <c r="A23" s="18"/>
      <c r="B23" s="51">
        <v>20</v>
      </c>
      <c r="C23" s="20" t="s">
        <v>263</v>
      </c>
      <c r="D23" s="21">
        <v>2.3114709999999996</v>
      </c>
      <c r="E23" s="22">
        <v>3.8796559999999998</v>
      </c>
      <c r="F23" s="22">
        <f t="shared" si="0"/>
        <v>2.8596746800194524</v>
      </c>
      <c r="G23" s="22">
        <v>1.047568170564773</v>
      </c>
      <c r="H23" s="22">
        <v>1.8121065094546793</v>
      </c>
      <c r="I23" s="23">
        <f t="shared" si="1"/>
        <v>0.27001573607679985</v>
      </c>
      <c r="J23" s="24">
        <f t="shared" si="2"/>
        <v>0.73709490738855521</v>
      </c>
      <c r="K23" s="5"/>
      <c r="L23" t="s">
        <v>258</v>
      </c>
      <c r="M23" s="6">
        <v>4.0029499706538445</v>
      </c>
      <c r="N23" s="72">
        <v>0.86278338966113621</v>
      </c>
    </row>
    <row r="24" spans="1:14" x14ac:dyDescent="0.25">
      <c r="A24" s="18"/>
      <c r="B24" s="51">
        <v>21</v>
      </c>
      <c r="C24" s="20" t="s">
        <v>264</v>
      </c>
      <c r="D24" s="21">
        <v>0.66367599999999993</v>
      </c>
      <c r="E24" s="22">
        <v>0.63251000000000002</v>
      </c>
      <c r="F24" s="22">
        <f t="shared" si="0"/>
        <v>0.59038988808242721</v>
      </c>
      <c r="G24" s="22">
        <v>0.18615260949809453</v>
      </c>
      <c r="H24" s="22">
        <v>0.40423727858433267</v>
      </c>
      <c r="I24" s="23">
        <f t="shared" si="1"/>
        <v>0.29430777299662381</v>
      </c>
      <c r="J24" s="24">
        <f t="shared" si="2"/>
        <v>0.93340799051782142</v>
      </c>
      <c r="K24" s="5"/>
      <c r="L24" t="s">
        <v>259</v>
      </c>
      <c r="M24" s="6">
        <v>0.78360681758385908</v>
      </c>
      <c r="N24" s="72">
        <v>0.86111112432909986</v>
      </c>
    </row>
    <row r="25" spans="1:14" x14ac:dyDescent="0.25">
      <c r="A25" s="18"/>
      <c r="B25" s="51">
        <v>22</v>
      </c>
      <c r="C25" s="20" t="s">
        <v>265</v>
      </c>
      <c r="D25" s="21">
        <v>0.45161000000000001</v>
      </c>
      <c r="E25" s="22">
        <v>0.64598400000000011</v>
      </c>
      <c r="F25" s="22">
        <f t="shared" si="0"/>
        <v>0.62872928890647017</v>
      </c>
      <c r="G25" s="22">
        <v>0.26687681686962605</v>
      </c>
      <c r="H25" s="22">
        <v>0.36185247203684412</v>
      </c>
      <c r="I25" s="23">
        <f t="shared" si="1"/>
        <v>0.41313223991557996</v>
      </c>
      <c r="J25" s="24">
        <f t="shared" si="2"/>
        <v>0.97328925934151633</v>
      </c>
      <c r="K25" s="5"/>
      <c r="L25" t="s">
        <v>257</v>
      </c>
      <c r="M25" s="6">
        <v>0.20840182625397574</v>
      </c>
      <c r="N25" s="72">
        <v>0.84884578453996418</v>
      </c>
    </row>
    <row r="26" spans="1:14" x14ac:dyDescent="0.25">
      <c r="A26" s="18"/>
      <c r="B26" s="51">
        <v>23</v>
      </c>
      <c r="C26" s="20" t="s">
        <v>266</v>
      </c>
      <c r="D26" s="21">
        <v>1.9053450000000001</v>
      </c>
      <c r="E26" s="22">
        <v>2.2670640000000004</v>
      </c>
      <c r="F26" s="22">
        <f t="shared" si="0"/>
        <v>2.2064641885299352</v>
      </c>
      <c r="G26" s="22">
        <v>0.66393566615442978</v>
      </c>
      <c r="H26" s="22">
        <v>1.5425285223755054</v>
      </c>
      <c r="I26" s="23">
        <f t="shared" si="1"/>
        <v>0.29286145700096233</v>
      </c>
      <c r="J26" s="24">
        <f t="shared" si="2"/>
        <v>0.97326947476116021</v>
      </c>
      <c r="K26" s="5"/>
      <c r="L26" t="s">
        <v>245</v>
      </c>
      <c r="M26" s="6">
        <v>0.72193144898074024</v>
      </c>
      <c r="N26" s="72">
        <v>0.77839799643837237</v>
      </c>
    </row>
    <row r="27" spans="1:14" ht="15.75" thickBot="1" x14ac:dyDescent="0.3">
      <c r="A27" s="25"/>
      <c r="B27" s="52">
        <v>25</v>
      </c>
      <c r="C27" s="27" t="s">
        <v>268</v>
      </c>
      <c r="D27" s="28">
        <v>4.1140000000000003E-2</v>
      </c>
      <c r="E27" s="29">
        <v>1.4997999999999999E-2</v>
      </c>
      <c r="F27" s="29">
        <f t="shared" si="0"/>
        <v>1.4997120015323162E-2</v>
      </c>
      <c r="G27" s="29">
        <v>1.4997120015323162E-2</v>
      </c>
      <c r="H27" s="29">
        <v>0</v>
      </c>
      <c r="I27" s="30">
        <f t="shared" si="1"/>
        <v>0.99994132653174839</v>
      </c>
      <c r="J27" s="31">
        <f t="shared" si="2"/>
        <v>0.99994132653174839</v>
      </c>
      <c r="K27" s="5"/>
      <c r="L27" t="s">
        <v>263</v>
      </c>
      <c r="M27" s="6">
        <v>2.8596746800194524</v>
      </c>
      <c r="N27" s="72">
        <v>0.73709490738855521</v>
      </c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5" sqref="A15:J1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94</v>
      </c>
      <c r="B1" s="53" t="s">
        <v>232</v>
      </c>
      <c r="C1" s="47" t="s">
        <v>56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1914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24.960895000000001</v>
      </c>
      <c r="E6" s="15">
        <v>27.531212999999994</v>
      </c>
      <c r="F6" s="15">
        <v>24.088982111093628</v>
      </c>
      <c r="G6" s="15">
        <v>7.8830774489997566</v>
      </c>
      <c r="H6" s="15">
        <v>16.205904662093872</v>
      </c>
      <c r="I6" s="16">
        <v>0.2863323693365693</v>
      </c>
      <c r="J6" s="17">
        <v>0.87496987913658708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21.257244</v>
      </c>
      <c r="E7" s="36">
        <f ca="1">SUM(E8:OFFSET(E6,MATCH("GOBIERNOS REGIONALES",$A$8:$A$50,0),0))</f>
        <v>21.997972000000001</v>
      </c>
      <c r="F7" s="36">
        <f ca="1">SUM(F8:OFFSET(F6,MATCH("GOBIERNOS REGIONALES",$A$8:$A$50,0),0))</f>
        <v>19.662933920069463</v>
      </c>
      <c r="G7" s="36">
        <f ca="1">SUM(G8:OFFSET(G6,MATCH("GOBIERNOS REGIONALES",$A$8:$A$50,0),0))</f>
        <v>6.4708908766460809</v>
      </c>
      <c r="H7" s="36">
        <f ca="1">SUM(H8:OFFSET(H6,MATCH("GOBIERNOS REGIONALES",$A$8:$A$50,0),0))</f>
        <v>13.192043043423382</v>
      </c>
      <c r="I7" s="37">
        <f ca="1">IFERROR(G7/E7,0)</f>
        <v>0.29415851955107863</v>
      </c>
      <c r="J7" s="38">
        <f ca="1">IFERROR(SUM(G7,H7)/E7,0)</f>
        <v>0.89385212055317931</v>
      </c>
      <c r="K7" s="5"/>
    </row>
    <row r="8" spans="1:11" x14ac:dyDescent="0.25">
      <c r="A8" s="18"/>
      <c r="B8" s="19">
        <v>38</v>
      </c>
      <c r="C8" s="20" t="s">
        <v>123</v>
      </c>
      <c r="D8" s="21">
        <v>3.4427980000000002</v>
      </c>
      <c r="E8" s="22">
        <v>3.3875779999999995</v>
      </c>
      <c r="F8" s="22">
        <f t="shared" ref="F8:F16" si="0">SUM(G8,H8)</f>
        <v>2.851232315386369</v>
      </c>
      <c r="G8" s="22">
        <v>1.0294288898603554</v>
      </c>
      <c r="H8" s="22">
        <v>1.8218034255260136</v>
      </c>
      <c r="I8" s="23">
        <f t="shared" ref="I8:I16" si="1">IFERROR(G8/E8,0)</f>
        <v>0.30388345002251033</v>
      </c>
      <c r="J8" s="24">
        <f t="shared" ref="J8:J16" si="2">IFERROR(SUM(G8,H8)/E8,0)</f>
        <v>0.84167281620862144</v>
      </c>
      <c r="K8" s="5"/>
    </row>
    <row r="9" spans="1:11" ht="25.5" x14ac:dyDescent="0.25">
      <c r="A9" s="18"/>
      <c r="B9" s="19">
        <v>59</v>
      </c>
      <c r="C9" s="20" t="s">
        <v>131</v>
      </c>
      <c r="D9" s="21">
        <v>9.1181489999999989</v>
      </c>
      <c r="E9" s="22">
        <v>9.1986290000000004</v>
      </c>
      <c r="F9" s="22">
        <f t="shared" si="0"/>
        <v>8.4887985940990802</v>
      </c>
      <c r="G9" s="22">
        <v>3.1944627457396564</v>
      </c>
      <c r="H9" s="22">
        <v>5.2943358483594238</v>
      </c>
      <c r="I9" s="23">
        <f t="shared" si="1"/>
        <v>0.34727596316142939</v>
      </c>
      <c r="J9" s="24">
        <f t="shared" si="2"/>
        <v>0.9228330215403926</v>
      </c>
      <c r="K9" s="5"/>
    </row>
    <row r="10" spans="1:11" x14ac:dyDescent="0.25">
      <c r="A10" s="18"/>
      <c r="B10" s="19">
        <v>240</v>
      </c>
      <c r="C10" s="20" t="s">
        <v>154</v>
      </c>
      <c r="D10" s="21">
        <v>7.4792970000000008</v>
      </c>
      <c r="E10" s="22">
        <v>8.009129999999999</v>
      </c>
      <c r="F10" s="22">
        <f t="shared" si="0"/>
        <v>7.3919099354943683</v>
      </c>
      <c r="G10" s="22">
        <v>1.8130312805642461</v>
      </c>
      <c r="H10" s="22">
        <v>5.5788786549301221</v>
      </c>
      <c r="I10" s="23">
        <f t="shared" si="1"/>
        <v>0.22637056466360844</v>
      </c>
      <c r="J10" s="24">
        <f t="shared" si="2"/>
        <v>0.92293544186376908</v>
      </c>
      <c r="K10" s="5"/>
    </row>
    <row r="11" spans="1:11" ht="25.5" x14ac:dyDescent="0.25">
      <c r="A11" s="18"/>
      <c r="B11" s="19">
        <v>243</v>
      </c>
      <c r="C11" s="20" t="s">
        <v>156</v>
      </c>
      <c r="D11" s="21">
        <v>1.2170000000000001</v>
      </c>
      <c r="E11" s="22">
        <v>1.4026350000000001</v>
      </c>
      <c r="F11" s="22">
        <f t="shared" si="0"/>
        <v>0.93099307508964557</v>
      </c>
      <c r="G11" s="22">
        <v>0.43396796048182296</v>
      </c>
      <c r="H11" s="22">
        <v>0.49702511460782262</v>
      </c>
      <c r="I11" s="23">
        <f t="shared" si="1"/>
        <v>0.30939478943689763</v>
      </c>
      <c r="J11" s="24">
        <f t="shared" si="2"/>
        <v>0.66374578923928573</v>
      </c>
      <c r="K11" s="5"/>
    </row>
    <row r="12" spans="1:11" x14ac:dyDescent="0.25">
      <c r="A12" s="32" t="s">
        <v>204</v>
      </c>
      <c r="B12" s="33"/>
      <c r="C12" s="34"/>
      <c r="D12" s="35">
        <f ca="1">SUM(D13:OFFSET(D11,(MATCH("GOBIERNOS LOCALES",$A$8:$A$50,0)-MATCH("GOBIERNOS REGIONALES",$A$8:$A$50,0)),0))</f>
        <v>3.7036509999999989</v>
      </c>
      <c r="E12" s="36">
        <f ca="1">SUM(E13:OFFSET(E11,(MATCH("GOBIERNOS LOCALES",$A$8:$A$50,0)-MATCH("GOBIERNOS REGIONALES",$A$8:$A$50,0)),0))</f>
        <v>5.5332410000000003</v>
      </c>
      <c r="F12" s="36">
        <f ca="1">SUM(F13:OFFSET(F11,(MATCH("GOBIERNOS LOCALES",$A$8:$A$50,0)-MATCH("GOBIERNOS REGIONALES",$A$8:$A$50,0)),0))</f>
        <v>4.4260481910241651</v>
      </c>
      <c r="G12" s="36">
        <f ca="1">SUM(G13:OFFSET(G11,(MATCH("GOBIERNOS LOCALES",$A$8:$A$50,0)-MATCH("GOBIERNOS REGIONALES",$A$8:$A$50,0)),0))</f>
        <v>1.4121865723536757</v>
      </c>
      <c r="H12" s="36">
        <f ca="1">SUM(H13:OFFSET(H11,(MATCH("GOBIERNOS LOCALES",$A$8:$A$50,0)-MATCH("GOBIERNOS REGIONALES",$A$8:$A$50,0)),0))</f>
        <v>3.0138616186704894</v>
      </c>
      <c r="I12" s="37">
        <f t="shared" ca="1" si="1"/>
        <v>0.25521869955667492</v>
      </c>
      <c r="J12" s="38">
        <f t="shared" ca="1" si="2"/>
        <v>0.79990157504872184</v>
      </c>
      <c r="K12" s="5"/>
    </row>
    <row r="13" spans="1:11" x14ac:dyDescent="0.25">
      <c r="A13" s="18"/>
      <c r="B13" s="19">
        <v>452</v>
      </c>
      <c r="C13" s="20" t="s">
        <v>217</v>
      </c>
      <c r="D13" s="21">
        <v>0.207591</v>
      </c>
      <c r="E13" s="22">
        <v>0.24551200000000006</v>
      </c>
      <c r="F13" s="22">
        <f t="shared" si="0"/>
        <v>0.20840182625397574</v>
      </c>
      <c r="G13" s="22">
        <v>6.4876220596488565E-2</v>
      </c>
      <c r="H13" s="22">
        <v>0.14352560565748718</v>
      </c>
      <c r="I13" s="23">
        <f t="shared" si="1"/>
        <v>0.264248674592234</v>
      </c>
      <c r="J13" s="24">
        <f t="shared" si="2"/>
        <v>0.84884578453996418</v>
      </c>
      <c r="K13" s="5"/>
    </row>
    <row r="14" spans="1:11" x14ac:dyDescent="0.25">
      <c r="A14" s="18"/>
      <c r="B14" s="19">
        <v>457</v>
      </c>
      <c r="C14" s="20" t="s">
        <v>222</v>
      </c>
      <c r="D14" s="21">
        <v>2.1960599999999992</v>
      </c>
      <c r="E14" s="22">
        <v>3.59341</v>
      </c>
      <c r="F14" s="22">
        <f t="shared" si="0"/>
        <v>2.5742856234501232</v>
      </c>
      <c r="G14" s="22">
        <v>0.95427849105544738</v>
      </c>
      <c r="H14" s="22">
        <v>1.6200071323946759</v>
      </c>
      <c r="I14" s="23">
        <f t="shared" si="1"/>
        <v>0.26556348734362273</v>
      </c>
      <c r="J14" s="24">
        <f t="shared" si="2"/>
        <v>0.71639073288328448</v>
      </c>
      <c r="K14" s="5"/>
    </row>
    <row r="15" spans="1:11" ht="15.75" thickBot="1" x14ac:dyDescent="0.3">
      <c r="A15" s="25"/>
      <c r="B15" s="26">
        <v>460</v>
      </c>
      <c r="C15" s="27" t="s">
        <v>225</v>
      </c>
      <c r="D15" s="28">
        <v>1.3</v>
      </c>
      <c r="E15" s="29">
        <v>1.6943190000000001</v>
      </c>
      <c r="F15" s="29">
        <f t="shared" si="0"/>
        <v>1.6433607413200662</v>
      </c>
      <c r="G15" s="29">
        <v>0.39303186070173979</v>
      </c>
      <c r="H15" s="29">
        <v>1.2503288806183264</v>
      </c>
      <c r="I15" s="30">
        <f t="shared" si="1"/>
        <v>0.23197040268198596</v>
      </c>
      <c r="J15" s="31">
        <f t="shared" si="2"/>
        <v>0.96992404695931878</v>
      </c>
      <c r="K15" s="5"/>
    </row>
    <row r="16" spans="1:11" x14ac:dyDescent="0.25">
      <c r="A16" t="s">
        <v>231</v>
      </c>
      <c r="D16" s="6"/>
      <c r="E16" s="6"/>
      <c r="F16" s="6">
        <f t="shared" si="0"/>
        <v>0</v>
      </c>
      <c r="G16" s="6"/>
      <c r="H16" s="6"/>
      <c r="I16" s="5">
        <f t="shared" si="1"/>
        <v>0</v>
      </c>
      <c r="J16" s="5">
        <f t="shared" si="2"/>
        <v>0</v>
      </c>
      <c r="K16" s="5"/>
    </row>
    <row r="17" spans="4:11" x14ac:dyDescent="0.25">
      <c r="D17" s="6"/>
      <c r="E17" s="6"/>
      <c r="F17" s="6"/>
      <c r="G17" s="6"/>
      <c r="H17" s="6"/>
      <c r="I17" s="5"/>
      <c r="J17" s="5"/>
      <c r="K1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K17" sqref="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94</v>
      </c>
      <c r="B1" s="47" t="s">
        <v>232</v>
      </c>
      <c r="C1" s="47" t="s">
        <v>56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1915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24.960895000000001</v>
      </c>
      <c r="G6" s="15">
        <v>27.531212999999994</v>
      </c>
      <c r="H6" s="15">
        <v>24.088982111093628</v>
      </c>
      <c r="I6" s="15">
        <v>7.8830774489997566</v>
      </c>
      <c r="J6" s="15">
        <v>16.205904662093872</v>
      </c>
      <c r="K6" s="16">
        <v>0.2863323693365693</v>
      </c>
      <c r="L6" s="17">
        <v>0.87496987913658708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23.632864000000001</v>
      </c>
      <c r="G7" s="36">
        <f ca="1">SUM(G8:OFFSET(G6,MATCH("PROYECTOS",$A$8:$A$50,0),0))</f>
        <v>25.647743000000002</v>
      </c>
      <c r="H7" s="36">
        <f ca="1">SUM(H8:OFFSET(H6,MATCH("PROYECTOS",$A$8:$A$50,0),0))</f>
        <v>22.256648715195752</v>
      </c>
      <c r="I7" s="36">
        <f ca="1">SUM(I8:OFFSET(I6,MATCH("PROYECTOS",$A$8:$A$50,0),0))</f>
        <v>7.4509102383835852</v>
      </c>
      <c r="J7" s="36">
        <f ca="1">SUM(J8:OFFSET(J6,MATCH("PROYECTOS",$A$8:$A$50,0),0))</f>
        <v>14.805738476812166</v>
      </c>
      <c r="K7" s="37">
        <f ca="1">IFERROR(I7/G7,0)</f>
        <v>0.29050939251783614</v>
      </c>
      <c r="L7" s="38">
        <f ca="1">IFERROR(SUM(I7,J7)/G7,0)</f>
        <v>0.8677819609778431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3.8919179999999995</v>
      </c>
      <c r="G8" s="22">
        <v>4.9378429999999991</v>
      </c>
      <c r="H8" s="22">
        <f t="shared" ref="H8:H11" si="0">SUM(I8,J8)</f>
        <v>3.9352471478282496</v>
      </c>
      <c r="I8" s="22">
        <v>1.6819548581242998</v>
      </c>
      <c r="J8" s="22">
        <v>2.2532922897039498</v>
      </c>
      <c r="K8" s="23">
        <f t="shared" ref="K8:K12" si="1">IFERROR(I8/G8,0)</f>
        <v>0.34062542250215327</v>
      </c>
      <c r="L8" s="24">
        <f t="shared" ref="L8:L12" si="2">IFERROR(SUM(I8,J8)/G8,0)</f>
        <v>0.79695671730110706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3000538</v>
      </c>
      <c r="C9" s="20" t="s">
        <v>1916</v>
      </c>
      <c r="D9" s="60">
        <v>584</v>
      </c>
      <c r="E9" s="20" t="s">
        <v>1919</v>
      </c>
      <c r="F9" s="21">
        <v>5.3841749999999999</v>
      </c>
      <c r="G9" s="22">
        <v>8.9708360000000003</v>
      </c>
      <c r="H9" s="22">
        <f t="shared" si="0"/>
        <v>8.1672054550695066</v>
      </c>
      <c r="I9" s="22">
        <v>2.4132869540644606</v>
      </c>
      <c r="J9" s="22">
        <v>5.753918501005046</v>
      </c>
      <c r="K9" s="23">
        <f t="shared" si="1"/>
        <v>0.26901472215794164</v>
      </c>
      <c r="L9" s="24">
        <f t="shared" si="2"/>
        <v>0.91041742988830765</v>
      </c>
      <c r="M9" s="61">
        <v>59</v>
      </c>
      <c r="N9" s="22">
        <v>374</v>
      </c>
      <c r="O9" s="24">
        <f t="shared" ref="O9:O11" si="3">IFERROR(N9/M9,".")</f>
        <v>6.3389830508474576</v>
      </c>
    </row>
    <row r="10" spans="1:15" ht="51" x14ac:dyDescent="0.25">
      <c r="A10" s="18"/>
      <c r="B10" s="20">
        <v>3000539</v>
      </c>
      <c r="C10" s="20" t="s">
        <v>1917</v>
      </c>
      <c r="D10" s="60">
        <v>112</v>
      </c>
      <c r="E10" s="20" t="s">
        <v>845</v>
      </c>
      <c r="F10" s="21">
        <v>13.139771000000003</v>
      </c>
      <c r="G10" s="22">
        <v>9.8983910000000019</v>
      </c>
      <c r="H10" s="22">
        <f t="shared" si="0"/>
        <v>8.8720453567016193</v>
      </c>
      <c r="I10" s="22">
        <v>2.8255927750560659</v>
      </c>
      <c r="J10" s="22">
        <v>6.0464525816455534</v>
      </c>
      <c r="K10" s="23">
        <f t="shared" si="1"/>
        <v>0.28545980604888871</v>
      </c>
      <c r="L10" s="24">
        <f t="shared" si="2"/>
        <v>0.89631187095979714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3000540</v>
      </c>
      <c r="C11" s="20" t="s">
        <v>1918</v>
      </c>
      <c r="D11" s="60">
        <v>471</v>
      </c>
      <c r="E11" s="20" t="s">
        <v>1920</v>
      </c>
      <c r="F11" s="21">
        <v>1.2170000000000001</v>
      </c>
      <c r="G11" s="22">
        <v>1.8406730000000002</v>
      </c>
      <c r="H11" s="22">
        <f t="shared" si="0"/>
        <v>1.2821507555963763</v>
      </c>
      <c r="I11" s="22">
        <v>0.53007565113875899</v>
      </c>
      <c r="J11" s="22">
        <v>0.75207510445761727</v>
      </c>
      <c r="K11" s="23">
        <f t="shared" si="1"/>
        <v>0.28797926146510483</v>
      </c>
      <c r="L11" s="24">
        <f t="shared" si="2"/>
        <v>0.69656628613359139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1.3280309999999993</v>
      </c>
      <c r="G12" s="43">
        <f t="shared" ref="G12:J12" ca="1" si="4">OFFSET(G12,-MATCH("PROYECTOS",$A$8:$A$50,0)-1,0)-(OFFSET(G12,-MATCH("PROYECTOS",$A$8:$A$50,0),0))</f>
        <v>1.883469999999992</v>
      </c>
      <c r="H12" s="43">
        <f t="shared" ca="1" si="4"/>
        <v>1.8323333958978765</v>
      </c>
      <c r="I12" s="43">
        <f t="shared" ca="1" si="4"/>
        <v>0.43216721061617136</v>
      </c>
      <c r="J12" s="43">
        <f t="shared" ca="1" si="4"/>
        <v>1.4001661852817051</v>
      </c>
      <c r="K12" s="44">
        <f t="shared" ca="1" si="1"/>
        <v>0.22945266482406049</v>
      </c>
      <c r="L12" s="45">
        <f t="shared" ca="1" si="2"/>
        <v>0.97284979102289082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1934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</row>
    <row r="17" spans="1:6" ht="15.75" thickBot="1" x14ac:dyDescent="0.3">
      <c r="A17" s="83"/>
      <c r="B17" s="84"/>
      <c r="C17" s="84"/>
      <c r="D17" s="84"/>
      <c r="E17" s="84"/>
      <c r="F17" s="115"/>
    </row>
    <row r="18" spans="1:6" ht="39" customHeight="1" thickBot="1" x14ac:dyDescent="0.3">
      <c r="A18" s="73"/>
      <c r="B18" s="74">
        <v>3000540</v>
      </c>
      <c r="C18" s="113" t="s">
        <v>1918</v>
      </c>
      <c r="D18" s="113"/>
      <c r="E18" s="114"/>
      <c r="F18" s="75">
        <v>0.69656628613359139</v>
      </c>
    </row>
  </sheetData>
  <mergeCells count="17"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  <mergeCell ref="C18:E18"/>
    <mergeCell ref="A16:E17"/>
    <mergeCell ref="F16:F17"/>
    <mergeCell ref="A3:E3"/>
    <mergeCell ref="F3:L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workbookViewId="0">
      <selection activeCell="N6" sqref="N6:R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16</v>
      </c>
      <c r="B1" s="47" t="s">
        <v>232</v>
      </c>
      <c r="C1" s="47" t="s">
        <v>438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482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38.25" x14ac:dyDescent="0.25">
      <c r="A6" s="18"/>
      <c r="B6" s="20">
        <v>5000079</v>
      </c>
      <c r="C6" s="20" t="s">
        <v>480</v>
      </c>
      <c r="D6" s="20">
        <v>3043969</v>
      </c>
      <c r="E6" s="20" t="s">
        <v>461</v>
      </c>
      <c r="F6" s="20">
        <v>87</v>
      </c>
      <c r="G6" s="20" t="s">
        <v>466</v>
      </c>
      <c r="H6" s="20">
        <v>135</v>
      </c>
      <c r="I6" s="20" t="s">
        <v>142</v>
      </c>
      <c r="J6" s="20">
        <v>1</v>
      </c>
      <c r="K6" s="20" t="s">
        <v>328</v>
      </c>
      <c r="L6" s="20">
        <v>1</v>
      </c>
      <c r="M6" s="20" t="s">
        <v>330</v>
      </c>
      <c r="N6" s="66">
        <v>14.902513000000001</v>
      </c>
      <c r="O6" s="67">
        <v>2.898091</v>
      </c>
      <c r="P6" s="68">
        <v>2.8980910778045654</v>
      </c>
      <c r="Q6" s="67">
        <v>22000</v>
      </c>
      <c r="R6" s="68">
        <v>23737</v>
      </c>
    </row>
    <row r="7" spans="1:18" ht="38.25" x14ac:dyDescent="0.25">
      <c r="A7" s="18"/>
      <c r="B7" s="20">
        <v>5000079</v>
      </c>
      <c r="C7" s="20" t="s">
        <v>480</v>
      </c>
      <c r="D7" s="20">
        <v>3043969</v>
      </c>
      <c r="E7" s="20" t="s">
        <v>461</v>
      </c>
      <c r="F7" s="20">
        <v>87</v>
      </c>
      <c r="G7" s="20" t="s">
        <v>466</v>
      </c>
      <c r="H7" s="20">
        <v>135</v>
      </c>
      <c r="I7" s="20" t="s">
        <v>142</v>
      </c>
      <c r="J7" s="20">
        <v>1</v>
      </c>
      <c r="K7" s="20" t="s">
        <v>328</v>
      </c>
      <c r="L7" s="20">
        <v>2</v>
      </c>
      <c r="M7" s="20" t="s">
        <v>331</v>
      </c>
      <c r="N7" s="66">
        <v>5.0596969999999999</v>
      </c>
      <c r="O7" s="67">
        <v>17.064119000000002</v>
      </c>
      <c r="P7" s="68">
        <v>17.064118831418455</v>
      </c>
      <c r="Q7" s="67">
        <v>59359</v>
      </c>
      <c r="R7" s="68">
        <v>61356</v>
      </c>
    </row>
    <row r="8" spans="1:18" ht="38.25" x14ac:dyDescent="0.25">
      <c r="A8" s="18"/>
      <c r="B8" s="20">
        <v>5000084</v>
      </c>
      <c r="C8" s="20" t="s">
        <v>483</v>
      </c>
      <c r="D8" s="20">
        <v>3043974</v>
      </c>
      <c r="E8" s="20" t="s">
        <v>465</v>
      </c>
      <c r="F8" s="20">
        <v>394</v>
      </c>
      <c r="G8" s="20" t="s">
        <v>467</v>
      </c>
      <c r="H8" s="20">
        <v>135</v>
      </c>
      <c r="I8" s="20" t="s">
        <v>142</v>
      </c>
      <c r="J8" s="20">
        <v>1</v>
      </c>
      <c r="K8" s="20" t="s">
        <v>328</v>
      </c>
      <c r="L8" s="20">
        <v>1</v>
      </c>
      <c r="M8" s="20" t="s">
        <v>330</v>
      </c>
      <c r="N8" s="66">
        <v>19.586084</v>
      </c>
      <c r="O8" s="67">
        <v>1.3254250000000001</v>
      </c>
      <c r="P8" s="68">
        <v>1.3254250288009644</v>
      </c>
      <c r="Q8" s="67">
        <v>206</v>
      </c>
      <c r="R8" s="68">
        <v>194</v>
      </c>
    </row>
    <row r="9" spans="1:18" ht="38.25" x14ac:dyDescent="0.25">
      <c r="A9" s="18"/>
      <c r="B9" s="20">
        <v>5000084</v>
      </c>
      <c r="C9" s="20" t="s">
        <v>483</v>
      </c>
      <c r="D9" s="20">
        <v>3043974</v>
      </c>
      <c r="E9" s="20" t="s">
        <v>465</v>
      </c>
      <c r="F9" s="20">
        <v>394</v>
      </c>
      <c r="G9" s="20" t="s">
        <v>467</v>
      </c>
      <c r="H9" s="20">
        <v>135</v>
      </c>
      <c r="I9" s="20" t="s">
        <v>142</v>
      </c>
      <c r="J9" s="20">
        <v>1</v>
      </c>
      <c r="K9" s="20" t="s">
        <v>328</v>
      </c>
      <c r="L9" s="20">
        <v>2</v>
      </c>
      <c r="M9" s="20" t="s">
        <v>331</v>
      </c>
      <c r="N9" s="66">
        <v>0</v>
      </c>
      <c r="O9" s="67">
        <v>18.260659000000004</v>
      </c>
      <c r="P9" s="68">
        <v>18.260659215971828</v>
      </c>
      <c r="Q9" s="67">
        <v>384</v>
      </c>
      <c r="R9" s="68">
        <v>366</v>
      </c>
    </row>
    <row r="10" spans="1:18" ht="38.25" x14ac:dyDescent="0.25">
      <c r="A10" s="18"/>
      <c r="B10" s="20">
        <v>5004438</v>
      </c>
      <c r="C10" s="20" t="s">
        <v>477</v>
      </c>
      <c r="D10" s="20">
        <v>3000614</v>
      </c>
      <c r="E10" s="20" t="s">
        <v>444</v>
      </c>
      <c r="F10" s="20">
        <v>393</v>
      </c>
      <c r="G10" s="20" t="s">
        <v>468</v>
      </c>
      <c r="H10" s="20">
        <v>135</v>
      </c>
      <c r="I10" s="20" t="s">
        <v>142</v>
      </c>
      <c r="J10" s="20">
        <v>1</v>
      </c>
      <c r="K10" s="20" t="s">
        <v>328</v>
      </c>
      <c r="L10" s="20">
        <v>1</v>
      </c>
      <c r="M10" s="20" t="s">
        <v>330</v>
      </c>
      <c r="N10" s="66">
        <v>1.6702060000000001</v>
      </c>
      <c r="O10" s="67">
        <v>0.82089100000000004</v>
      </c>
      <c r="P10" s="68">
        <v>0.82089102268218994</v>
      </c>
      <c r="Q10" s="67">
        <v>28000</v>
      </c>
      <c r="R10" s="68">
        <v>29653</v>
      </c>
    </row>
    <row r="11" spans="1:18" ht="39" thickBot="1" x14ac:dyDescent="0.3">
      <c r="A11" s="25"/>
      <c r="B11" s="27">
        <v>5004438</v>
      </c>
      <c r="C11" s="27" t="s">
        <v>477</v>
      </c>
      <c r="D11" s="27">
        <v>3000614</v>
      </c>
      <c r="E11" s="27" t="s">
        <v>444</v>
      </c>
      <c r="F11" s="27">
        <v>393</v>
      </c>
      <c r="G11" s="27" t="s">
        <v>468</v>
      </c>
      <c r="H11" s="27">
        <v>135</v>
      </c>
      <c r="I11" s="27" t="s">
        <v>142</v>
      </c>
      <c r="J11" s="27">
        <v>1</v>
      </c>
      <c r="K11" s="27" t="s">
        <v>328</v>
      </c>
      <c r="L11" s="27">
        <v>2</v>
      </c>
      <c r="M11" s="27" t="s">
        <v>331</v>
      </c>
      <c r="N11" s="69">
        <v>0</v>
      </c>
      <c r="O11" s="70">
        <v>0.84931500000000004</v>
      </c>
      <c r="P11" s="71">
        <v>0.84931501746177673</v>
      </c>
      <c r="Q11" s="70">
        <v>4100</v>
      </c>
      <c r="R11" s="71">
        <v>4453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94</v>
      </c>
      <c r="B1" s="47" t="s">
        <v>232</v>
      </c>
      <c r="C1" s="47" t="s">
        <v>56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1921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24.960895000000001</v>
      </c>
      <c r="I6" s="15">
        <v>27.531212999999994</v>
      </c>
      <c r="J6" s="15">
        <v>24.088982111093628</v>
      </c>
      <c r="K6" s="15">
        <v>7.8830774489997566</v>
      </c>
      <c r="L6" s="15">
        <v>16.205904662093872</v>
      </c>
      <c r="M6" s="16">
        <v>0.2863323693365693</v>
      </c>
      <c r="N6" s="17">
        <v>0.87496987913658708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23.632863999999998</v>
      </c>
      <c r="I7" s="35">
        <f ca="1">SUM(I8:OFFSET(I6,MATCH("PROYECTOS",$A$8:$A$18,0),0))</f>
        <v>25.647742999999998</v>
      </c>
      <c r="J7" s="35">
        <f ca="1">SUM(J8:OFFSET(J6,MATCH("PROYECTOS",$A$8:$A$18,0),0))</f>
        <v>22.256648715195752</v>
      </c>
      <c r="K7" s="35">
        <f ca="1">SUM(K8:OFFSET(K6,MATCH("PROYECTOS",$A$8:$A$18,0),0))</f>
        <v>7.4509102383835852</v>
      </c>
      <c r="L7" s="35">
        <f ca="1">SUM(L8:OFFSET(L6,MATCH("PROYECTOS",$A$8:$A$18,0),0))</f>
        <v>14.805738476812166</v>
      </c>
      <c r="M7" s="37">
        <f ca="1">IFERROR(K7/I7,0)</f>
        <v>0.2905093925178362</v>
      </c>
      <c r="N7" s="38">
        <f ca="1">IFERROR(SUM(K7,L7)/I7,0)</f>
        <v>0.86778196097784333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3.7710179999999998</v>
      </c>
      <c r="I8" s="22">
        <v>4.8978429999999991</v>
      </c>
      <c r="J8" s="22">
        <f t="shared" ref="J8:J17" si="0">SUM(K8,L8)</f>
        <v>3.8967471480368658</v>
      </c>
      <c r="K8" s="22">
        <v>1.6550048582703312</v>
      </c>
      <c r="L8" s="22">
        <v>2.2417422897665347</v>
      </c>
      <c r="M8" s="23">
        <f t="shared" ref="M8:M18" si="1">IFERROR(K8/I8,0)</f>
        <v>0.33790484061459941</v>
      </c>
      <c r="N8" s="24">
        <f t="shared" ref="N8:N18" si="2">IFERROR(SUM(K8,L8)/I8,0)</f>
        <v>0.79560474846516449</v>
      </c>
      <c r="O8" s="61">
        <v>59</v>
      </c>
      <c r="P8" s="22">
        <v>52</v>
      </c>
      <c r="Q8" s="24">
        <f>IFERROR(P8/O8,".")</f>
        <v>0.88135593220338981</v>
      </c>
    </row>
    <row r="9" spans="1:17" ht="25.5" x14ac:dyDescent="0.25">
      <c r="A9" s="18"/>
      <c r="B9" s="65">
        <v>5004195</v>
      </c>
      <c r="C9" s="20" t="s">
        <v>1922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0.12090000000000001</v>
      </c>
      <c r="I9" s="22">
        <v>0.04</v>
      </c>
      <c r="J9" s="22">
        <f t="shared" si="0"/>
        <v>3.8499999791383743E-2</v>
      </c>
      <c r="K9" s="22">
        <v>2.694999985396862E-2</v>
      </c>
      <c r="L9" s="22">
        <v>1.1549999937415123E-2</v>
      </c>
      <c r="M9" s="23">
        <f t="shared" si="1"/>
        <v>0.67374999634921551</v>
      </c>
      <c r="N9" s="24">
        <f t="shared" si="2"/>
        <v>0.96249999478459358</v>
      </c>
      <c r="O9" s="61">
        <v>1</v>
      </c>
      <c r="P9" s="22">
        <v>1</v>
      </c>
      <c r="Q9" s="24">
        <f t="shared" ref="Q9:Q17" si="3">IFERROR(P9/O9,".")</f>
        <v>1</v>
      </c>
    </row>
    <row r="10" spans="1:17" ht="38.25" x14ac:dyDescent="0.25">
      <c r="A10" s="18"/>
      <c r="B10" s="65">
        <v>5002853</v>
      </c>
      <c r="C10" s="20" t="s">
        <v>1923</v>
      </c>
      <c r="D10" s="20">
        <v>3000538</v>
      </c>
      <c r="E10" s="20" t="s">
        <v>1916</v>
      </c>
      <c r="F10" s="60">
        <v>36</v>
      </c>
      <c r="G10" s="20" t="s">
        <v>650</v>
      </c>
      <c r="H10" s="21">
        <v>0.32706000000000002</v>
      </c>
      <c r="I10" s="22">
        <v>0.31295299999999998</v>
      </c>
      <c r="J10" s="22">
        <f t="shared" si="0"/>
        <v>0.18488217802951112</v>
      </c>
      <c r="K10" s="22">
        <v>0.13557349884649739</v>
      </c>
      <c r="L10" s="22">
        <v>4.9308679183013737E-2</v>
      </c>
      <c r="M10" s="23">
        <f t="shared" si="1"/>
        <v>0.43320721912394961</v>
      </c>
      <c r="N10" s="24">
        <f t="shared" si="2"/>
        <v>0.59076659443913671</v>
      </c>
      <c r="O10" s="61">
        <v>9</v>
      </c>
      <c r="P10" s="22">
        <v>9</v>
      </c>
      <c r="Q10" s="24">
        <f t="shared" si="3"/>
        <v>1</v>
      </c>
    </row>
    <row r="11" spans="1:17" ht="38.25" x14ac:dyDescent="0.25">
      <c r="A11" s="18"/>
      <c r="B11" s="65">
        <v>5002857</v>
      </c>
      <c r="C11" s="20" t="s">
        <v>1924</v>
      </c>
      <c r="D11" s="20">
        <v>3000538</v>
      </c>
      <c r="E11" s="20" t="s">
        <v>1916</v>
      </c>
      <c r="F11" s="60">
        <v>24</v>
      </c>
      <c r="G11" s="20" t="s">
        <v>1931</v>
      </c>
      <c r="H11" s="21">
        <v>4.4028769999999993</v>
      </c>
      <c r="I11" s="22">
        <v>4.3582010000000002</v>
      </c>
      <c r="J11" s="22">
        <f t="shared" si="0"/>
        <v>4.1836077216071317</v>
      </c>
      <c r="K11" s="22">
        <v>1.4722108409714565</v>
      </c>
      <c r="L11" s="22">
        <v>2.7113968806356752</v>
      </c>
      <c r="M11" s="23">
        <f t="shared" si="1"/>
        <v>0.33780241915677051</v>
      </c>
      <c r="N11" s="24">
        <f t="shared" si="2"/>
        <v>0.95993914039465633</v>
      </c>
      <c r="O11" s="61">
        <v>176</v>
      </c>
      <c r="P11" s="22">
        <v>217</v>
      </c>
      <c r="Q11" s="24">
        <f t="shared" si="3"/>
        <v>1.2329545454545454</v>
      </c>
    </row>
    <row r="12" spans="1:17" ht="38.25" x14ac:dyDescent="0.25">
      <c r="A12" s="18"/>
      <c r="B12" s="65">
        <v>5005072</v>
      </c>
      <c r="C12" s="20" t="s">
        <v>1925</v>
      </c>
      <c r="D12" s="20">
        <v>3000538</v>
      </c>
      <c r="E12" s="20" t="s">
        <v>1916</v>
      </c>
      <c r="F12" s="60">
        <v>201</v>
      </c>
      <c r="G12" s="20" t="s">
        <v>750</v>
      </c>
      <c r="H12" s="21">
        <v>0.14800000000000002</v>
      </c>
      <c r="I12" s="22">
        <v>3.3085949999999986</v>
      </c>
      <c r="J12" s="22">
        <f t="shared" si="0"/>
        <v>2.9681320526215131</v>
      </c>
      <c r="K12" s="22">
        <v>0.57119501409397344</v>
      </c>
      <c r="L12" s="22">
        <v>2.3969370385275397</v>
      </c>
      <c r="M12" s="23">
        <f t="shared" si="1"/>
        <v>0.17263975013381017</v>
      </c>
      <c r="N12" s="24">
        <f t="shared" si="2"/>
        <v>0.89709742432105299</v>
      </c>
      <c r="O12" s="61">
        <v>5</v>
      </c>
      <c r="P12" s="22">
        <v>5</v>
      </c>
      <c r="Q12" s="24">
        <f t="shared" si="3"/>
        <v>1</v>
      </c>
    </row>
    <row r="13" spans="1:17" ht="38.25" x14ac:dyDescent="0.25">
      <c r="A13" s="18"/>
      <c r="B13" s="65">
        <v>5005073</v>
      </c>
      <c r="C13" s="20" t="s">
        <v>1926</v>
      </c>
      <c r="D13" s="20">
        <v>3000538</v>
      </c>
      <c r="E13" s="20" t="s">
        <v>1916</v>
      </c>
      <c r="F13" s="60">
        <v>584</v>
      </c>
      <c r="G13" s="20" t="s">
        <v>1919</v>
      </c>
      <c r="H13" s="21">
        <v>0.50623799999999997</v>
      </c>
      <c r="I13" s="22">
        <v>0.99108700000000005</v>
      </c>
      <c r="J13" s="22">
        <f t="shared" si="0"/>
        <v>0.83058350281135063</v>
      </c>
      <c r="K13" s="22">
        <v>0.23430760015253327</v>
      </c>
      <c r="L13" s="22">
        <v>0.59627590265881736</v>
      </c>
      <c r="M13" s="23">
        <f t="shared" si="1"/>
        <v>0.2364147649525554</v>
      </c>
      <c r="N13" s="24">
        <f t="shared" si="2"/>
        <v>0.83805306982268013</v>
      </c>
      <c r="O13" s="61">
        <v>575</v>
      </c>
      <c r="P13" s="22">
        <v>587</v>
      </c>
      <c r="Q13" s="24">
        <f t="shared" si="3"/>
        <v>1.0208695652173914</v>
      </c>
    </row>
    <row r="14" spans="1:17" ht="51" x14ac:dyDescent="0.25">
      <c r="A14" s="18"/>
      <c r="B14" s="65">
        <v>5002859</v>
      </c>
      <c r="C14" s="20" t="s">
        <v>1927</v>
      </c>
      <c r="D14" s="20">
        <v>3000539</v>
      </c>
      <c r="E14" s="20" t="s">
        <v>1917</v>
      </c>
      <c r="F14" s="60">
        <v>71</v>
      </c>
      <c r="G14" s="20" t="s">
        <v>1932</v>
      </c>
      <c r="H14" s="21">
        <v>7.6252610000000001</v>
      </c>
      <c r="I14" s="22">
        <v>6.6384159999999994</v>
      </c>
      <c r="J14" s="22">
        <f t="shared" si="0"/>
        <v>6.0288793748427452</v>
      </c>
      <c r="K14" s="22">
        <v>1.9402732850376196</v>
      </c>
      <c r="L14" s="22">
        <v>4.0886060898051255</v>
      </c>
      <c r="M14" s="23">
        <f t="shared" si="1"/>
        <v>0.29227955660471111</v>
      </c>
      <c r="N14" s="24">
        <f t="shared" si="2"/>
        <v>0.90818041153834672</v>
      </c>
      <c r="O14" s="61">
        <v>12.949999999999998</v>
      </c>
      <c r="P14" s="22">
        <v>9.9499999999999975</v>
      </c>
      <c r="Q14" s="24">
        <f t="shared" si="3"/>
        <v>0.76833976833976825</v>
      </c>
    </row>
    <row r="15" spans="1:17" ht="51" x14ac:dyDescent="0.25">
      <c r="A15" s="18"/>
      <c r="B15" s="65">
        <v>5005074</v>
      </c>
      <c r="C15" s="20" t="s">
        <v>1928</v>
      </c>
      <c r="D15" s="20">
        <v>3000539</v>
      </c>
      <c r="E15" s="20" t="s">
        <v>1917</v>
      </c>
      <c r="F15" s="60">
        <v>535</v>
      </c>
      <c r="G15" s="20" t="s">
        <v>901</v>
      </c>
      <c r="H15" s="21">
        <v>5.5145100000000005</v>
      </c>
      <c r="I15" s="22">
        <v>3.2599749999999998</v>
      </c>
      <c r="J15" s="22">
        <f t="shared" si="0"/>
        <v>2.8431659818588741</v>
      </c>
      <c r="K15" s="22">
        <v>0.88531949001844623</v>
      </c>
      <c r="L15" s="22">
        <v>1.9578464918404279</v>
      </c>
      <c r="M15" s="23">
        <f t="shared" si="1"/>
        <v>0.27157247832220993</v>
      </c>
      <c r="N15" s="24">
        <f t="shared" si="2"/>
        <v>0.87214349246815526</v>
      </c>
      <c r="O15" s="61">
        <v>3479</v>
      </c>
      <c r="P15" s="22">
        <v>4142</v>
      </c>
      <c r="Q15" s="24">
        <f t="shared" si="3"/>
        <v>1.1905720034492671</v>
      </c>
    </row>
    <row r="16" spans="1:17" ht="51" x14ac:dyDescent="0.25">
      <c r="A16" s="18"/>
      <c r="B16" s="65">
        <v>5005075</v>
      </c>
      <c r="C16" s="20" t="s">
        <v>1929</v>
      </c>
      <c r="D16" s="20">
        <v>3000540</v>
      </c>
      <c r="E16" s="20" t="s">
        <v>1918</v>
      </c>
      <c r="F16" s="60">
        <v>36</v>
      </c>
      <c r="G16" s="20" t="s">
        <v>650</v>
      </c>
      <c r="H16" s="21">
        <v>0.81</v>
      </c>
      <c r="I16" s="22">
        <v>0.99563500000000005</v>
      </c>
      <c r="J16" s="22">
        <f t="shared" si="0"/>
        <v>0.58074594822028303</v>
      </c>
      <c r="K16" s="22">
        <v>0.19437444693176076</v>
      </c>
      <c r="L16" s="22">
        <v>0.38637150128852227</v>
      </c>
      <c r="M16" s="23">
        <f t="shared" si="1"/>
        <v>0.19522661108916495</v>
      </c>
      <c r="N16" s="24">
        <f t="shared" si="2"/>
        <v>0.58329201787832186</v>
      </c>
      <c r="O16" s="61">
        <v>1200</v>
      </c>
      <c r="P16" s="22">
        <v>1306</v>
      </c>
      <c r="Q16" s="24">
        <f t="shared" si="3"/>
        <v>1.0883333333333334</v>
      </c>
    </row>
    <row r="17" spans="1:17" ht="51" x14ac:dyDescent="0.25">
      <c r="A17" s="18"/>
      <c r="B17" s="65">
        <v>5005076</v>
      </c>
      <c r="C17" s="20" t="s">
        <v>1930</v>
      </c>
      <c r="D17" s="20">
        <v>3000540</v>
      </c>
      <c r="E17" s="20" t="s">
        <v>1918</v>
      </c>
      <c r="F17" s="60">
        <v>201</v>
      </c>
      <c r="G17" s="20" t="s">
        <v>750</v>
      </c>
      <c r="H17" s="21">
        <v>0.40700000000000003</v>
      </c>
      <c r="I17" s="22">
        <v>0.84503800000000007</v>
      </c>
      <c r="J17" s="22">
        <f t="shared" si="0"/>
        <v>0.70140480737609323</v>
      </c>
      <c r="K17" s="22">
        <v>0.33570120420699823</v>
      </c>
      <c r="L17" s="22">
        <v>0.365703603169095</v>
      </c>
      <c r="M17" s="23">
        <f t="shared" si="1"/>
        <v>0.39726166658422246</v>
      </c>
      <c r="N17" s="24">
        <f t="shared" si="2"/>
        <v>0.83002753411810259</v>
      </c>
      <c r="O17" s="61">
        <v>12</v>
      </c>
      <c r="P17" s="22">
        <v>10</v>
      </c>
      <c r="Q17" s="24">
        <f t="shared" si="3"/>
        <v>0.83333333333333337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1.3280310000000028</v>
      </c>
      <c r="I18" s="42">
        <f t="shared" ref="I18:L18" ca="1" si="4">OFFSET(I18,-MATCH("PROYECTOS",$A$8:$A$18,0)-1,0)-(OFFSET(I18,-MATCH("PROYECTOS",$A$8:$A$18,0),0))</f>
        <v>1.8834699999999955</v>
      </c>
      <c r="J18" s="42">
        <f t="shared" ca="1" si="4"/>
        <v>1.8323333958978765</v>
      </c>
      <c r="K18" s="42">
        <f t="shared" ca="1" si="4"/>
        <v>0.43216721061617136</v>
      </c>
      <c r="L18" s="42">
        <f t="shared" ca="1" si="4"/>
        <v>1.4001661852817051</v>
      </c>
      <c r="M18" s="44">
        <f t="shared" ca="1" si="1"/>
        <v>0.22945266482406004</v>
      </c>
      <c r="N18" s="45">
        <f t="shared" ca="1" si="2"/>
        <v>0.97284979102288904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95</v>
      </c>
      <c r="B1" s="48" t="s">
        <v>232</v>
      </c>
      <c r="C1" s="47" t="s">
        <v>57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1935</v>
      </c>
      <c r="L2" s="1" t="s">
        <v>1954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77.282775000000001</v>
      </c>
      <c r="E6" s="15">
        <f ca="1">SUM(E7:OFFSET(E7,50,0))</f>
        <v>104.59410599999997</v>
      </c>
      <c r="F6" s="15">
        <f ca="1">SUM(F7:OFFSET(F7,50,0))</f>
        <v>84.588851980770315</v>
      </c>
      <c r="G6" s="15">
        <f ca="1">SUM(G7:OFFSET(G7,50,0))</f>
        <v>31.165449511045512</v>
      </c>
      <c r="H6" s="15">
        <f ca="1">SUM(H7:OFFSET(H7,50,0))</f>
        <v>53.423402469724806</v>
      </c>
      <c r="I6" s="16">
        <f ca="1">IFERROR(G6/E6,0)</f>
        <v>0.297965637863433</v>
      </c>
      <c r="J6" s="17">
        <f ca="1">IFERROR(SUM(G6,H6)/E6,0)</f>
        <v>0.80873440402818053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0.35047700000000004</v>
      </c>
      <c r="E7" s="22">
        <v>1.8875310000000001</v>
      </c>
      <c r="F7" s="22">
        <f t="shared" ref="F7:F18" si="0">SUM(G7,H7)</f>
        <v>1.8631038892199285</v>
      </c>
      <c r="G7" s="22">
        <v>1.286733451008331</v>
      </c>
      <c r="H7" s="22">
        <v>0.5763704382115975</v>
      </c>
      <c r="I7" s="23">
        <f t="shared" ref="I7:I18" si="1">IFERROR(G7/E7,0)</f>
        <v>0.68170189046343133</v>
      </c>
      <c r="J7" s="24">
        <f t="shared" ref="J7:J18" si="2">IFERROR(SUM(G7,H7)/E7,0)</f>
        <v>0.98705869690083414</v>
      </c>
      <c r="K7" s="5"/>
      <c r="L7" t="s">
        <v>245</v>
      </c>
      <c r="M7" s="6">
        <v>1.8631038892199285</v>
      </c>
      <c r="N7" s="72">
        <v>0.98705869690083414</v>
      </c>
    </row>
    <row r="8" spans="1:14" x14ac:dyDescent="0.25">
      <c r="A8" s="18"/>
      <c r="B8" s="51">
        <v>4</v>
      </c>
      <c r="C8" s="20" t="s">
        <v>247</v>
      </c>
      <c r="D8" s="21">
        <v>19.776983999999999</v>
      </c>
      <c r="E8" s="22">
        <v>13.240966999999998</v>
      </c>
      <c r="F8" s="22">
        <f t="shared" si="0"/>
        <v>9.3810230608214624</v>
      </c>
      <c r="G8" s="22">
        <v>4.5428985489998013</v>
      </c>
      <c r="H8" s="22">
        <v>4.8381245118216611</v>
      </c>
      <c r="I8" s="23">
        <f t="shared" si="1"/>
        <v>0.34309416744258953</v>
      </c>
      <c r="J8" s="24">
        <f t="shared" si="2"/>
        <v>0.7084847398850449</v>
      </c>
      <c r="K8" s="5"/>
      <c r="L8" t="s">
        <v>256</v>
      </c>
      <c r="M8" s="6">
        <v>13.380909908330068</v>
      </c>
      <c r="N8" s="72">
        <v>0.98445468622126198</v>
      </c>
    </row>
    <row r="9" spans="1:14" x14ac:dyDescent="0.25">
      <c r="A9" s="18"/>
      <c r="B9" s="51">
        <v>7</v>
      </c>
      <c r="C9" s="20" t="s">
        <v>250</v>
      </c>
      <c r="D9" s="21">
        <v>6.8425750000000001</v>
      </c>
      <c r="E9" s="22">
        <v>20.059075000000004</v>
      </c>
      <c r="F9" s="22">
        <f t="shared" si="0"/>
        <v>16.33893200222737</v>
      </c>
      <c r="G9" s="22">
        <v>6.3487885494636371</v>
      </c>
      <c r="H9" s="22">
        <v>9.9901434527637321</v>
      </c>
      <c r="I9" s="23">
        <f t="shared" si="1"/>
        <v>0.31650455215226203</v>
      </c>
      <c r="J9" s="24">
        <f t="shared" si="2"/>
        <v>0.81454065066446824</v>
      </c>
      <c r="K9" s="5"/>
      <c r="L9" t="s">
        <v>264</v>
      </c>
      <c r="M9" s="6">
        <v>2.0621762985247187</v>
      </c>
      <c r="N9" s="72">
        <v>0.93685377540906345</v>
      </c>
    </row>
    <row r="10" spans="1:14" x14ac:dyDescent="0.25">
      <c r="A10" s="18"/>
      <c r="B10" s="51">
        <v>11</v>
      </c>
      <c r="C10" s="20" t="s">
        <v>254</v>
      </c>
      <c r="D10" s="21">
        <v>0.96148999999999996</v>
      </c>
      <c r="E10" s="22">
        <v>4.5199639999999999</v>
      </c>
      <c r="F10" s="22">
        <f t="shared" si="0"/>
        <v>0.92399500407918822</v>
      </c>
      <c r="G10" s="22">
        <v>0.22617552826704923</v>
      </c>
      <c r="H10" s="22">
        <v>0.69781947581213899</v>
      </c>
      <c r="I10" s="23">
        <f t="shared" si="1"/>
        <v>5.0039232229957854E-2</v>
      </c>
      <c r="J10" s="24">
        <f t="shared" si="2"/>
        <v>0.20442530163496617</v>
      </c>
      <c r="K10" s="5"/>
      <c r="L10" t="s">
        <v>263</v>
      </c>
      <c r="M10" s="6">
        <v>10.066595413233699</v>
      </c>
      <c r="N10" s="72">
        <v>0.90261501794351884</v>
      </c>
    </row>
    <row r="11" spans="1:14" x14ac:dyDescent="0.25">
      <c r="A11" s="18"/>
      <c r="B11" s="51">
        <v>13</v>
      </c>
      <c r="C11" s="20" t="s">
        <v>256</v>
      </c>
      <c r="D11" s="21">
        <v>2.374428</v>
      </c>
      <c r="E11" s="22">
        <v>13.592205</v>
      </c>
      <c r="F11" s="22">
        <f t="shared" si="0"/>
        <v>13.380909908330068</v>
      </c>
      <c r="G11" s="22">
        <v>7.2075189768947894</v>
      </c>
      <c r="H11" s="22">
        <v>6.1733909314352786</v>
      </c>
      <c r="I11" s="23">
        <f t="shared" si="1"/>
        <v>0.53026856031782843</v>
      </c>
      <c r="J11" s="24">
        <f t="shared" si="2"/>
        <v>0.98445468622126198</v>
      </c>
      <c r="K11" s="5"/>
      <c r="L11" t="s">
        <v>267</v>
      </c>
      <c r="M11" s="6">
        <v>0.38264838058830719</v>
      </c>
      <c r="N11" s="72">
        <v>0.88425567746613332</v>
      </c>
    </row>
    <row r="12" spans="1:14" x14ac:dyDescent="0.25">
      <c r="A12" s="18"/>
      <c r="B12" s="51">
        <v>14</v>
      </c>
      <c r="C12" s="20" t="s">
        <v>257</v>
      </c>
      <c r="D12" s="21">
        <v>14.340631999999999</v>
      </c>
      <c r="E12" s="22">
        <v>18.061233999999999</v>
      </c>
      <c r="F12" s="22">
        <f t="shared" si="0"/>
        <v>15.524694698819076</v>
      </c>
      <c r="G12" s="22">
        <v>3.6201417749834945</v>
      </c>
      <c r="H12" s="22">
        <v>11.904552923835581</v>
      </c>
      <c r="I12" s="23">
        <f t="shared" si="1"/>
        <v>0.20043712267852212</v>
      </c>
      <c r="J12" s="24">
        <f t="shared" si="2"/>
        <v>0.85955891490133385</v>
      </c>
      <c r="K12" s="5"/>
      <c r="L12" t="s">
        <v>257</v>
      </c>
      <c r="M12" s="6">
        <v>15.524694698819076</v>
      </c>
      <c r="N12" s="72">
        <v>0.85955891490133385</v>
      </c>
    </row>
    <row r="13" spans="1:14" x14ac:dyDescent="0.25">
      <c r="A13" s="18"/>
      <c r="B13" s="51">
        <v>15</v>
      </c>
      <c r="C13" s="20" t="s">
        <v>258</v>
      </c>
      <c r="D13" s="21">
        <v>10.870221000000001</v>
      </c>
      <c r="E13" s="22">
        <v>11.602296999999998</v>
      </c>
      <c r="F13" s="22">
        <f t="shared" si="0"/>
        <v>9.3417971061389835</v>
      </c>
      <c r="G13" s="22">
        <v>2.8107196662840579</v>
      </c>
      <c r="H13" s="22">
        <v>6.5310774398549256</v>
      </c>
      <c r="I13" s="23">
        <f t="shared" si="1"/>
        <v>0.24225544875157551</v>
      </c>
      <c r="J13" s="24">
        <f t="shared" si="2"/>
        <v>0.80516789960979152</v>
      </c>
      <c r="K13" s="5"/>
      <c r="L13" t="s">
        <v>250</v>
      </c>
      <c r="M13" s="6">
        <v>16.33893200222737</v>
      </c>
      <c r="N13" s="72">
        <v>0.81454065066446824</v>
      </c>
    </row>
    <row r="14" spans="1:14" x14ac:dyDescent="0.25">
      <c r="A14" s="18"/>
      <c r="B14" s="51">
        <v>18</v>
      </c>
      <c r="C14" s="20" t="s">
        <v>261</v>
      </c>
      <c r="D14" s="21">
        <v>4.2687089999999994</v>
      </c>
      <c r="E14" s="22">
        <v>2.351181</v>
      </c>
      <c r="F14" s="22">
        <f t="shared" si="0"/>
        <v>1.272085536726081</v>
      </c>
      <c r="G14" s="22">
        <v>0.48997322085051564</v>
      </c>
      <c r="H14" s="22">
        <v>0.7821123158755654</v>
      </c>
      <c r="I14" s="23">
        <f t="shared" si="1"/>
        <v>0.20839451358722091</v>
      </c>
      <c r="J14" s="24">
        <f t="shared" si="2"/>
        <v>0.54104109242379939</v>
      </c>
      <c r="K14" s="5"/>
      <c r="L14" t="s">
        <v>258</v>
      </c>
      <c r="M14" s="6">
        <v>9.3417971061389835</v>
      </c>
      <c r="N14" s="72">
        <v>0.80516789960979152</v>
      </c>
    </row>
    <row r="15" spans="1:14" x14ac:dyDescent="0.25">
      <c r="A15" s="18"/>
      <c r="B15" s="51">
        <v>20</v>
      </c>
      <c r="C15" s="20" t="s">
        <v>263</v>
      </c>
      <c r="D15" s="21">
        <v>13.437984999999999</v>
      </c>
      <c r="E15" s="22">
        <v>11.152700999999999</v>
      </c>
      <c r="F15" s="22">
        <f t="shared" si="0"/>
        <v>10.066595413233699</v>
      </c>
      <c r="G15" s="22">
        <v>4.0473348553896358</v>
      </c>
      <c r="H15" s="22">
        <v>6.0192605578440634</v>
      </c>
      <c r="I15" s="23">
        <f t="shared" si="1"/>
        <v>0.36290176302490634</v>
      </c>
      <c r="J15" s="24">
        <f t="shared" si="2"/>
        <v>0.90261501794351884</v>
      </c>
      <c r="K15" s="5"/>
      <c r="L15" t="s">
        <v>266</v>
      </c>
      <c r="M15" s="6">
        <v>4.0508906820614357</v>
      </c>
      <c r="N15" s="72">
        <v>0.73745826213324261</v>
      </c>
    </row>
    <row r="16" spans="1:14" x14ac:dyDescent="0.25">
      <c r="A16" s="18"/>
      <c r="B16" s="51">
        <v>21</v>
      </c>
      <c r="C16" s="20" t="s">
        <v>264</v>
      </c>
      <c r="D16" s="21">
        <v>1.401E-2</v>
      </c>
      <c r="E16" s="22">
        <v>2.2011719999999997</v>
      </c>
      <c r="F16" s="22">
        <f t="shared" si="0"/>
        <v>2.0621762985247187</v>
      </c>
      <c r="G16" s="22">
        <v>0.17558503148029558</v>
      </c>
      <c r="H16" s="22">
        <v>1.8865912670444231</v>
      </c>
      <c r="I16" s="23">
        <f t="shared" si="1"/>
        <v>7.9768882886160464E-2</v>
      </c>
      <c r="J16" s="24">
        <f t="shared" si="2"/>
        <v>0.93685377540906345</v>
      </c>
      <c r="K16" s="5"/>
      <c r="L16" t="s">
        <v>247</v>
      </c>
      <c r="M16" s="6">
        <v>9.3810230608214624</v>
      </c>
      <c r="N16" s="72">
        <v>0.7084847398850449</v>
      </c>
    </row>
    <row r="17" spans="1:14" x14ac:dyDescent="0.25">
      <c r="A17" s="18"/>
      <c r="B17" s="51">
        <v>23</v>
      </c>
      <c r="C17" s="20" t="s">
        <v>266</v>
      </c>
      <c r="D17" s="21">
        <v>3.9281879999999996</v>
      </c>
      <c r="E17" s="22">
        <v>5.4930440000000003</v>
      </c>
      <c r="F17" s="22">
        <f t="shared" si="0"/>
        <v>4.0508906820614357</v>
      </c>
      <c r="G17" s="22">
        <v>0.26233697909265175</v>
      </c>
      <c r="H17" s="22">
        <v>3.7885537029687839</v>
      </c>
      <c r="I17" s="23">
        <f t="shared" si="1"/>
        <v>4.7758033449695966E-2</v>
      </c>
      <c r="J17" s="24">
        <f t="shared" si="2"/>
        <v>0.73745826213324261</v>
      </c>
      <c r="K17" s="5"/>
      <c r="L17" t="s">
        <v>261</v>
      </c>
      <c r="M17" s="6">
        <v>1.272085536726081</v>
      </c>
      <c r="N17" s="72">
        <v>0.54104109242379939</v>
      </c>
    </row>
    <row r="18" spans="1:14" ht="15.75" thickBot="1" x14ac:dyDescent="0.3">
      <c r="A18" s="25"/>
      <c r="B18" s="52">
        <v>24</v>
      </c>
      <c r="C18" s="27" t="s">
        <v>267</v>
      </c>
      <c r="D18" s="28">
        <v>0.11707600000000001</v>
      </c>
      <c r="E18" s="29">
        <v>0.43273499999999998</v>
      </c>
      <c r="F18" s="29">
        <f t="shared" si="0"/>
        <v>0.38264838058830719</v>
      </c>
      <c r="G18" s="29">
        <v>0.14724292833125219</v>
      </c>
      <c r="H18" s="29">
        <v>0.235405452257055</v>
      </c>
      <c r="I18" s="30">
        <f t="shared" si="1"/>
        <v>0.34026119526096155</v>
      </c>
      <c r="J18" s="31">
        <f t="shared" si="2"/>
        <v>0.88425567746613332</v>
      </c>
      <c r="K18" s="5"/>
      <c r="L18" t="s">
        <v>254</v>
      </c>
      <c r="M18" s="6">
        <v>0.92399500407918822</v>
      </c>
      <c r="N18" s="72">
        <v>0.20442530163496617</v>
      </c>
    </row>
    <row r="19" spans="1:14" x14ac:dyDescent="0.25">
      <c r="M19" s="6"/>
      <c r="N19" s="72"/>
    </row>
    <row r="20" spans="1:14" x14ac:dyDescent="0.25">
      <c r="M20" s="6"/>
      <c r="N20" s="72"/>
    </row>
    <row r="21" spans="1:14" x14ac:dyDescent="0.25">
      <c r="M21" s="6"/>
      <c r="N21" s="72"/>
    </row>
    <row r="22" spans="1:14" x14ac:dyDescent="0.25">
      <c r="M22" s="6"/>
      <c r="N22" s="72"/>
    </row>
    <row r="23" spans="1:14" x14ac:dyDescent="0.25">
      <c r="M23" s="6"/>
      <c r="N23" s="72"/>
    </row>
    <row r="24" spans="1:14" x14ac:dyDescent="0.25">
      <c r="M24" s="6"/>
      <c r="N24" s="72"/>
    </row>
    <row r="25" spans="1:14" x14ac:dyDescent="0.25">
      <c r="M25" s="6"/>
      <c r="N25" s="72"/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7" sqref="A17:J1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95</v>
      </c>
      <c r="B1" s="53" t="s">
        <v>232</v>
      </c>
      <c r="C1" s="47" t="s">
        <v>57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1936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77.282775000000001</v>
      </c>
      <c r="E6" s="15">
        <v>104.59410599999997</v>
      </c>
      <c r="F6" s="15">
        <v>84.588851980770315</v>
      </c>
      <c r="G6" s="15">
        <v>31.165449511045512</v>
      </c>
      <c r="H6" s="15">
        <v>53.423402469724806</v>
      </c>
      <c r="I6" s="16">
        <v>0.297965637863433</v>
      </c>
      <c r="J6" s="17">
        <v>0.80873440402818053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77.011027999999982</v>
      </c>
      <c r="E7" s="36">
        <f ca="1">SUM(E8:OFFSET(E6,MATCH("GOBIERNOS REGIONALES",$A$8:$A$50,0),0))</f>
        <v>100.53364900000001</v>
      </c>
      <c r="F7" s="36">
        <f ca="1">SUM(F8:OFFSET(F6,MATCH("GOBIERNOS REGIONALES",$A$8:$A$50,0),0))</f>
        <v>80.696542800556827</v>
      </c>
      <c r="G7" s="36">
        <f ca="1">SUM(G8:OFFSET(G6,MATCH("GOBIERNOS REGIONALES",$A$8:$A$50,0),0))</f>
        <v>30.13468943785519</v>
      </c>
      <c r="H7" s="36">
        <f ca="1">SUM(H8:OFFSET(H6,MATCH("GOBIERNOS REGIONALES",$A$8:$A$50,0),0))</f>
        <v>50.56185336270164</v>
      </c>
      <c r="I7" s="37">
        <f ca="1">IFERROR(G7/E7,0)</f>
        <v>0.29974729593128752</v>
      </c>
      <c r="J7" s="38">
        <f ca="1">IFERROR(SUM(G7,H7)/E7,0)</f>
        <v>0.80268192394525362</v>
      </c>
      <c r="K7" s="5"/>
    </row>
    <row r="8" spans="1:11" x14ac:dyDescent="0.25">
      <c r="A8" s="18"/>
      <c r="B8" s="19">
        <v>38</v>
      </c>
      <c r="C8" s="20" t="s">
        <v>123</v>
      </c>
      <c r="D8" s="21">
        <v>6.2004520000000003</v>
      </c>
      <c r="E8" s="22">
        <v>5.9892759999999994</v>
      </c>
      <c r="F8" s="22">
        <f t="shared" ref="F8:F18" si="0">SUM(G8,H8)</f>
        <v>4.6736480724648573</v>
      </c>
      <c r="G8" s="22">
        <v>0.9904644689122506</v>
      </c>
      <c r="H8" s="22">
        <v>3.6831836035526067</v>
      </c>
      <c r="I8" s="23">
        <f t="shared" ref="I8:I18" si="1">IFERROR(G8/E8,0)</f>
        <v>0.16537298813950979</v>
      </c>
      <c r="J8" s="24">
        <f t="shared" ref="J8:J18" si="2">IFERROR(SUM(G8,H8)/E8,0)</f>
        <v>0.78033606607290396</v>
      </c>
      <c r="K8" s="5"/>
    </row>
    <row r="9" spans="1:11" ht="25.5" x14ac:dyDescent="0.25">
      <c r="A9" s="18"/>
      <c r="B9" s="19">
        <v>59</v>
      </c>
      <c r="C9" s="20" t="s">
        <v>131</v>
      </c>
      <c r="D9" s="21">
        <v>64.833013999999991</v>
      </c>
      <c r="E9" s="22">
        <v>88.144819000000012</v>
      </c>
      <c r="F9" s="22">
        <f t="shared" si="0"/>
        <v>70.186588910937189</v>
      </c>
      <c r="G9" s="22">
        <v>27.736809510670355</v>
      </c>
      <c r="H9" s="22">
        <v>42.449779400266834</v>
      </c>
      <c r="I9" s="23">
        <f t="shared" si="1"/>
        <v>0.31467316882992691</v>
      </c>
      <c r="J9" s="24">
        <f t="shared" si="2"/>
        <v>0.79626448505087044</v>
      </c>
      <c r="K9" s="5"/>
    </row>
    <row r="10" spans="1:11" x14ac:dyDescent="0.25">
      <c r="A10" s="18"/>
      <c r="B10" s="19">
        <v>240</v>
      </c>
      <c r="C10" s="20" t="s">
        <v>154</v>
      </c>
      <c r="D10" s="21">
        <v>4.5563219999999998</v>
      </c>
      <c r="E10" s="22">
        <v>4.1580839999999997</v>
      </c>
      <c r="F10" s="22">
        <f t="shared" si="0"/>
        <v>3.9395308303814032</v>
      </c>
      <c r="G10" s="22">
        <v>1.0245786565159447</v>
      </c>
      <c r="H10" s="22">
        <v>2.9149521738654585</v>
      </c>
      <c r="I10" s="23">
        <f t="shared" si="1"/>
        <v>0.24640643539571225</v>
      </c>
      <c r="J10" s="24">
        <f t="shared" si="2"/>
        <v>0.94743897198358751</v>
      </c>
      <c r="K10" s="5"/>
    </row>
    <row r="11" spans="1:11" ht="25.5" x14ac:dyDescent="0.25">
      <c r="A11" s="18"/>
      <c r="B11" s="19">
        <v>241</v>
      </c>
      <c r="C11" s="20" t="s">
        <v>155</v>
      </c>
      <c r="D11" s="21">
        <v>1.08124</v>
      </c>
      <c r="E11" s="22">
        <v>1.08124</v>
      </c>
      <c r="F11" s="22">
        <f t="shared" si="0"/>
        <v>1.0605403299559839</v>
      </c>
      <c r="G11" s="22">
        <v>0.29454116127453744</v>
      </c>
      <c r="H11" s="22">
        <v>0.76599916868144646</v>
      </c>
      <c r="I11" s="23">
        <f t="shared" si="1"/>
        <v>0.27241052983106195</v>
      </c>
      <c r="J11" s="24">
        <f t="shared" si="2"/>
        <v>0.98085561943322841</v>
      </c>
      <c r="K11" s="5"/>
    </row>
    <row r="12" spans="1:11" ht="25.5" x14ac:dyDescent="0.25">
      <c r="A12" s="18"/>
      <c r="B12" s="19">
        <v>243</v>
      </c>
      <c r="C12" s="20" t="s">
        <v>156</v>
      </c>
      <c r="D12" s="21">
        <v>0.34</v>
      </c>
      <c r="E12" s="22">
        <v>1.1602299999999999</v>
      </c>
      <c r="F12" s="22">
        <f t="shared" si="0"/>
        <v>0.83623465681739617</v>
      </c>
      <c r="G12" s="22">
        <v>8.8295640482101589E-2</v>
      </c>
      <c r="H12" s="22">
        <v>0.74793901633529458</v>
      </c>
      <c r="I12" s="23">
        <f t="shared" si="1"/>
        <v>7.6101842291702165E-2</v>
      </c>
      <c r="J12" s="24">
        <f t="shared" si="2"/>
        <v>0.7207490383953149</v>
      </c>
      <c r="K12" s="5"/>
    </row>
    <row r="13" spans="1:11" x14ac:dyDescent="0.25">
      <c r="A13" s="32" t="s">
        <v>204</v>
      </c>
      <c r="B13" s="33"/>
      <c r="C13" s="34"/>
      <c r="D13" s="35">
        <f ca="1">SUM(D14:OFFSET(D12,(MATCH("GOBIERNOS LOCALES",$A$8:$A$50,0)-MATCH("GOBIERNOS REGIONALES",$A$8:$A$50,0)),0))</f>
        <v>0.24952600000000003</v>
      </c>
      <c r="E13" s="36">
        <f ca="1">SUM(E14:OFFSET(E12,(MATCH("GOBIERNOS LOCALES",$A$8:$A$50,0)-MATCH("GOBIERNOS REGIONALES",$A$8:$A$50,0)),0))</f>
        <v>4.042821</v>
      </c>
      <c r="F13" s="36">
        <f ca="1">SUM(F14:OFFSET(F12,(MATCH("GOBIERNOS LOCALES",$A$8:$A$50,0)-MATCH("GOBIERNOS REGIONALES",$A$8:$A$50,0)),0))</f>
        <v>3.8775141795995296</v>
      </c>
      <c r="G13" s="36">
        <f ca="1">SUM(G14:OFFSET(G12,(MATCH("GOBIERNOS LOCALES",$A$8:$A$50,0)-MATCH("GOBIERNOS REGIONALES",$A$8:$A$50,0)),0))</f>
        <v>1.0277600730478298</v>
      </c>
      <c r="H13" s="36">
        <f ca="1">SUM(H14:OFFSET(H12,(MATCH("GOBIERNOS LOCALES",$A$8:$A$50,0)-MATCH("GOBIERNOS REGIONALES",$A$8:$A$50,0)),0))</f>
        <v>2.8497541065516998</v>
      </c>
      <c r="I13" s="37">
        <f t="shared" ca="1" si="1"/>
        <v>0.25421854518115689</v>
      </c>
      <c r="J13" s="38">
        <f t="shared" ca="1" si="2"/>
        <v>0.95911102163551876</v>
      </c>
      <c r="K13" s="5"/>
    </row>
    <row r="14" spans="1:11" x14ac:dyDescent="0.25">
      <c r="A14" s="18"/>
      <c r="B14" s="19">
        <v>443</v>
      </c>
      <c r="C14" s="20" t="s">
        <v>208</v>
      </c>
      <c r="D14" s="21">
        <v>0</v>
      </c>
      <c r="E14" s="22">
        <v>0.8387119999999999</v>
      </c>
      <c r="F14" s="22">
        <f t="shared" si="0"/>
        <v>0.8355967877432704</v>
      </c>
      <c r="G14" s="22">
        <v>0.48944662930443883</v>
      </c>
      <c r="H14" s="22">
        <v>0.34615015843883157</v>
      </c>
      <c r="I14" s="23">
        <f t="shared" si="1"/>
        <v>0.58356936505551238</v>
      </c>
      <c r="J14" s="24">
        <f t="shared" si="2"/>
        <v>0.99628571874883209</v>
      </c>
      <c r="K14" s="5"/>
    </row>
    <row r="15" spans="1:11" x14ac:dyDescent="0.25">
      <c r="A15" s="18"/>
      <c r="B15" s="19">
        <v>451</v>
      </c>
      <c r="C15" s="20" t="s">
        <v>216</v>
      </c>
      <c r="D15" s="21">
        <v>0</v>
      </c>
      <c r="E15" s="22">
        <v>0.363182</v>
      </c>
      <c r="F15" s="22">
        <f t="shared" si="0"/>
        <v>0.36318148672580719</v>
      </c>
      <c r="G15" s="22">
        <v>0.15953256189823151</v>
      </c>
      <c r="H15" s="22">
        <v>0.20364892482757568</v>
      </c>
      <c r="I15" s="23">
        <f t="shared" si="1"/>
        <v>0.43926340484448984</v>
      </c>
      <c r="J15" s="24">
        <f t="shared" si="2"/>
        <v>0.99999858673008901</v>
      </c>
      <c r="K15" s="5"/>
    </row>
    <row r="16" spans="1:11" x14ac:dyDescent="0.25">
      <c r="A16" s="18"/>
      <c r="B16" s="19">
        <v>457</v>
      </c>
      <c r="C16" s="20" t="s">
        <v>222</v>
      </c>
      <c r="D16" s="21">
        <v>0.24952600000000003</v>
      </c>
      <c r="E16" s="22">
        <v>0.65376500000000004</v>
      </c>
      <c r="F16" s="22">
        <f t="shared" si="0"/>
        <v>0.63035260680044303</v>
      </c>
      <c r="G16" s="22">
        <v>0.21019585055182688</v>
      </c>
      <c r="H16" s="22">
        <v>0.42015675624861615</v>
      </c>
      <c r="I16" s="23">
        <f t="shared" si="1"/>
        <v>0.32151591252487799</v>
      </c>
      <c r="J16" s="24">
        <f t="shared" si="2"/>
        <v>0.96418836554487164</v>
      </c>
      <c r="K16" s="5"/>
    </row>
    <row r="17" spans="1:11" x14ac:dyDescent="0.25">
      <c r="A17" s="18"/>
      <c r="B17" s="19">
        <v>458</v>
      </c>
      <c r="C17" s="20" t="s">
        <v>223</v>
      </c>
      <c r="D17" s="21">
        <v>0</v>
      </c>
      <c r="E17" s="22">
        <v>2.1871619999999998</v>
      </c>
      <c r="F17" s="22">
        <f t="shared" si="0"/>
        <v>2.048383298330009</v>
      </c>
      <c r="G17" s="22">
        <v>0.16858503129333258</v>
      </c>
      <c r="H17" s="22">
        <v>1.8797982670366764</v>
      </c>
      <c r="I17" s="23">
        <f t="shared" si="1"/>
        <v>7.7079352738083681E-2</v>
      </c>
      <c r="J17" s="24">
        <f t="shared" si="2"/>
        <v>0.93654850364536746</v>
      </c>
      <c r="K17" s="5"/>
    </row>
    <row r="18" spans="1:11" ht="15.75" thickBot="1" x14ac:dyDescent="0.3">
      <c r="A18" s="39" t="s">
        <v>231</v>
      </c>
      <c r="B18" s="40"/>
      <c r="C18" s="41"/>
      <c r="D18" s="42">
        <v>2.2220999999999998E-2</v>
      </c>
      <c r="E18" s="43">
        <v>1.7635999999999999E-2</v>
      </c>
      <c r="F18" s="43">
        <f t="shared" si="0"/>
        <v>1.4795000613958109E-2</v>
      </c>
      <c r="G18" s="43">
        <v>3.0000001424923539E-3</v>
      </c>
      <c r="H18" s="43">
        <v>1.1795000471465755E-2</v>
      </c>
      <c r="I18" s="44">
        <f t="shared" si="1"/>
        <v>0.17010660821571524</v>
      </c>
      <c r="J18" s="45">
        <f t="shared" si="2"/>
        <v>0.83890908448390278</v>
      </c>
      <c r="K18" s="5"/>
    </row>
    <row r="19" spans="1:11" x14ac:dyDescent="0.25">
      <c r="D19" s="6"/>
      <c r="E19" s="6"/>
      <c r="F19" s="6"/>
      <c r="G19" s="6"/>
      <c r="H19" s="6"/>
      <c r="I19" s="5"/>
      <c r="J19" s="5"/>
      <c r="K1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95</v>
      </c>
      <c r="B1" s="47" t="s">
        <v>232</v>
      </c>
      <c r="C1" s="47" t="s">
        <v>57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1937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77.282775000000001</v>
      </c>
      <c r="G6" s="15">
        <v>104.59410599999997</v>
      </c>
      <c r="H6" s="15">
        <v>84.588851980770315</v>
      </c>
      <c r="I6" s="15">
        <v>31.165449511045512</v>
      </c>
      <c r="J6" s="15">
        <v>53.423402469724806</v>
      </c>
      <c r="K6" s="16">
        <v>0.297965637863433</v>
      </c>
      <c r="L6" s="17">
        <v>0.80873440402818053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20.116284</v>
      </c>
      <c r="G7" s="36">
        <f ca="1">SUM(G8:OFFSET(G6,MATCH("PROYECTOS",$A$8:$A$50,0),0))</f>
        <v>21.303797000000003</v>
      </c>
      <c r="H7" s="36">
        <f ca="1">SUM(H8:OFFSET(H6,MATCH("PROYECTOS",$A$8:$A$50,0),0))</f>
        <v>18.902219633411637</v>
      </c>
      <c r="I7" s="36">
        <f ca="1">SUM(I8:OFFSET(I6,MATCH("PROYECTOS",$A$8:$A$50,0),0))</f>
        <v>5.4928157893194962</v>
      </c>
      <c r="J7" s="36">
        <f ca="1">SUM(J8:OFFSET(J6,MATCH("PROYECTOS",$A$8:$A$50,0),0))</f>
        <v>13.409403844092139</v>
      </c>
      <c r="K7" s="37">
        <f ca="1">IFERROR(I7/G7,0)</f>
        <v>0.2578327135448904</v>
      </c>
      <c r="L7" s="38">
        <f ca="1">IFERROR(SUM(I7,J7)/G7,0)</f>
        <v>0.8872699844732671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4.3075450000000002</v>
      </c>
      <c r="G8" s="22">
        <v>4.5131410000000001</v>
      </c>
      <c r="H8" s="22">
        <f t="shared" ref="H8:H11" si="0">SUM(I8,J8)</f>
        <v>4.0073444613854008</v>
      </c>
      <c r="I8" s="22">
        <v>1.2723402601823182</v>
      </c>
      <c r="J8" s="22">
        <v>2.7350042012030826</v>
      </c>
      <c r="K8" s="23">
        <f t="shared" ref="K8:K12" si="1">IFERROR(I8/G8,0)</f>
        <v>0.28191901387134105</v>
      </c>
      <c r="L8" s="24">
        <f t="shared" ref="L8:L12" si="2">IFERROR(SUM(I8,J8)/G8,0)</f>
        <v>0.88792804421253413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3000541</v>
      </c>
      <c r="C9" s="20" t="s">
        <v>1938</v>
      </c>
      <c r="D9" s="60">
        <v>371</v>
      </c>
      <c r="E9" s="20" t="s">
        <v>1941</v>
      </c>
      <c r="F9" s="21">
        <v>8.9924129999999991</v>
      </c>
      <c r="G9" s="22">
        <v>9.429314999999999</v>
      </c>
      <c r="H9" s="22">
        <f t="shared" si="0"/>
        <v>8.6121072435894348</v>
      </c>
      <c r="I9" s="22">
        <v>2.7112079605358304</v>
      </c>
      <c r="J9" s="22">
        <v>5.9008992830536044</v>
      </c>
      <c r="K9" s="23">
        <f t="shared" si="1"/>
        <v>0.28752968381434185</v>
      </c>
      <c r="L9" s="24">
        <f t="shared" si="2"/>
        <v>0.91333328492996957</v>
      </c>
      <c r="M9" s="61"/>
      <c r="N9" s="22"/>
      <c r="O9" s="24" t="str">
        <f t="shared" ref="O9:O11" si="3">IFERROR(N9/M9,".")</f>
        <v>.</v>
      </c>
    </row>
    <row r="10" spans="1:15" ht="38.25" x14ac:dyDescent="0.25">
      <c r="A10" s="18"/>
      <c r="B10" s="20">
        <v>3000542</v>
      </c>
      <c r="C10" s="20" t="s">
        <v>1939</v>
      </c>
      <c r="D10" s="60">
        <v>174</v>
      </c>
      <c r="E10" s="20" t="s">
        <v>1942</v>
      </c>
      <c r="F10" s="21">
        <v>5.2575700000000003</v>
      </c>
      <c r="G10" s="22">
        <v>5.0175859999999997</v>
      </c>
      <c r="H10" s="22">
        <f t="shared" si="0"/>
        <v>4.3286078224977187</v>
      </c>
      <c r="I10" s="22">
        <v>1.0990101574992819</v>
      </c>
      <c r="J10" s="22">
        <v>3.2295976649984368</v>
      </c>
      <c r="K10" s="23">
        <f t="shared" si="1"/>
        <v>0.21903165336862826</v>
      </c>
      <c r="L10" s="24">
        <f t="shared" si="2"/>
        <v>0.86268732065533482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3000543</v>
      </c>
      <c r="C11" s="20" t="s">
        <v>1940</v>
      </c>
      <c r="D11" s="60">
        <v>371</v>
      </c>
      <c r="E11" s="20" t="s">
        <v>1941</v>
      </c>
      <c r="F11" s="21">
        <v>1.558756</v>
      </c>
      <c r="G11" s="22">
        <v>2.3437550000000003</v>
      </c>
      <c r="H11" s="22">
        <f t="shared" si="0"/>
        <v>1.9541601059390814</v>
      </c>
      <c r="I11" s="22">
        <v>0.41025741110206582</v>
      </c>
      <c r="J11" s="22">
        <v>1.5439026948370156</v>
      </c>
      <c r="K11" s="23">
        <f t="shared" si="1"/>
        <v>0.17504278864559894</v>
      </c>
      <c r="L11" s="24">
        <f t="shared" si="2"/>
        <v>0.83377319981784837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57.166491000000001</v>
      </c>
      <c r="G12" s="43">
        <f t="shared" ref="G12:J12" ca="1" si="4">OFFSET(G12,-MATCH("PROYECTOS",$A$8:$A$50,0)-1,0)-(OFFSET(G12,-MATCH("PROYECTOS",$A$8:$A$50,0),0))</f>
        <v>83.290308999999965</v>
      </c>
      <c r="H12" s="43">
        <f t="shared" ca="1" si="4"/>
        <v>65.686632347358682</v>
      </c>
      <c r="I12" s="43">
        <f t="shared" ca="1" si="4"/>
        <v>25.672633721726015</v>
      </c>
      <c r="J12" s="43">
        <f t="shared" ca="1" si="4"/>
        <v>40.013998625632667</v>
      </c>
      <c r="K12" s="44">
        <f t="shared" ca="1" si="1"/>
        <v>0.30823074172681991</v>
      </c>
      <c r="L12" s="45">
        <f t="shared" ca="1" si="2"/>
        <v>0.78864676018141211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1955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H10" sqref="H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95</v>
      </c>
      <c r="B1" s="47" t="s">
        <v>232</v>
      </c>
      <c r="C1" s="47" t="s">
        <v>57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1943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77.282775000000001</v>
      </c>
      <c r="I6" s="15">
        <v>104.59410599999997</v>
      </c>
      <c r="J6" s="15">
        <v>84.588851980770315</v>
      </c>
      <c r="K6" s="15">
        <v>31.165449511045512</v>
      </c>
      <c r="L6" s="15">
        <v>53.423402469724806</v>
      </c>
      <c r="M6" s="16">
        <v>0.297965637863433</v>
      </c>
      <c r="N6" s="17">
        <v>0.80873440402818053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SUM(H8:OFFSET(H6,MATCH("PROYECTOS",$A$8:$A$17,0),0))</f>
        <v>20.116283999999997</v>
      </c>
      <c r="I7" s="35">
        <f ca="1">SUM(I8:OFFSET(I6,MATCH("PROYECTOS",$A$8:$A$17,0),0))</f>
        <v>21.303796999999999</v>
      </c>
      <c r="J7" s="35">
        <f ca="1">SUM(J8:OFFSET(J6,MATCH("PROYECTOS",$A$8:$A$17,0),0))</f>
        <v>18.902219633411637</v>
      </c>
      <c r="K7" s="35">
        <f ca="1">SUM(K8:OFFSET(K6,MATCH("PROYECTOS",$A$8:$A$17,0),0))</f>
        <v>5.4928157893194962</v>
      </c>
      <c r="L7" s="35">
        <f ca="1">SUM(L8:OFFSET(L6,MATCH("PROYECTOS",$A$8:$A$17,0),0))</f>
        <v>13.409403844092139</v>
      </c>
      <c r="M7" s="37">
        <f ca="1">IFERROR(K7/I7,0)</f>
        <v>0.25783271354489046</v>
      </c>
      <c r="N7" s="38">
        <f ca="1">IFERROR(SUM(K7,L7)/I7,0)</f>
        <v>0.88726998447326721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3.2520030000000002</v>
      </c>
      <c r="I8" s="22">
        <v>3.482399</v>
      </c>
      <c r="J8" s="22">
        <f t="shared" ref="J8:J16" si="0">SUM(K8,L8)</f>
        <v>3.126898222836644</v>
      </c>
      <c r="K8" s="22">
        <v>1.2550824104964704</v>
      </c>
      <c r="L8" s="22">
        <v>1.8718158123401736</v>
      </c>
      <c r="M8" s="23">
        <f t="shared" ref="M8:M17" si="1">IFERROR(K8/I8,0)</f>
        <v>0.36040741181480651</v>
      </c>
      <c r="N8" s="24">
        <f t="shared" ref="N8:N17" si="2">IFERROR(SUM(K8,L8)/I8,0)</f>
        <v>0.89791497839180523</v>
      </c>
      <c r="O8" s="61">
        <v>27</v>
      </c>
      <c r="P8" s="22">
        <v>31</v>
      </c>
      <c r="Q8" s="24">
        <f>IFERROR(P8/O8,".")</f>
        <v>1.1481481481481481</v>
      </c>
    </row>
    <row r="9" spans="1:17" ht="38.25" x14ac:dyDescent="0.25">
      <c r="A9" s="18"/>
      <c r="B9" s="65">
        <v>5005091</v>
      </c>
      <c r="C9" s="20" t="s">
        <v>1944</v>
      </c>
      <c r="D9" s="20">
        <v>3000001</v>
      </c>
      <c r="E9" s="20" t="s">
        <v>275</v>
      </c>
      <c r="F9" s="60">
        <v>201</v>
      </c>
      <c r="G9" s="20" t="s">
        <v>750</v>
      </c>
      <c r="H9" s="21">
        <v>1.055542</v>
      </c>
      <c r="I9" s="22">
        <v>1.030742</v>
      </c>
      <c r="J9" s="22">
        <f t="shared" si="0"/>
        <v>0.88044623854875681</v>
      </c>
      <c r="K9" s="22">
        <v>1.7257849685847759E-2</v>
      </c>
      <c r="L9" s="22">
        <v>0.86318838886290905</v>
      </c>
      <c r="M9" s="23">
        <f t="shared" si="1"/>
        <v>1.6743132312302941E-2</v>
      </c>
      <c r="N9" s="24">
        <f t="shared" si="2"/>
        <v>0.85418682710974891</v>
      </c>
      <c r="O9" s="61">
        <v>4</v>
      </c>
      <c r="P9" s="22">
        <v>4</v>
      </c>
      <c r="Q9" s="24">
        <f t="shared" ref="Q9:Q16" si="3">IFERROR(P9/O9,".")</f>
        <v>1</v>
      </c>
    </row>
    <row r="10" spans="1:17" ht="51" x14ac:dyDescent="0.25">
      <c r="A10" s="18"/>
      <c r="B10" s="65">
        <v>5002875</v>
      </c>
      <c r="C10" s="20" t="s">
        <v>1945</v>
      </c>
      <c r="D10" s="20">
        <v>3000541</v>
      </c>
      <c r="E10" s="20" t="s">
        <v>1938</v>
      </c>
      <c r="F10" s="60">
        <v>227</v>
      </c>
      <c r="G10" s="20" t="s">
        <v>903</v>
      </c>
      <c r="H10" s="21">
        <v>3.0242340000000003</v>
      </c>
      <c r="I10" s="22">
        <v>2.7813329999999996</v>
      </c>
      <c r="J10" s="22">
        <f t="shared" si="0"/>
        <v>2.5010276303364662</v>
      </c>
      <c r="K10" s="22">
        <v>0.84908141859341413</v>
      </c>
      <c r="L10" s="22">
        <v>1.6519462117430521</v>
      </c>
      <c r="M10" s="23">
        <f t="shared" si="1"/>
        <v>0.30527859073092445</v>
      </c>
      <c r="N10" s="24">
        <f t="shared" si="2"/>
        <v>0.8992190544377342</v>
      </c>
      <c r="O10" s="61">
        <v>8779</v>
      </c>
      <c r="P10" s="22">
        <v>12200</v>
      </c>
      <c r="Q10" s="24">
        <f t="shared" si="3"/>
        <v>1.3896799179861032</v>
      </c>
    </row>
    <row r="11" spans="1:17" ht="51" x14ac:dyDescent="0.25">
      <c r="A11" s="18"/>
      <c r="B11" s="65">
        <v>5005092</v>
      </c>
      <c r="C11" s="20" t="s">
        <v>1946</v>
      </c>
      <c r="D11" s="20">
        <v>3000541</v>
      </c>
      <c r="E11" s="20" t="s">
        <v>1938</v>
      </c>
      <c r="F11" s="60">
        <v>604</v>
      </c>
      <c r="G11" s="20" t="s">
        <v>1952</v>
      </c>
      <c r="H11" s="21">
        <v>1.1430199999999999</v>
      </c>
      <c r="I11" s="22">
        <v>1.27816</v>
      </c>
      <c r="J11" s="22">
        <f t="shared" si="0"/>
        <v>0.97684778457187349</v>
      </c>
      <c r="K11" s="22">
        <v>4.4838889560196549E-2</v>
      </c>
      <c r="L11" s="22">
        <v>0.93200889501167694</v>
      </c>
      <c r="M11" s="23">
        <f t="shared" si="1"/>
        <v>3.5080811134909989E-2</v>
      </c>
      <c r="N11" s="24">
        <f t="shared" si="2"/>
        <v>0.76426095682220807</v>
      </c>
      <c r="O11" s="61">
        <v>5</v>
      </c>
      <c r="P11" s="22">
        <v>6</v>
      </c>
      <c r="Q11" s="24">
        <f t="shared" si="3"/>
        <v>1.2</v>
      </c>
    </row>
    <row r="12" spans="1:17" ht="51" x14ac:dyDescent="0.25">
      <c r="A12" s="18"/>
      <c r="B12" s="65">
        <v>5005093</v>
      </c>
      <c r="C12" s="20" t="s">
        <v>1947</v>
      </c>
      <c r="D12" s="20">
        <v>3000541</v>
      </c>
      <c r="E12" s="20" t="s">
        <v>1938</v>
      </c>
      <c r="F12" s="60">
        <v>24</v>
      </c>
      <c r="G12" s="20" t="s">
        <v>1931</v>
      </c>
      <c r="H12" s="21">
        <v>4.8251589999999993</v>
      </c>
      <c r="I12" s="22">
        <v>5.3698220000000001</v>
      </c>
      <c r="J12" s="22">
        <f t="shared" si="0"/>
        <v>5.1342318286810951</v>
      </c>
      <c r="K12" s="22">
        <v>1.8172876523822197</v>
      </c>
      <c r="L12" s="22">
        <v>3.3169441762988754</v>
      </c>
      <c r="M12" s="23">
        <f t="shared" si="1"/>
        <v>0.33842605069259646</v>
      </c>
      <c r="N12" s="24">
        <f t="shared" si="2"/>
        <v>0.95612700545401597</v>
      </c>
      <c r="O12" s="61">
        <v>307</v>
      </c>
      <c r="P12" s="22">
        <v>240</v>
      </c>
      <c r="Q12" s="24">
        <f t="shared" si="3"/>
        <v>0.78175895765472314</v>
      </c>
    </row>
    <row r="13" spans="1:17" ht="51" x14ac:dyDescent="0.25">
      <c r="A13" s="18"/>
      <c r="B13" s="65">
        <v>5005094</v>
      </c>
      <c r="C13" s="20" t="s">
        <v>1948</v>
      </c>
      <c r="D13" s="20">
        <v>3000542</v>
      </c>
      <c r="E13" s="20" t="s">
        <v>1939</v>
      </c>
      <c r="F13" s="60">
        <v>201</v>
      </c>
      <c r="G13" s="20" t="s">
        <v>750</v>
      </c>
      <c r="H13" s="21">
        <v>4.8042899999999999</v>
      </c>
      <c r="I13" s="22">
        <v>4.4060519999999999</v>
      </c>
      <c r="J13" s="22">
        <f t="shared" si="0"/>
        <v>3.9395308303814032</v>
      </c>
      <c r="K13" s="22">
        <v>1.0245786565159447</v>
      </c>
      <c r="L13" s="22">
        <v>2.9149521738654585</v>
      </c>
      <c r="M13" s="23">
        <f t="shared" si="1"/>
        <v>0.23253893883139481</v>
      </c>
      <c r="N13" s="24">
        <f t="shared" si="2"/>
        <v>0.89411809719481372</v>
      </c>
      <c r="O13" s="61">
        <v>6</v>
      </c>
      <c r="P13" s="22">
        <v>4</v>
      </c>
      <c r="Q13" s="24">
        <f t="shared" si="3"/>
        <v>0.66666666666666663</v>
      </c>
    </row>
    <row r="14" spans="1:17" ht="38.25" x14ac:dyDescent="0.25">
      <c r="A14" s="18"/>
      <c r="B14" s="65">
        <v>5005095</v>
      </c>
      <c r="C14" s="20" t="s">
        <v>1949</v>
      </c>
      <c r="D14" s="20">
        <v>3000542</v>
      </c>
      <c r="E14" s="20" t="s">
        <v>1939</v>
      </c>
      <c r="F14" s="60">
        <v>174</v>
      </c>
      <c r="G14" s="20" t="s">
        <v>1953</v>
      </c>
      <c r="H14" s="21">
        <v>0.45328000000000002</v>
      </c>
      <c r="I14" s="22">
        <v>0.61153400000000002</v>
      </c>
      <c r="J14" s="22">
        <f t="shared" si="0"/>
        <v>0.38907699211631552</v>
      </c>
      <c r="K14" s="22">
        <v>7.4431500983337173E-2</v>
      </c>
      <c r="L14" s="22">
        <v>0.31464549113297835</v>
      </c>
      <c r="M14" s="23">
        <f t="shared" si="1"/>
        <v>0.12171277636785063</v>
      </c>
      <c r="N14" s="24">
        <f t="shared" si="2"/>
        <v>0.63623116967546445</v>
      </c>
      <c r="O14" s="61">
        <v>4001</v>
      </c>
      <c r="P14" s="22">
        <v>4900</v>
      </c>
      <c r="Q14" s="24">
        <f t="shared" si="3"/>
        <v>1.2246938265433642</v>
      </c>
    </row>
    <row r="15" spans="1:17" ht="38.25" x14ac:dyDescent="0.25">
      <c r="A15" s="18"/>
      <c r="B15" s="65">
        <v>5005096</v>
      </c>
      <c r="C15" s="20" t="s">
        <v>1950</v>
      </c>
      <c r="D15" s="20">
        <v>3000543</v>
      </c>
      <c r="E15" s="20" t="s">
        <v>1940</v>
      </c>
      <c r="F15" s="60">
        <v>88</v>
      </c>
      <c r="G15" s="20" t="s">
        <v>471</v>
      </c>
      <c r="H15" s="21">
        <v>1.288756</v>
      </c>
      <c r="I15" s="22">
        <v>1.5475289999999999</v>
      </c>
      <c r="J15" s="22">
        <f t="shared" si="0"/>
        <v>1.473054578898882</v>
      </c>
      <c r="K15" s="22">
        <v>0.38789654083666392</v>
      </c>
      <c r="L15" s="22">
        <v>1.0851580380622181</v>
      </c>
      <c r="M15" s="23">
        <f t="shared" si="1"/>
        <v>0.25065542606094227</v>
      </c>
      <c r="N15" s="24">
        <f t="shared" si="2"/>
        <v>0.95187526624630758</v>
      </c>
      <c r="O15" s="61">
        <v>18203</v>
      </c>
      <c r="P15" s="22">
        <v>18856</v>
      </c>
      <c r="Q15" s="24">
        <f t="shared" si="3"/>
        <v>1.0358732077130144</v>
      </c>
    </row>
    <row r="16" spans="1:17" ht="63.75" x14ac:dyDescent="0.25">
      <c r="A16" s="18"/>
      <c r="B16" s="65">
        <v>5005097</v>
      </c>
      <c r="C16" s="20" t="s">
        <v>1951</v>
      </c>
      <c r="D16" s="20">
        <v>3000543</v>
      </c>
      <c r="E16" s="20" t="s">
        <v>1940</v>
      </c>
      <c r="F16" s="60">
        <v>201</v>
      </c>
      <c r="G16" s="20" t="s">
        <v>750</v>
      </c>
      <c r="H16" s="21">
        <v>0.27</v>
      </c>
      <c r="I16" s="22">
        <v>0.79622599999999999</v>
      </c>
      <c r="J16" s="22">
        <f t="shared" si="0"/>
        <v>0.48110552704019938</v>
      </c>
      <c r="K16" s="22">
        <v>2.23608702654019E-2</v>
      </c>
      <c r="L16" s="22">
        <v>0.45874465677479748</v>
      </c>
      <c r="M16" s="23">
        <f t="shared" si="1"/>
        <v>2.8083572083054183E-2</v>
      </c>
      <c r="N16" s="24">
        <f t="shared" si="2"/>
        <v>0.60423237502945071</v>
      </c>
      <c r="O16" s="61">
        <v>21</v>
      </c>
      <c r="P16" s="22">
        <v>19</v>
      </c>
      <c r="Q16" s="24">
        <f t="shared" si="3"/>
        <v>0.90476190476190477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OFFSET(H17,-MATCH("PROYECTOS",$A$8:$A$17,0)-1,0)-(OFFSET(H17,-MATCH("PROYECTOS",$A$8:$A$17,0),0))</f>
        <v>57.166491000000008</v>
      </c>
      <c r="I17" s="42">
        <f t="shared" ref="I17:L17" ca="1" si="4">OFFSET(I17,-MATCH("PROYECTOS",$A$8:$A$17,0)-1,0)-(OFFSET(I17,-MATCH("PROYECTOS",$A$8:$A$17,0),0))</f>
        <v>83.290308999999965</v>
      </c>
      <c r="J17" s="42">
        <f t="shared" ca="1" si="4"/>
        <v>65.686632347358682</v>
      </c>
      <c r="K17" s="42">
        <f t="shared" ca="1" si="4"/>
        <v>25.672633721726015</v>
      </c>
      <c r="L17" s="42">
        <f t="shared" ca="1" si="4"/>
        <v>40.013998625632667</v>
      </c>
      <c r="M17" s="44">
        <f t="shared" ca="1" si="1"/>
        <v>0.30823074172681991</v>
      </c>
      <c r="N17" s="45">
        <f t="shared" ca="1" si="2"/>
        <v>0.78864676018141211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96</v>
      </c>
      <c r="B1" s="48" t="s">
        <v>232</v>
      </c>
      <c r="C1" s="47" t="s">
        <v>58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1956</v>
      </c>
      <c r="L2" s="1" t="s">
        <v>1977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4.5754659999999996</v>
      </c>
      <c r="E6" s="15">
        <f ca="1">SUM(E7:OFFSET(E7,50,0))</f>
        <v>6.4269369999999997</v>
      </c>
      <c r="F6" s="15">
        <f ca="1">SUM(F7:OFFSET(F7,50,0))</f>
        <v>5.8545312947680941</v>
      </c>
      <c r="G6" s="15">
        <f ca="1">SUM(G7:OFFSET(G7,50,0))</f>
        <v>1.7677176984216203</v>
      </c>
      <c r="H6" s="15">
        <f ca="1">SUM(H7:OFFSET(H7,50,0))</f>
        <v>4.0868135963464738</v>
      </c>
      <c r="I6" s="16">
        <f ca="1">IFERROR(G6/E6,0)</f>
        <v>0.2750482381298619</v>
      </c>
      <c r="J6" s="17">
        <f ca="1">IFERROR(SUM(G6,H6)/E6,0)</f>
        <v>0.91093646861142319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5</v>
      </c>
      <c r="C7" s="20" t="s">
        <v>248</v>
      </c>
      <c r="D7" s="21">
        <v>0</v>
      </c>
      <c r="E7" s="22">
        <v>0.03</v>
      </c>
      <c r="F7" s="22">
        <f t="shared" ref="F7:F13" si="0">SUM(G7,H7)</f>
        <v>0</v>
      </c>
      <c r="G7" s="22">
        <v>0</v>
      </c>
      <c r="H7" s="22">
        <v>0</v>
      </c>
      <c r="I7" s="23">
        <f t="shared" ref="I7:I13" si="1">IFERROR(G7/E7,0)</f>
        <v>0</v>
      </c>
      <c r="J7" s="24">
        <f t="shared" ref="J7:J13" si="2">IFERROR(SUM(G7,H7)/E7,0)</f>
        <v>0</v>
      </c>
      <c r="K7" s="5"/>
      <c r="L7" t="s">
        <v>258</v>
      </c>
      <c r="M7" s="6">
        <v>4.6477386512415251</v>
      </c>
      <c r="N7" s="72">
        <v>0.95638838779645752</v>
      </c>
    </row>
    <row r="8" spans="1:14" x14ac:dyDescent="0.25">
      <c r="A8" s="18"/>
      <c r="B8" s="51">
        <v>6</v>
      </c>
      <c r="C8" s="20" t="s">
        <v>249</v>
      </c>
      <c r="D8" s="21">
        <v>0.5149189999999999</v>
      </c>
      <c r="E8" s="22">
        <v>0</v>
      </c>
      <c r="F8" s="22">
        <f t="shared" si="0"/>
        <v>0</v>
      </c>
      <c r="G8" s="22">
        <v>0</v>
      </c>
      <c r="H8" s="22">
        <v>0</v>
      </c>
      <c r="I8" s="23">
        <f t="shared" si="1"/>
        <v>0</v>
      </c>
      <c r="J8" s="24">
        <f t="shared" si="2"/>
        <v>0</v>
      </c>
      <c r="K8" s="5"/>
      <c r="L8" t="s">
        <v>254</v>
      </c>
      <c r="M8" s="6">
        <v>1.1948033128865063</v>
      </c>
      <c r="N8" s="72">
        <v>0.82775515536404809</v>
      </c>
    </row>
    <row r="9" spans="1:14" x14ac:dyDescent="0.25">
      <c r="A9" s="18"/>
      <c r="B9" s="51">
        <v>11</v>
      </c>
      <c r="C9" s="20" t="s">
        <v>254</v>
      </c>
      <c r="D9" s="21">
        <v>0</v>
      </c>
      <c r="E9" s="22">
        <v>1.4434259999999999</v>
      </c>
      <c r="F9" s="22">
        <f t="shared" si="0"/>
        <v>1.1948033128865063</v>
      </c>
      <c r="G9" s="22">
        <v>0.38269060291349888</v>
      </c>
      <c r="H9" s="22">
        <v>0.81211270997300744</v>
      </c>
      <c r="I9" s="23">
        <f t="shared" si="1"/>
        <v>0.26512658280611467</v>
      </c>
      <c r="J9" s="24">
        <f t="shared" si="2"/>
        <v>0.82775515536404809</v>
      </c>
      <c r="K9" s="5"/>
      <c r="L9" t="s">
        <v>265</v>
      </c>
      <c r="M9" s="6">
        <v>1.198933064006269E-2</v>
      </c>
      <c r="N9" s="72">
        <v>0.54030331861481251</v>
      </c>
    </row>
    <row r="10" spans="1:14" x14ac:dyDescent="0.25">
      <c r="A10" s="18"/>
      <c r="B10" s="51">
        <v>12</v>
      </c>
      <c r="C10" s="20" t="s">
        <v>255</v>
      </c>
      <c r="D10" s="21">
        <v>0.30000000000000004</v>
      </c>
      <c r="E10" s="22">
        <v>0</v>
      </c>
      <c r="F10" s="22">
        <f t="shared" si="0"/>
        <v>0</v>
      </c>
      <c r="G10" s="22">
        <v>0</v>
      </c>
      <c r="H10" s="22">
        <v>0</v>
      </c>
      <c r="I10" s="23">
        <f t="shared" si="1"/>
        <v>0</v>
      </c>
      <c r="J10" s="24">
        <f t="shared" si="2"/>
        <v>0</v>
      </c>
      <c r="K10" s="5"/>
      <c r="L10" t="s">
        <v>248</v>
      </c>
      <c r="M10" s="6">
        <v>0</v>
      </c>
      <c r="N10" s="72">
        <v>0</v>
      </c>
    </row>
    <row r="11" spans="1:14" x14ac:dyDescent="0.25">
      <c r="A11" s="18"/>
      <c r="B11" s="51">
        <v>15</v>
      </c>
      <c r="C11" s="20" t="s">
        <v>258</v>
      </c>
      <c r="D11" s="21">
        <v>3.7605469999999999</v>
      </c>
      <c r="E11" s="22">
        <v>4.8596769999999996</v>
      </c>
      <c r="F11" s="22">
        <f t="shared" si="0"/>
        <v>4.6477386512415251</v>
      </c>
      <c r="G11" s="22">
        <v>1.3816604354142328</v>
      </c>
      <c r="H11" s="22">
        <v>3.2660782158272923</v>
      </c>
      <c r="I11" s="23">
        <f t="shared" si="1"/>
        <v>0.28431116623887409</v>
      </c>
      <c r="J11" s="24">
        <f t="shared" si="2"/>
        <v>0.95638838779645752</v>
      </c>
      <c r="K11" s="5"/>
      <c r="L11" t="s">
        <v>249</v>
      </c>
      <c r="M11" s="6">
        <v>0</v>
      </c>
      <c r="N11" s="72">
        <v>0</v>
      </c>
    </row>
    <row r="12" spans="1:14" x14ac:dyDescent="0.25">
      <c r="A12" s="18"/>
      <c r="B12" s="51">
        <v>22</v>
      </c>
      <c r="C12" s="20" t="s">
        <v>265</v>
      </c>
      <c r="D12" s="21">
        <v>0</v>
      </c>
      <c r="E12" s="22">
        <v>2.2190000000000001E-2</v>
      </c>
      <c r="F12" s="22">
        <f t="shared" si="0"/>
        <v>1.198933064006269E-2</v>
      </c>
      <c r="G12" s="22">
        <v>3.3666600938886404E-3</v>
      </c>
      <c r="H12" s="22">
        <v>8.6226705461740494E-3</v>
      </c>
      <c r="I12" s="23">
        <f t="shared" si="1"/>
        <v>0.15171969778677963</v>
      </c>
      <c r="J12" s="24">
        <f t="shared" si="2"/>
        <v>0.54030331861481251</v>
      </c>
      <c r="K12" s="5"/>
      <c r="L12" t="s">
        <v>255</v>
      </c>
      <c r="M12" s="6">
        <v>0</v>
      </c>
      <c r="N12" s="72">
        <v>0</v>
      </c>
    </row>
    <row r="13" spans="1:14" ht="15.75" thickBot="1" x14ac:dyDescent="0.3">
      <c r="A13" s="25"/>
      <c r="B13" s="52">
        <v>24</v>
      </c>
      <c r="C13" s="27" t="s">
        <v>267</v>
      </c>
      <c r="D13" s="28">
        <v>0</v>
      </c>
      <c r="E13" s="29">
        <v>7.1643999999999999E-2</v>
      </c>
      <c r="F13" s="29">
        <f t="shared" si="0"/>
        <v>0</v>
      </c>
      <c r="G13" s="29">
        <v>0</v>
      </c>
      <c r="H13" s="29">
        <v>0</v>
      </c>
      <c r="I13" s="30">
        <f t="shared" si="1"/>
        <v>0</v>
      </c>
      <c r="J13" s="31">
        <f t="shared" si="2"/>
        <v>0</v>
      </c>
      <c r="K13" s="5"/>
      <c r="L13" t="s">
        <v>267</v>
      </c>
      <c r="M13" s="6">
        <v>0</v>
      </c>
      <c r="N13" s="72">
        <v>0</v>
      </c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A10" sqref="A10:J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96</v>
      </c>
      <c r="B1" s="53" t="s">
        <v>232</v>
      </c>
      <c r="C1" s="47" t="s">
        <v>58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1957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4.5754659999999996</v>
      </c>
      <c r="E6" s="15">
        <v>6.4269369999999997</v>
      </c>
      <c r="F6" s="15">
        <v>5.8545312947680941</v>
      </c>
      <c r="G6" s="15">
        <v>1.7677176984216203</v>
      </c>
      <c r="H6" s="15">
        <v>4.0868135963464738</v>
      </c>
      <c r="I6" s="16">
        <v>0.2750482381298619</v>
      </c>
      <c r="J6" s="17">
        <v>0.91093646861142319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3.7605470000000003</v>
      </c>
      <c r="E7" s="36">
        <f ca="1">SUM(E8:OFFSET(E6,MATCH("GOBIERNOS REGIONALES",$A$8:$A$50,0),0))</f>
        <v>4.8596769999999996</v>
      </c>
      <c r="F7" s="36">
        <f ca="1">SUM(F8:OFFSET(F6,MATCH("GOBIERNOS REGIONALES",$A$8:$A$50,0),0))</f>
        <v>4.6477386512415251</v>
      </c>
      <c r="G7" s="36">
        <f ca="1">SUM(G8:OFFSET(G6,MATCH("GOBIERNOS REGIONALES",$A$8:$A$50,0),0))</f>
        <v>1.3816604354142328</v>
      </c>
      <c r="H7" s="36">
        <f ca="1">SUM(H8:OFFSET(H6,MATCH("GOBIERNOS REGIONALES",$A$8:$A$50,0),0))</f>
        <v>3.2660782158272923</v>
      </c>
      <c r="I7" s="37">
        <f ca="1">IFERROR(G7/E7,0)</f>
        <v>0.28431116623887409</v>
      </c>
      <c r="J7" s="38">
        <f ca="1">IFERROR(SUM(G7,H7)/E7,0)</f>
        <v>0.95638838779645752</v>
      </c>
      <c r="K7" s="5"/>
    </row>
    <row r="8" spans="1:11" x14ac:dyDescent="0.25">
      <c r="A8" s="18"/>
      <c r="B8" s="19">
        <v>5</v>
      </c>
      <c r="C8" s="20" t="s">
        <v>102</v>
      </c>
      <c r="D8" s="21">
        <v>2.4393010000000004</v>
      </c>
      <c r="E8" s="22">
        <v>2.326155</v>
      </c>
      <c r="F8" s="22">
        <f t="shared" ref="F8:F12" si="0">SUM(G8,H8)</f>
        <v>2.2810831705355668</v>
      </c>
      <c r="G8" s="22">
        <v>0.79018739750608802</v>
      </c>
      <c r="H8" s="22">
        <v>1.4908957730294787</v>
      </c>
      <c r="I8" s="23">
        <f t="shared" ref="I8:I12" si="1">IFERROR(G8/E8,0)</f>
        <v>0.33969679471320186</v>
      </c>
      <c r="J8" s="24">
        <f t="shared" ref="J8:J12" si="2">IFERROR(SUM(G8,H8)/E8,0)</f>
        <v>0.98062389244722159</v>
      </c>
      <c r="K8" s="5"/>
    </row>
    <row r="9" spans="1:11" ht="25.5" x14ac:dyDescent="0.25">
      <c r="A9" s="18"/>
      <c r="B9" s="19">
        <v>51</v>
      </c>
      <c r="C9" s="20" t="s">
        <v>127</v>
      </c>
      <c r="D9" s="21">
        <v>2.1000000000000001E-2</v>
      </c>
      <c r="E9" s="22">
        <v>2.9000000000000001E-2</v>
      </c>
      <c r="F9" s="22">
        <f t="shared" si="0"/>
        <v>2.8999999165534973E-2</v>
      </c>
      <c r="G9" s="22">
        <v>0</v>
      </c>
      <c r="H9" s="22">
        <v>2.8999999165534973E-2</v>
      </c>
      <c r="I9" s="23">
        <f t="shared" si="1"/>
        <v>0</v>
      </c>
      <c r="J9" s="24">
        <f t="shared" si="2"/>
        <v>0.9999999712253439</v>
      </c>
      <c r="K9" s="5"/>
    </row>
    <row r="10" spans="1:11" ht="25.5" x14ac:dyDescent="0.25">
      <c r="A10" s="18"/>
      <c r="B10" s="19">
        <v>331</v>
      </c>
      <c r="C10" s="20" t="s">
        <v>157</v>
      </c>
      <c r="D10" s="21">
        <v>1.300246</v>
      </c>
      <c r="E10" s="22">
        <v>2.5045219999999997</v>
      </c>
      <c r="F10" s="22">
        <f t="shared" si="0"/>
        <v>2.3376554815404234</v>
      </c>
      <c r="G10" s="22">
        <v>0.59147303790814476</v>
      </c>
      <c r="H10" s="22">
        <v>1.7461824436322786</v>
      </c>
      <c r="I10" s="23">
        <f t="shared" si="1"/>
        <v>0.23616204525579923</v>
      </c>
      <c r="J10" s="24">
        <f t="shared" si="2"/>
        <v>0.93337390589518621</v>
      </c>
      <c r="K10" s="5"/>
    </row>
    <row r="11" spans="1:11" x14ac:dyDescent="0.25">
      <c r="A11" s="32" t="s">
        <v>204</v>
      </c>
      <c r="B11" s="33"/>
      <c r="C11" s="34"/>
      <c r="D11" s="35">
        <f ca="1">SUM(D12:OFFSET(D10,(MATCH("GOBIERNOS LOCALES",$A$8:$A$50,0)-MATCH("GOBIERNOS REGIONALES",$A$8:$A$50,0)),0))</f>
        <v>0</v>
      </c>
      <c r="E11" s="36">
        <f ca="1">SUM(E12:OFFSET(E10,(MATCH("GOBIERNOS LOCALES",$A$8:$A$50,0)-MATCH("GOBIERNOS REGIONALES",$A$8:$A$50,0)),0))</f>
        <v>0</v>
      </c>
      <c r="F11" s="36">
        <f ca="1">SUM(F12:OFFSET(F10,(MATCH("GOBIERNOS LOCALES",$A$8:$A$50,0)-MATCH("GOBIERNOS REGIONALES",$A$8:$A$50,0)),0))</f>
        <v>0</v>
      </c>
      <c r="G11" s="36">
        <f ca="1">SUM(G12:OFFSET(G10,(MATCH("GOBIERNOS LOCALES",$A$8:$A$50,0)-MATCH("GOBIERNOS REGIONALES",$A$8:$A$50,0)),0))</f>
        <v>0</v>
      </c>
      <c r="H11" s="36">
        <f ca="1">SUM(H12:OFFSET(H10,(MATCH("GOBIERNOS LOCALES",$A$8:$A$50,0)-MATCH("GOBIERNOS REGIONALES",$A$8:$A$50,0)),0))</f>
        <v>0</v>
      </c>
      <c r="I11" s="37">
        <f ca="1">IFERROR(G11/E11,0)</f>
        <v>0</v>
      </c>
      <c r="J11" s="38">
        <f ca="1">IFERROR(SUM(G11,H11)/E11,0)</f>
        <v>0</v>
      </c>
      <c r="K11" s="5"/>
    </row>
    <row r="12" spans="1:11" ht="15.75" thickBot="1" x14ac:dyDescent="0.3">
      <c r="A12" s="39" t="s">
        <v>231</v>
      </c>
      <c r="B12" s="40"/>
      <c r="C12" s="41"/>
      <c r="D12" s="42">
        <v>0.81491900000000006</v>
      </c>
      <c r="E12" s="43">
        <v>1.5672599999999999</v>
      </c>
      <c r="F12" s="43">
        <f t="shared" si="0"/>
        <v>1.206792643526569</v>
      </c>
      <c r="G12" s="43">
        <v>0.38605726300738752</v>
      </c>
      <c r="H12" s="43">
        <v>0.82073538051918149</v>
      </c>
      <c r="I12" s="44">
        <f t="shared" si="1"/>
        <v>0.24632624006698797</v>
      </c>
      <c r="J12" s="45">
        <f t="shared" si="2"/>
        <v>0.77000155910733958</v>
      </c>
      <c r="K12" s="5"/>
    </row>
    <row r="13" spans="1:11" x14ac:dyDescent="0.25">
      <c r="D13" s="6"/>
      <c r="E13" s="6"/>
      <c r="F13" s="6"/>
      <c r="G13" s="6"/>
      <c r="H13" s="6"/>
      <c r="I13" s="5"/>
      <c r="J13" s="5"/>
      <c r="K13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F18" sqref="F18:K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96</v>
      </c>
      <c r="B1" s="47" t="s">
        <v>232</v>
      </c>
      <c r="C1" s="47" t="s">
        <v>58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1958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4.5754659999999996</v>
      </c>
      <c r="G6" s="15">
        <v>6.4269369999999997</v>
      </c>
      <c r="H6" s="15">
        <v>5.8545312947680941</v>
      </c>
      <c r="I6" s="15">
        <v>1.7677176984216203</v>
      </c>
      <c r="J6" s="15">
        <v>4.0868135963464738</v>
      </c>
      <c r="K6" s="16">
        <v>0.2750482381298619</v>
      </c>
      <c r="L6" s="17">
        <v>0.91093646861142319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3.2055469999999997</v>
      </c>
      <c r="G7" s="36">
        <f ca="1">SUM(G8:OFFSET(G6,MATCH("PROYECTOS",$A$8:$A$50,0),0))</f>
        <v>3.3334420000000002</v>
      </c>
      <c r="H7" s="36">
        <f ca="1">SUM(H8:OFFSET(H6,MATCH("PROYECTOS",$A$8:$A$50,0),0))</f>
        <v>3.0991900556909968</v>
      </c>
      <c r="I7" s="36">
        <f ca="1">SUM(I8:OFFSET(I6,MATCH("PROYECTOS",$A$8:$A$50,0),0))</f>
        <v>1.057155004265951</v>
      </c>
      <c r="J7" s="36">
        <f ca="1">SUM(J8:OFFSET(J6,MATCH("PROYECTOS",$A$8:$A$50,0),0))</f>
        <v>2.0420350514250458</v>
      </c>
      <c r="K7" s="37">
        <f ca="1">IFERROR(I7/G7,0)</f>
        <v>0.31713616264088318</v>
      </c>
      <c r="L7" s="38">
        <f ca="1">IFERROR(SUM(I7,J7)/G7,0)</f>
        <v>0.92972670761663068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0.9833820000000002</v>
      </c>
      <c r="G8" s="22">
        <v>0.96380700000000008</v>
      </c>
      <c r="H8" s="22">
        <f t="shared" ref="H8:H13" si="0">SUM(I8,J8)</f>
        <v>0.94597073830664158</v>
      </c>
      <c r="I8" s="22">
        <v>0.38532886700704694</v>
      </c>
      <c r="J8" s="22">
        <v>0.56064187129959464</v>
      </c>
      <c r="K8" s="23">
        <f t="shared" ref="K8:K14" si="1">IFERROR(I8/G8,0)</f>
        <v>0.399798784411243</v>
      </c>
      <c r="L8" s="24">
        <f t="shared" ref="L8:L14" si="2">IFERROR(SUM(I8,J8)/G8,0)</f>
        <v>0.9814939487953932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3000503</v>
      </c>
      <c r="C9" s="20" t="s">
        <v>1959</v>
      </c>
      <c r="D9" s="60">
        <v>313</v>
      </c>
      <c r="E9" s="20" t="s">
        <v>1964</v>
      </c>
      <c r="F9" s="21">
        <v>0.45000000000000007</v>
      </c>
      <c r="G9" s="22">
        <v>0.44319600000000003</v>
      </c>
      <c r="H9" s="22">
        <f t="shared" si="0"/>
        <v>0.4353642002097331</v>
      </c>
      <c r="I9" s="22">
        <v>0.17965806246502325</v>
      </c>
      <c r="J9" s="22">
        <v>0.25570613774470985</v>
      </c>
      <c r="K9" s="23">
        <f t="shared" si="1"/>
        <v>0.40536932297453776</v>
      </c>
      <c r="L9" s="24">
        <f t="shared" si="2"/>
        <v>0.98232881210510259</v>
      </c>
      <c r="M9" s="61"/>
      <c r="N9" s="22"/>
      <c r="O9" s="24" t="str">
        <f t="shared" ref="O9:O13" si="3">IFERROR(N9/M9,".")</f>
        <v>.</v>
      </c>
    </row>
    <row r="10" spans="1:15" ht="38.25" x14ac:dyDescent="0.25">
      <c r="A10" s="18"/>
      <c r="B10" s="20">
        <v>3000504</v>
      </c>
      <c r="C10" s="20" t="s">
        <v>1960</v>
      </c>
      <c r="D10" s="60">
        <v>429</v>
      </c>
      <c r="E10" s="20" t="s">
        <v>751</v>
      </c>
      <c r="F10" s="21">
        <v>0.97591899999999987</v>
      </c>
      <c r="G10" s="22">
        <v>1.0131360000000003</v>
      </c>
      <c r="H10" s="22">
        <f t="shared" si="0"/>
        <v>0.88188756214367459</v>
      </c>
      <c r="I10" s="22">
        <v>0.21711712802061811</v>
      </c>
      <c r="J10" s="22">
        <v>0.66477043412305648</v>
      </c>
      <c r="K10" s="23">
        <f t="shared" si="1"/>
        <v>0.21430205621024034</v>
      </c>
      <c r="L10" s="24">
        <f t="shared" si="2"/>
        <v>0.87045328775571529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3000505</v>
      </c>
      <c r="C11" s="20" t="s">
        <v>1961</v>
      </c>
      <c r="D11" s="60">
        <v>41</v>
      </c>
      <c r="E11" s="20" t="s">
        <v>799</v>
      </c>
      <c r="F11" s="21">
        <v>2.1000000000000001E-2</v>
      </c>
      <c r="G11" s="22">
        <v>2.9000000000000001E-2</v>
      </c>
      <c r="H11" s="22">
        <f t="shared" si="0"/>
        <v>2.8999999165534973E-2</v>
      </c>
      <c r="I11" s="22">
        <v>0</v>
      </c>
      <c r="J11" s="22">
        <v>2.8999999165534973E-2</v>
      </c>
      <c r="K11" s="23">
        <f t="shared" si="1"/>
        <v>0</v>
      </c>
      <c r="L11" s="24">
        <f t="shared" si="2"/>
        <v>0.9999999712253439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3000692</v>
      </c>
      <c r="C12" s="20" t="s">
        <v>1962</v>
      </c>
      <c r="D12" s="60">
        <v>429</v>
      </c>
      <c r="E12" s="20" t="s">
        <v>751</v>
      </c>
      <c r="F12" s="21">
        <v>0.74524600000000008</v>
      </c>
      <c r="G12" s="22">
        <v>0.85445299999999991</v>
      </c>
      <c r="H12" s="22">
        <f t="shared" si="0"/>
        <v>0.7771175553498324</v>
      </c>
      <c r="I12" s="22">
        <v>0.26360094666597433</v>
      </c>
      <c r="J12" s="22">
        <v>0.51351660868385807</v>
      </c>
      <c r="K12" s="23">
        <f t="shared" si="1"/>
        <v>0.30850257025953959</v>
      </c>
      <c r="L12" s="24">
        <f t="shared" si="2"/>
        <v>0.90949128313650074</v>
      </c>
      <c r="M12" s="61"/>
      <c r="N12" s="22"/>
      <c r="O12" s="24" t="str">
        <f t="shared" si="3"/>
        <v>.</v>
      </c>
    </row>
    <row r="13" spans="1:15" ht="38.25" x14ac:dyDescent="0.25">
      <c r="A13" s="18"/>
      <c r="B13" s="20">
        <v>3000693</v>
      </c>
      <c r="C13" s="20" t="s">
        <v>1963</v>
      </c>
      <c r="D13" s="60">
        <v>46</v>
      </c>
      <c r="E13" s="20" t="s">
        <v>866</v>
      </c>
      <c r="F13" s="21">
        <v>0.03</v>
      </c>
      <c r="G13" s="22">
        <v>2.9850000000000002E-2</v>
      </c>
      <c r="H13" s="22">
        <f t="shared" si="0"/>
        <v>2.9850000515580177E-2</v>
      </c>
      <c r="I13" s="22">
        <v>1.1450000107288361E-2</v>
      </c>
      <c r="J13" s="22">
        <v>1.8400000408291817E-2</v>
      </c>
      <c r="K13" s="23">
        <f t="shared" si="1"/>
        <v>0.3835845932089903</v>
      </c>
      <c r="L13" s="24">
        <f t="shared" si="2"/>
        <v>1.0000000172723678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1.3699189999999999</v>
      </c>
      <c r="G14" s="43">
        <f t="shared" ref="G14:J14" ca="1" si="4">OFFSET(G14,-MATCH("PROYECTOS",$A$8:$A$50,0)-1,0)-(OFFSET(G14,-MATCH("PROYECTOS",$A$8:$A$50,0),0))</f>
        <v>3.0934949999999994</v>
      </c>
      <c r="H14" s="43">
        <f t="shared" ca="1" si="4"/>
        <v>2.7553412390770973</v>
      </c>
      <c r="I14" s="43">
        <f t="shared" ca="1" si="4"/>
        <v>0.71056269415566931</v>
      </c>
      <c r="J14" s="43">
        <f t="shared" ca="1" si="4"/>
        <v>2.044778544921428</v>
      </c>
      <c r="K14" s="44">
        <f t="shared" ca="1" si="1"/>
        <v>0.22969576293340363</v>
      </c>
      <c r="L14" s="45">
        <f t="shared" ca="1" si="2"/>
        <v>0.89068876435135591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11" ht="15.75" thickBot="1" x14ac:dyDescent="0.3">
      <c r="A17" s="2" t="s">
        <v>1978</v>
      </c>
    </row>
    <row r="18" spans="1:11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  <c r="G18" s="7"/>
      <c r="H18" s="7"/>
      <c r="I18" s="7"/>
      <c r="J18" s="7"/>
      <c r="K18" s="7"/>
    </row>
    <row r="19" spans="1:11" ht="15.75" thickBot="1" x14ac:dyDescent="0.3">
      <c r="A19" s="101"/>
      <c r="B19" s="102"/>
      <c r="C19" s="102"/>
      <c r="D19" s="102"/>
      <c r="E19" s="102"/>
      <c r="F19" s="104"/>
      <c r="G19" s="8"/>
      <c r="H19" s="8"/>
      <c r="I19" s="8"/>
      <c r="J19" s="8"/>
      <c r="K19" s="8"/>
    </row>
  </sheetData>
  <mergeCells count="16">
    <mergeCell ref="A18:E19"/>
    <mergeCell ref="F18:F19"/>
    <mergeCell ref="A3:E3"/>
    <mergeCell ref="F3:L3"/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G17" sqref="G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96</v>
      </c>
      <c r="B1" s="47" t="s">
        <v>232</v>
      </c>
      <c r="C1" s="47" t="s">
        <v>58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1965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4.5754659999999996</v>
      </c>
      <c r="I6" s="15">
        <v>6.4269369999999997</v>
      </c>
      <c r="J6" s="15">
        <v>5.8545312947680941</v>
      </c>
      <c r="K6" s="15">
        <v>1.7677176984216203</v>
      </c>
      <c r="L6" s="15">
        <v>4.0868135963464738</v>
      </c>
      <c r="M6" s="16">
        <v>0.2750482381298619</v>
      </c>
      <c r="N6" s="17">
        <v>0.91093646861142319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SUM(H8:OFFSET(H6,MATCH("PROYECTOS",$A$8:$A$19,0),0))</f>
        <v>3.2055470000000006</v>
      </c>
      <c r="I7" s="35">
        <f ca="1">SUM(I8:OFFSET(I6,MATCH("PROYECTOS",$A$8:$A$19,0),0))</f>
        <v>3.3334420000000002</v>
      </c>
      <c r="J7" s="35">
        <f ca="1">SUM(J8:OFFSET(J6,MATCH("PROYECTOS",$A$8:$A$19,0),0))</f>
        <v>3.0991900556909968</v>
      </c>
      <c r="K7" s="35">
        <f ca="1">SUM(K8:OFFSET(K6,MATCH("PROYECTOS",$A$8:$A$19,0),0))</f>
        <v>1.057155004265951</v>
      </c>
      <c r="L7" s="35">
        <f ca="1">SUM(L8:OFFSET(L6,MATCH("PROYECTOS",$A$8:$A$19,0),0))</f>
        <v>2.0420350514250458</v>
      </c>
      <c r="M7" s="37">
        <f ca="1">IFERROR(K7/I7,0)</f>
        <v>0.31713616264088318</v>
      </c>
      <c r="N7" s="38">
        <f ca="1">IFERROR(SUM(K7,L7)/I7,0)</f>
        <v>0.92972670761663068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0.9833820000000002</v>
      </c>
      <c r="I8" s="22">
        <v>0.96380700000000008</v>
      </c>
      <c r="J8" s="22">
        <f t="shared" ref="J8:J18" si="0">SUM(K8,L8)</f>
        <v>0.94597073830664158</v>
      </c>
      <c r="K8" s="22">
        <v>0.38532886700704694</v>
      </c>
      <c r="L8" s="22">
        <v>0.56064187129959464</v>
      </c>
      <c r="M8" s="23">
        <f t="shared" ref="M8:M19" si="1">IFERROR(K8/I8,0)</f>
        <v>0.399798784411243</v>
      </c>
      <c r="N8" s="24">
        <f t="shared" ref="N8:N19" si="2">IFERROR(SUM(K8,L8)/I8,0)</f>
        <v>0.9814939487953932</v>
      </c>
      <c r="O8" s="61">
        <v>16</v>
      </c>
      <c r="P8" s="22">
        <v>12</v>
      </c>
      <c r="Q8" s="24">
        <f>IFERROR(P8/O8,".")</f>
        <v>0.75</v>
      </c>
    </row>
    <row r="9" spans="1:17" ht="38.25" x14ac:dyDescent="0.25">
      <c r="A9" s="18"/>
      <c r="B9" s="65">
        <v>5004109</v>
      </c>
      <c r="C9" s="20" t="s">
        <v>1966</v>
      </c>
      <c r="D9" s="20">
        <v>3000503</v>
      </c>
      <c r="E9" s="20" t="s">
        <v>1959</v>
      </c>
      <c r="F9" s="60">
        <v>313</v>
      </c>
      <c r="G9" s="20" t="s">
        <v>1964</v>
      </c>
      <c r="H9" s="21">
        <v>0.45000000000000007</v>
      </c>
      <c r="I9" s="22">
        <v>0.44319600000000003</v>
      </c>
      <c r="J9" s="22">
        <f t="shared" si="0"/>
        <v>0.4353642002097331</v>
      </c>
      <c r="K9" s="22">
        <v>0.17965806246502325</v>
      </c>
      <c r="L9" s="22">
        <v>0.25570613774470985</v>
      </c>
      <c r="M9" s="23">
        <f t="shared" si="1"/>
        <v>0.40536932297453776</v>
      </c>
      <c r="N9" s="24">
        <f t="shared" si="2"/>
        <v>0.98232881210510259</v>
      </c>
      <c r="O9" s="61">
        <v>457895</v>
      </c>
      <c r="P9" s="22">
        <v>599073</v>
      </c>
      <c r="Q9" s="24">
        <f t="shared" ref="Q9:Q18" si="3">IFERROR(P9/O9,".")</f>
        <v>1.3083195929197742</v>
      </c>
    </row>
    <row r="10" spans="1:17" ht="38.25" x14ac:dyDescent="0.25">
      <c r="A10" s="18"/>
      <c r="B10" s="65">
        <v>5004111</v>
      </c>
      <c r="C10" s="20" t="s">
        <v>1967</v>
      </c>
      <c r="D10" s="20">
        <v>3000504</v>
      </c>
      <c r="E10" s="20" t="s">
        <v>1960</v>
      </c>
      <c r="F10" s="60">
        <v>429</v>
      </c>
      <c r="G10" s="20" t="s">
        <v>751</v>
      </c>
      <c r="H10" s="21">
        <v>0.283586</v>
      </c>
      <c r="I10" s="22">
        <v>0.31125000000000003</v>
      </c>
      <c r="J10" s="22">
        <f t="shared" si="0"/>
        <v>0.27805861079832539</v>
      </c>
      <c r="K10" s="22">
        <v>9.6228906128089875E-2</v>
      </c>
      <c r="L10" s="22">
        <v>0.18182970467023551</v>
      </c>
      <c r="M10" s="23">
        <f t="shared" si="1"/>
        <v>0.30916917631514818</v>
      </c>
      <c r="N10" s="24">
        <f t="shared" si="2"/>
        <v>0.89336099854883655</v>
      </c>
      <c r="O10" s="61">
        <v>4</v>
      </c>
      <c r="P10" s="22">
        <v>3</v>
      </c>
      <c r="Q10" s="24">
        <f t="shared" si="3"/>
        <v>0.75</v>
      </c>
    </row>
    <row r="11" spans="1:17" ht="38.25" x14ac:dyDescent="0.25">
      <c r="A11" s="18"/>
      <c r="B11" s="65">
        <v>5004112</v>
      </c>
      <c r="C11" s="20" t="s">
        <v>1968</v>
      </c>
      <c r="D11" s="20">
        <v>3000504</v>
      </c>
      <c r="E11" s="20" t="s">
        <v>1960</v>
      </c>
      <c r="F11" s="60">
        <v>535</v>
      </c>
      <c r="G11" s="20" t="s">
        <v>901</v>
      </c>
      <c r="H11" s="21">
        <v>0.02</v>
      </c>
      <c r="I11" s="22">
        <v>9.1644000000000003E-2</v>
      </c>
      <c r="J11" s="22">
        <f t="shared" si="0"/>
        <v>1.9999999552965164E-2</v>
      </c>
      <c r="K11" s="22">
        <v>0</v>
      </c>
      <c r="L11" s="22">
        <v>1.9999999552965164E-2</v>
      </c>
      <c r="M11" s="23">
        <f t="shared" si="1"/>
        <v>0</v>
      </c>
      <c r="N11" s="24">
        <f t="shared" si="2"/>
        <v>0.21823577706085684</v>
      </c>
      <c r="O11" s="61">
        <v>13</v>
      </c>
      <c r="P11" s="22">
        <v>1</v>
      </c>
      <c r="Q11" s="24">
        <f t="shared" si="3"/>
        <v>7.6923076923076927E-2</v>
      </c>
    </row>
    <row r="12" spans="1:17" ht="38.25" x14ac:dyDescent="0.25">
      <c r="A12" s="18"/>
      <c r="B12" s="65">
        <v>5004113</v>
      </c>
      <c r="C12" s="20" t="s">
        <v>1969</v>
      </c>
      <c r="D12" s="20">
        <v>3000504</v>
      </c>
      <c r="E12" s="20" t="s">
        <v>1960</v>
      </c>
      <c r="F12" s="60">
        <v>201</v>
      </c>
      <c r="G12" s="20" t="s">
        <v>750</v>
      </c>
      <c r="H12" s="21">
        <v>6.4653000000000002E-2</v>
      </c>
      <c r="I12" s="22">
        <v>6.4576999999999996E-2</v>
      </c>
      <c r="J12" s="22">
        <f t="shared" si="0"/>
        <v>6.1957048717886209E-2</v>
      </c>
      <c r="K12" s="22">
        <v>2.0532530266791582E-2</v>
      </c>
      <c r="L12" s="22">
        <v>4.1424518451094627E-2</v>
      </c>
      <c r="M12" s="23">
        <f t="shared" si="1"/>
        <v>0.31795422931990619</v>
      </c>
      <c r="N12" s="24">
        <f t="shared" si="2"/>
        <v>0.95942903383381406</v>
      </c>
      <c r="O12" s="61">
        <v>1</v>
      </c>
      <c r="P12" s="22">
        <v>1</v>
      </c>
      <c r="Q12" s="24">
        <f t="shared" si="3"/>
        <v>1</v>
      </c>
    </row>
    <row r="13" spans="1:17" ht="38.25" x14ac:dyDescent="0.25">
      <c r="A13" s="18"/>
      <c r="B13" s="65">
        <v>5005170</v>
      </c>
      <c r="C13" s="20" t="s">
        <v>1970</v>
      </c>
      <c r="D13" s="20">
        <v>3000504</v>
      </c>
      <c r="E13" s="20" t="s">
        <v>1960</v>
      </c>
      <c r="F13" s="60">
        <v>80</v>
      </c>
      <c r="G13" s="20" t="s">
        <v>324</v>
      </c>
      <c r="H13" s="21">
        <v>0.58767999999999987</v>
      </c>
      <c r="I13" s="22">
        <v>0.52566500000000016</v>
      </c>
      <c r="J13" s="22">
        <f t="shared" si="0"/>
        <v>0.50187190352153266</v>
      </c>
      <c r="K13" s="22">
        <v>0.10035569162573665</v>
      </c>
      <c r="L13" s="22">
        <v>0.401516211895796</v>
      </c>
      <c r="M13" s="23">
        <f t="shared" si="1"/>
        <v>0.19091187662434558</v>
      </c>
      <c r="N13" s="24">
        <f t="shared" si="2"/>
        <v>0.95473714917586772</v>
      </c>
      <c r="O13" s="61">
        <v>3</v>
      </c>
      <c r="P13" s="22">
        <v>2</v>
      </c>
      <c r="Q13" s="24">
        <f t="shared" si="3"/>
        <v>0.66666666666666663</v>
      </c>
    </row>
    <row r="14" spans="1:17" ht="38.25" x14ac:dyDescent="0.25">
      <c r="A14" s="18"/>
      <c r="B14" s="65">
        <v>5005171</v>
      </c>
      <c r="C14" s="20" t="s">
        <v>1971</v>
      </c>
      <c r="D14" s="20">
        <v>3000504</v>
      </c>
      <c r="E14" s="20" t="s">
        <v>1960</v>
      </c>
      <c r="F14" s="60">
        <v>222</v>
      </c>
      <c r="G14" s="20" t="s">
        <v>294</v>
      </c>
      <c r="H14" s="21">
        <v>0.02</v>
      </c>
      <c r="I14" s="22">
        <v>0.02</v>
      </c>
      <c r="J14" s="22">
        <f t="shared" si="0"/>
        <v>1.9999999552965164E-2</v>
      </c>
      <c r="K14" s="22">
        <v>0</v>
      </c>
      <c r="L14" s="22">
        <v>1.9999999552965164E-2</v>
      </c>
      <c r="M14" s="23">
        <f t="shared" si="1"/>
        <v>0</v>
      </c>
      <c r="N14" s="24">
        <f t="shared" si="2"/>
        <v>0.99999997764825821</v>
      </c>
      <c r="O14" s="61">
        <v>1</v>
      </c>
      <c r="P14" s="22">
        <v>0</v>
      </c>
      <c r="Q14" s="24">
        <f t="shared" si="3"/>
        <v>0</v>
      </c>
    </row>
    <row r="15" spans="1:17" ht="51" x14ac:dyDescent="0.25">
      <c r="A15" s="18"/>
      <c r="B15" s="65">
        <v>5004114</v>
      </c>
      <c r="C15" s="20" t="s">
        <v>1972</v>
      </c>
      <c r="D15" s="20">
        <v>3000505</v>
      </c>
      <c r="E15" s="20" t="s">
        <v>1961</v>
      </c>
      <c r="F15" s="60">
        <v>416</v>
      </c>
      <c r="G15" s="20" t="s">
        <v>727</v>
      </c>
      <c r="H15" s="21">
        <v>2.1000000000000001E-2</v>
      </c>
      <c r="I15" s="22">
        <v>2.9000000000000001E-2</v>
      </c>
      <c r="J15" s="22">
        <f t="shared" si="0"/>
        <v>2.8999999165534973E-2</v>
      </c>
      <c r="K15" s="22">
        <v>0</v>
      </c>
      <c r="L15" s="22">
        <v>2.8999999165534973E-2</v>
      </c>
      <c r="M15" s="23">
        <f t="shared" si="1"/>
        <v>0</v>
      </c>
      <c r="N15" s="24">
        <f t="shared" si="2"/>
        <v>0.9999999712253439</v>
      </c>
      <c r="O15" s="61">
        <v>2</v>
      </c>
      <c r="P15" s="22">
        <v>5</v>
      </c>
      <c r="Q15" s="24">
        <f t="shared" si="3"/>
        <v>2.5</v>
      </c>
    </row>
    <row r="16" spans="1:17" ht="38.25" x14ac:dyDescent="0.25">
      <c r="A16" s="18"/>
      <c r="B16" s="65">
        <v>5004319</v>
      </c>
      <c r="C16" s="20" t="s">
        <v>1973</v>
      </c>
      <c r="D16" s="20">
        <v>3000692</v>
      </c>
      <c r="E16" s="20" t="s">
        <v>1962</v>
      </c>
      <c r="F16" s="60">
        <v>455</v>
      </c>
      <c r="G16" s="20" t="s">
        <v>1976</v>
      </c>
      <c r="H16" s="21">
        <v>0.54846100000000009</v>
      </c>
      <c r="I16" s="22">
        <v>0.66030599999999995</v>
      </c>
      <c r="J16" s="22">
        <f t="shared" si="0"/>
        <v>0.60501739216852002</v>
      </c>
      <c r="K16" s="22">
        <v>0.17443078724318184</v>
      </c>
      <c r="L16" s="22">
        <v>0.43058660492533818</v>
      </c>
      <c r="M16" s="23">
        <f t="shared" si="1"/>
        <v>0.2641665943413839</v>
      </c>
      <c r="N16" s="24">
        <f t="shared" si="2"/>
        <v>0.9162682031793139</v>
      </c>
      <c r="O16" s="61">
        <v>244</v>
      </c>
      <c r="P16" s="22">
        <v>211</v>
      </c>
      <c r="Q16" s="24">
        <f t="shared" si="3"/>
        <v>0.86475409836065575</v>
      </c>
    </row>
    <row r="17" spans="1:17" ht="38.25" x14ac:dyDescent="0.25">
      <c r="A17" s="18"/>
      <c r="B17" s="65">
        <v>5005172</v>
      </c>
      <c r="C17" s="20" t="s">
        <v>1974</v>
      </c>
      <c r="D17" s="20">
        <v>3000692</v>
      </c>
      <c r="E17" s="20" t="s">
        <v>1962</v>
      </c>
      <c r="F17" s="60">
        <v>36</v>
      </c>
      <c r="G17" s="20" t="s">
        <v>650</v>
      </c>
      <c r="H17" s="21">
        <v>0.19678499999999999</v>
      </c>
      <c r="I17" s="22">
        <v>0.19414700000000001</v>
      </c>
      <c r="J17" s="22">
        <f t="shared" si="0"/>
        <v>0.17210016318131238</v>
      </c>
      <c r="K17" s="22">
        <v>8.9170159422792494E-2</v>
      </c>
      <c r="L17" s="22">
        <v>8.2930003758519888E-2</v>
      </c>
      <c r="M17" s="23">
        <f t="shared" si="1"/>
        <v>0.45929197681546707</v>
      </c>
      <c r="N17" s="24">
        <f t="shared" si="2"/>
        <v>0.88644255734733146</v>
      </c>
      <c r="O17" s="61">
        <v>45</v>
      </c>
      <c r="P17" s="22">
        <v>45</v>
      </c>
      <c r="Q17" s="24">
        <f t="shared" si="3"/>
        <v>1</v>
      </c>
    </row>
    <row r="18" spans="1:17" ht="51" x14ac:dyDescent="0.25">
      <c r="A18" s="18"/>
      <c r="B18" s="65">
        <v>5005173</v>
      </c>
      <c r="C18" s="20" t="s">
        <v>1975</v>
      </c>
      <c r="D18" s="20">
        <v>3000693</v>
      </c>
      <c r="E18" s="20" t="s">
        <v>1963</v>
      </c>
      <c r="F18" s="60">
        <v>46</v>
      </c>
      <c r="G18" s="20" t="s">
        <v>866</v>
      </c>
      <c r="H18" s="21">
        <v>0.03</v>
      </c>
      <c r="I18" s="22">
        <v>2.9850000000000002E-2</v>
      </c>
      <c r="J18" s="22">
        <f t="shared" si="0"/>
        <v>2.9850000515580177E-2</v>
      </c>
      <c r="K18" s="22">
        <v>1.1450000107288361E-2</v>
      </c>
      <c r="L18" s="22">
        <v>1.8400000408291817E-2</v>
      </c>
      <c r="M18" s="23">
        <f t="shared" si="1"/>
        <v>0.3835845932089903</v>
      </c>
      <c r="N18" s="24">
        <f t="shared" si="2"/>
        <v>1.0000000172723678</v>
      </c>
      <c r="O18" s="61">
        <v>1</v>
      </c>
      <c r="P18" s="22">
        <v>1</v>
      </c>
      <c r="Q18" s="24">
        <f t="shared" si="3"/>
        <v>1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OFFSET(H19,-MATCH("PROYECTOS",$A$8:$A$19,0)-1,0)-(OFFSET(H19,-MATCH("PROYECTOS",$A$8:$A$19,0),0))</f>
        <v>1.369918999999999</v>
      </c>
      <c r="I19" s="42">
        <f t="shared" ref="I19:L19" ca="1" si="4">OFFSET(I19,-MATCH("PROYECTOS",$A$8:$A$19,0)-1,0)-(OFFSET(I19,-MATCH("PROYECTOS",$A$8:$A$19,0),0))</f>
        <v>3.0934949999999994</v>
      </c>
      <c r="J19" s="42">
        <f t="shared" ca="1" si="4"/>
        <v>2.7553412390770973</v>
      </c>
      <c r="K19" s="42">
        <f t="shared" ca="1" si="4"/>
        <v>0.71056269415566931</v>
      </c>
      <c r="L19" s="42">
        <f t="shared" ca="1" si="4"/>
        <v>2.044778544921428</v>
      </c>
      <c r="M19" s="44">
        <f t="shared" ca="1" si="1"/>
        <v>0.22969576293340363</v>
      </c>
      <c r="N19" s="45">
        <f t="shared" ca="1" si="2"/>
        <v>0.89068876435135591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97</v>
      </c>
      <c r="B1" s="48" t="s">
        <v>232</v>
      </c>
      <c r="C1" s="47" t="s">
        <v>59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1979</v>
      </c>
      <c r="L2" s="1" t="s">
        <v>1986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755.42156400000022</v>
      </c>
      <c r="E6" s="15">
        <f ca="1">SUM(E7:OFFSET(E7,50,0))</f>
        <v>758.16569200000004</v>
      </c>
      <c r="F6" s="15">
        <f ca="1">SUM(F7:OFFSET(F7,50,0))</f>
        <v>757.92854915441421</v>
      </c>
      <c r="G6" s="15">
        <f ca="1">SUM(G7:OFFSET(G7,50,0))</f>
        <v>367.26388595654186</v>
      </c>
      <c r="H6" s="15">
        <f ca="1">SUM(H7:OFFSET(H7,50,0))</f>
        <v>390.66466319787241</v>
      </c>
      <c r="I6" s="16">
        <f ca="1">IFERROR(G6/E6,0)</f>
        <v>0.48441111201922049</v>
      </c>
      <c r="J6" s="17">
        <f ca="1">IFERROR(SUM(G6,H6)/E6,0)</f>
        <v>0.99968721501369939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18.294084999999999</v>
      </c>
      <c r="E7" s="22">
        <v>18.300911000000003</v>
      </c>
      <c r="F7" s="22">
        <f t="shared" ref="F7:F31" si="0">SUM(G7,H7)</f>
        <v>18.298903698792856</v>
      </c>
      <c r="G7" s="22">
        <v>8.7904727048353379</v>
      </c>
      <c r="H7" s="22">
        <v>9.5084309939575178</v>
      </c>
      <c r="I7" s="23">
        <f t="shared" ref="I7:I31" si="1">IFERROR(G7/E7,0)</f>
        <v>0.48032978821848465</v>
      </c>
      <c r="J7" s="24">
        <f t="shared" ref="J7:J31" si="2">IFERROR(SUM(G7,H7)/E7,0)</f>
        <v>0.99989031686962759</v>
      </c>
      <c r="K7" s="5"/>
      <c r="L7" t="s">
        <v>250</v>
      </c>
      <c r="M7" s="6">
        <v>5.2530606919899583</v>
      </c>
      <c r="N7" s="72">
        <v>0.99999994136560733</v>
      </c>
    </row>
    <row r="8" spans="1:14" x14ac:dyDescent="0.25">
      <c r="A8" s="18"/>
      <c r="B8" s="51">
        <v>2</v>
      </c>
      <c r="C8" s="20" t="s">
        <v>245</v>
      </c>
      <c r="D8" s="21">
        <v>49.795476999999991</v>
      </c>
      <c r="E8" s="22">
        <v>47.043441000000009</v>
      </c>
      <c r="F8" s="22">
        <f t="shared" si="0"/>
        <v>47.039783840139762</v>
      </c>
      <c r="G8" s="22">
        <v>22.865020518816209</v>
      </c>
      <c r="H8" s="22">
        <v>24.174763321323553</v>
      </c>
      <c r="I8" s="23">
        <f t="shared" si="1"/>
        <v>0.48604056235631671</v>
      </c>
      <c r="J8" s="24">
        <f t="shared" si="2"/>
        <v>0.99992225994139661</v>
      </c>
      <c r="K8" s="5"/>
      <c r="L8" t="s">
        <v>263</v>
      </c>
      <c r="M8" s="6">
        <v>55.633736420673813</v>
      </c>
      <c r="N8" s="72">
        <v>0.99994752417675514</v>
      </c>
    </row>
    <row r="9" spans="1:14" x14ac:dyDescent="0.25">
      <c r="A9" s="18"/>
      <c r="B9" s="51">
        <v>3</v>
      </c>
      <c r="C9" s="20" t="s">
        <v>246</v>
      </c>
      <c r="D9" s="21">
        <v>40.613227000000002</v>
      </c>
      <c r="E9" s="22">
        <v>40.798049000000006</v>
      </c>
      <c r="F9" s="22">
        <f t="shared" si="0"/>
        <v>40.792519099180936</v>
      </c>
      <c r="G9" s="22">
        <v>19.990645313780988</v>
      </c>
      <c r="H9" s="22">
        <v>20.801873785399948</v>
      </c>
      <c r="I9" s="23">
        <f t="shared" si="1"/>
        <v>0.48999022756654331</v>
      </c>
      <c r="J9" s="24">
        <f t="shared" si="2"/>
        <v>0.99986445673372593</v>
      </c>
      <c r="K9" s="5"/>
      <c r="L9" t="s">
        <v>245</v>
      </c>
      <c r="M9" s="6">
        <v>47.039783840139762</v>
      </c>
      <c r="N9" s="72">
        <v>0.99992225994139661</v>
      </c>
    </row>
    <row r="10" spans="1:14" x14ac:dyDescent="0.25">
      <c r="A10" s="18"/>
      <c r="B10" s="51">
        <v>4</v>
      </c>
      <c r="C10" s="20" t="s">
        <v>247</v>
      </c>
      <c r="D10" s="21">
        <v>12.3612</v>
      </c>
      <c r="E10" s="22">
        <v>13.138176</v>
      </c>
      <c r="F10" s="22">
        <f t="shared" si="0"/>
        <v>13.13536651675895</v>
      </c>
      <c r="G10" s="22">
        <v>6.3342210357295698</v>
      </c>
      <c r="H10" s="22">
        <v>6.8011454810293799</v>
      </c>
      <c r="I10" s="23">
        <f t="shared" si="1"/>
        <v>0.48212332029419991</v>
      </c>
      <c r="J10" s="24">
        <f t="shared" si="2"/>
        <v>0.99978615880613486</v>
      </c>
      <c r="K10" s="5"/>
      <c r="L10" t="s">
        <v>248</v>
      </c>
      <c r="M10" s="6">
        <v>48.62922280064231</v>
      </c>
      <c r="N10" s="72">
        <v>0.99990245090724994</v>
      </c>
    </row>
    <row r="11" spans="1:14" x14ac:dyDescent="0.25">
      <c r="A11" s="18"/>
      <c r="B11" s="51">
        <v>5</v>
      </c>
      <c r="C11" s="20" t="s">
        <v>248</v>
      </c>
      <c r="D11" s="21">
        <v>46.500525000000003</v>
      </c>
      <c r="E11" s="22">
        <v>48.633966999999998</v>
      </c>
      <c r="F11" s="22">
        <f t="shared" si="0"/>
        <v>48.62922280064231</v>
      </c>
      <c r="G11" s="22">
        <v>23.796122843683406</v>
      </c>
      <c r="H11" s="22">
        <v>24.833099956958904</v>
      </c>
      <c r="I11" s="23">
        <f t="shared" si="1"/>
        <v>0.48929018773408733</v>
      </c>
      <c r="J11" s="24">
        <f t="shared" si="2"/>
        <v>0.99990245090724994</v>
      </c>
      <c r="K11" s="5"/>
      <c r="L11" t="s">
        <v>264</v>
      </c>
      <c r="M11" s="6">
        <v>85.187695077358512</v>
      </c>
      <c r="N11" s="72">
        <v>0.99989739098312891</v>
      </c>
    </row>
    <row r="12" spans="1:14" x14ac:dyDescent="0.25">
      <c r="A12" s="18"/>
      <c r="B12" s="51">
        <v>6</v>
      </c>
      <c r="C12" s="20" t="s">
        <v>249</v>
      </c>
      <c r="D12" s="21">
        <v>73.024040000000014</v>
      </c>
      <c r="E12" s="22">
        <v>77.852725000000007</v>
      </c>
      <c r="F12" s="22">
        <f t="shared" si="0"/>
        <v>77.841785684724528</v>
      </c>
      <c r="G12" s="22">
        <v>37.644665872263431</v>
      </c>
      <c r="H12" s="22">
        <v>40.197119812461096</v>
      </c>
      <c r="I12" s="23">
        <f t="shared" si="1"/>
        <v>0.48353690731138094</v>
      </c>
      <c r="J12" s="24">
        <f t="shared" si="2"/>
        <v>0.99985948706001648</v>
      </c>
      <c r="K12" s="5"/>
      <c r="L12" t="s">
        <v>252</v>
      </c>
      <c r="M12" s="6">
        <v>33.722056732653073</v>
      </c>
      <c r="N12" s="72">
        <v>0.99989698405795524</v>
      </c>
    </row>
    <row r="13" spans="1:14" x14ac:dyDescent="0.25">
      <c r="A13" s="18"/>
      <c r="B13" s="51">
        <v>7</v>
      </c>
      <c r="C13" s="20" t="s">
        <v>250</v>
      </c>
      <c r="D13" s="21">
        <v>5.194223</v>
      </c>
      <c r="E13" s="22">
        <v>5.2530609999999998</v>
      </c>
      <c r="F13" s="22">
        <f t="shared" si="0"/>
        <v>5.2530606919899583</v>
      </c>
      <c r="G13" s="22">
        <v>2.4118720737751573</v>
      </c>
      <c r="H13" s="22">
        <v>2.841188618214801</v>
      </c>
      <c r="I13" s="23">
        <f t="shared" si="1"/>
        <v>0.45913650608191253</v>
      </c>
      <c r="J13" s="24">
        <f t="shared" si="2"/>
        <v>0.99999994136560733</v>
      </c>
      <c r="K13" s="5"/>
      <c r="L13" t="s">
        <v>244</v>
      </c>
      <c r="M13" s="6">
        <v>18.298903698792856</v>
      </c>
      <c r="N13" s="72">
        <v>0.99989031686962759</v>
      </c>
    </row>
    <row r="14" spans="1:14" x14ac:dyDescent="0.25">
      <c r="A14" s="18"/>
      <c r="B14" s="51">
        <v>8</v>
      </c>
      <c r="C14" s="20" t="s">
        <v>251</v>
      </c>
      <c r="D14" s="21">
        <v>54.024596000000003</v>
      </c>
      <c r="E14" s="22">
        <v>53.156755000000004</v>
      </c>
      <c r="F14" s="22">
        <f t="shared" si="0"/>
        <v>53.149408437413513</v>
      </c>
      <c r="G14" s="22">
        <v>25.881073562894017</v>
      </c>
      <c r="H14" s="22">
        <v>27.268334874519496</v>
      </c>
      <c r="I14" s="23">
        <f t="shared" si="1"/>
        <v>0.48688211992801317</v>
      </c>
      <c r="J14" s="24">
        <f t="shared" si="2"/>
        <v>0.99986179437427114</v>
      </c>
      <c r="K14" s="5"/>
      <c r="L14" t="s">
        <v>246</v>
      </c>
      <c r="M14" s="6">
        <v>40.792519099180936</v>
      </c>
      <c r="N14" s="72">
        <v>0.99986445673372593</v>
      </c>
    </row>
    <row r="15" spans="1:14" x14ac:dyDescent="0.25">
      <c r="A15" s="18"/>
      <c r="B15" s="51">
        <v>9</v>
      </c>
      <c r="C15" s="20" t="s">
        <v>252</v>
      </c>
      <c r="D15" s="21">
        <v>33.762575000000005</v>
      </c>
      <c r="E15" s="22">
        <v>33.725530999999997</v>
      </c>
      <c r="F15" s="22">
        <f t="shared" si="0"/>
        <v>33.722056732653073</v>
      </c>
      <c r="G15" s="22">
        <v>16.687240817866041</v>
      </c>
      <c r="H15" s="22">
        <v>17.034815914787032</v>
      </c>
      <c r="I15" s="23">
        <f t="shared" si="1"/>
        <v>0.49479549537310596</v>
      </c>
      <c r="J15" s="24">
        <f t="shared" si="2"/>
        <v>0.99989698405795524</v>
      </c>
      <c r="K15" s="5"/>
      <c r="L15" t="s">
        <v>251</v>
      </c>
      <c r="M15" s="6">
        <v>53.149408437413513</v>
      </c>
      <c r="N15" s="72">
        <v>0.99986179437427114</v>
      </c>
    </row>
    <row r="16" spans="1:14" x14ac:dyDescent="0.25">
      <c r="A16" s="18"/>
      <c r="B16" s="51">
        <v>10</v>
      </c>
      <c r="C16" s="20" t="s">
        <v>253</v>
      </c>
      <c r="D16" s="21">
        <v>45.786396000000003</v>
      </c>
      <c r="E16" s="22">
        <v>42.873078</v>
      </c>
      <c r="F16" s="22">
        <f t="shared" si="0"/>
        <v>42.865486609447544</v>
      </c>
      <c r="G16" s="22">
        <v>21.201790563030954</v>
      </c>
      <c r="H16" s="22">
        <v>21.66369604641659</v>
      </c>
      <c r="I16" s="23">
        <f t="shared" si="1"/>
        <v>0.49452457234423325</v>
      </c>
      <c r="J16" s="24">
        <f t="shared" si="2"/>
        <v>0.99982293339068273</v>
      </c>
      <c r="K16" s="5"/>
      <c r="L16" t="s">
        <v>249</v>
      </c>
      <c r="M16" s="6">
        <v>77.841785684724528</v>
      </c>
      <c r="N16" s="72">
        <v>0.99985948706001648</v>
      </c>
    </row>
    <row r="17" spans="1:14" x14ac:dyDescent="0.25">
      <c r="A17" s="18"/>
      <c r="B17" s="51">
        <v>11</v>
      </c>
      <c r="C17" s="20" t="s">
        <v>254</v>
      </c>
      <c r="D17" s="21">
        <v>9.2048700000000014</v>
      </c>
      <c r="E17" s="22">
        <v>8.9150010000000002</v>
      </c>
      <c r="F17" s="22">
        <f t="shared" si="0"/>
        <v>8.9122521247809345</v>
      </c>
      <c r="G17" s="22">
        <v>4.2323055512351857</v>
      </c>
      <c r="H17" s="22">
        <v>4.6799465735457488</v>
      </c>
      <c r="I17" s="23">
        <f t="shared" si="1"/>
        <v>0.47473977302248038</v>
      </c>
      <c r="J17" s="24">
        <f t="shared" si="2"/>
        <v>0.99969165732913934</v>
      </c>
      <c r="K17" s="5"/>
      <c r="L17" t="s">
        <v>255</v>
      </c>
      <c r="M17" s="6">
        <v>34.565577571214817</v>
      </c>
      <c r="N17" s="72">
        <v>0.9998509019483538</v>
      </c>
    </row>
    <row r="18" spans="1:14" x14ac:dyDescent="0.25">
      <c r="A18" s="18"/>
      <c r="B18" s="51">
        <v>12</v>
      </c>
      <c r="C18" s="20" t="s">
        <v>255</v>
      </c>
      <c r="D18" s="21">
        <v>34.661221999999995</v>
      </c>
      <c r="E18" s="22">
        <v>34.570732</v>
      </c>
      <c r="F18" s="22">
        <f t="shared" si="0"/>
        <v>34.565577571214817</v>
      </c>
      <c r="G18" s="22">
        <v>16.702093874533603</v>
      </c>
      <c r="H18" s="22">
        <v>17.863483696681214</v>
      </c>
      <c r="I18" s="23">
        <f t="shared" si="1"/>
        <v>0.48312815229175948</v>
      </c>
      <c r="J18" s="24">
        <f t="shared" si="2"/>
        <v>0.9998509019483538</v>
      </c>
      <c r="K18" s="5"/>
      <c r="L18" t="s">
        <v>257</v>
      </c>
      <c r="M18" s="6">
        <v>24.257698719644395</v>
      </c>
      <c r="N18" s="72">
        <v>0.99984216656281477</v>
      </c>
    </row>
    <row r="19" spans="1:14" x14ac:dyDescent="0.25">
      <c r="A19" s="18"/>
      <c r="B19" s="51">
        <v>13</v>
      </c>
      <c r="C19" s="20" t="s">
        <v>256</v>
      </c>
      <c r="D19" s="21">
        <v>39.804893</v>
      </c>
      <c r="E19" s="22">
        <v>35.172933</v>
      </c>
      <c r="F19" s="22">
        <f t="shared" si="0"/>
        <v>35.156850351650064</v>
      </c>
      <c r="G19" s="22">
        <v>17.142828691743489</v>
      </c>
      <c r="H19" s="22">
        <v>18.014021659906575</v>
      </c>
      <c r="I19" s="23">
        <f t="shared" si="1"/>
        <v>0.48738695438744017</v>
      </c>
      <c r="J19" s="24">
        <f t="shared" si="2"/>
        <v>0.99954275498293144</v>
      </c>
      <c r="K19" s="5"/>
      <c r="L19" t="s">
        <v>253</v>
      </c>
      <c r="M19" s="6">
        <v>42.865486609447544</v>
      </c>
      <c r="N19" s="72">
        <v>0.99982293339068273</v>
      </c>
    </row>
    <row r="20" spans="1:14" x14ac:dyDescent="0.25">
      <c r="A20" s="18"/>
      <c r="B20" s="51">
        <v>14</v>
      </c>
      <c r="C20" s="20" t="s">
        <v>257</v>
      </c>
      <c r="D20" s="21">
        <v>18.379255000000001</v>
      </c>
      <c r="E20" s="22">
        <v>24.261528000000002</v>
      </c>
      <c r="F20" s="22">
        <f t="shared" si="0"/>
        <v>24.257698719644395</v>
      </c>
      <c r="G20" s="22">
        <v>11.474739938967105</v>
      </c>
      <c r="H20" s="22">
        <v>12.782958780677291</v>
      </c>
      <c r="I20" s="23">
        <f t="shared" si="1"/>
        <v>0.47296031556491841</v>
      </c>
      <c r="J20" s="24">
        <f t="shared" si="2"/>
        <v>0.99984216656281477</v>
      </c>
      <c r="K20" s="5"/>
      <c r="L20" t="s">
        <v>247</v>
      </c>
      <c r="M20" s="6">
        <v>13.13536651675895</v>
      </c>
      <c r="N20" s="72">
        <v>0.99978615880613486</v>
      </c>
    </row>
    <row r="21" spans="1:14" x14ac:dyDescent="0.25">
      <c r="A21" s="18"/>
      <c r="B21" s="51">
        <v>15</v>
      </c>
      <c r="C21" s="20" t="s">
        <v>258</v>
      </c>
      <c r="D21" s="21">
        <v>63.871662999999998</v>
      </c>
      <c r="E21" s="22">
        <v>45.456259000000003</v>
      </c>
      <c r="F21" s="22">
        <f t="shared" si="0"/>
        <v>45.343510949875508</v>
      </c>
      <c r="G21" s="22">
        <v>21.158514791470225</v>
      </c>
      <c r="H21" s="22">
        <v>24.184996158405283</v>
      </c>
      <c r="I21" s="23">
        <f t="shared" si="1"/>
        <v>0.46546977813264889</v>
      </c>
      <c r="J21" s="24">
        <f t="shared" si="2"/>
        <v>0.99751963640200803</v>
      </c>
      <c r="K21" s="5"/>
      <c r="L21" t="s">
        <v>259</v>
      </c>
      <c r="M21" s="6">
        <v>25.850046343646682</v>
      </c>
      <c r="N21" s="72">
        <v>0.99978184078600141</v>
      </c>
    </row>
    <row r="22" spans="1:14" x14ac:dyDescent="0.25">
      <c r="A22" s="18"/>
      <c r="B22" s="51">
        <v>16</v>
      </c>
      <c r="C22" s="20" t="s">
        <v>259</v>
      </c>
      <c r="D22" s="21">
        <v>18.976248000000002</v>
      </c>
      <c r="E22" s="22">
        <v>25.855686999999996</v>
      </c>
      <c r="F22" s="22">
        <f t="shared" si="0"/>
        <v>25.850046343646682</v>
      </c>
      <c r="G22" s="22">
        <v>12.255822139075462</v>
      </c>
      <c r="H22" s="22">
        <v>13.594224204571219</v>
      </c>
      <c r="I22" s="23">
        <f t="shared" si="1"/>
        <v>0.47400876020333416</v>
      </c>
      <c r="J22" s="24">
        <f t="shared" si="2"/>
        <v>0.99978184078600141</v>
      </c>
      <c r="K22" s="5"/>
      <c r="L22" t="s">
        <v>265</v>
      </c>
      <c r="M22" s="6">
        <v>25.84409408492138</v>
      </c>
      <c r="N22" s="72">
        <v>0.99974314404076026</v>
      </c>
    </row>
    <row r="23" spans="1:14" x14ac:dyDescent="0.25">
      <c r="A23" s="18"/>
      <c r="B23" s="51">
        <v>17</v>
      </c>
      <c r="C23" s="20" t="s">
        <v>260</v>
      </c>
      <c r="D23" s="21">
        <v>1.3601380000000001</v>
      </c>
      <c r="E23" s="22">
        <v>1.614271</v>
      </c>
      <c r="F23" s="22">
        <f t="shared" si="0"/>
        <v>1.609119541473774</v>
      </c>
      <c r="G23" s="22">
        <v>0.76575696546206018</v>
      </c>
      <c r="H23" s="22">
        <v>0.84336257601171383</v>
      </c>
      <c r="I23" s="23">
        <f t="shared" si="1"/>
        <v>0.47436704584426048</v>
      </c>
      <c r="J23" s="24">
        <f t="shared" si="2"/>
        <v>0.99680880191354115</v>
      </c>
      <c r="K23" s="5"/>
      <c r="L23" t="s">
        <v>254</v>
      </c>
      <c r="M23" s="6">
        <v>8.9122521247809345</v>
      </c>
      <c r="N23" s="72">
        <v>0.99969165732913934</v>
      </c>
    </row>
    <row r="24" spans="1:14" x14ac:dyDescent="0.25">
      <c r="A24" s="18"/>
      <c r="B24" s="51">
        <v>18</v>
      </c>
      <c r="C24" s="20" t="s">
        <v>261</v>
      </c>
      <c r="D24" s="21">
        <v>3.8533690000000003</v>
      </c>
      <c r="E24" s="22">
        <v>4.423489</v>
      </c>
      <c r="F24" s="22">
        <f t="shared" si="0"/>
        <v>4.4219262347824042</v>
      </c>
      <c r="G24" s="22">
        <v>2.1129739374773635</v>
      </c>
      <c r="H24" s="22">
        <v>2.3089522973050407</v>
      </c>
      <c r="I24" s="23">
        <f t="shared" si="1"/>
        <v>0.47767134437937192</v>
      </c>
      <c r="J24" s="24">
        <f t="shared" si="2"/>
        <v>0.99964671208234135</v>
      </c>
      <c r="K24" s="5"/>
      <c r="L24" t="s">
        <v>261</v>
      </c>
      <c r="M24" s="6">
        <v>4.4219262347824042</v>
      </c>
      <c r="N24" s="72">
        <v>0.99964671208234135</v>
      </c>
    </row>
    <row r="25" spans="1:14" x14ac:dyDescent="0.25">
      <c r="A25" s="18"/>
      <c r="B25" s="51">
        <v>19</v>
      </c>
      <c r="C25" s="20" t="s">
        <v>262</v>
      </c>
      <c r="D25" s="21">
        <v>9.2563680000000002</v>
      </c>
      <c r="E25" s="22">
        <v>9.2130149999999986</v>
      </c>
      <c r="F25" s="22">
        <f t="shared" si="0"/>
        <v>9.2094947110927023</v>
      </c>
      <c r="G25" s="22">
        <v>4.4675471131813538</v>
      </c>
      <c r="H25" s="22">
        <v>4.7419475979113486</v>
      </c>
      <c r="I25" s="23">
        <f t="shared" si="1"/>
        <v>0.48491694772898497</v>
      </c>
      <c r="J25" s="24">
        <f t="shared" si="2"/>
        <v>0.99961790044764975</v>
      </c>
      <c r="K25" s="5"/>
      <c r="L25" t="s">
        <v>262</v>
      </c>
      <c r="M25" s="6">
        <v>9.2094947110927023</v>
      </c>
      <c r="N25" s="72">
        <v>0.99961790044764975</v>
      </c>
    </row>
    <row r="26" spans="1:14" x14ac:dyDescent="0.25">
      <c r="A26" s="18"/>
      <c r="B26" s="51">
        <v>20</v>
      </c>
      <c r="C26" s="20" t="s">
        <v>263</v>
      </c>
      <c r="D26" s="21">
        <v>50.693631000000003</v>
      </c>
      <c r="E26" s="22">
        <v>55.636656000000002</v>
      </c>
      <c r="F26" s="22">
        <f t="shared" si="0"/>
        <v>55.633736420673813</v>
      </c>
      <c r="G26" s="22">
        <v>26.987872486970446</v>
      </c>
      <c r="H26" s="22">
        <v>28.645863933703367</v>
      </c>
      <c r="I26" s="23">
        <f t="shared" si="1"/>
        <v>0.4850735904575294</v>
      </c>
      <c r="J26" s="24">
        <f t="shared" si="2"/>
        <v>0.99994752417675514</v>
      </c>
      <c r="K26" s="5"/>
      <c r="L26" t="s">
        <v>256</v>
      </c>
      <c r="M26" s="6">
        <v>35.156850351650064</v>
      </c>
      <c r="N26" s="72">
        <v>0.99954275498293144</v>
      </c>
    </row>
    <row r="27" spans="1:14" x14ac:dyDescent="0.25">
      <c r="A27" s="18"/>
      <c r="B27" s="51">
        <v>21</v>
      </c>
      <c r="C27" s="20" t="s">
        <v>264</v>
      </c>
      <c r="D27" s="21">
        <v>91.203563999999986</v>
      </c>
      <c r="E27" s="22">
        <v>85.196437000000003</v>
      </c>
      <c r="F27" s="22">
        <f t="shared" si="0"/>
        <v>85.187695077358512</v>
      </c>
      <c r="G27" s="22">
        <v>42.085616592721635</v>
      </c>
      <c r="H27" s="22">
        <v>43.102078484636877</v>
      </c>
      <c r="I27" s="23">
        <f t="shared" si="1"/>
        <v>0.49398329407509889</v>
      </c>
      <c r="J27" s="24">
        <f t="shared" si="2"/>
        <v>0.99989739098312891</v>
      </c>
      <c r="K27" s="5"/>
      <c r="L27" t="s">
        <v>268</v>
      </c>
      <c r="M27" s="6">
        <v>12.840991601373389</v>
      </c>
      <c r="N27" s="72">
        <v>0.99953869102094295</v>
      </c>
    </row>
    <row r="28" spans="1:14" x14ac:dyDescent="0.25">
      <c r="A28" s="18"/>
      <c r="B28" s="51">
        <v>22</v>
      </c>
      <c r="C28" s="20" t="s">
        <v>265</v>
      </c>
      <c r="D28" s="21">
        <v>19.110720000000001</v>
      </c>
      <c r="E28" s="22">
        <v>25.850734000000003</v>
      </c>
      <c r="F28" s="22">
        <f t="shared" si="0"/>
        <v>25.84409408492138</v>
      </c>
      <c r="G28" s="22">
        <v>12.240510367784736</v>
      </c>
      <c r="H28" s="22">
        <v>13.603583717136644</v>
      </c>
      <c r="I28" s="23">
        <f t="shared" si="1"/>
        <v>0.47350726551070987</v>
      </c>
      <c r="J28" s="24">
        <f t="shared" si="2"/>
        <v>0.99974314404076026</v>
      </c>
      <c r="K28" s="5"/>
      <c r="L28" t="s">
        <v>267</v>
      </c>
      <c r="M28" s="6">
        <v>4.9817479704361176</v>
      </c>
      <c r="N28" s="72">
        <v>0.99948698372914935</v>
      </c>
    </row>
    <row r="29" spans="1:14" x14ac:dyDescent="0.25">
      <c r="A29" s="18"/>
      <c r="B29" s="51">
        <v>23</v>
      </c>
      <c r="C29" s="20" t="s">
        <v>266</v>
      </c>
      <c r="D29" s="21">
        <v>3.6997760000000004</v>
      </c>
      <c r="E29" s="22">
        <v>3.3920330000000005</v>
      </c>
      <c r="F29" s="22">
        <f t="shared" si="0"/>
        <v>3.3862133397463481</v>
      </c>
      <c r="G29" s="22">
        <v>1.6172860636591508</v>
      </c>
      <c r="H29" s="22">
        <v>1.7689272760871972</v>
      </c>
      <c r="I29" s="23">
        <f t="shared" si="1"/>
        <v>0.47678960188746705</v>
      </c>
      <c r="J29" s="24">
        <f t="shared" si="2"/>
        <v>0.99828431496578829</v>
      </c>
      <c r="K29" s="5"/>
      <c r="L29" t="s">
        <v>266</v>
      </c>
      <c r="M29" s="6">
        <v>3.3862133397463481</v>
      </c>
      <c r="N29" s="72">
        <v>0.99828431496578829</v>
      </c>
    </row>
    <row r="30" spans="1:14" x14ac:dyDescent="0.25">
      <c r="A30" s="18"/>
      <c r="B30" s="51">
        <v>24</v>
      </c>
      <c r="C30" s="20" t="s">
        <v>267</v>
      </c>
      <c r="D30" s="21">
        <v>3.9676589999999998</v>
      </c>
      <c r="E30" s="22">
        <v>4.984305</v>
      </c>
      <c r="F30" s="22">
        <f t="shared" si="0"/>
        <v>4.9817479704361176</v>
      </c>
      <c r="G30" s="22">
        <v>2.3206621664430713</v>
      </c>
      <c r="H30" s="22">
        <v>2.6610858039930463</v>
      </c>
      <c r="I30" s="23">
        <f t="shared" si="1"/>
        <v>0.46559393264318122</v>
      </c>
      <c r="J30" s="24">
        <f t="shared" si="2"/>
        <v>0.99948698372914935</v>
      </c>
      <c r="K30" s="5"/>
      <c r="L30" t="s">
        <v>258</v>
      </c>
      <c r="M30" s="6">
        <v>45.343510949875508</v>
      </c>
      <c r="N30" s="72">
        <v>0.99751963640200803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8.0218439999999998</v>
      </c>
      <c r="E31" s="29">
        <v>12.846917999999999</v>
      </c>
      <c r="F31" s="29">
        <f t="shared" si="0"/>
        <v>12.840991601373389</v>
      </c>
      <c r="G31" s="29">
        <v>6.0962299691418593</v>
      </c>
      <c r="H31" s="29">
        <v>6.7447616322315298</v>
      </c>
      <c r="I31" s="30">
        <f t="shared" si="1"/>
        <v>0.47452859659739871</v>
      </c>
      <c r="J31" s="31">
        <f t="shared" si="2"/>
        <v>0.99953869102094295</v>
      </c>
      <c r="K31" s="5"/>
      <c r="L31" t="s">
        <v>260</v>
      </c>
      <c r="M31" s="6">
        <v>1.609119541473774</v>
      </c>
      <c r="N31" s="72">
        <v>0.99680880191354115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2"/>
  <sheetViews>
    <sheetView topLeftCell="A7" workbookViewId="0">
      <selection activeCell="J6" sqref="J6:N3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16</v>
      </c>
      <c r="B1" s="47" t="s">
        <v>232</v>
      </c>
      <c r="C1" s="47" t="s">
        <v>438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484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89.25" x14ac:dyDescent="0.25">
      <c r="A6" s="18"/>
      <c r="B6" s="20">
        <v>3000612</v>
      </c>
      <c r="C6" s="20" t="s">
        <v>442</v>
      </c>
      <c r="D6" s="20">
        <v>87</v>
      </c>
      <c r="E6" s="20" t="s">
        <v>466</v>
      </c>
      <c r="F6" s="20">
        <v>11</v>
      </c>
      <c r="G6" s="20" t="s">
        <v>109</v>
      </c>
      <c r="H6" s="20">
        <v>124</v>
      </c>
      <c r="I6" s="20" t="s">
        <v>342</v>
      </c>
      <c r="J6" s="66">
        <v>1.5852169999999999</v>
      </c>
      <c r="K6" s="67">
        <v>1.0713290000000006</v>
      </c>
      <c r="L6" s="68">
        <v>1.0713138709834311</v>
      </c>
      <c r="M6" s="67"/>
      <c r="N6" s="68"/>
    </row>
    <row r="7" spans="1:14" ht="76.5" x14ac:dyDescent="0.25">
      <c r="A7" s="18"/>
      <c r="B7" s="20">
        <v>3000612</v>
      </c>
      <c r="C7" s="20" t="s">
        <v>442</v>
      </c>
      <c r="D7" s="20">
        <v>87</v>
      </c>
      <c r="E7" s="20" t="s">
        <v>466</v>
      </c>
      <c r="F7" s="20">
        <v>136</v>
      </c>
      <c r="G7" s="20" t="s">
        <v>143</v>
      </c>
      <c r="H7" s="20">
        <v>136</v>
      </c>
      <c r="I7" s="20" t="s">
        <v>485</v>
      </c>
      <c r="J7" s="66">
        <v>1.7000000000000001E-2</v>
      </c>
      <c r="K7" s="67">
        <v>1.7000000000000001E-2</v>
      </c>
      <c r="L7" s="68">
        <v>1.4840190138784237E-2</v>
      </c>
      <c r="M7" s="67"/>
      <c r="N7" s="68"/>
    </row>
    <row r="8" spans="1:14" ht="63.75" x14ac:dyDescent="0.25">
      <c r="A8" s="18"/>
      <c r="B8" s="20">
        <v>3000612</v>
      </c>
      <c r="C8" s="20" t="s">
        <v>442</v>
      </c>
      <c r="D8" s="20">
        <v>87</v>
      </c>
      <c r="E8" s="20" t="s">
        <v>466</v>
      </c>
      <c r="F8" s="20">
        <v>137</v>
      </c>
      <c r="G8" s="20" t="s">
        <v>144</v>
      </c>
      <c r="H8" s="20">
        <v>137</v>
      </c>
      <c r="I8" s="20" t="s">
        <v>345</v>
      </c>
      <c r="J8" s="66">
        <v>10.700432000000001</v>
      </c>
      <c r="K8" s="67">
        <v>11.989049000000007</v>
      </c>
      <c r="L8" s="68">
        <v>11.851620729148888</v>
      </c>
      <c r="M8" s="67"/>
      <c r="N8" s="68"/>
    </row>
    <row r="9" spans="1:14" ht="51" x14ac:dyDescent="0.25">
      <c r="A9" s="18"/>
      <c r="B9" s="20">
        <v>3000612</v>
      </c>
      <c r="C9" s="20" t="s">
        <v>442</v>
      </c>
      <c r="D9" s="20">
        <v>87</v>
      </c>
      <c r="E9" s="20" t="s">
        <v>466</v>
      </c>
      <c r="F9" s="20">
        <v>440</v>
      </c>
      <c r="G9" s="20" t="s">
        <v>205</v>
      </c>
      <c r="H9" s="20">
        <v>440</v>
      </c>
      <c r="I9" s="20" t="s">
        <v>346</v>
      </c>
      <c r="J9" s="66">
        <v>8.7838000000000013E-2</v>
      </c>
      <c r="K9" s="67">
        <v>0.13778100000000004</v>
      </c>
      <c r="L9" s="68">
        <v>0.13419414607596991</v>
      </c>
      <c r="M9" s="67"/>
      <c r="N9" s="68"/>
    </row>
    <row r="10" spans="1:14" ht="51" x14ac:dyDescent="0.25">
      <c r="A10" s="18"/>
      <c r="B10" s="20">
        <v>3000612</v>
      </c>
      <c r="C10" s="20" t="s">
        <v>442</v>
      </c>
      <c r="D10" s="20">
        <v>87</v>
      </c>
      <c r="E10" s="20" t="s">
        <v>466</v>
      </c>
      <c r="F10" s="20">
        <v>441</v>
      </c>
      <c r="G10" s="20" t="s">
        <v>206</v>
      </c>
      <c r="H10" s="20">
        <v>441</v>
      </c>
      <c r="I10" s="20" t="s">
        <v>347</v>
      </c>
      <c r="J10" s="66">
        <v>1.785423</v>
      </c>
      <c r="K10" s="67">
        <v>2.1077099999999991</v>
      </c>
      <c r="L10" s="68">
        <v>2.104591886542039</v>
      </c>
      <c r="M10" s="67"/>
      <c r="N10" s="68"/>
    </row>
    <row r="11" spans="1:14" ht="51" x14ac:dyDescent="0.25">
      <c r="A11" s="18"/>
      <c r="B11" s="20">
        <v>3000612</v>
      </c>
      <c r="C11" s="20" t="s">
        <v>442</v>
      </c>
      <c r="D11" s="20">
        <v>87</v>
      </c>
      <c r="E11" s="20" t="s">
        <v>466</v>
      </c>
      <c r="F11" s="20">
        <v>442</v>
      </c>
      <c r="G11" s="20" t="s">
        <v>207</v>
      </c>
      <c r="H11" s="20">
        <v>442</v>
      </c>
      <c r="I11" s="20" t="s">
        <v>348</v>
      </c>
      <c r="J11" s="66">
        <v>0.20401699999999998</v>
      </c>
      <c r="K11" s="67">
        <v>0.39199100000000003</v>
      </c>
      <c r="L11" s="68">
        <v>0.3873686311126221</v>
      </c>
      <c r="M11" s="67"/>
      <c r="N11" s="68"/>
    </row>
    <row r="12" spans="1:14" ht="51" x14ac:dyDescent="0.25">
      <c r="A12" s="18"/>
      <c r="B12" s="20">
        <v>3000612</v>
      </c>
      <c r="C12" s="20" t="s">
        <v>442</v>
      </c>
      <c r="D12" s="20">
        <v>87</v>
      </c>
      <c r="E12" s="20" t="s">
        <v>466</v>
      </c>
      <c r="F12" s="20">
        <v>443</v>
      </c>
      <c r="G12" s="20" t="s">
        <v>208</v>
      </c>
      <c r="H12" s="20">
        <v>443</v>
      </c>
      <c r="I12" s="20" t="s">
        <v>349</v>
      </c>
      <c r="J12" s="66">
        <v>1.5910609999999996</v>
      </c>
      <c r="K12" s="67">
        <v>1.8357830000000002</v>
      </c>
      <c r="L12" s="68">
        <v>1.8268290942069143</v>
      </c>
      <c r="M12" s="67"/>
      <c r="N12" s="68"/>
    </row>
    <row r="13" spans="1:14" ht="51" x14ac:dyDescent="0.25">
      <c r="A13" s="18"/>
      <c r="B13" s="20">
        <v>3000612</v>
      </c>
      <c r="C13" s="20" t="s">
        <v>442</v>
      </c>
      <c r="D13" s="20">
        <v>87</v>
      </c>
      <c r="E13" s="20" t="s">
        <v>466</v>
      </c>
      <c r="F13" s="20">
        <v>444</v>
      </c>
      <c r="G13" s="20" t="s">
        <v>209</v>
      </c>
      <c r="H13" s="20">
        <v>444</v>
      </c>
      <c r="I13" s="20" t="s">
        <v>350</v>
      </c>
      <c r="J13" s="66">
        <v>1.159883</v>
      </c>
      <c r="K13" s="67">
        <v>2.2282820000000001</v>
      </c>
      <c r="L13" s="68">
        <v>2.0705670719471527</v>
      </c>
      <c r="M13" s="67"/>
      <c r="N13" s="68"/>
    </row>
    <row r="14" spans="1:14" ht="51" x14ac:dyDescent="0.25">
      <c r="A14" s="18"/>
      <c r="B14" s="20">
        <v>3000612</v>
      </c>
      <c r="C14" s="20" t="s">
        <v>442</v>
      </c>
      <c r="D14" s="20">
        <v>87</v>
      </c>
      <c r="E14" s="20" t="s">
        <v>466</v>
      </c>
      <c r="F14" s="20">
        <v>445</v>
      </c>
      <c r="G14" s="20" t="s">
        <v>210</v>
      </c>
      <c r="H14" s="20">
        <v>445</v>
      </c>
      <c r="I14" s="20" t="s">
        <v>351</v>
      </c>
      <c r="J14" s="66">
        <v>1.652871</v>
      </c>
      <c r="K14" s="67">
        <v>2.2397680000000002</v>
      </c>
      <c r="L14" s="68">
        <v>2.2334097103594104</v>
      </c>
      <c r="M14" s="67"/>
      <c r="N14" s="68"/>
    </row>
    <row r="15" spans="1:14" ht="51" x14ac:dyDescent="0.25">
      <c r="A15" s="18"/>
      <c r="B15" s="20">
        <v>3000612</v>
      </c>
      <c r="C15" s="20" t="s">
        <v>442</v>
      </c>
      <c r="D15" s="20">
        <v>87</v>
      </c>
      <c r="E15" s="20" t="s">
        <v>466</v>
      </c>
      <c r="F15" s="20">
        <v>446</v>
      </c>
      <c r="G15" s="20" t="s">
        <v>211</v>
      </c>
      <c r="H15" s="20">
        <v>446</v>
      </c>
      <c r="I15" s="20" t="s">
        <v>352</v>
      </c>
      <c r="J15" s="66">
        <v>2.2188750000000006</v>
      </c>
      <c r="K15" s="67">
        <v>4.6553879999999985</v>
      </c>
      <c r="L15" s="68">
        <v>4.5969738243265965</v>
      </c>
      <c r="M15" s="67"/>
      <c r="N15" s="68"/>
    </row>
    <row r="16" spans="1:14" ht="51" x14ac:dyDescent="0.25">
      <c r="A16" s="18"/>
      <c r="B16" s="20">
        <v>3000612</v>
      </c>
      <c r="C16" s="20" t="s">
        <v>442</v>
      </c>
      <c r="D16" s="20">
        <v>87</v>
      </c>
      <c r="E16" s="20" t="s">
        <v>466</v>
      </c>
      <c r="F16" s="20">
        <v>447</v>
      </c>
      <c r="G16" s="20" t="s">
        <v>212</v>
      </c>
      <c r="H16" s="20">
        <v>447</v>
      </c>
      <c r="I16" s="20" t="s">
        <v>353</v>
      </c>
      <c r="J16" s="66">
        <v>0.6000970000000001</v>
      </c>
      <c r="K16" s="67">
        <v>0.4962560000000002</v>
      </c>
      <c r="L16" s="68">
        <v>0.49021380535236858</v>
      </c>
      <c r="M16" s="67"/>
      <c r="N16" s="68"/>
    </row>
    <row r="17" spans="1:14" ht="51" x14ac:dyDescent="0.25">
      <c r="A17" s="18"/>
      <c r="B17" s="20">
        <v>3000612</v>
      </c>
      <c r="C17" s="20" t="s">
        <v>442</v>
      </c>
      <c r="D17" s="20">
        <v>87</v>
      </c>
      <c r="E17" s="20" t="s">
        <v>466</v>
      </c>
      <c r="F17" s="20">
        <v>448</v>
      </c>
      <c r="G17" s="20" t="s">
        <v>213</v>
      </c>
      <c r="H17" s="20">
        <v>448</v>
      </c>
      <c r="I17" s="20" t="s">
        <v>354</v>
      </c>
      <c r="J17" s="66">
        <v>1.5261299999999995</v>
      </c>
      <c r="K17" s="67">
        <v>3.5900669999999995</v>
      </c>
      <c r="L17" s="68">
        <v>3.1747178827245079</v>
      </c>
      <c r="M17" s="67">
        <v>13631.1591796875</v>
      </c>
      <c r="N17" s="68">
        <v>4705.77294921875</v>
      </c>
    </row>
    <row r="18" spans="1:14" ht="51" x14ac:dyDescent="0.25">
      <c r="A18" s="18"/>
      <c r="B18" s="20">
        <v>3000612</v>
      </c>
      <c r="C18" s="20" t="s">
        <v>442</v>
      </c>
      <c r="D18" s="20">
        <v>87</v>
      </c>
      <c r="E18" s="20" t="s">
        <v>466</v>
      </c>
      <c r="F18" s="20">
        <v>449</v>
      </c>
      <c r="G18" s="20" t="s">
        <v>214</v>
      </c>
      <c r="H18" s="20">
        <v>449</v>
      </c>
      <c r="I18" s="20" t="s">
        <v>355</v>
      </c>
      <c r="J18" s="66">
        <v>2.532941999999998</v>
      </c>
      <c r="K18" s="67">
        <v>3.1164899999999993</v>
      </c>
      <c r="L18" s="68">
        <v>3.0938866417345707</v>
      </c>
      <c r="M18" s="67"/>
      <c r="N18" s="68"/>
    </row>
    <row r="19" spans="1:14" ht="51" x14ac:dyDescent="0.25">
      <c r="A19" s="18"/>
      <c r="B19" s="20">
        <v>3000612</v>
      </c>
      <c r="C19" s="20" t="s">
        <v>442</v>
      </c>
      <c r="D19" s="20">
        <v>87</v>
      </c>
      <c r="E19" s="20" t="s">
        <v>466</v>
      </c>
      <c r="F19" s="20">
        <v>450</v>
      </c>
      <c r="G19" s="20" t="s">
        <v>215</v>
      </c>
      <c r="H19" s="20">
        <v>450</v>
      </c>
      <c r="I19" s="20" t="s">
        <v>356</v>
      </c>
      <c r="J19" s="66">
        <v>1.4191269999999991</v>
      </c>
      <c r="K19" s="67">
        <v>1.6613729999999998</v>
      </c>
      <c r="L19" s="68">
        <v>1.6311334735972878</v>
      </c>
      <c r="M19" s="67"/>
      <c r="N19" s="68"/>
    </row>
    <row r="20" spans="1:14" ht="51" x14ac:dyDescent="0.25">
      <c r="A20" s="18"/>
      <c r="B20" s="20">
        <v>3000612</v>
      </c>
      <c r="C20" s="20" t="s">
        <v>442</v>
      </c>
      <c r="D20" s="20">
        <v>87</v>
      </c>
      <c r="E20" s="20" t="s">
        <v>466</v>
      </c>
      <c r="F20" s="20">
        <v>451</v>
      </c>
      <c r="G20" s="20" t="s">
        <v>216</v>
      </c>
      <c r="H20" s="20">
        <v>451</v>
      </c>
      <c r="I20" s="20" t="s">
        <v>357</v>
      </c>
      <c r="J20" s="66">
        <v>4.714874</v>
      </c>
      <c r="K20" s="67">
        <v>8.0374899999999947</v>
      </c>
      <c r="L20" s="68">
        <v>7.3780769858731219</v>
      </c>
      <c r="M20" s="67"/>
      <c r="N20" s="68"/>
    </row>
    <row r="21" spans="1:14" ht="51" x14ac:dyDescent="0.25">
      <c r="A21" s="18"/>
      <c r="B21" s="20">
        <v>3000612</v>
      </c>
      <c r="C21" s="20" t="s">
        <v>442</v>
      </c>
      <c r="D21" s="20">
        <v>87</v>
      </c>
      <c r="E21" s="20" t="s">
        <v>466</v>
      </c>
      <c r="F21" s="20">
        <v>452</v>
      </c>
      <c r="G21" s="20" t="s">
        <v>217</v>
      </c>
      <c r="H21" s="20">
        <v>452</v>
      </c>
      <c r="I21" s="20" t="s">
        <v>358</v>
      </c>
      <c r="J21" s="66">
        <v>2.8935330000000006</v>
      </c>
      <c r="K21" s="67">
        <v>3.7842069999999999</v>
      </c>
      <c r="L21" s="68">
        <v>3.7402383909502532</v>
      </c>
      <c r="M21" s="67">
        <v>7627.4306640625</v>
      </c>
      <c r="N21" s="68">
        <v>7218.236328125</v>
      </c>
    </row>
    <row r="22" spans="1:14" ht="51" x14ac:dyDescent="0.25">
      <c r="A22" s="18"/>
      <c r="B22" s="20">
        <v>3000612</v>
      </c>
      <c r="C22" s="20" t="s">
        <v>442</v>
      </c>
      <c r="D22" s="20">
        <v>87</v>
      </c>
      <c r="E22" s="20" t="s">
        <v>466</v>
      </c>
      <c r="F22" s="20">
        <v>453</v>
      </c>
      <c r="G22" s="20" t="s">
        <v>218</v>
      </c>
      <c r="H22" s="20">
        <v>453</v>
      </c>
      <c r="I22" s="20" t="s">
        <v>359</v>
      </c>
      <c r="J22" s="66">
        <v>1.5400460000000002</v>
      </c>
      <c r="K22" s="67">
        <v>1.247352</v>
      </c>
      <c r="L22" s="68">
        <v>1.2455247353569803</v>
      </c>
      <c r="M22" s="67"/>
      <c r="N22" s="68"/>
    </row>
    <row r="23" spans="1:14" ht="51" x14ac:dyDescent="0.25">
      <c r="A23" s="18"/>
      <c r="B23" s="20">
        <v>3000612</v>
      </c>
      <c r="C23" s="20" t="s">
        <v>442</v>
      </c>
      <c r="D23" s="20">
        <v>87</v>
      </c>
      <c r="E23" s="20" t="s">
        <v>466</v>
      </c>
      <c r="F23" s="20">
        <v>454</v>
      </c>
      <c r="G23" s="20" t="s">
        <v>219</v>
      </c>
      <c r="H23" s="20">
        <v>454</v>
      </c>
      <c r="I23" s="20" t="s">
        <v>360</v>
      </c>
      <c r="J23" s="66">
        <v>1.823224</v>
      </c>
      <c r="K23" s="67">
        <v>1.9814699999999998</v>
      </c>
      <c r="L23" s="68">
        <v>1.9715525122010149</v>
      </c>
      <c r="M23" s="67"/>
      <c r="N23" s="68"/>
    </row>
    <row r="24" spans="1:14" ht="51" x14ac:dyDescent="0.25">
      <c r="A24" s="18"/>
      <c r="B24" s="20">
        <v>3000612</v>
      </c>
      <c r="C24" s="20" t="s">
        <v>442</v>
      </c>
      <c r="D24" s="20">
        <v>87</v>
      </c>
      <c r="E24" s="20" t="s">
        <v>466</v>
      </c>
      <c r="F24" s="20">
        <v>455</v>
      </c>
      <c r="G24" s="20" t="s">
        <v>220</v>
      </c>
      <c r="H24" s="20">
        <v>455</v>
      </c>
      <c r="I24" s="20" t="s">
        <v>361</v>
      </c>
      <c r="J24" s="66">
        <v>0.76643199999999989</v>
      </c>
      <c r="K24" s="67">
        <v>0.96812199999999982</v>
      </c>
      <c r="L24" s="68">
        <v>0.96652773119967605</v>
      </c>
      <c r="M24" s="67"/>
      <c r="N24" s="68"/>
    </row>
    <row r="25" spans="1:14" ht="51" x14ac:dyDescent="0.25">
      <c r="A25" s="18"/>
      <c r="B25" s="20">
        <v>3000612</v>
      </c>
      <c r="C25" s="20" t="s">
        <v>442</v>
      </c>
      <c r="D25" s="20">
        <v>87</v>
      </c>
      <c r="E25" s="20" t="s">
        <v>466</v>
      </c>
      <c r="F25" s="20">
        <v>456</v>
      </c>
      <c r="G25" s="20" t="s">
        <v>221</v>
      </c>
      <c r="H25" s="20">
        <v>456</v>
      </c>
      <c r="I25" s="20" t="s">
        <v>362</v>
      </c>
      <c r="J25" s="66">
        <v>0.31208100000000005</v>
      </c>
      <c r="K25" s="67">
        <v>0.32946799999999993</v>
      </c>
      <c r="L25" s="68">
        <v>0.31010427686851472</v>
      </c>
      <c r="M25" s="67"/>
      <c r="N25" s="68"/>
    </row>
    <row r="26" spans="1:14" ht="51" x14ac:dyDescent="0.25">
      <c r="A26" s="18"/>
      <c r="B26" s="20">
        <v>3000612</v>
      </c>
      <c r="C26" s="20" t="s">
        <v>442</v>
      </c>
      <c r="D26" s="20">
        <v>87</v>
      </c>
      <c r="E26" s="20" t="s">
        <v>466</v>
      </c>
      <c r="F26" s="20">
        <v>457</v>
      </c>
      <c r="G26" s="20" t="s">
        <v>222</v>
      </c>
      <c r="H26" s="20">
        <v>457</v>
      </c>
      <c r="I26" s="20" t="s">
        <v>363</v>
      </c>
      <c r="J26" s="66">
        <v>1.7089549999999991</v>
      </c>
      <c r="K26" s="67">
        <v>1.7850359999999987</v>
      </c>
      <c r="L26" s="68">
        <v>1.770310279323553</v>
      </c>
      <c r="M26" s="67"/>
      <c r="N26" s="68"/>
    </row>
    <row r="27" spans="1:14" ht="51" x14ac:dyDescent="0.25">
      <c r="A27" s="18"/>
      <c r="B27" s="20">
        <v>3000612</v>
      </c>
      <c r="C27" s="20" t="s">
        <v>442</v>
      </c>
      <c r="D27" s="20">
        <v>87</v>
      </c>
      <c r="E27" s="20" t="s">
        <v>466</v>
      </c>
      <c r="F27" s="20">
        <v>458</v>
      </c>
      <c r="G27" s="20" t="s">
        <v>223</v>
      </c>
      <c r="H27" s="20">
        <v>458</v>
      </c>
      <c r="I27" s="20" t="s">
        <v>364</v>
      </c>
      <c r="J27" s="66">
        <v>1.3775409999999997</v>
      </c>
      <c r="K27" s="67">
        <v>1.7871840000000005</v>
      </c>
      <c r="L27" s="68">
        <v>1.7815731328591937</v>
      </c>
      <c r="M27" s="67"/>
      <c r="N27" s="68"/>
    </row>
    <row r="28" spans="1:14" ht="51" x14ac:dyDescent="0.25">
      <c r="A28" s="18"/>
      <c r="B28" s="20">
        <v>3000612</v>
      </c>
      <c r="C28" s="20" t="s">
        <v>442</v>
      </c>
      <c r="D28" s="20">
        <v>87</v>
      </c>
      <c r="E28" s="20" t="s">
        <v>466</v>
      </c>
      <c r="F28" s="20">
        <v>459</v>
      </c>
      <c r="G28" s="20" t="s">
        <v>224</v>
      </c>
      <c r="H28" s="20">
        <v>459</v>
      </c>
      <c r="I28" s="20" t="s">
        <v>365</v>
      </c>
      <c r="J28" s="66">
        <v>2.4824479999999984</v>
      </c>
      <c r="K28" s="67">
        <v>2.4602889999999982</v>
      </c>
      <c r="L28" s="68">
        <v>2.4259647794242483</v>
      </c>
      <c r="M28" s="67"/>
      <c r="N28" s="68"/>
    </row>
    <row r="29" spans="1:14" ht="51" x14ac:dyDescent="0.25">
      <c r="A29" s="18"/>
      <c r="B29" s="20">
        <v>3000612</v>
      </c>
      <c r="C29" s="20" t="s">
        <v>442</v>
      </c>
      <c r="D29" s="20">
        <v>87</v>
      </c>
      <c r="E29" s="20" t="s">
        <v>466</v>
      </c>
      <c r="F29" s="20">
        <v>460</v>
      </c>
      <c r="G29" s="20" t="s">
        <v>225</v>
      </c>
      <c r="H29" s="20">
        <v>460</v>
      </c>
      <c r="I29" s="20" t="s">
        <v>366</v>
      </c>
      <c r="J29" s="66">
        <v>9.4741089999999986</v>
      </c>
      <c r="K29" s="67">
        <v>10.564969</v>
      </c>
      <c r="L29" s="68">
        <v>10.558751668431796</v>
      </c>
      <c r="M29" s="67"/>
      <c r="N29" s="68"/>
    </row>
    <row r="30" spans="1:14" ht="51" x14ac:dyDescent="0.25">
      <c r="A30" s="18"/>
      <c r="B30" s="20">
        <v>3000612</v>
      </c>
      <c r="C30" s="20" t="s">
        <v>442</v>
      </c>
      <c r="D30" s="20">
        <v>87</v>
      </c>
      <c r="E30" s="20" t="s">
        <v>466</v>
      </c>
      <c r="F30" s="20">
        <v>461</v>
      </c>
      <c r="G30" s="20" t="s">
        <v>226</v>
      </c>
      <c r="H30" s="20">
        <v>461</v>
      </c>
      <c r="I30" s="20" t="s">
        <v>367</v>
      </c>
      <c r="J30" s="66">
        <v>1.2845510000000002</v>
      </c>
      <c r="K30" s="67">
        <v>1.3045350000000002</v>
      </c>
      <c r="L30" s="68">
        <v>1.3009941480704583</v>
      </c>
      <c r="M30" s="67"/>
      <c r="N30" s="68"/>
    </row>
    <row r="31" spans="1:14" ht="51" x14ac:dyDescent="0.25">
      <c r="A31" s="18"/>
      <c r="B31" s="20">
        <v>3000612</v>
      </c>
      <c r="C31" s="20" t="s">
        <v>442</v>
      </c>
      <c r="D31" s="20">
        <v>87</v>
      </c>
      <c r="E31" s="20" t="s">
        <v>466</v>
      </c>
      <c r="F31" s="20">
        <v>462</v>
      </c>
      <c r="G31" s="20" t="s">
        <v>227</v>
      </c>
      <c r="H31" s="20">
        <v>462</v>
      </c>
      <c r="I31" s="20" t="s">
        <v>368</v>
      </c>
      <c r="J31" s="66">
        <v>1.3379609999999995</v>
      </c>
      <c r="K31" s="67">
        <v>1.3895719999999998</v>
      </c>
      <c r="L31" s="68">
        <v>1.3858853577112313</v>
      </c>
      <c r="M31" s="67"/>
      <c r="N31" s="68"/>
    </row>
    <row r="32" spans="1:14" ht="51" x14ac:dyDescent="0.25">
      <c r="A32" s="18"/>
      <c r="B32" s="20">
        <v>3000612</v>
      </c>
      <c r="C32" s="20" t="s">
        <v>442</v>
      </c>
      <c r="D32" s="20">
        <v>87</v>
      </c>
      <c r="E32" s="20" t="s">
        <v>466</v>
      </c>
      <c r="F32" s="20">
        <v>463</v>
      </c>
      <c r="G32" s="20" t="s">
        <v>228</v>
      </c>
      <c r="H32" s="20">
        <v>463</v>
      </c>
      <c r="I32" s="20" t="s">
        <v>369</v>
      </c>
      <c r="J32" s="66">
        <v>1.7104920000000001</v>
      </c>
      <c r="K32" s="67">
        <v>1.9255889999999998</v>
      </c>
      <c r="L32" s="68">
        <v>1.9183500826438831</v>
      </c>
      <c r="M32" s="67"/>
      <c r="N32" s="68"/>
    </row>
    <row r="33" spans="1:14" ht="51" x14ac:dyDescent="0.25">
      <c r="A33" s="18"/>
      <c r="B33" s="20">
        <v>3000612</v>
      </c>
      <c r="C33" s="20" t="s">
        <v>442</v>
      </c>
      <c r="D33" s="20">
        <v>87</v>
      </c>
      <c r="E33" s="20" t="s">
        <v>466</v>
      </c>
      <c r="F33" s="20">
        <v>464</v>
      </c>
      <c r="G33" s="20" t="s">
        <v>229</v>
      </c>
      <c r="H33" s="20">
        <v>464</v>
      </c>
      <c r="I33" s="20" t="s">
        <v>370</v>
      </c>
      <c r="J33" s="66">
        <v>2.128864000000001</v>
      </c>
      <c r="K33" s="67">
        <v>2.1859240000000004</v>
      </c>
      <c r="L33" s="68">
        <v>2.1739074577926658</v>
      </c>
      <c r="M33" s="67"/>
      <c r="N33" s="68"/>
    </row>
    <row r="34" spans="1:14" ht="89.25" x14ac:dyDescent="0.25">
      <c r="A34" s="18"/>
      <c r="B34" s="20">
        <v>3000613</v>
      </c>
      <c r="C34" s="20" t="s">
        <v>443</v>
      </c>
      <c r="D34" s="20">
        <v>394</v>
      </c>
      <c r="E34" s="20" t="s">
        <v>467</v>
      </c>
      <c r="F34" s="20">
        <v>11</v>
      </c>
      <c r="G34" s="20" t="s">
        <v>109</v>
      </c>
      <c r="H34" s="20">
        <v>124</v>
      </c>
      <c r="I34" s="20" t="s">
        <v>342</v>
      </c>
      <c r="J34" s="66">
        <v>1.4719000000000002</v>
      </c>
      <c r="K34" s="67">
        <v>0.82988000000000028</v>
      </c>
      <c r="L34" s="68">
        <v>0.82987795084773097</v>
      </c>
      <c r="M34" s="67"/>
      <c r="N34" s="68"/>
    </row>
    <row r="35" spans="1:14" ht="63.75" x14ac:dyDescent="0.25">
      <c r="A35" s="18"/>
      <c r="B35" s="20">
        <v>3000613</v>
      </c>
      <c r="C35" s="20" t="s">
        <v>443</v>
      </c>
      <c r="D35" s="20">
        <v>394</v>
      </c>
      <c r="E35" s="20" t="s">
        <v>467</v>
      </c>
      <c r="F35" s="20">
        <v>137</v>
      </c>
      <c r="G35" s="20" t="s">
        <v>144</v>
      </c>
      <c r="H35" s="20">
        <v>137</v>
      </c>
      <c r="I35" s="20" t="s">
        <v>345</v>
      </c>
      <c r="J35" s="66">
        <v>11.015010999999996</v>
      </c>
      <c r="K35" s="67">
        <v>14.270600999999996</v>
      </c>
      <c r="L35" s="68">
        <v>13.822447166876373</v>
      </c>
      <c r="M35" s="67"/>
      <c r="N35" s="68"/>
    </row>
    <row r="36" spans="1:14" ht="51" x14ac:dyDescent="0.25">
      <c r="A36" s="18"/>
      <c r="B36" s="20">
        <v>3000613</v>
      </c>
      <c r="C36" s="20" t="s">
        <v>443</v>
      </c>
      <c r="D36" s="20">
        <v>394</v>
      </c>
      <c r="E36" s="20" t="s">
        <v>467</v>
      </c>
      <c r="F36" s="20">
        <v>440</v>
      </c>
      <c r="G36" s="20" t="s">
        <v>205</v>
      </c>
      <c r="H36" s="20">
        <v>440</v>
      </c>
      <c r="I36" s="20" t="s">
        <v>346</v>
      </c>
      <c r="J36" s="66">
        <v>7.0000000000000001E-3</v>
      </c>
      <c r="K36" s="67">
        <v>7.0000000000000001E-3</v>
      </c>
      <c r="L36" s="68">
        <v>6.9799997563677607E-3</v>
      </c>
      <c r="M36" s="67"/>
      <c r="N36" s="68"/>
    </row>
    <row r="37" spans="1:14" ht="51" x14ac:dyDescent="0.25">
      <c r="A37" s="18"/>
      <c r="B37" s="20">
        <v>3000613</v>
      </c>
      <c r="C37" s="20" t="s">
        <v>443</v>
      </c>
      <c r="D37" s="20">
        <v>394</v>
      </c>
      <c r="E37" s="20" t="s">
        <v>467</v>
      </c>
      <c r="F37" s="20">
        <v>441</v>
      </c>
      <c r="G37" s="20" t="s">
        <v>206</v>
      </c>
      <c r="H37" s="20">
        <v>441</v>
      </c>
      <c r="I37" s="20" t="s">
        <v>347</v>
      </c>
      <c r="J37" s="66">
        <v>0.45792500000000014</v>
      </c>
      <c r="K37" s="67">
        <v>0.46010200000000012</v>
      </c>
      <c r="L37" s="68">
        <v>0.46006175081129186</v>
      </c>
      <c r="M37" s="67"/>
      <c r="N37" s="68"/>
    </row>
    <row r="38" spans="1:14" ht="51" x14ac:dyDescent="0.25">
      <c r="A38" s="18"/>
      <c r="B38" s="20">
        <v>3000613</v>
      </c>
      <c r="C38" s="20" t="s">
        <v>443</v>
      </c>
      <c r="D38" s="20">
        <v>394</v>
      </c>
      <c r="E38" s="20" t="s">
        <v>467</v>
      </c>
      <c r="F38" s="20">
        <v>442</v>
      </c>
      <c r="G38" s="20" t="s">
        <v>207</v>
      </c>
      <c r="H38" s="20">
        <v>442</v>
      </c>
      <c r="I38" s="20" t="s">
        <v>348</v>
      </c>
      <c r="J38" s="66">
        <v>0.36247199999999996</v>
      </c>
      <c r="K38" s="67">
        <v>0.36416799999999999</v>
      </c>
      <c r="L38" s="68">
        <v>0.36414256386342458</v>
      </c>
      <c r="M38" s="67"/>
      <c r="N38" s="68"/>
    </row>
    <row r="39" spans="1:14" ht="51" x14ac:dyDescent="0.25">
      <c r="A39" s="18"/>
      <c r="B39" s="20">
        <v>3000613</v>
      </c>
      <c r="C39" s="20" t="s">
        <v>443</v>
      </c>
      <c r="D39" s="20">
        <v>394</v>
      </c>
      <c r="E39" s="20" t="s">
        <v>467</v>
      </c>
      <c r="F39" s="20">
        <v>443</v>
      </c>
      <c r="G39" s="20" t="s">
        <v>208</v>
      </c>
      <c r="H39" s="20">
        <v>443</v>
      </c>
      <c r="I39" s="20" t="s">
        <v>349</v>
      </c>
      <c r="J39" s="66">
        <v>0.51344400000000001</v>
      </c>
      <c r="K39" s="67">
        <v>0.567774</v>
      </c>
      <c r="L39" s="68">
        <v>0.56573512116301572</v>
      </c>
      <c r="M39" s="67"/>
      <c r="N39" s="68"/>
    </row>
    <row r="40" spans="1:14" ht="51" x14ac:dyDescent="0.25">
      <c r="A40" s="18"/>
      <c r="B40" s="20">
        <v>3000613</v>
      </c>
      <c r="C40" s="20" t="s">
        <v>443</v>
      </c>
      <c r="D40" s="20">
        <v>394</v>
      </c>
      <c r="E40" s="20" t="s">
        <v>467</v>
      </c>
      <c r="F40" s="20">
        <v>444</v>
      </c>
      <c r="G40" s="20" t="s">
        <v>209</v>
      </c>
      <c r="H40" s="20">
        <v>444</v>
      </c>
      <c r="I40" s="20" t="s">
        <v>350</v>
      </c>
      <c r="J40" s="66">
        <v>0.23549200000000001</v>
      </c>
      <c r="K40" s="67">
        <v>0.29602400000000001</v>
      </c>
      <c r="L40" s="68">
        <v>0.29585194253013469</v>
      </c>
      <c r="M40" s="67"/>
      <c r="N40" s="68"/>
    </row>
    <row r="41" spans="1:14" ht="51" x14ac:dyDescent="0.25">
      <c r="A41" s="18"/>
      <c r="B41" s="20">
        <v>3000613</v>
      </c>
      <c r="C41" s="20" t="s">
        <v>443</v>
      </c>
      <c r="D41" s="20">
        <v>394</v>
      </c>
      <c r="E41" s="20" t="s">
        <v>467</v>
      </c>
      <c r="F41" s="20">
        <v>445</v>
      </c>
      <c r="G41" s="20" t="s">
        <v>210</v>
      </c>
      <c r="H41" s="20">
        <v>445</v>
      </c>
      <c r="I41" s="20" t="s">
        <v>351</v>
      </c>
      <c r="J41" s="66">
        <v>0.65263700000000013</v>
      </c>
      <c r="K41" s="67">
        <v>1.0597570000000003</v>
      </c>
      <c r="L41" s="68">
        <v>1.0594234591117129</v>
      </c>
      <c r="M41" s="67"/>
      <c r="N41" s="68"/>
    </row>
    <row r="42" spans="1:14" ht="51" x14ac:dyDescent="0.25">
      <c r="A42" s="18"/>
      <c r="B42" s="20">
        <v>3000613</v>
      </c>
      <c r="C42" s="20" t="s">
        <v>443</v>
      </c>
      <c r="D42" s="20">
        <v>394</v>
      </c>
      <c r="E42" s="20" t="s">
        <v>467</v>
      </c>
      <c r="F42" s="20">
        <v>446</v>
      </c>
      <c r="G42" s="20" t="s">
        <v>211</v>
      </c>
      <c r="H42" s="20">
        <v>446</v>
      </c>
      <c r="I42" s="20" t="s">
        <v>352</v>
      </c>
      <c r="J42" s="66">
        <v>0.27006000000000008</v>
      </c>
      <c r="K42" s="67">
        <v>0.28535500000000003</v>
      </c>
      <c r="L42" s="68">
        <v>0.28417156589796377</v>
      </c>
      <c r="M42" s="67"/>
      <c r="N42" s="68"/>
    </row>
    <row r="43" spans="1:14" ht="51" x14ac:dyDescent="0.25">
      <c r="A43" s="18"/>
      <c r="B43" s="20">
        <v>3000613</v>
      </c>
      <c r="C43" s="20" t="s">
        <v>443</v>
      </c>
      <c r="D43" s="20">
        <v>394</v>
      </c>
      <c r="E43" s="20" t="s">
        <v>467</v>
      </c>
      <c r="F43" s="20">
        <v>447</v>
      </c>
      <c r="G43" s="20" t="s">
        <v>212</v>
      </c>
      <c r="H43" s="20">
        <v>447</v>
      </c>
      <c r="I43" s="20" t="s">
        <v>353</v>
      </c>
      <c r="J43" s="66">
        <v>4.3823999999999995E-2</v>
      </c>
      <c r="K43" s="67">
        <v>8.3819999999999992E-2</v>
      </c>
      <c r="L43" s="68">
        <v>8.3705098455538973E-2</v>
      </c>
      <c r="M43" s="67"/>
      <c r="N43" s="68"/>
    </row>
    <row r="44" spans="1:14" ht="51" x14ac:dyDescent="0.25">
      <c r="A44" s="18"/>
      <c r="B44" s="20">
        <v>3000613</v>
      </c>
      <c r="C44" s="20" t="s">
        <v>443</v>
      </c>
      <c r="D44" s="20">
        <v>394</v>
      </c>
      <c r="E44" s="20" t="s">
        <v>467</v>
      </c>
      <c r="F44" s="20">
        <v>448</v>
      </c>
      <c r="G44" s="20" t="s">
        <v>213</v>
      </c>
      <c r="H44" s="20">
        <v>448</v>
      </c>
      <c r="I44" s="20" t="s">
        <v>354</v>
      </c>
      <c r="J44" s="66">
        <v>0.17188300000000001</v>
      </c>
      <c r="K44" s="67">
        <v>0.18037899999999998</v>
      </c>
      <c r="L44" s="68">
        <v>0.17617135142063489</v>
      </c>
      <c r="M44" s="67">
        <v>66.538459777832031</v>
      </c>
      <c r="N44" s="68">
        <v>81.307693481445313</v>
      </c>
    </row>
    <row r="45" spans="1:14" ht="51" x14ac:dyDescent="0.25">
      <c r="A45" s="18"/>
      <c r="B45" s="20">
        <v>3000613</v>
      </c>
      <c r="C45" s="20" t="s">
        <v>443</v>
      </c>
      <c r="D45" s="20">
        <v>394</v>
      </c>
      <c r="E45" s="20" t="s">
        <v>467</v>
      </c>
      <c r="F45" s="20">
        <v>449</v>
      </c>
      <c r="G45" s="20" t="s">
        <v>214</v>
      </c>
      <c r="H45" s="20">
        <v>449</v>
      </c>
      <c r="I45" s="20" t="s">
        <v>355</v>
      </c>
      <c r="J45" s="66">
        <v>0.37610700000000002</v>
      </c>
      <c r="K45" s="67">
        <v>0.40995100000000001</v>
      </c>
      <c r="L45" s="68">
        <v>0.40934072836535051</v>
      </c>
      <c r="M45" s="67"/>
      <c r="N45" s="68"/>
    </row>
    <row r="46" spans="1:14" ht="51" x14ac:dyDescent="0.25">
      <c r="A46" s="18"/>
      <c r="B46" s="20">
        <v>3000613</v>
      </c>
      <c r="C46" s="20" t="s">
        <v>443</v>
      </c>
      <c r="D46" s="20">
        <v>394</v>
      </c>
      <c r="E46" s="20" t="s">
        <v>467</v>
      </c>
      <c r="F46" s="20">
        <v>450</v>
      </c>
      <c r="G46" s="20" t="s">
        <v>215</v>
      </c>
      <c r="H46" s="20">
        <v>450</v>
      </c>
      <c r="I46" s="20" t="s">
        <v>356</v>
      </c>
      <c r="J46" s="66">
        <v>5.2211000000000007E-2</v>
      </c>
      <c r="K46" s="67">
        <v>5.7199000000000007E-2</v>
      </c>
      <c r="L46" s="68">
        <v>5.6195853572717169E-2</v>
      </c>
      <c r="M46" s="67"/>
      <c r="N46" s="68"/>
    </row>
    <row r="47" spans="1:14" ht="51" x14ac:dyDescent="0.25">
      <c r="A47" s="18"/>
      <c r="B47" s="20">
        <v>3000613</v>
      </c>
      <c r="C47" s="20" t="s">
        <v>443</v>
      </c>
      <c r="D47" s="20">
        <v>394</v>
      </c>
      <c r="E47" s="20" t="s">
        <v>467</v>
      </c>
      <c r="F47" s="20">
        <v>451</v>
      </c>
      <c r="G47" s="20" t="s">
        <v>216</v>
      </c>
      <c r="H47" s="20">
        <v>451</v>
      </c>
      <c r="I47" s="20" t="s">
        <v>357</v>
      </c>
      <c r="J47" s="66">
        <v>0.56724499999999989</v>
      </c>
      <c r="K47" s="67">
        <v>0.567245</v>
      </c>
      <c r="L47" s="68">
        <v>0.56231773559557041</v>
      </c>
      <c r="M47" s="67"/>
      <c r="N47" s="68"/>
    </row>
    <row r="48" spans="1:14" ht="51" x14ac:dyDescent="0.25">
      <c r="A48" s="18"/>
      <c r="B48" s="20">
        <v>3000613</v>
      </c>
      <c r="C48" s="20" t="s">
        <v>443</v>
      </c>
      <c r="D48" s="20">
        <v>394</v>
      </c>
      <c r="E48" s="20" t="s">
        <v>467</v>
      </c>
      <c r="F48" s="20">
        <v>452</v>
      </c>
      <c r="G48" s="20" t="s">
        <v>217</v>
      </c>
      <c r="H48" s="20">
        <v>452</v>
      </c>
      <c r="I48" s="20" t="s">
        <v>358</v>
      </c>
      <c r="J48" s="66">
        <v>5.0000000000000001E-3</v>
      </c>
      <c r="K48" s="67">
        <v>5.0000000000000001E-3</v>
      </c>
      <c r="L48" s="68">
        <v>5.0000001210719347E-3</v>
      </c>
      <c r="M48" s="67">
        <v>1600</v>
      </c>
      <c r="N48" s="68">
        <v>1564</v>
      </c>
    </row>
    <row r="49" spans="1:14" ht="51" x14ac:dyDescent="0.25">
      <c r="A49" s="18"/>
      <c r="B49" s="20">
        <v>3000613</v>
      </c>
      <c r="C49" s="20" t="s">
        <v>443</v>
      </c>
      <c r="D49" s="20">
        <v>394</v>
      </c>
      <c r="E49" s="20" t="s">
        <v>467</v>
      </c>
      <c r="F49" s="20">
        <v>453</v>
      </c>
      <c r="G49" s="20" t="s">
        <v>218</v>
      </c>
      <c r="H49" s="20">
        <v>453</v>
      </c>
      <c r="I49" s="20" t="s">
        <v>359</v>
      </c>
      <c r="J49" s="66">
        <v>9.4014E-2</v>
      </c>
      <c r="K49" s="67">
        <v>0.12539399999999998</v>
      </c>
      <c r="L49" s="68">
        <v>0.12539222017949214</v>
      </c>
      <c r="M49" s="67"/>
      <c r="N49" s="68"/>
    </row>
    <row r="50" spans="1:14" ht="51" x14ac:dyDescent="0.25">
      <c r="A50" s="18"/>
      <c r="B50" s="20">
        <v>3000613</v>
      </c>
      <c r="C50" s="20" t="s">
        <v>443</v>
      </c>
      <c r="D50" s="20">
        <v>394</v>
      </c>
      <c r="E50" s="20" t="s">
        <v>467</v>
      </c>
      <c r="F50" s="20">
        <v>454</v>
      </c>
      <c r="G50" s="20" t="s">
        <v>219</v>
      </c>
      <c r="H50" s="20">
        <v>454</v>
      </c>
      <c r="I50" s="20" t="s">
        <v>360</v>
      </c>
      <c r="J50" s="66">
        <v>0.92357199999999995</v>
      </c>
      <c r="K50" s="67">
        <v>1.1934819999999999</v>
      </c>
      <c r="L50" s="68">
        <v>1.190754649345763</v>
      </c>
      <c r="M50" s="67"/>
      <c r="N50" s="68"/>
    </row>
    <row r="51" spans="1:14" ht="51" x14ac:dyDescent="0.25">
      <c r="A51" s="18"/>
      <c r="B51" s="20">
        <v>3000613</v>
      </c>
      <c r="C51" s="20" t="s">
        <v>443</v>
      </c>
      <c r="D51" s="20">
        <v>394</v>
      </c>
      <c r="E51" s="20" t="s">
        <v>467</v>
      </c>
      <c r="F51" s="20">
        <v>455</v>
      </c>
      <c r="G51" s="20" t="s">
        <v>220</v>
      </c>
      <c r="H51" s="20">
        <v>455</v>
      </c>
      <c r="I51" s="20" t="s">
        <v>361</v>
      </c>
      <c r="J51" s="66">
        <v>5.2620000000000002E-3</v>
      </c>
      <c r="K51" s="67">
        <v>5.2620000000000002E-3</v>
      </c>
      <c r="L51" s="68">
        <v>5.1972699293401092E-3</v>
      </c>
      <c r="M51" s="67"/>
      <c r="N51" s="68"/>
    </row>
    <row r="52" spans="1:14" ht="51" x14ac:dyDescent="0.25">
      <c r="A52" s="18"/>
      <c r="B52" s="20">
        <v>3000613</v>
      </c>
      <c r="C52" s="20" t="s">
        <v>443</v>
      </c>
      <c r="D52" s="20">
        <v>394</v>
      </c>
      <c r="E52" s="20" t="s">
        <v>467</v>
      </c>
      <c r="F52" s="20">
        <v>456</v>
      </c>
      <c r="G52" s="20" t="s">
        <v>221</v>
      </c>
      <c r="H52" s="20">
        <v>456</v>
      </c>
      <c r="I52" s="20" t="s">
        <v>362</v>
      </c>
      <c r="J52" s="66">
        <v>2.6936000000000002E-2</v>
      </c>
      <c r="K52" s="67">
        <v>3.0137000000000004E-2</v>
      </c>
      <c r="L52" s="68">
        <v>3.0103219451120822E-2</v>
      </c>
      <c r="M52" s="67"/>
      <c r="N52" s="68"/>
    </row>
    <row r="53" spans="1:14" ht="51" x14ac:dyDescent="0.25">
      <c r="A53" s="18"/>
      <c r="B53" s="20">
        <v>3000613</v>
      </c>
      <c r="C53" s="20" t="s">
        <v>443</v>
      </c>
      <c r="D53" s="20">
        <v>394</v>
      </c>
      <c r="E53" s="20" t="s">
        <v>467</v>
      </c>
      <c r="F53" s="20">
        <v>457</v>
      </c>
      <c r="G53" s="20" t="s">
        <v>222</v>
      </c>
      <c r="H53" s="20">
        <v>457</v>
      </c>
      <c r="I53" s="20" t="s">
        <v>363</v>
      </c>
      <c r="J53" s="66">
        <v>0.20030700000000001</v>
      </c>
      <c r="K53" s="67">
        <v>0.19131699999999999</v>
      </c>
      <c r="L53" s="68">
        <v>0.19131455356546212</v>
      </c>
      <c r="M53" s="67"/>
      <c r="N53" s="68"/>
    </row>
    <row r="54" spans="1:14" ht="51" x14ac:dyDescent="0.25">
      <c r="A54" s="18"/>
      <c r="B54" s="20">
        <v>3000613</v>
      </c>
      <c r="C54" s="20" t="s">
        <v>443</v>
      </c>
      <c r="D54" s="20">
        <v>394</v>
      </c>
      <c r="E54" s="20" t="s">
        <v>467</v>
      </c>
      <c r="F54" s="20">
        <v>458</v>
      </c>
      <c r="G54" s="20" t="s">
        <v>223</v>
      </c>
      <c r="H54" s="20">
        <v>458</v>
      </c>
      <c r="I54" s="20" t="s">
        <v>364</v>
      </c>
      <c r="J54" s="66">
        <v>0.19112899999999997</v>
      </c>
      <c r="K54" s="67">
        <v>0.22824800000000003</v>
      </c>
      <c r="L54" s="68">
        <v>0.22764380310729848</v>
      </c>
      <c r="M54" s="67"/>
      <c r="N54" s="68"/>
    </row>
    <row r="55" spans="1:14" ht="51" x14ac:dyDescent="0.25">
      <c r="A55" s="18"/>
      <c r="B55" s="20">
        <v>3000613</v>
      </c>
      <c r="C55" s="20" t="s">
        <v>443</v>
      </c>
      <c r="D55" s="20">
        <v>394</v>
      </c>
      <c r="E55" s="20" t="s">
        <v>467</v>
      </c>
      <c r="F55" s="20">
        <v>459</v>
      </c>
      <c r="G55" s="20" t="s">
        <v>224</v>
      </c>
      <c r="H55" s="20">
        <v>459</v>
      </c>
      <c r="I55" s="20" t="s">
        <v>365</v>
      </c>
      <c r="J55" s="66">
        <v>1.2044319999999997</v>
      </c>
      <c r="K55" s="67">
        <v>1.2024639999999998</v>
      </c>
      <c r="L55" s="68">
        <v>1.1962201398091565</v>
      </c>
      <c r="M55" s="67"/>
      <c r="N55" s="68"/>
    </row>
    <row r="56" spans="1:14" ht="51" x14ac:dyDescent="0.25">
      <c r="A56" s="18"/>
      <c r="B56" s="20">
        <v>3000613</v>
      </c>
      <c r="C56" s="20" t="s">
        <v>443</v>
      </c>
      <c r="D56" s="20">
        <v>394</v>
      </c>
      <c r="E56" s="20" t="s">
        <v>467</v>
      </c>
      <c r="F56" s="20">
        <v>460</v>
      </c>
      <c r="G56" s="20" t="s">
        <v>225</v>
      </c>
      <c r="H56" s="20">
        <v>460</v>
      </c>
      <c r="I56" s="20" t="s">
        <v>366</v>
      </c>
      <c r="J56" s="66">
        <v>4.0476000000000005E-2</v>
      </c>
      <c r="K56" s="67">
        <v>3.6542000000000005E-2</v>
      </c>
      <c r="L56" s="68">
        <v>3.6542000132612884E-2</v>
      </c>
      <c r="M56" s="67"/>
      <c r="N56" s="68"/>
    </row>
    <row r="57" spans="1:14" ht="51" x14ac:dyDescent="0.25">
      <c r="A57" s="18"/>
      <c r="B57" s="20">
        <v>3000613</v>
      </c>
      <c r="C57" s="20" t="s">
        <v>443</v>
      </c>
      <c r="D57" s="20">
        <v>394</v>
      </c>
      <c r="E57" s="20" t="s">
        <v>467</v>
      </c>
      <c r="F57" s="20">
        <v>462</v>
      </c>
      <c r="G57" s="20" t="s">
        <v>227</v>
      </c>
      <c r="H57" s="20">
        <v>462</v>
      </c>
      <c r="I57" s="20" t="s">
        <v>368</v>
      </c>
      <c r="J57" s="66">
        <v>1.6500000000000001E-2</v>
      </c>
      <c r="K57" s="67">
        <v>1.6500000000000004E-2</v>
      </c>
      <c r="L57" s="68">
        <v>1.6481280326843262E-2</v>
      </c>
      <c r="M57" s="67"/>
      <c r="N57" s="68"/>
    </row>
    <row r="58" spans="1:14" ht="51" x14ac:dyDescent="0.25">
      <c r="A58" s="18"/>
      <c r="B58" s="20">
        <v>3000613</v>
      </c>
      <c r="C58" s="20" t="s">
        <v>443</v>
      </c>
      <c r="D58" s="20">
        <v>394</v>
      </c>
      <c r="E58" s="20" t="s">
        <v>467</v>
      </c>
      <c r="F58" s="20">
        <v>463</v>
      </c>
      <c r="G58" s="20" t="s">
        <v>228</v>
      </c>
      <c r="H58" s="20">
        <v>463</v>
      </c>
      <c r="I58" s="20" t="s">
        <v>369</v>
      </c>
      <c r="J58" s="66">
        <v>0.56030000000000013</v>
      </c>
      <c r="K58" s="67">
        <v>0.59448499999999982</v>
      </c>
      <c r="L58" s="68">
        <v>0.5930321620904806</v>
      </c>
      <c r="M58" s="67"/>
      <c r="N58" s="68"/>
    </row>
    <row r="59" spans="1:14" ht="51" x14ac:dyDescent="0.25">
      <c r="A59" s="18"/>
      <c r="B59" s="20">
        <v>3000613</v>
      </c>
      <c r="C59" s="20" t="s">
        <v>443</v>
      </c>
      <c r="D59" s="20">
        <v>394</v>
      </c>
      <c r="E59" s="20" t="s">
        <v>467</v>
      </c>
      <c r="F59" s="20">
        <v>464</v>
      </c>
      <c r="G59" s="20" t="s">
        <v>229</v>
      </c>
      <c r="H59" s="20">
        <v>464</v>
      </c>
      <c r="I59" s="20" t="s">
        <v>370</v>
      </c>
      <c r="J59" s="66">
        <v>0.20698800000000001</v>
      </c>
      <c r="K59" s="67">
        <v>0.20773800000000003</v>
      </c>
      <c r="L59" s="68">
        <v>0.20770395477302372</v>
      </c>
      <c r="M59" s="67"/>
      <c r="N59" s="68"/>
    </row>
    <row r="60" spans="1:14" ht="51" x14ac:dyDescent="0.25">
      <c r="A60" s="18"/>
      <c r="B60" s="20">
        <v>3000614</v>
      </c>
      <c r="C60" s="20" t="s">
        <v>444</v>
      </c>
      <c r="D60" s="20">
        <v>393</v>
      </c>
      <c r="E60" s="20" t="s">
        <v>468</v>
      </c>
      <c r="F60" s="20">
        <v>11</v>
      </c>
      <c r="G60" s="20" t="s">
        <v>109</v>
      </c>
      <c r="H60" s="20">
        <v>11</v>
      </c>
      <c r="I60" s="20" t="s">
        <v>341</v>
      </c>
      <c r="J60" s="66">
        <v>25</v>
      </c>
      <c r="K60" s="67">
        <v>0.73485900000000004</v>
      </c>
      <c r="L60" s="68">
        <v>0.64565389347262681</v>
      </c>
      <c r="M60" s="67"/>
      <c r="N60" s="68"/>
    </row>
    <row r="61" spans="1:14" ht="89.25" x14ac:dyDescent="0.25">
      <c r="A61" s="18"/>
      <c r="B61" s="20">
        <v>3000614</v>
      </c>
      <c r="C61" s="20" t="s">
        <v>444</v>
      </c>
      <c r="D61" s="20">
        <v>393</v>
      </c>
      <c r="E61" s="20" t="s">
        <v>468</v>
      </c>
      <c r="F61" s="20">
        <v>11</v>
      </c>
      <c r="G61" s="20" t="s">
        <v>109</v>
      </c>
      <c r="H61" s="20">
        <v>124</v>
      </c>
      <c r="I61" s="20" t="s">
        <v>342</v>
      </c>
      <c r="J61" s="66">
        <v>8.6764549999999989</v>
      </c>
      <c r="K61" s="67">
        <v>0</v>
      </c>
      <c r="L61" s="68">
        <v>0</v>
      </c>
      <c r="M61" s="67"/>
      <c r="N61" s="68"/>
    </row>
    <row r="62" spans="1:14" ht="51" x14ac:dyDescent="0.25">
      <c r="A62" s="18"/>
      <c r="B62" s="20">
        <v>3000614</v>
      </c>
      <c r="C62" s="20" t="s">
        <v>444</v>
      </c>
      <c r="D62" s="20">
        <v>393</v>
      </c>
      <c r="E62" s="20" t="s">
        <v>468</v>
      </c>
      <c r="F62" s="20">
        <v>131</v>
      </c>
      <c r="G62" s="20" t="s">
        <v>141</v>
      </c>
      <c r="H62" s="20">
        <v>131</v>
      </c>
      <c r="I62" s="20" t="s">
        <v>343</v>
      </c>
      <c r="J62" s="66">
        <v>7.8502230000000015</v>
      </c>
      <c r="K62" s="67">
        <v>7.2771619999999997</v>
      </c>
      <c r="L62" s="68">
        <v>6.7627983402162499</v>
      </c>
      <c r="M62" s="67"/>
      <c r="N62" s="68"/>
    </row>
    <row r="63" spans="1:14" ht="51" x14ac:dyDescent="0.25">
      <c r="A63" s="18"/>
      <c r="B63" s="20">
        <v>3000614</v>
      </c>
      <c r="C63" s="20" t="s">
        <v>444</v>
      </c>
      <c r="D63" s="20">
        <v>393</v>
      </c>
      <c r="E63" s="20" t="s">
        <v>468</v>
      </c>
      <c r="F63" s="20">
        <v>135</v>
      </c>
      <c r="G63" s="20" t="s">
        <v>142</v>
      </c>
      <c r="H63" s="20">
        <v>135</v>
      </c>
      <c r="I63" s="20" t="s">
        <v>344</v>
      </c>
      <c r="J63" s="66">
        <v>1.6702060000000001</v>
      </c>
      <c r="K63" s="67">
        <v>1.6702060000000001</v>
      </c>
      <c r="L63" s="68">
        <v>1.6702060401439667</v>
      </c>
      <c r="M63" s="67"/>
      <c r="N63" s="68"/>
    </row>
    <row r="64" spans="1:14" ht="76.5" x14ac:dyDescent="0.25">
      <c r="A64" s="18"/>
      <c r="B64" s="20">
        <v>3000614</v>
      </c>
      <c r="C64" s="20" t="s">
        <v>444</v>
      </c>
      <c r="D64" s="20">
        <v>393</v>
      </c>
      <c r="E64" s="20" t="s">
        <v>468</v>
      </c>
      <c r="F64" s="20">
        <v>136</v>
      </c>
      <c r="G64" s="20" t="s">
        <v>143</v>
      </c>
      <c r="H64" s="20">
        <v>136</v>
      </c>
      <c r="I64" s="20" t="s">
        <v>485</v>
      </c>
      <c r="J64" s="66">
        <v>1.2E-2</v>
      </c>
      <c r="K64" s="67">
        <v>1.5330999999999999E-2</v>
      </c>
      <c r="L64" s="68">
        <v>1.3170840102247894E-2</v>
      </c>
      <c r="M64" s="67"/>
      <c r="N64" s="68"/>
    </row>
    <row r="65" spans="1:14" ht="63.75" x14ac:dyDescent="0.25">
      <c r="A65" s="18"/>
      <c r="B65" s="20">
        <v>3000614</v>
      </c>
      <c r="C65" s="20" t="s">
        <v>444</v>
      </c>
      <c r="D65" s="20">
        <v>393</v>
      </c>
      <c r="E65" s="20" t="s">
        <v>468</v>
      </c>
      <c r="F65" s="20">
        <v>137</v>
      </c>
      <c r="G65" s="20" t="s">
        <v>144</v>
      </c>
      <c r="H65" s="20">
        <v>137</v>
      </c>
      <c r="I65" s="20" t="s">
        <v>345</v>
      </c>
      <c r="J65" s="66">
        <v>13.800263999999993</v>
      </c>
      <c r="K65" s="67">
        <v>31.201625000000003</v>
      </c>
      <c r="L65" s="68">
        <v>27.668661858439023</v>
      </c>
      <c r="M65" s="67"/>
      <c r="N65" s="68"/>
    </row>
    <row r="66" spans="1:14" ht="51" x14ac:dyDescent="0.25">
      <c r="A66" s="18"/>
      <c r="B66" s="20">
        <v>3000614</v>
      </c>
      <c r="C66" s="20" t="s">
        <v>444</v>
      </c>
      <c r="D66" s="20">
        <v>393</v>
      </c>
      <c r="E66" s="20" t="s">
        <v>468</v>
      </c>
      <c r="F66" s="20">
        <v>440</v>
      </c>
      <c r="G66" s="20" t="s">
        <v>205</v>
      </c>
      <c r="H66" s="20">
        <v>440</v>
      </c>
      <c r="I66" s="20" t="s">
        <v>346</v>
      </c>
      <c r="J66" s="66">
        <v>0.69485999999999992</v>
      </c>
      <c r="K66" s="67">
        <v>0.83961399999999997</v>
      </c>
      <c r="L66" s="68">
        <v>0.83870562005540705</v>
      </c>
      <c r="M66" s="67"/>
      <c r="N66" s="68"/>
    </row>
    <row r="67" spans="1:14" ht="51" x14ac:dyDescent="0.25">
      <c r="A67" s="18"/>
      <c r="B67" s="20">
        <v>3000614</v>
      </c>
      <c r="C67" s="20" t="s">
        <v>444</v>
      </c>
      <c r="D67" s="20">
        <v>393</v>
      </c>
      <c r="E67" s="20" t="s">
        <v>468</v>
      </c>
      <c r="F67" s="20">
        <v>441</v>
      </c>
      <c r="G67" s="20" t="s">
        <v>206</v>
      </c>
      <c r="H67" s="20">
        <v>441</v>
      </c>
      <c r="I67" s="20" t="s">
        <v>347</v>
      </c>
      <c r="J67" s="66">
        <v>0.68917899999999999</v>
      </c>
      <c r="K67" s="67">
        <v>0.81175900000000012</v>
      </c>
      <c r="L67" s="68">
        <v>0.80787560613089227</v>
      </c>
      <c r="M67" s="67"/>
      <c r="N67" s="68"/>
    </row>
    <row r="68" spans="1:14" ht="51" x14ac:dyDescent="0.25">
      <c r="A68" s="18"/>
      <c r="B68" s="20">
        <v>3000614</v>
      </c>
      <c r="C68" s="20" t="s">
        <v>444</v>
      </c>
      <c r="D68" s="20">
        <v>393</v>
      </c>
      <c r="E68" s="20" t="s">
        <v>468</v>
      </c>
      <c r="F68" s="20">
        <v>442</v>
      </c>
      <c r="G68" s="20" t="s">
        <v>207</v>
      </c>
      <c r="H68" s="20">
        <v>442</v>
      </c>
      <c r="I68" s="20" t="s">
        <v>348</v>
      </c>
      <c r="J68" s="66">
        <v>0.60338299999999989</v>
      </c>
      <c r="K68" s="67">
        <v>0.88838100000000031</v>
      </c>
      <c r="L68" s="68">
        <v>0.88780854718152113</v>
      </c>
      <c r="M68" s="67"/>
      <c r="N68" s="68"/>
    </row>
    <row r="69" spans="1:14" ht="51" x14ac:dyDescent="0.25">
      <c r="A69" s="18"/>
      <c r="B69" s="20">
        <v>3000614</v>
      </c>
      <c r="C69" s="20" t="s">
        <v>444</v>
      </c>
      <c r="D69" s="20">
        <v>393</v>
      </c>
      <c r="E69" s="20" t="s">
        <v>468</v>
      </c>
      <c r="F69" s="20">
        <v>443</v>
      </c>
      <c r="G69" s="20" t="s">
        <v>208</v>
      </c>
      <c r="H69" s="20">
        <v>443</v>
      </c>
      <c r="I69" s="20" t="s">
        <v>349</v>
      </c>
      <c r="J69" s="66">
        <v>0.40093200000000023</v>
      </c>
      <c r="K69" s="67">
        <v>0.45839300000000011</v>
      </c>
      <c r="L69" s="68">
        <v>0.44946664886083454</v>
      </c>
      <c r="M69" s="67"/>
      <c r="N69" s="68"/>
    </row>
    <row r="70" spans="1:14" ht="51" x14ac:dyDescent="0.25">
      <c r="A70" s="18"/>
      <c r="B70" s="20">
        <v>3000614</v>
      </c>
      <c r="C70" s="20" t="s">
        <v>444</v>
      </c>
      <c r="D70" s="20">
        <v>393</v>
      </c>
      <c r="E70" s="20" t="s">
        <v>468</v>
      </c>
      <c r="F70" s="20">
        <v>444</v>
      </c>
      <c r="G70" s="20" t="s">
        <v>209</v>
      </c>
      <c r="H70" s="20">
        <v>444</v>
      </c>
      <c r="I70" s="20" t="s">
        <v>350</v>
      </c>
      <c r="J70" s="66">
        <v>1.3210479999999996</v>
      </c>
      <c r="K70" s="67">
        <v>3.1588469999999993</v>
      </c>
      <c r="L70" s="68">
        <v>3.0725514169316739</v>
      </c>
      <c r="M70" s="67"/>
      <c r="N70" s="68"/>
    </row>
    <row r="71" spans="1:14" ht="51" x14ac:dyDescent="0.25">
      <c r="A71" s="18"/>
      <c r="B71" s="20">
        <v>3000614</v>
      </c>
      <c r="C71" s="20" t="s">
        <v>444</v>
      </c>
      <c r="D71" s="20">
        <v>393</v>
      </c>
      <c r="E71" s="20" t="s">
        <v>468</v>
      </c>
      <c r="F71" s="20">
        <v>445</v>
      </c>
      <c r="G71" s="20" t="s">
        <v>210</v>
      </c>
      <c r="H71" s="20">
        <v>445</v>
      </c>
      <c r="I71" s="20" t="s">
        <v>351</v>
      </c>
      <c r="J71" s="66">
        <v>0.80355900000000002</v>
      </c>
      <c r="K71" s="67">
        <v>1.0960099999999999</v>
      </c>
      <c r="L71" s="68">
        <v>1.0793010876586777</v>
      </c>
      <c r="M71" s="67"/>
      <c r="N71" s="68"/>
    </row>
    <row r="72" spans="1:14" ht="51" x14ac:dyDescent="0.25">
      <c r="A72" s="18"/>
      <c r="B72" s="20">
        <v>3000614</v>
      </c>
      <c r="C72" s="20" t="s">
        <v>444</v>
      </c>
      <c r="D72" s="20">
        <v>393</v>
      </c>
      <c r="E72" s="20" t="s">
        <v>468</v>
      </c>
      <c r="F72" s="20">
        <v>446</v>
      </c>
      <c r="G72" s="20" t="s">
        <v>211</v>
      </c>
      <c r="H72" s="20">
        <v>446</v>
      </c>
      <c r="I72" s="20" t="s">
        <v>352</v>
      </c>
      <c r="J72" s="66">
        <v>1.0148980000000003</v>
      </c>
      <c r="K72" s="67">
        <v>1.6594619999999993</v>
      </c>
      <c r="L72" s="68">
        <v>1.6178210584885164</v>
      </c>
      <c r="M72" s="67"/>
      <c r="N72" s="68"/>
    </row>
    <row r="73" spans="1:14" ht="51" x14ac:dyDescent="0.25">
      <c r="A73" s="18"/>
      <c r="B73" s="20">
        <v>3000614</v>
      </c>
      <c r="C73" s="20" t="s">
        <v>444</v>
      </c>
      <c r="D73" s="20">
        <v>393</v>
      </c>
      <c r="E73" s="20" t="s">
        <v>468</v>
      </c>
      <c r="F73" s="20">
        <v>447</v>
      </c>
      <c r="G73" s="20" t="s">
        <v>212</v>
      </c>
      <c r="H73" s="20">
        <v>447</v>
      </c>
      <c r="I73" s="20" t="s">
        <v>353</v>
      </c>
      <c r="J73" s="66">
        <v>1.6487719999999997</v>
      </c>
      <c r="K73" s="67">
        <v>1.6933449999999999</v>
      </c>
      <c r="L73" s="68">
        <v>1.6913017048063921</v>
      </c>
      <c r="M73" s="67"/>
      <c r="N73" s="68"/>
    </row>
    <row r="74" spans="1:14" ht="51" x14ac:dyDescent="0.25">
      <c r="A74" s="18"/>
      <c r="B74" s="20">
        <v>3000614</v>
      </c>
      <c r="C74" s="20" t="s">
        <v>444</v>
      </c>
      <c r="D74" s="20">
        <v>393</v>
      </c>
      <c r="E74" s="20" t="s">
        <v>468</v>
      </c>
      <c r="F74" s="20">
        <v>448</v>
      </c>
      <c r="G74" s="20" t="s">
        <v>213</v>
      </c>
      <c r="H74" s="20">
        <v>448</v>
      </c>
      <c r="I74" s="20" t="s">
        <v>354</v>
      </c>
      <c r="J74" s="66">
        <v>0.31510599999999994</v>
      </c>
      <c r="K74" s="67">
        <v>0.40884499999999996</v>
      </c>
      <c r="L74" s="68">
        <v>0.36408278063754551</v>
      </c>
      <c r="M74" s="67">
        <v>120.59999847412109</v>
      </c>
      <c r="N74" s="68">
        <v>107.5</v>
      </c>
    </row>
    <row r="75" spans="1:14" ht="51" x14ac:dyDescent="0.25">
      <c r="A75" s="18"/>
      <c r="B75" s="20">
        <v>3000614</v>
      </c>
      <c r="C75" s="20" t="s">
        <v>444</v>
      </c>
      <c r="D75" s="20">
        <v>393</v>
      </c>
      <c r="E75" s="20" t="s">
        <v>468</v>
      </c>
      <c r="F75" s="20">
        <v>449</v>
      </c>
      <c r="G75" s="20" t="s">
        <v>214</v>
      </c>
      <c r="H75" s="20">
        <v>449</v>
      </c>
      <c r="I75" s="20" t="s">
        <v>355</v>
      </c>
      <c r="J75" s="66">
        <v>1.129494</v>
      </c>
      <c r="K75" s="67">
        <v>1.5105069999999994</v>
      </c>
      <c r="L75" s="68">
        <v>1.3251636381319258</v>
      </c>
      <c r="M75" s="67"/>
      <c r="N75" s="68"/>
    </row>
    <row r="76" spans="1:14" ht="51" x14ac:dyDescent="0.25">
      <c r="A76" s="18"/>
      <c r="B76" s="20">
        <v>3000614</v>
      </c>
      <c r="C76" s="20" t="s">
        <v>444</v>
      </c>
      <c r="D76" s="20">
        <v>393</v>
      </c>
      <c r="E76" s="20" t="s">
        <v>468</v>
      </c>
      <c r="F76" s="20">
        <v>450</v>
      </c>
      <c r="G76" s="20" t="s">
        <v>215</v>
      </c>
      <c r="H76" s="20">
        <v>450</v>
      </c>
      <c r="I76" s="20" t="s">
        <v>356</v>
      </c>
      <c r="J76" s="66">
        <v>1.0264849999999999</v>
      </c>
      <c r="K76" s="67">
        <v>1.7143279999999996</v>
      </c>
      <c r="L76" s="68">
        <v>1.6432667060034873</v>
      </c>
      <c r="M76" s="67"/>
      <c r="N76" s="68"/>
    </row>
    <row r="77" spans="1:14" ht="51" x14ac:dyDescent="0.25">
      <c r="A77" s="18"/>
      <c r="B77" s="20">
        <v>3000614</v>
      </c>
      <c r="C77" s="20" t="s">
        <v>444</v>
      </c>
      <c r="D77" s="20">
        <v>393</v>
      </c>
      <c r="E77" s="20" t="s">
        <v>468</v>
      </c>
      <c r="F77" s="20">
        <v>451</v>
      </c>
      <c r="G77" s="20" t="s">
        <v>216</v>
      </c>
      <c r="H77" s="20">
        <v>451</v>
      </c>
      <c r="I77" s="20" t="s">
        <v>357</v>
      </c>
      <c r="J77" s="66">
        <v>0.76814899999999997</v>
      </c>
      <c r="K77" s="67">
        <v>1.416326</v>
      </c>
      <c r="L77" s="68">
        <v>0.91420274568702098</v>
      </c>
      <c r="M77" s="67"/>
      <c r="N77" s="68"/>
    </row>
    <row r="78" spans="1:14" ht="51" x14ac:dyDescent="0.25">
      <c r="A78" s="18"/>
      <c r="B78" s="20">
        <v>3000614</v>
      </c>
      <c r="C78" s="20" t="s">
        <v>444</v>
      </c>
      <c r="D78" s="20">
        <v>393</v>
      </c>
      <c r="E78" s="20" t="s">
        <v>468</v>
      </c>
      <c r="F78" s="20">
        <v>452</v>
      </c>
      <c r="G78" s="20" t="s">
        <v>217</v>
      </c>
      <c r="H78" s="20">
        <v>452</v>
      </c>
      <c r="I78" s="20" t="s">
        <v>358</v>
      </c>
      <c r="J78" s="66">
        <v>1.1413329999999999</v>
      </c>
      <c r="K78" s="67">
        <v>1.2705330000000001</v>
      </c>
      <c r="L78" s="68">
        <v>1.2662181981868343</v>
      </c>
      <c r="M78" s="67">
        <v>231.61111450195312</v>
      </c>
      <c r="N78" s="68">
        <v>209.19444274902344</v>
      </c>
    </row>
    <row r="79" spans="1:14" ht="51" x14ac:dyDescent="0.25">
      <c r="A79" s="18"/>
      <c r="B79" s="20">
        <v>3000614</v>
      </c>
      <c r="C79" s="20" t="s">
        <v>444</v>
      </c>
      <c r="D79" s="20">
        <v>393</v>
      </c>
      <c r="E79" s="20" t="s">
        <v>468</v>
      </c>
      <c r="F79" s="20">
        <v>453</v>
      </c>
      <c r="G79" s="20" t="s">
        <v>218</v>
      </c>
      <c r="H79" s="20">
        <v>453</v>
      </c>
      <c r="I79" s="20" t="s">
        <v>359</v>
      </c>
      <c r="J79" s="66">
        <v>0.39765</v>
      </c>
      <c r="K79" s="67">
        <v>0.4750379999999999</v>
      </c>
      <c r="L79" s="68">
        <v>0.47485482713454985</v>
      </c>
      <c r="M79" s="67"/>
      <c r="N79" s="68"/>
    </row>
    <row r="80" spans="1:14" ht="51" x14ac:dyDescent="0.25">
      <c r="A80" s="18"/>
      <c r="B80" s="20">
        <v>3000614</v>
      </c>
      <c r="C80" s="20" t="s">
        <v>444</v>
      </c>
      <c r="D80" s="20">
        <v>393</v>
      </c>
      <c r="E80" s="20" t="s">
        <v>468</v>
      </c>
      <c r="F80" s="20">
        <v>454</v>
      </c>
      <c r="G80" s="20" t="s">
        <v>219</v>
      </c>
      <c r="H80" s="20">
        <v>454</v>
      </c>
      <c r="I80" s="20" t="s">
        <v>360</v>
      </c>
      <c r="J80" s="66">
        <v>0.25570300000000001</v>
      </c>
      <c r="K80" s="67">
        <v>1.1705940000000004</v>
      </c>
      <c r="L80" s="68">
        <v>1.1661624821099394</v>
      </c>
      <c r="M80" s="67"/>
      <c r="N80" s="68"/>
    </row>
    <row r="81" spans="1:14" ht="51" x14ac:dyDescent="0.25">
      <c r="A81" s="18"/>
      <c r="B81" s="20">
        <v>3000614</v>
      </c>
      <c r="C81" s="20" t="s">
        <v>444</v>
      </c>
      <c r="D81" s="20">
        <v>393</v>
      </c>
      <c r="E81" s="20" t="s">
        <v>468</v>
      </c>
      <c r="F81" s="20">
        <v>455</v>
      </c>
      <c r="G81" s="20" t="s">
        <v>220</v>
      </c>
      <c r="H81" s="20">
        <v>455</v>
      </c>
      <c r="I81" s="20" t="s">
        <v>361</v>
      </c>
      <c r="J81" s="66">
        <v>6.7330000000000001E-2</v>
      </c>
      <c r="K81" s="67">
        <v>6.7329E-2</v>
      </c>
      <c r="L81" s="68">
        <v>6.7287619029229973E-2</v>
      </c>
      <c r="M81" s="67"/>
      <c r="N81" s="68"/>
    </row>
    <row r="82" spans="1:14" ht="51" x14ac:dyDescent="0.25">
      <c r="A82" s="18"/>
      <c r="B82" s="20">
        <v>3000614</v>
      </c>
      <c r="C82" s="20" t="s">
        <v>444</v>
      </c>
      <c r="D82" s="20">
        <v>393</v>
      </c>
      <c r="E82" s="20" t="s">
        <v>468</v>
      </c>
      <c r="F82" s="20">
        <v>456</v>
      </c>
      <c r="G82" s="20" t="s">
        <v>221</v>
      </c>
      <c r="H82" s="20">
        <v>456</v>
      </c>
      <c r="I82" s="20" t="s">
        <v>362</v>
      </c>
      <c r="J82" s="66">
        <v>4.5407999999999997E-2</v>
      </c>
      <c r="K82" s="67">
        <v>0.21220800000000001</v>
      </c>
      <c r="L82" s="68">
        <v>0.15940332638274413</v>
      </c>
      <c r="M82" s="67"/>
      <c r="N82" s="68"/>
    </row>
    <row r="83" spans="1:14" ht="51" x14ac:dyDescent="0.25">
      <c r="A83" s="18"/>
      <c r="B83" s="20">
        <v>3000614</v>
      </c>
      <c r="C83" s="20" t="s">
        <v>444</v>
      </c>
      <c r="D83" s="20">
        <v>393</v>
      </c>
      <c r="E83" s="20" t="s">
        <v>468</v>
      </c>
      <c r="F83" s="20">
        <v>457</v>
      </c>
      <c r="G83" s="20" t="s">
        <v>222</v>
      </c>
      <c r="H83" s="20">
        <v>457</v>
      </c>
      <c r="I83" s="20" t="s">
        <v>363</v>
      </c>
      <c r="J83" s="66">
        <v>0.5806509999999997</v>
      </c>
      <c r="K83" s="67">
        <v>0.70232399999999995</v>
      </c>
      <c r="L83" s="68">
        <v>0.70175779656676696</v>
      </c>
      <c r="M83" s="67"/>
      <c r="N83" s="68"/>
    </row>
    <row r="84" spans="1:14" ht="51" x14ac:dyDescent="0.25">
      <c r="A84" s="18"/>
      <c r="B84" s="20">
        <v>3000614</v>
      </c>
      <c r="C84" s="20" t="s">
        <v>444</v>
      </c>
      <c r="D84" s="20">
        <v>393</v>
      </c>
      <c r="E84" s="20" t="s">
        <v>468</v>
      </c>
      <c r="F84" s="20">
        <v>458</v>
      </c>
      <c r="G84" s="20" t="s">
        <v>223</v>
      </c>
      <c r="H84" s="20">
        <v>458</v>
      </c>
      <c r="I84" s="20" t="s">
        <v>364</v>
      </c>
      <c r="J84" s="66">
        <v>0.63644600000000007</v>
      </c>
      <c r="K84" s="67">
        <v>1.7766119999999996</v>
      </c>
      <c r="L84" s="68">
        <v>1.2786006509479648</v>
      </c>
      <c r="M84" s="67"/>
      <c r="N84" s="68"/>
    </row>
    <row r="85" spans="1:14" ht="51" x14ac:dyDescent="0.25">
      <c r="A85" s="18"/>
      <c r="B85" s="20">
        <v>3000614</v>
      </c>
      <c r="C85" s="20" t="s">
        <v>444</v>
      </c>
      <c r="D85" s="20">
        <v>393</v>
      </c>
      <c r="E85" s="20" t="s">
        <v>468</v>
      </c>
      <c r="F85" s="20">
        <v>459</v>
      </c>
      <c r="G85" s="20" t="s">
        <v>224</v>
      </c>
      <c r="H85" s="20">
        <v>459</v>
      </c>
      <c r="I85" s="20" t="s">
        <v>365</v>
      </c>
      <c r="J85" s="66">
        <v>1.5069859999999995</v>
      </c>
      <c r="K85" s="67">
        <v>1.4920599999999997</v>
      </c>
      <c r="L85" s="68">
        <v>1.4655844851804432</v>
      </c>
      <c r="M85" s="67"/>
      <c r="N85" s="68"/>
    </row>
    <row r="86" spans="1:14" ht="51" x14ac:dyDescent="0.25">
      <c r="A86" s="18"/>
      <c r="B86" s="20">
        <v>3000614</v>
      </c>
      <c r="C86" s="20" t="s">
        <v>444</v>
      </c>
      <c r="D86" s="20">
        <v>393</v>
      </c>
      <c r="E86" s="20" t="s">
        <v>468</v>
      </c>
      <c r="F86" s="20">
        <v>460</v>
      </c>
      <c r="G86" s="20" t="s">
        <v>225</v>
      </c>
      <c r="H86" s="20">
        <v>460</v>
      </c>
      <c r="I86" s="20" t="s">
        <v>366</v>
      </c>
      <c r="J86" s="66">
        <v>0.13412399999999999</v>
      </c>
      <c r="K86" s="67">
        <v>0.16283400000000001</v>
      </c>
      <c r="L86" s="68">
        <v>0.16277930576325161</v>
      </c>
      <c r="M86" s="67"/>
      <c r="N86" s="68"/>
    </row>
    <row r="87" spans="1:14" ht="51" x14ac:dyDescent="0.25">
      <c r="A87" s="18"/>
      <c r="B87" s="20">
        <v>3000614</v>
      </c>
      <c r="C87" s="20" t="s">
        <v>444</v>
      </c>
      <c r="D87" s="20">
        <v>393</v>
      </c>
      <c r="E87" s="20" t="s">
        <v>468</v>
      </c>
      <c r="F87" s="20">
        <v>461</v>
      </c>
      <c r="G87" s="20" t="s">
        <v>226</v>
      </c>
      <c r="H87" s="20">
        <v>461</v>
      </c>
      <c r="I87" s="20" t="s">
        <v>367</v>
      </c>
      <c r="J87" s="66">
        <v>0.57085200000000003</v>
      </c>
      <c r="K87" s="67">
        <v>0.56885200000000002</v>
      </c>
      <c r="L87" s="68">
        <v>0.56800705547266261</v>
      </c>
      <c r="M87" s="67"/>
      <c r="N87" s="68"/>
    </row>
    <row r="88" spans="1:14" ht="51" x14ac:dyDescent="0.25">
      <c r="A88" s="18"/>
      <c r="B88" s="20">
        <v>3000614</v>
      </c>
      <c r="C88" s="20" t="s">
        <v>444</v>
      </c>
      <c r="D88" s="20">
        <v>393</v>
      </c>
      <c r="E88" s="20" t="s">
        <v>468</v>
      </c>
      <c r="F88" s="20">
        <v>462</v>
      </c>
      <c r="G88" s="20" t="s">
        <v>227</v>
      </c>
      <c r="H88" s="20">
        <v>462</v>
      </c>
      <c r="I88" s="20" t="s">
        <v>368</v>
      </c>
      <c r="J88" s="66">
        <v>0.238262</v>
      </c>
      <c r="K88" s="67">
        <v>0.25889500000000004</v>
      </c>
      <c r="L88" s="68">
        <v>0.25888920000579674</v>
      </c>
      <c r="M88" s="67"/>
      <c r="N88" s="68"/>
    </row>
    <row r="89" spans="1:14" ht="51" x14ac:dyDescent="0.25">
      <c r="A89" s="18"/>
      <c r="B89" s="20">
        <v>3000614</v>
      </c>
      <c r="C89" s="20" t="s">
        <v>444</v>
      </c>
      <c r="D89" s="20">
        <v>393</v>
      </c>
      <c r="E89" s="20" t="s">
        <v>468</v>
      </c>
      <c r="F89" s="20">
        <v>463</v>
      </c>
      <c r="G89" s="20" t="s">
        <v>228</v>
      </c>
      <c r="H89" s="20">
        <v>463</v>
      </c>
      <c r="I89" s="20" t="s">
        <v>369</v>
      </c>
      <c r="J89" s="66">
        <v>0.86946200000000007</v>
      </c>
      <c r="K89" s="67">
        <v>0.93815299999999979</v>
      </c>
      <c r="L89" s="68">
        <v>0.9364201650605537</v>
      </c>
      <c r="M89" s="67"/>
      <c r="N89" s="68"/>
    </row>
    <row r="90" spans="1:14" ht="51" x14ac:dyDescent="0.25">
      <c r="A90" s="18"/>
      <c r="B90" s="20">
        <v>3000614</v>
      </c>
      <c r="C90" s="20" t="s">
        <v>444</v>
      </c>
      <c r="D90" s="20">
        <v>393</v>
      </c>
      <c r="E90" s="20" t="s">
        <v>468</v>
      </c>
      <c r="F90" s="20">
        <v>464</v>
      </c>
      <c r="G90" s="20" t="s">
        <v>229</v>
      </c>
      <c r="H90" s="20">
        <v>464</v>
      </c>
      <c r="I90" s="20" t="s">
        <v>370</v>
      </c>
      <c r="J90" s="66">
        <v>1.0569019999999998</v>
      </c>
      <c r="K90" s="67">
        <v>1.47034</v>
      </c>
      <c r="L90" s="68">
        <v>1.4581017672026064</v>
      </c>
      <c r="M90" s="67"/>
      <c r="N90" s="68"/>
    </row>
    <row r="91" spans="1:14" ht="51" x14ac:dyDescent="0.25">
      <c r="A91" s="18"/>
      <c r="B91" s="20">
        <v>3000616</v>
      </c>
      <c r="C91" s="20" t="s">
        <v>446</v>
      </c>
      <c r="D91" s="20">
        <v>394</v>
      </c>
      <c r="E91" s="20" t="s">
        <v>467</v>
      </c>
      <c r="F91" s="20">
        <v>11</v>
      </c>
      <c r="G91" s="20" t="s">
        <v>109</v>
      </c>
      <c r="H91" s="20">
        <v>11</v>
      </c>
      <c r="I91" s="20" t="s">
        <v>341</v>
      </c>
      <c r="J91" s="66">
        <v>0</v>
      </c>
      <c r="K91" s="67">
        <v>0.156194</v>
      </c>
      <c r="L91" s="68">
        <v>0.11418797304941108</v>
      </c>
      <c r="M91" s="67"/>
      <c r="N91" s="68"/>
    </row>
    <row r="92" spans="1:14" ht="89.25" x14ac:dyDescent="0.25">
      <c r="A92" s="18"/>
      <c r="B92" s="20">
        <v>3000616</v>
      </c>
      <c r="C92" s="20" t="s">
        <v>446</v>
      </c>
      <c r="D92" s="20">
        <v>394</v>
      </c>
      <c r="E92" s="20" t="s">
        <v>467</v>
      </c>
      <c r="F92" s="20">
        <v>11</v>
      </c>
      <c r="G92" s="20" t="s">
        <v>109</v>
      </c>
      <c r="H92" s="20">
        <v>124</v>
      </c>
      <c r="I92" s="20" t="s">
        <v>342</v>
      </c>
      <c r="J92" s="66">
        <v>8.4690000000000008E-3</v>
      </c>
      <c r="K92" s="67">
        <v>8.4690000000000008E-3</v>
      </c>
      <c r="L92" s="68">
        <v>8.3146097749704495E-3</v>
      </c>
      <c r="M92" s="67"/>
      <c r="N92" s="68"/>
    </row>
    <row r="93" spans="1:14" ht="76.5" x14ac:dyDescent="0.25">
      <c r="A93" s="18"/>
      <c r="B93" s="20">
        <v>3000616</v>
      </c>
      <c r="C93" s="20" t="s">
        <v>446</v>
      </c>
      <c r="D93" s="20">
        <v>394</v>
      </c>
      <c r="E93" s="20" t="s">
        <v>467</v>
      </c>
      <c r="F93" s="20">
        <v>136</v>
      </c>
      <c r="G93" s="20" t="s">
        <v>143</v>
      </c>
      <c r="H93" s="20">
        <v>136</v>
      </c>
      <c r="I93" s="20" t="s">
        <v>485</v>
      </c>
      <c r="J93" s="66">
        <v>1.8279E-2</v>
      </c>
      <c r="K93" s="67">
        <v>1.8279E-2</v>
      </c>
      <c r="L93" s="68">
        <v>1.826779916882515E-2</v>
      </c>
      <c r="M93" s="67"/>
      <c r="N93" s="68"/>
    </row>
    <row r="94" spans="1:14" ht="63.75" x14ac:dyDescent="0.25">
      <c r="A94" s="18"/>
      <c r="B94" s="20">
        <v>3000616</v>
      </c>
      <c r="C94" s="20" t="s">
        <v>446</v>
      </c>
      <c r="D94" s="20">
        <v>394</v>
      </c>
      <c r="E94" s="20" t="s">
        <v>467</v>
      </c>
      <c r="F94" s="20">
        <v>137</v>
      </c>
      <c r="G94" s="20" t="s">
        <v>144</v>
      </c>
      <c r="H94" s="20">
        <v>137</v>
      </c>
      <c r="I94" s="20" t="s">
        <v>345</v>
      </c>
      <c r="J94" s="66">
        <v>5.3676669999999973</v>
      </c>
      <c r="K94" s="67">
        <v>6.3053059999999945</v>
      </c>
      <c r="L94" s="68">
        <v>6.2520070266672292</v>
      </c>
      <c r="M94" s="67"/>
      <c r="N94" s="68"/>
    </row>
    <row r="95" spans="1:14" ht="51" x14ac:dyDescent="0.25">
      <c r="A95" s="18"/>
      <c r="B95" s="20">
        <v>3000616</v>
      </c>
      <c r="C95" s="20" t="s">
        <v>446</v>
      </c>
      <c r="D95" s="20">
        <v>394</v>
      </c>
      <c r="E95" s="20" t="s">
        <v>467</v>
      </c>
      <c r="F95" s="20">
        <v>440</v>
      </c>
      <c r="G95" s="20" t="s">
        <v>205</v>
      </c>
      <c r="H95" s="20">
        <v>440</v>
      </c>
      <c r="I95" s="20" t="s">
        <v>346</v>
      </c>
      <c r="J95" s="66">
        <v>2.1796000000000003E-2</v>
      </c>
      <c r="K95" s="67">
        <v>1.8796E-2</v>
      </c>
      <c r="L95" s="68">
        <v>1.8735499693320889E-2</v>
      </c>
      <c r="M95" s="67"/>
      <c r="N95" s="68"/>
    </row>
    <row r="96" spans="1:14" ht="51" x14ac:dyDescent="0.25">
      <c r="A96" s="18"/>
      <c r="B96" s="20">
        <v>3000616</v>
      </c>
      <c r="C96" s="20" t="s">
        <v>446</v>
      </c>
      <c r="D96" s="20">
        <v>394</v>
      </c>
      <c r="E96" s="20" t="s">
        <v>467</v>
      </c>
      <c r="F96" s="20">
        <v>441</v>
      </c>
      <c r="G96" s="20" t="s">
        <v>206</v>
      </c>
      <c r="H96" s="20">
        <v>441</v>
      </c>
      <c r="I96" s="20" t="s">
        <v>347</v>
      </c>
      <c r="J96" s="66">
        <v>0.22714099999999998</v>
      </c>
      <c r="K96" s="67">
        <v>0.21564800000000003</v>
      </c>
      <c r="L96" s="68">
        <v>0.21558426949195564</v>
      </c>
      <c r="M96" s="67"/>
      <c r="N96" s="68"/>
    </row>
    <row r="97" spans="1:14" ht="51" x14ac:dyDescent="0.25">
      <c r="A97" s="18"/>
      <c r="B97" s="20">
        <v>3000616</v>
      </c>
      <c r="C97" s="20" t="s">
        <v>446</v>
      </c>
      <c r="D97" s="20">
        <v>394</v>
      </c>
      <c r="E97" s="20" t="s">
        <v>467</v>
      </c>
      <c r="F97" s="20">
        <v>442</v>
      </c>
      <c r="G97" s="20" t="s">
        <v>207</v>
      </c>
      <c r="H97" s="20">
        <v>442</v>
      </c>
      <c r="I97" s="20" t="s">
        <v>348</v>
      </c>
      <c r="J97" s="66">
        <v>0.13170500000000002</v>
      </c>
      <c r="K97" s="67">
        <v>0.28225699999999998</v>
      </c>
      <c r="L97" s="68">
        <v>0.28160666384064825</v>
      </c>
      <c r="M97" s="67"/>
      <c r="N97" s="68"/>
    </row>
    <row r="98" spans="1:14" ht="51" x14ac:dyDescent="0.25">
      <c r="A98" s="18"/>
      <c r="B98" s="20">
        <v>3000616</v>
      </c>
      <c r="C98" s="20" t="s">
        <v>446</v>
      </c>
      <c r="D98" s="20">
        <v>394</v>
      </c>
      <c r="E98" s="20" t="s">
        <v>467</v>
      </c>
      <c r="F98" s="20">
        <v>443</v>
      </c>
      <c r="G98" s="20" t="s">
        <v>208</v>
      </c>
      <c r="H98" s="20">
        <v>443</v>
      </c>
      <c r="I98" s="20" t="s">
        <v>349</v>
      </c>
      <c r="J98" s="66">
        <v>0.25260199999999999</v>
      </c>
      <c r="K98" s="67">
        <v>0.33163699999999996</v>
      </c>
      <c r="L98" s="68">
        <v>0.32802395141334273</v>
      </c>
      <c r="M98" s="67"/>
      <c r="N98" s="68"/>
    </row>
    <row r="99" spans="1:14" ht="51" x14ac:dyDescent="0.25">
      <c r="A99" s="18"/>
      <c r="B99" s="20">
        <v>3000616</v>
      </c>
      <c r="C99" s="20" t="s">
        <v>446</v>
      </c>
      <c r="D99" s="20">
        <v>394</v>
      </c>
      <c r="E99" s="20" t="s">
        <v>467</v>
      </c>
      <c r="F99" s="20">
        <v>444</v>
      </c>
      <c r="G99" s="20" t="s">
        <v>209</v>
      </c>
      <c r="H99" s="20">
        <v>444</v>
      </c>
      <c r="I99" s="20" t="s">
        <v>350</v>
      </c>
      <c r="J99" s="66">
        <v>0.37694100000000003</v>
      </c>
      <c r="K99" s="67">
        <v>0.41944500000000007</v>
      </c>
      <c r="L99" s="68">
        <v>0.41916083521209657</v>
      </c>
      <c r="M99" s="67"/>
      <c r="N99" s="68"/>
    </row>
    <row r="100" spans="1:14" ht="51" x14ac:dyDescent="0.25">
      <c r="A100" s="18"/>
      <c r="B100" s="20">
        <v>3000616</v>
      </c>
      <c r="C100" s="20" t="s">
        <v>446</v>
      </c>
      <c r="D100" s="20">
        <v>394</v>
      </c>
      <c r="E100" s="20" t="s">
        <v>467</v>
      </c>
      <c r="F100" s="20">
        <v>445</v>
      </c>
      <c r="G100" s="20" t="s">
        <v>210</v>
      </c>
      <c r="H100" s="20">
        <v>445</v>
      </c>
      <c r="I100" s="20" t="s">
        <v>351</v>
      </c>
      <c r="J100" s="66">
        <v>0.97025900000000009</v>
      </c>
      <c r="K100" s="67">
        <v>1.2697749999999999</v>
      </c>
      <c r="L100" s="68">
        <v>1.2615574611081684</v>
      </c>
      <c r="M100" s="67"/>
      <c r="N100" s="68"/>
    </row>
    <row r="101" spans="1:14" ht="51" x14ac:dyDescent="0.25">
      <c r="A101" s="18"/>
      <c r="B101" s="20">
        <v>3000616</v>
      </c>
      <c r="C101" s="20" t="s">
        <v>446</v>
      </c>
      <c r="D101" s="20">
        <v>394</v>
      </c>
      <c r="E101" s="20" t="s">
        <v>467</v>
      </c>
      <c r="F101" s="20">
        <v>446</v>
      </c>
      <c r="G101" s="20" t="s">
        <v>211</v>
      </c>
      <c r="H101" s="20">
        <v>446</v>
      </c>
      <c r="I101" s="20" t="s">
        <v>352</v>
      </c>
      <c r="J101" s="66">
        <v>0.16752999999999998</v>
      </c>
      <c r="K101" s="67">
        <v>0.42381600000000003</v>
      </c>
      <c r="L101" s="68">
        <v>0.41819499578923569</v>
      </c>
      <c r="M101" s="67"/>
      <c r="N101" s="68"/>
    </row>
    <row r="102" spans="1:14" ht="51" x14ac:dyDescent="0.25">
      <c r="A102" s="18"/>
      <c r="B102" s="20">
        <v>3000616</v>
      </c>
      <c r="C102" s="20" t="s">
        <v>446</v>
      </c>
      <c r="D102" s="20">
        <v>394</v>
      </c>
      <c r="E102" s="20" t="s">
        <v>467</v>
      </c>
      <c r="F102" s="20">
        <v>447</v>
      </c>
      <c r="G102" s="20" t="s">
        <v>212</v>
      </c>
      <c r="H102" s="20">
        <v>447</v>
      </c>
      <c r="I102" s="20" t="s">
        <v>353</v>
      </c>
      <c r="J102" s="66">
        <v>4.2763000000000002E-2</v>
      </c>
      <c r="K102" s="67">
        <v>8.2464999999999997E-2</v>
      </c>
      <c r="L102" s="68">
        <v>8.2430001701141009E-2</v>
      </c>
      <c r="M102" s="67"/>
      <c r="N102" s="68"/>
    </row>
    <row r="103" spans="1:14" ht="51" x14ac:dyDescent="0.25">
      <c r="A103" s="18"/>
      <c r="B103" s="20">
        <v>3000616</v>
      </c>
      <c r="C103" s="20" t="s">
        <v>446</v>
      </c>
      <c r="D103" s="20">
        <v>394</v>
      </c>
      <c r="E103" s="20" t="s">
        <v>467</v>
      </c>
      <c r="F103" s="20">
        <v>448</v>
      </c>
      <c r="G103" s="20" t="s">
        <v>213</v>
      </c>
      <c r="H103" s="20">
        <v>448</v>
      </c>
      <c r="I103" s="20" t="s">
        <v>354</v>
      </c>
      <c r="J103" s="66">
        <v>2E-3</v>
      </c>
      <c r="K103" s="67">
        <v>2E-3</v>
      </c>
      <c r="L103" s="68">
        <v>1.9999400246888399E-3</v>
      </c>
      <c r="M103" s="67"/>
      <c r="N103" s="68"/>
    </row>
    <row r="104" spans="1:14" ht="51" x14ac:dyDescent="0.25">
      <c r="A104" s="18"/>
      <c r="B104" s="20">
        <v>3000616</v>
      </c>
      <c r="C104" s="20" t="s">
        <v>446</v>
      </c>
      <c r="D104" s="20">
        <v>394</v>
      </c>
      <c r="E104" s="20" t="s">
        <v>467</v>
      </c>
      <c r="F104" s="20">
        <v>449</v>
      </c>
      <c r="G104" s="20" t="s">
        <v>214</v>
      </c>
      <c r="H104" s="20">
        <v>449</v>
      </c>
      <c r="I104" s="20" t="s">
        <v>355</v>
      </c>
      <c r="J104" s="66">
        <v>0.66089599999999993</v>
      </c>
      <c r="K104" s="67">
        <v>0.72142800000000007</v>
      </c>
      <c r="L104" s="68">
        <v>0.71637313521932811</v>
      </c>
      <c r="M104" s="67"/>
      <c r="N104" s="68"/>
    </row>
    <row r="105" spans="1:14" ht="51" x14ac:dyDescent="0.25">
      <c r="A105" s="18"/>
      <c r="B105" s="20">
        <v>3000616</v>
      </c>
      <c r="C105" s="20" t="s">
        <v>446</v>
      </c>
      <c r="D105" s="20">
        <v>394</v>
      </c>
      <c r="E105" s="20" t="s">
        <v>467</v>
      </c>
      <c r="F105" s="20">
        <v>450</v>
      </c>
      <c r="G105" s="20" t="s">
        <v>215</v>
      </c>
      <c r="H105" s="20">
        <v>450</v>
      </c>
      <c r="I105" s="20" t="s">
        <v>356</v>
      </c>
      <c r="J105" s="66">
        <v>8.0819000000000002E-2</v>
      </c>
      <c r="K105" s="67">
        <v>9.5189999999999997E-2</v>
      </c>
      <c r="L105" s="68">
        <v>9.387772178160958E-2</v>
      </c>
      <c r="M105" s="67"/>
      <c r="N105" s="68"/>
    </row>
    <row r="106" spans="1:14" ht="51" x14ac:dyDescent="0.25">
      <c r="A106" s="18"/>
      <c r="B106" s="20">
        <v>3000616</v>
      </c>
      <c r="C106" s="20" t="s">
        <v>446</v>
      </c>
      <c r="D106" s="20">
        <v>394</v>
      </c>
      <c r="E106" s="20" t="s">
        <v>467</v>
      </c>
      <c r="F106" s="20">
        <v>451</v>
      </c>
      <c r="G106" s="20" t="s">
        <v>216</v>
      </c>
      <c r="H106" s="20">
        <v>451</v>
      </c>
      <c r="I106" s="20" t="s">
        <v>357</v>
      </c>
      <c r="J106" s="66">
        <v>8.4024999999999989E-2</v>
      </c>
      <c r="K106" s="67">
        <v>8.4025000000000002E-2</v>
      </c>
      <c r="L106" s="68">
        <v>8.3827750699128956E-2</v>
      </c>
      <c r="M106" s="67"/>
      <c r="N106" s="68"/>
    </row>
    <row r="107" spans="1:14" ht="51" x14ac:dyDescent="0.25">
      <c r="A107" s="18"/>
      <c r="B107" s="20">
        <v>3000616</v>
      </c>
      <c r="C107" s="20" t="s">
        <v>446</v>
      </c>
      <c r="D107" s="20">
        <v>394</v>
      </c>
      <c r="E107" s="20" t="s">
        <v>467</v>
      </c>
      <c r="F107" s="20">
        <v>452</v>
      </c>
      <c r="G107" s="20" t="s">
        <v>217</v>
      </c>
      <c r="H107" s="20">
        <v>452</v>
      </c>
      <c r="I107" s="20" t="s">
        <v>358</v>
      </c>
      <c r="J107" s="66">
        <v>0.82567399999999991</v>
      </c>
      <c r="K107" s="67">
        <v>0.86663400000000002</v>
      </c>
      <c r="L107" s="68">
        <v>0.86277352408797015</v>
      </c>
      <c r="M107" s="67">
        <v>437.07693481445312</v>
      </c>
      <c r="N107" s="68">
        <v>431.9615478515625</v>
      </c>
    </row>
    <row r="108" spans="1:14" ht="51" x14ac:dyDescent="0.25">
      <c r="A108" s="18"/>
      <c r="B108" s="20">
        <v>3000616</v>
      </c>
      <c r="C108" s="20" t="s">
        <v>446</v>
      </c>
      <c r="D108" s="20">
        <v>394</v>
      </c>
      <c r="E108" s="20" t="s">
        <v>467</v>
      </c>
      <c r="F108" s="20">
        <v>453</v>
      </c>
      <c r="G108" s="20" t="s">
        <v>218</v>
      </c>
      <c r="H108" s="20">
        <v>453</v>
      </c>
      <c r="I108" s="20" t="s">
        <v>359</v>
      </c>
      <c r="J108" s="66">
        <v>0.43211099999999991</v>
      </c>
      <c r="K108" s="67">
        <v>0.38329000000000002</v>
      </c>
      <c r="L108" s="68">
        <v>0.38328793155233143</v>
      </c>
      <c r="M108" s="67"/>
      <c r="N108" s="68"/>
    </row>
    <row r="109" spans="1:14" ht="51" x14ac:dyDescent="0.25">
      <c r="A109" s="18"/>
      <c r="B109" s="20">
        <v>3000616</v>
      </c>
      <c r="C109" s="20" t="s">
        <v>446</v>
      </c>
      <c r="D109" s="20">
        <v>394</v>
      </c>
      <c r="E109" s="20" t="s">
        <v>467</v>
      </c>
      <c r="F109" s="20">
        <v>454</v>
      </c>
      <c r="G109" s="20" t="s">
        <v>219</v>
      </c>
      <c r="H109" s="20">
        <v>454</v>
      </c>
      <c r="I109" s="20" t="s">
        <v>360</v>
      </c>
      <c r="J109" s="66">
        <v>7.5716000000000006E-2</v>
      </c>
      <c r="K109" s="67">
        <v>9.4572000000000003E-2</v>
      </c>
      <c r="L109" s="68">
        <v>9.4410527119180188E-2</v>
      </c>
      <c r="M109" s="67"/>
      <c r="N109" s="68"/>
    </row>
    <row r="110" spans="1:14" ht="51" x14ac:dyDescent="0.25">
      <c r="A110" s="18"/>
      <c r="B110" s="20">
        <v>3000616</v>
      </c>
      <c r="C110" s="20" t="s">
        <v>446</v>
      </c>
      <c r="D110" s="20">
        <v>394</v>
      </c>
      <c r="E110" s="20" t="s">
        <v>467</v>
      </c>
      <c r="F110" s="20">
        <v>455</v>
      </c>
      <c r="G110" s="20" t="s">
        <v>220</v>
      </c>
      <c r="H110" s="20">
        <v>455</v>
      </c>
      <c r="I110" s="20" t="s">
        <v>361</v>
      </c>
      <c r="J110" s="66">
        <v>6.3739999999999995E-3</v>
      </c>
      <c r="K110" s="67">
        <v>5.6680000000000012E-3</v>
      </c>
      <c r="L110" s="68">
        <v>5.6199200334958732E-3</v>
      </c>
      <c r="M110" s="67"/>
      <c r="N110" s="68"/>
    </row>
    <row r="111" spans="1:14" ht="51" x14ac:dyDescent="0.25">
      <c r="A111" s="18"/>
      <c r="B111" s="20">
        <v>3000616</v>
      </c>
      <c r="C111" s="20" t="s">
        <v>446</v>
      </c>
      <c r="D111" s="20">
        <v>394</v>
      </c>
      <c r="E111" s="20" t="s">
        <v>467</v>
      </c>
      <c r="F111" s="20">
        <v>456</v>
      </c>
      <c r="G111" s="20" t="s">
        <v>221</v>
      </c>
      <c r="H111" s="20">
        <v>456</v>
      </c>
      <c r="I111" s="20" t="s">
        <v>362</v>
      </c>
      <c r="J111" s="66">
        <v>1.5E-3</v>
      </c>
      <c r="K111" s="67">
        <v>1.5E-3</v>
      </c>
      <c r="L111" s="68">
        <v>1.4295699656940997E-3</v>
      </c>
      <c r="M111" s="67"/>
      <c r="N111" s="68"/>
    </row>
    <row r="112" spans="1:14" ht="51" x14ac:dyDescent="0.25">
      <c r="A112" s="18"/>
      <c r="B112" s="20">
        <v>3000616</v>
      </c>
      <c r="C112" s="20" t="s">
        <v>446</v>
      </c>
      <c r="D112" s="20">
        <v>394</v>
      </c>
      <c r="E112" s="20" t="s">
        <v>467</v>
      </c>
      <c r="F112" s="20">
        <v>457</v>
      </c>
      <c r="G112" s="20" t="s">
        <v>222</v>
      </c>
      <c r="H112" s="20">
        <v>457</v>
      </c>
      <c r="I112" s="20" t="s">
        <v>363</v>
      </c>
      <c r="J112" s="66">
        <v>1.9200000000000002E-2</v>
      </c>
      <c r="K112" s="67">
        <v>1.9772000000000001E-2</v>
      </c>
      <c r="L112" s="68">
        <v>1.817119971383363E-2</v>
      </c>
      <c r="M112" s="67"/>
      <c r="N112" s="68"/>
    </row>
    <row r="113" spans="1:14" ht="51" x14ac:dyDescent="0.25">
      <c r="A113" s="18"/>
      <c r="B113" s="20">
        <v>3000616</v>
      </c>
      <c r="C113" s="20" t="s">
        <v>446</v>
      </c>
      <c r="D113" s="20">
        <v>394</v>
      </c>
      <c r="E113" s="20" t="s">
        <v>467</v>
      </c>
      <c r="F113" s="20">
        <v>458</v>
      </c>
      <c r="G113" s="20" t="s">
        <v>223</v>
      </c>
      <c r="H113" s="20">
        <v>458</v>
      </c>
      <c r="I113" s="20" t="s">
        <v>364</v>
      </c>
      <c r="J113" s="66">
        <v>0.25934600000000008</v>
      </c>
      <c r="K113" s="67">
        <v>0.27889800000000003</v>
      </c>
      <c r="L113" s="68">
        <v>0.27864690431306371</v>
      </c>
      <c r="M113" s="67"/>
      <c r="N113" s="68"/>
    </row>
    <row r="114" spans="1:14" ht="51" x14ac:dyDescent="0.25">
      <c r="A114" s="18"/>
      <c r="B114" s="20">
        <v>3000616</v>
      </c>
      <c r="C114" s="20" t="s">
        <v>446</v>
      </c>
      <c r="D114" s="20">
        <v>394</v>
      </c>
      <c r="E114" s="20" t="s">
        <v>467</v>
      </c>
      <c r="F114" s="20">
        <v>459</v>
      </c>
      <c r="G114" s="20" t="s">
        <v>224</v>
      </c>
      <c r="H114" s="20">
        <v>459</v>
      </c>
      <c r="I114" s="20" t="s">
        <v>365</v>
      </c>
      <c r="J114" s="66">
        <v>0.38730399999999998</v>
      </c>
      <c r="K114" s="67">
        <v>0.46230399999999999</v>
      </c>
      <c r="L114" s="68">
        <v>0.44540414814036922</v>
      </c>
      <c r="M114" s="67"/>
      <c r="N114" s="68"/>
    </row>
    <row r="115" spans="1:14" ht="51" x14ac:dyDescent="0.25">
      <c r="A115" s="18"/>
      <c r="B115" s="20">
        <v>3000616</v>
      </c>
      <c r="C115" s="20" t="s">
        <v>446</v>
      </c>
      <c r="D115" s="20">
        <v>394</v>
      </c>
      <c r="E115" s="20" t="s">
        <v>467</v>
      </c>
      <c r="F115" s="20">
        <v>460</v>
      </c>
      <c r="G115" s="20" t="s">
        <v>225</v>
      </c>
      <c r="H115" s="20">
        <v>460</v>
      </c>
      <c r="I115" s="20" t="s">
        <v>366</v>
      </c>
      <c r="J115" s="66">
        <v>3.2999999999999995E-2</v>
      </c>
      <c r="K115" s="67">
        <v>3.2995000000000003E-2</v>
      </c>
      <c r="L115" s="68">
        <v>3.2994960747600999E-2</v>
      </c>
      <c r="M115" s="67"/>
      <c r="N115" s="68"/>
    </row>
    <row r="116" spans="1:14" ht="51" x14ac:dyDescent="0.25">
      <c r="A116" s="18"/>
      <c r="B116" s="20">
        <v>3000616</v>
      </c>
      <c r="C116" s="20" t="s">
        <v>446</v>
      </c>
      <c r="D116" s="20">
        <v>394</v>
      </c>
      <c r="E116" s="20" t="s">
        <v>467</v>
      </c>
      <c r="F116" s="20">
        <v>461</v>
      </c>
      <c r="G116" s="20" t="s">
        <v>226</v>
      </c>
      <c r="H116" s="20">
        <v>461</v>
      </c>
      <c r="I116" s="20" t="s">
        <v>367</v>
      </c>
      <c r="J116" s="66">
        <v>0.8434640000000001</v>
      </c>
      <c r="K116" s="67">
        <v>0.84326299999999987</v>
      </c>
      <c r="L116" s="68">
        <v>0.83846571647882229</v>
      </c>
      <c r="M116" s="67"/>
      <c r="N116" s="68"/>
    </row>
    <row r="117" spans="1:14" ht="51" x14ac:dyDescent="0.25">
      <c r="A117" s="18"/>
      <c r="B117" s="20">
        <v>3000616</v>
      </c>
      <c r="C117" s="20" t="s">
        <v>446</v>
      </c>
      <c r="D117" s="20">
        <v>394</v>
      </c>
      <c r="E117" s="20" t="s">
        <v>467</v>
      </c>
      <c r="F117" s="20">
        <v>462</v>
      </c>
      <c r="G117" s="20" t="s">
        <v>227</v>
      </c>
      <c r="H117" s="20">
        <v>462</v>
      </c>
      <c r="I117" s="20" t="s">
        <v>368</v>
      </c>
      <c r="J117" s="66">
        <v>1.8572000000000005E-2</v>
      </c>
      <c r="K117" s="67">
        <v>1.9876000000000001E-2</v>
      </c>
      <c r="L117" s="68">
        <v>1.9873110257321969E-2</v>
      </c>
      <c r="M117" s="67"/>
      <c r="N117" s="68"/>
    </row>
    <row r="118" spans="1:14" ht="51" x14ac:dyDescent="0.25">
      <c r="A118" s="18"/>
      <c r="B118" s="20">
        <v>3000616</v>
      </c>
      <c r="C118" s="20" t="s">
        <v>446</v>
      </c>
      <c r="D118" s="20">
        <v>394</v>
      </c>
      <c r="E118" s="20" t="s">
        <v>467</v>
      </c>
      <c r="F118" s="20">
        <v>463</v>
      </c>
      <c r="G118" s="20" t="s">
        <v>228</v>
      </c>
      <c r="H118" s="20">
        <v>463</v>
      </c>
      <c r="I118" s="20" t="s">
        <v>369</v>
      </c>
      <c r="J118" s="66">
        <v>0.32622300000000004</v>
      </c>
      <c r="K118" s="67">
        <v>0.35259000000000007</v>
      </c>
      <c r="L118" s="68">
        <v>0.3505536043230677</v>
      </c>
      <c r="M118" s="67"/>
      <c r="N118" s="68"/>
    </row>
    <row r="119" spans="1:14" ht="51" x14ac:dyDescent="0.25">
      <c r="A119" s="18"/>
      <c r="B119" s="20">
        <v>3000616</v>
      </c>
      <c r="C119" s="20" t="s">
        <v>446</v>
      </c>
      <c r="D119" s="20">
        <v>394</v>
      </c>
      <c r="E119" s="20" t="s">
        <v>467</v>
      </c>
      <c r="F119" s="20">
        <v>464</v>
      </c>
      <c r="G119" s="20" t="s">
        <v>229</v>
      </c>
      <c r="H119" s="20">
        <v>464</v>
      </c>
      <c r="I119" s="20" t="s">
        <v>370</v>
      </c>
      <c r="J119" s="66">
        <v>0.14060400000000001</v>
      </c>
      <c r="K119" s="67">
        <v>9.0847999999999998E-2</v>
      </c>
      <c r="L119" s="68">
        <v>9.0848003834253177E-2</v>
      </c>
      <c r="M119" s="67"/>
      <c r="N119" s="68"/>
    </row>
    <row r="120" spans="1:14" ht="51" x14ac:dyDescent="0.25">
      <c r="A120" s="18"/>
      <c r="B120" s="20">
        <v>3000672</v>
      </c>
      <c r="C120" s="20" t="s">
        <v>448</v>
      </c>
      <c r="D120" s="20">
        <v>394</v>
      </c>
      <c r="E120" s="20" t="s">
        <v>467</v>
      </c>
      <c r="F120" s="20">
        <v>11</v>
      </c>
      <c r="G120" s="20" t="s">
        <v>109</v>
      </c>
      <c r="H120" s="20">
        <v>11</v>
      </c>
      <c r="I120" s="20" t="s">
        <v>341</v>
      </c>
      <c r="J120" s="66">
        <v>0</v>
      </c>
      <c r="K120" s="67">
        <v>2.3459379999999999</v>
      </c>
      <c r="L120" s="68">
        <v>2.2694029492558911</v>
      </c>
      <c r="M120" s="67"/>
      <c r="N120" s="68"/>
    </row>
    <row r="121" spans="1:14" ht="89.25" x14ac:dyDescent="0.25">
      <c r="A121" s="18"/>
      <c r="B121" s="20">
        <v>3000672</v>
      </c>
      <c r="C121" s="20" t="s">
        <v>448</v>
      </c>
      <c r="D121" s="20">
        <v>394</v>
      </c>
      <c r="E121" s="20" t="s">
        <v>467</v>
      </c>
      <c r="F121" s="20">
        <v>11</v>
      </c>
      <c r="G121" s="20" t="s">
        <v>109</v>
      </c>
      <c r="H121" s="20">
        <v>124</v>
      </c>
      <c r="I121" s="20" t="s">
        <v>342</v>
      </c>
      <c r="J121" s="66">
        <v>9.1300000000000008</v>
      </c>
      <c r="K121" s="67">
        <v>14.794192000000002</v>
      </c>
      <c r="L121" s="68">
        <v>14.758808359503746</v>
      </c>
      <c r="M121" s="67"/>
      <c r="N121" s="68"/>
    </row>
    <row r="122" spans="1:14" ht="63.75" x14ac:dyDescent="0.25">
      <c r="A122" s="18"/>
      <c r="B122" s="20">
        <v>3000672</v>
      </c>
      <c r="C122" s="20" t="s">
        <v>448</v>
      </c>
      <c r="D122" s="20">
        <v>394</v>
      </c>
      <c r="E122" s="20" t="s">
        <v>467</v>
      </c>
      <c r="F122" s="20">
        <v>137</v>
      </c>
      <c r="G122" s="20" t="s">
        <v>144</v>
      </c>
      <c r="H122" s="20">
        <v>137</v>
      </c>
      <c r="I122" s="20" t="s">
        <v>345</v>
      </c>
      <c r="J122" s="66">
        <v>2.4181569999999994</v>
      </c>
      <c r="K122" s="67">
        <v>4.459867</v>
      </c>
      <c r="L122" s="68">
        <v>4.1806448934017055</v>
      </c>
      <c r="M122" s="67"/>
      <c r="N122" s="68"/>
    </row>
    <row r="123" spans="1:14" ht="51" x14ac:dyDescent="0.25">
      <c r="A123" s="18"/>
      <c r="B123" s="20">
        <v>3000672</v>
      </c>
      <c r="C123" s="20" t="s">
        <v>448</v>
      </c>
      <c r="D123" s="20">
        <v>394</v>
      </c>
      <c r="E123" s="20" t="s">
        <v>467</v>
      </c>
      <c r="F123" s="20">
        <v>440</v>
      </c>
      <c r="G123" s="20" t="s">
        <v>205</v>
      </c>
      <c r="H123" s="20">
        <v>440</v>
      </c>
      <c r="I123" s="20" t="s">
        <v>346</v>
      </c>
      <c r="J123" s="66">
        <v>3.9038000000000003E-2</v>
      </c>
      <c r="K123" s="67">
        <v>4.2038000000000006E-2</v>
      </c>
      <c r="L123" s="68">
        <v>3.8070057373261079E-2</v>
      </c>
      <c r="M123" s="67"/>
      <c r="N123" s="68"/>
    </row>
    <row r="124" spans="1:14" ht="51" x14ac:dyDescent="0.25">
      <c r="A124" s="18"/>
      <c r="B124" s="20">
        <v>3000672</v>
      </c>
      <c r="C124" s="20" t="s">
        <v>448</v>
      </c>
      <c r="D124" s="20">
        <v>394</v>
      </c>
      <c r="E124" s="20" t="s">
        <v>467</v>
      </c>
      <c r="F124" s="20">
        <v>441</v>
      </c>
      <c r="G124" s="20" t="s">
        <v>206</v>
      </c>
      <c r="H124" s="20">
        <v>441</v>
      </c>
      <c r="I124" s="20" t="s">
        <v>347</v>
      </c>
      <c r="J124" s="66">
        <v>2.7312999999999994E-2</v>
      </c>
      <c r="K124" s="67">
        <v>2.5117999999999994E-2</v>
      </c>
      <c r="L124" s="68">
        <v>2.4978180088510271E-2</v>
      </c>
      <c r="M124" s="67"/>
      <c r="N124" s="68"/>
    </row>
    <row r="125" spans="1:14" ht="51" x14ac:dyDescent="0.25">
      <c r="A125" s="18"/>
      <c r="B125" s="20">
        <v>3000672</v>
      </c>
      <c r="C125" s="20" t="s">
        <v>448</v>
      </c>
      <c r="D125" s="20">
        <v>394</v>
      </c>
      <c r="E125" s="20" t="s">
        <v>467</v>
      </c>
      <c r="F125" s="20">
        <v>442</v>
      </c>
      <c r="G125" s="20" t="s">
        <v>207</v>
      </c>
      <c r="H125" s="20">
        <v>442</v>
      </c>
      <c r="I125" s="20" t="s">
        <v>348</v>
      </c>
      <c r="J125" s="66">
        <v>2.6067000000000003E-2</v>
      </c>
      <c r="K125" s="67">
        <v>2.6067000000000003E-2</v>
      </c>
      <c r="L125" s="68">
        <v>2.6065799538628198E-2</v>
      </c>
      <c r="M125" s="67"/>
      <c r="N125" s="68"/>
    </row>
    <row r="126" spans="1:14" ht="51" x14ac:dyDescent="0.25">
      <c r="A126" s="18"/>
      <c r="B126" s="20">
        <v>3000672</v>
      </c>
      <c r="C126" s="20" t="s">
        <v>448</v>
      </c>
      <c r="D126" s="20">
        <v>394</v>
      </c>
      <c r="E126" s="20" t="s">
        <v>467</v>
      </c>
      <c r="F126" s="20">
        <v>443</v>
      </c>
      <c r="G126" s="20" t="s">
        <v>208</v>
      </c>
      <c r="H126" s="20">
        <v>443</v>
      </c>
      <c r="I126" s="20" t="s">
        <v>349</v>
      </c>
      <c r="J126" s="66">
        <v>0.59058999999999984</v>
      </c>
      <c r="K126" s="67">
        <v>0.68272299999999997</v>
      </c>
      <c r="L126" s="68">
        <v>0.6820785625022836</v>
      </c>
      <c r="M126" s="67"/>
      <c r="N126" s="68"/>
    </row>
    <row r="127" spans="1:14" ht="51" x14ac:dyDescent="0.25">
      <c r="A127" s="18"/>
      <c r="B127" s="20">
        <v>3000672</v>
      </c>
      <c r="C127" s="20" t="s">
        <v>448</v>
      </c>
      <c r="D127" s="20">
        <v>394</v>
      </c>
      <c r="E127" s="20" t="s">
        <v>467</v>
      </c>
      <c r="F127" s="20">
        <v>444</v>
      </c>
      <c r="G127" s="20" t="s">
        <v>209</v>
      </c>
      <c r="H127" s="20">
        <v>444</v>
      </c>
      <c r="I127" s="20" t="s">
        <v>350</v>
      </c>
      <c r="J127" s="66">
        <v>0.22293500000000002</v>
      </c>
      <c r="K127" s="67">
        <v>0.240208</v>
      </c>
      <c r="L127" s="68">
        <v>0.24018358084140345</v>
      </c>
      <c r="M127" s="67"/>
      <c r="N127" s="68"/>
    </row>
    <row r="128" spans="1:14" ht="51" x14ac:dyDescent="0.25">
      <c r="A128" s="18"/>
      <c r="B128" s="20">
        <v>3000672</v>
      </c>
      <c r="C128" s="20" t="s">
        <v>448</v>
      </c>
      <c r="D128" s="20">
        <v>394</v>
      </c>
      <c r="E128" s="20" t="s">
        <v>467</v>
      </c>
      <c r="F128" s="20">
        <v>445</v>
      </c>
      <c r="G128" s="20" t="s">
        <v>210</v>
      </c>
      <c r="H128" s="20">
        <v>445</v>
      </c>
      <c r="I128" s="20" t="s">
        <v>351</v>
      </c>
      <c r="J128" s="66">
        <v>0.362626</v>
      </c>
      <c r="K128" s="67">
        <v>0.69708999999999999</v>
      </c>
      <c r="L128" s="68">
        <v>0.5983213964063907</v>
      </c>
      <c r="M128" s="67"/>
      <c r="N128" s="68"/>
    </row>
    <row r="129" spans="1:14" ht="51" x14ac:dyDescent="0.25">
      <c r="A129" s="18"/>
      <c r="B129" s="20">
        <v>3000672</v>
      </c>
      <c r="C129" s="20" t="s">
        <v>448</v>
      </c>
      <c r="D129" s="20">
        <v>394</v>
      </c>
      <c r="E129" s="20" t="s">
        <v>467</v>
      </c>
      <c r="F129" s="20">
        <v>446</v>
      </c>
      <c r="G129" s="20" t="s">
        <v>211</v>
      </c>
      <c r="H129" s="20">
        <v>446</v>
      </c>
      <c r="I129" s="20" t="s">
        <v>352</v>
      </c>
      <c r="J129" s="66">
        <v>1.5090449999999997</v>
      </c>
      <c r="K129" s="67">
        <v>1.8345629999999995</v>
      </c>
      <c r="L129" s="68">
        <v>1.8345569802258979</v>
      </c>
      <c r="M129" s="67"/>
      <c r="N129" s="68"/>
    </row>
    <row r="130" spans="1:14" ht="51" x14ac:dyDescent="0.25">
      <c r="A130" s="18"/>
      <c r="B130" s="20">
        <v>3000672</v>
      </c>
      <c r="C130" s="20" t="s">
        <v>448</v>
      </c>
      <c r="D130" s="20">
        <v>394</v>
      </c>
      <c r="E130" s="20" t="s">
        <v>467</v>
      </c>
      <c r="F130" s="20">
        <v>447</v>
      </c>
      <c r="G130" s="20" t="s">
        <v>212</v>
      </c>
      <c r="H130" s="20">
        <v>447</v>
      </c>
      <c r="I130" s="20" t="s">
        <v>353</v>
      </c>
      <c r="J130" s="66">
        <v>5.8034000000000002E-2</v>
      </c>
      <c r="K130" s="67">
        <v>0.111582</v>
      </c>
      <c r="L130" s="68">
        <v>0.10909279936277017</v>
      </c>
      <c r="M130" s="67"/>
      <c r="N130" s="68"/>
    </row>
    <row r="131" spans="1:14" ht="51" x14ac:dyDescent="0.25">
      <c r="A131" s="18"/>
      <c r="B131" s="20">
        <v>3000672</v>
      </c>
      <c r="C131" s="20" t="s">
        <v>448</v>
      </c>
      <c r="D131" s="20">
        <v>394</v>
      </c>
      <c r="E131" s="20" t="s">
        <v>467</v>
      </c>
      <c r="F131" s="20">
        <v>448</v>
      </c>
      <c r="G131" s="20" t="s">
        <v>213</v>
      </c>
      <c r="H131" s="20">
        <v>448</v>
      </c>
      <c r="I131" s="20" t="s">
        <v>354</v>
      </c>
      <c r="J131" s="66">
        <v>6.0727000000000017E-2</v>
      </c>
      <c r="K131" s="67">
        <v>0.19072700000000006</v>
      </c>
      <c r="L131" s="68">
        <v>0.18294959160630242</v>
      </c>
      <c r="M131" s="67">
        <v>53.722221374511719</v>
      </c>
      <c r="N131" s="68">
        <v>30.611110687255859</v>
      </c>
    </row>
    <row r="132" spans="1:14" ht="51" x14ac:dyDescent="0.25">
      <c r="A132" s="18"/>
      <c r="B132" s="20">
        <v>3000672</v>
      </c>
      <c r="C132" s="20" t="s">
        <v>448</v>
      </c>
      <c r="D132" s="20">
        <v>394</v>
      </c>
      <c r="E132" s="20" t="s">
        <v>467</v>
      </c>
      <c r="F132" s="20">
        <v>449</v>
      </c>
      <c r="G132" s="20" t="s">
        <v>214</v>
      </c>
      <c r="H132" s="20">
        <v>449</v>
      </c>
      <c r="I132" s="20" t="s">
        <v>355</v>
      </c>
      <c r="J132" s="66">
        <v>0.63925100000000012</v>
      </c>
      <c r="K132" s="67">
        <v>0.8107660000000001</v>
      </c>
      <c r="L132" s="68">
        <v>0.80058181463755318</v>
      </c>
      <c r="M132" s="67"/>
      <c r="N132" s="68"/>
    </row>
    <row r="133" spans="1:14" ht="51" x14ac:dyDescent="0.25">
      <c r="A133" s="18"/>
      <c r="B133" s="20">
        <v>3000672</v>
      </c>
      <c r="C133" s="20" t="s">
        <v>448</v>
      </c>
      <c r="D133" s="20">
        <v>394</v>
      </c>
      <c r="E133" s="20" t="s">
        <v>467</v>
      </c>
      <c r="F133" s="20">
        <v>450</v>
      </c>
      <c r="G133" s="20" t="s">
        <v>215</v>
      </c>
      <c r="H133" s="20">
        <v>450</v>
      </c>
      <c r="I133" s="20" t="s">
        <v>356</v>
      </c>
      <c r="J133" s="66">
        <v>0.21253900000000003</v>
      </c>
      <c r="K133" s="67">
        <v>0.50846199999999986</v>
      </c>
      <c r="L133" s="68">
        <v>0.48933627884252928</v>
      </c>
      <c r="M133" s="67"/>
      <c r="N133" s="68"/>
    </row>
    <row r="134" spans="1:14" ht="51" x14ac:dyDescent="0.25">
      <c r="A134" s="18"/>
      <c r="B134" s="20">
        <v>3000672</v>
      </c>
      <c r="C134" s="20" t="s">
        <v>448</v>
      </c>
      <c r="D134" s="20">
        <v>394</v>
      </c>
      <c r="E134" s="20" t="s">
        <v>467</v>
      </c>
      <c r="F134" s="20">
        <v>451</v>
      </c>
      <c r="G134" s="20" t="s">
        <v>216</v>
      </c>
      <c r="H134" s="20">
        <v>451</v>
      </c>
      <c r="I134" s="20" t="s">
        <v>357</v>
      </c>
      <c r="J134" s="66">
        <v>2.2816699999999996</v>
      </c>
      <c r="K134" s="67">
        <v>2.2866099999999996</v>
      </c>
      <c r="L134" s="68">
        <v>2.254381055230624</v>
      </c>
      <c r="M134" s="67"/>
      <c r="N134" s="68"/>
    </row>
    <row r="135" spans="1:14" ht="51" x14ac:dyDescent="0.25">
      <c r="A135" s="18"/>
      <c r="B135" s="20">
        <v>3000672</v>
      </c>
      <c r="C135" s="20" t="s">
        <v>448</v>
      </c>
      <c r="D135" s="20">
        <v>394</v>
      </c>
      <c r="E135" s="20" t="s">
        <v>467</v>
      </c>
      <c r="F135" s="20">
        <v>452</v>
      </c>
      <c r="G135" s="20" t="s">
        <v>217</v>
      </c>
      <c r="H135" s="20">
        <v>452</v>
      </c>
      <c r="I135" s="20" t="s">
        <v>358</v>
      </c>
      <c r="J135" s="66">
        <v>1.5488519999999999</v>
      </c>
      <c r="K135" s="67">
        <v>1.7054940000000001</v>
      </c>
      <c r="L135" s="68">
        <v>1.6878619210983743</v>
      </c>
      <c r="M135" s="67">
        <v>167.20832824707031</v>
      </c>
      <c r="N135" s="68">
        <v>166.20832824707031</v>
      </c>
    </row>
    <row r="136" spans="1:14" ht="51" x14ac:dyDescent="0.25">
      <c r="A136" s="18"/>
      <c r="B136" s="20">
        <v>3000672</v>
      </c>
      <c r="C136" s="20" t="s">
        <v>448</v>
      </c>
      <c r="D136" s="20">
        <v>394</v>
      </c>
      <c r="E136" s="20" t="s">
        <v>467</v>
      </c>
      <c r="F136" s="20">
        <v>454</v>
      </c>
      <c r="G136" s="20" t="s">
        <v>219</v>
      </c>
      <c r="H136" s="20">
        <v>454</v>
      </c>
      <c r="I136" s="20" t="s">
        <v>360</v>
      </c>
      <c r="J136" s="66">
        <v>4.7499999999999999E-3</v>
      </c>
      <c r="K136" s="67">
        <v>3.6088999999999996E-2</v>
      </c>
      <c r="L136" s="68">
        <v>3.4341160062467679E-2</v>
      </c>
      <c r="M136" s="67"/>
      <c r="N136" s="68"/>
    </row>
    <row r="137" spans="1:14" ht="51" x14ac:dyDescent="0.25">
      <c r="A137" s="18"/>
      <c r="B137" s="20">
        <v>3000672</v>
      </c>
      <c r="C137" s="20" t="s">
        <v>448</v>
      </c>
      <c r="D137" s="20">
        <v>394</v>
      </c>
      <c r="E137" s="20" t="s">
        <v>467</v>
      </c>
      <c r="F137" s="20">
        <v>455</v>
      </c>
      <c r="G137" s="20" t="s">
        <v>220</v>
      </c>
      <c r="H137" s="20">
        <v>455</v>
      </c>
      <c r="I137" s="20" t="s">
        <v>361</v>
      </c>
      <c r="J137" s="66">
        <v>7.951999999999999E-3</v>
      </c>
      <c r="K137" s="67">
        <v>7.9520000000000007E-3</v>
      </c>
      <c r="L137" s="68">
        <v>7.9435401712544262E-3</v>
      </c>
      <c r="M137" s="67"/>
      <c r="N137" s="68"/>
    </row>
    <row r="138" spans="1:14" ht="51" x14ac:dyDescent="0.25">
      <c r="A138" s="18"/>
      <c r="B138" s="20">
        <v>3000672</v>
      </c>
      <c r="C138" s="20" t="s">
        <v>448</v>
      </c>
      <c r="D138" s="20">
        <v>394</v>
      </c>
      <c r="E138" s="20" t="s">
        <v>467</v>
      </c>
      <c r="F138" s="20">
        <v>456</v>
      </c>
      <c r="G138" s="20" t="s">
        <v>221</v>
      </c>
      <c r="H138" s="20">
        <v>456</v>
      </c>
      <c r="I138" s="20" t="s">
        <v>362</v>
      </c>
      <c r="J138" s="66">
        <v>0.41380700000000009</v>
      </c>
      <c r="K138" s="67">
        <v>0.43298599999999998</v>
      </c>
      <c r="L138" s="68">
        <v>0.42816318631594186</v>
      </c>
      <c r="M138" s="67"/>
      <c r="N138" s="68"/>
    </row>
    <row r="139" spans="1:14" ht="51" x14ac:dyDescent="0.25">
      <c r="A139" s="18"/>
      <c r="B139" s="20">
        <v>3000672</v>
      </c>
      <c r="C139" s="20" t="s">
        <v>448</v>
      </c>
      <c r="D139" s="20">
        <v>394</v>
      </c>
      <c r="E139" s="20" t="s">
        <v>467</v>
      </c>
      <c r="F139" s="20">
        <v>457</v>
      </c>
      <c r="G139" s="20" t="s">
        <v>222</v>
      </c>
      <c r="H139" s="20">
        <v>457</v>
      </c>
      <c r="I139" s="20" t="s">
        <v>363</v>
      </c>
      <c r="J139" s="66">
        <v>0.56735599999999997</v>
      </c>
      <c r="K139" s="67">
        <v>0.82782699999999998</v>
      </c>
      <c r="L139" s="68">
        <v>0.82620682488777675</v>
      </c>
      <c r="M139" s="67"/>
      <c r="N139" s="68"/>
    </row>
    <row r="140" spans="1:14" ht="51" x14ac:dyDescent="0.25">
      <c r="A140" s="18"/>
      <c r="B140" s="20">
        <v>3000672</v>
      </c>
      <c r="C140" s="20" t="s">
        <v>448</v>
      </c>
      <c r="D140" s="20">
        <v>394</v>
      </c>
      <c r="E140" s="20" t="s">
        <v>467</v>
      </c>
      <c r="F140" s="20">
        <v>458</v>
      </c>
      <c r="G140" s="20" t="s">
        <v>223</v>
      </c>
      <c r="H140" s="20">
        <v>458</v>
      </c>
      <c r="I140" s="20" t="s">
        <v>364</v>
      </c>
      <c r="J140" s="66">
        <v>0.20826500000000003</v>
      </c>
      <c r="K140" s="67">
        <v>0.42446099999999992</v>
      </c>
      <c r="L140" s="68">
        <v>0.41897162719760672</v>
      </c>
      <c r="M140" s="67"/>
      <c r="N140" s="68"/>
    </row>
    <row r="141" spans="1:14" ht="51" x14ac:dyDescent="0.25">
      <c r="A141" s="18"/>
      <c r="B141" s="20">
        <v>3000672</v>
      </c>
      <c r="C141" s="20" t="s">
        <v>448</v>
      </c>
      <c r="D141" s="20">
        <v>394</v>
      </c>
      <c r="E141" s="20" t="s">
        <v>467</v>
      </c>
      <c r="F141" s="20">
        <v>459</v>
      </c>
      <c r="G141" s="20" t="s">
        <v>224</v>
      </c>
      <c r="H141" s="20">
        <v>459</v>
      </c>
      <c r="I141" s="20" t="s">
        <v>365</v>
      </c>
      <c r="J141" s="66">
        <v>0.17940599999999998</v>
      </c>
      <c r="K141" s="67">
        <v>0.43082000000000004</v>
      </c>
      <c r="L141" s="68">
        <v>0.41944083035923541</v>
      </c>
      <c r="M141" s="67"/>
      <c r="N141" s="68"/>
    </row>
    <row r="142" spans="1:14" ht="51" x14ac:dyDescent="0.25">
      <c r="A142" s="18"/>
      <c r="B142" s="20">
        <v>3000672</v>
      </c>
      <c r="C142" s="20" t="s">
        <v>448</v>
      </c>
      <c r="D142" s="20">
        <v>394</v>
      </c>
      <c r="E142" s="20" t="s">
        <v>467</v>
      </c>
      <c r="F142" s="20">
        <v>460</v>
      </c>
      <c r="G142" s="20" t="s">
        <v>225</v>
      </c>
      <c r="H142" s="20">
        <v>460</v>
      </c>
      <c r="I142" s="20" t="s">
        <v>366</v>
      </c>
      <c r="J142" s="66">
        <v>2.1446E-2</v>
      </c>
      <c r="K142" s="67">
        <v>1.1809000000000002E-2</v>
      </c>
      <c r="L142" s="68">
        <v>1.180725974154484E-2</v>
      </c>
      <c r="M142" s="67"/>
      <c r="N142" s="68"/>
    </row>
    <row r="143" spans="1:14" ht="51" x14ac:dyDescent="0.25">
      <c r="A143" s="18"/>
      <c r="B143" s="20">
        <v>3000672</v>
      </c>
      <c r="C143" s="20" t="s">
        <v>448</v>
      </c>
      <c r="D143" s="20">
        <v>394</v>
      </c>
      <c r="E143" s="20" t="s">
        <v>467</v>
      </c>
      <c r="F143" s="20">
        <v>461</v>
      </c>
      <c r="G143" s="20" t="s">
        <v>226</v>
      </c>
      <c r="H143" s="20">
        <v>461</v>
      </c>
      <c r="I143" s="20" t="s">
        <v>367</v>
      </c>
      <c r="J143" s="66">
        <v>0</v>
      </c>
      <c r="K143" s="67">
        <v>2.3999999999999998E-3</v>
      </c>
      <c r="L143" s="68">
        <v>2.3999998811632395E-3</v>
      </c>
      <c r="M143" s="67"/>
      <c r="N143" s="68"/>
    </row>
    <row r="144" spans="1:14" ht="51" x14ac:dyDescent="0.25">
      <c r="A144" s="18"/>
      <c r="B144" s="20">
        <v>3000672</v>
      </c>
      <c r="C144" s="20" t="s">
        <v>448</v>
      </c>
      <c r="D144" s="20">
        <v>394</v>
      </c>
      <c r="E144" s="20" t="s">
        <v>467</v>
      </c>
      <c r="F144" s="20">
        <v>462</v>
      </c>
      <c r="G144" s="20" t="s">
        <v>227</v>
      </c>
      <c r="H144" s="20">
        <v>462</v>
      </c>
      <c r="I144" s="20" t="s">
        <v>368</v>
      </c>
      <c r="J144" s="66">
        <v>6.6000000000000008E-3</v>
      </c>
      <c r="K144" s="67">
        <v>6.6E-3</v>
      </c>
      <c r="L144" s="68">
        <v>6.5984900575131178E-3</v>
      </c>
      <c r="M144" s="67"/>
      <c r="N144" s="68"/>
    </row>
    <row r="145" spans="1:14" ht="51" x14ac:dyDescent="0.25">
      <c r="A145" s="18"/>
      <c r="B145" s="20">
        <v>3000672</v>
      </c>
      <c r="C145" s="20" t="s">
        <v>448</v>
      </c>
      <c r="D145" s="20">
        <v>394</v>
      </c>
      <c r="E145" s="20" t="s">
        <v>467</v>
      </c>
      <c r="F145" s="20">
        <v>463</v>
      </c>
      <c r="G145" s="20" t="s">
        <v>228</v>
      </c>
      <c r="H145" s="20">
        <v>463</v>
      </c>
      <c r="I145" s="20" t="s">
        <v>369</v>
      </c>
      <c r="J145" s="66">
        <v>0.57934899999999989</v>
      </c>
      <c r="K145" s="67">
        <v>0.61362100000000008</v>
      </c>
      <c r="L145" s="68">
        <v>0.61325205668254057</v>
      </c>
      <c r="M145" s="67"/>
      <c r="N145" s="68"/>
    </row>
    <row r="146" spans="1:14" ht="51" x14ac:dyDescent="0.25">
      <c r="A146" s="18"/>
      <c r="B146" s="20">
        <v>3000672</v>
      </c>
      <c r="C146" s="20" t="s">
        <v>448</v>
      </c>
      <c r="D146" s="20">
        <v>394</v>
      </c>
      <c r="E146" s="20" t="s">
        <v>467</v>
      </c>
      <c r="F146" s="20">
        <v>464</v>
      </c>
      <c r="G146" s="20" t="s">
        <v>229</v>
      </c>
      <c r="H146" s="20">
        <v>464</v>
      </c>
      <c r="I146" s="20" t="s">
        <v>370</v>
      </c>
      <c r="J146" s="66">
        <v>2.1902269999999997</v>
      </c>
      <c r="K146" s="67">
        <v>1.7300909999999996</v>
      </c>
      <c r="L146" s="68">
        <v>1.6941892145659949</v>
      </c>
      <c r="M146" s="67"/>
      <c r="N146" s="68"/>
    </row>
    <row r="147" spans="1:14" ht="89.25" x14ac:dyDescent="0.25">
      <c r="A147" s="18"/>
      <c r="B147" s="20">
        <v>3043959</v>
      </c>
      <c r="C147" s="20" t="s">
        <v>457</v>
      </c>
      <c r="D147" s="20">
        <v>259</v>
      </c>
      <c r="E147" s="20" t="s">
        <v>296</v>
      </c>
      <c r="F147" s="20">
        <v>11</v>
      </c>
      <c r="G147" s="20" t="s">
        <v>109</v>
      </c>
      <c r="H147" s="20">
        <v>124</v>
      </c>
      <c r="I147" s="20" t="s">
        <v>342</v>
      </c>
      <c r="J147" s="66">
        <v>6.8560850000000011</v>
      </c>
      <c r="K147" s="67">
        <v>5.8963590000000003</v>
      </c>
      <c r="L147" s="68">
        <v>5.8927280250936747</v>
      </c>
      <c r="M147" s="67"/>
      <c r="N147" s="68"/>
    </row>
    <row r="148" spans="1:14" ht="51" x14ac:dyDescent="0.25">
      <c r="A148" s="18"/>
      <c r="B148" s="20">
        <v>3043959</v>
      </c>
      <c r="C148" s="20" t="s">
        <v>457</v>
      </c>
      <c r="D148" s="20">
        <v>259</v>
      </c>
      <c r="E148" s="20" t="s">
        <v>296</v>
      </c>
      <c r="F148" s="20">
        <v>131</v>
      </c>
      <c r="G148" s="20" t="s">
        <v>141</v>
      </c>
      <c r="H148" s="20">
        <v>131</v>
      </c>
      <c r="I148" s="20" t="s">
        <v>343</v>
      </c>
      <c r="J148" s="66">
        <v>1.4499350000000002</v>
      </c>
      <c r="K148" s="67">
        <v>1.3790280000000001</v>
      </c>
      <c r="L148" s="68">
        <v>1.3725067693740129</v>
      </c>
      <c r="M148" s="67"/>
      <c r="N148" s="68"/>
    </row>
    <row r="149" spans="1:14" ht="63.75" x14ac:dyDescent="0.25">
      <c r="A149" s="18"/>
      <c r="B149" s="20">
        <v>3043959</v>
      </c>
      <c r="C149" s="20" t="s">
        <v>457</v>
      </c>
      <c r="D149" s="20">
        <v>259</v>
      </c>
      <c r="E149" s="20" t="s">
        <v>296</v>
      </c>
      <c r="F149" s="20">
        <v>137</v>
      </c>
      <c r="G149" s="20" t="s">
        <v>144</v>
      </c>
      <c r="H149" s="20">
        <v>137</v>
      </c>
      <c r="I149" s="20" t="s">
        <v>345</v>
      </c>
      <c r="J149" s="66">
        <v>4.4842719999999971</v>
      </c>
      <c r="K149" s="67">
        <v>5.5487600000000024</v>
      </c>
      <c r="L149" s="68">
        <v>5.1400765556241979</v>
      </c>
      <c r="M149" s="67"/>
      <c r="N149" s="68"/>
    </row>
    <row r="150" spans="1:14" ht="51" x14ac:dyDescent="0.25">
      <c r="A150" s="18"/>
      <c r="B150" s="20">
        <v>3043959</v>
      </c>
      <c r="C150" s="20" t="s">
        <v>457</v>
      </c>
      <c r="D150" s="20">
        <v>259</v>
      </c>
      <c r="E150" s="20" t="s">
        <v>296</v>
      </c>
      <c r="F150" s="20">
        <v>440</v>
      </c>
      <c r="G150" s="20" t="s">
        <v>205</v>
      </c>
      <c r="H150" s="20">
        <v>440</v>
      </c>
      <c r="I150" s="20" t="s">
        <v>346</v>
      </c>
      <c r="J150" s="66">
        <v>0.25464800000000004</v>
      </c>
      <c r="K150" s="67">
        <v>0.26221500000000009</v>
      </c>
      <c r="L150" s="68">
        <v>0.26084555791021558</v>
      </c>
      <c r="M150" s="67"/>
      <c r="N150" s="68"/>
    </row>
    <row r="151" spans="1:14" ht="51" x14ac:dyDescent="0.25">
      <c r="A151" s="18"/>
      <c r="B151" s="20">
        <v>3043959</v>
      </c>
      <c r="C151" s="20" t="s">
        <v>457</v>
      </c>
      <c r="D151" s="20">
        <v>259</v>
      </c>
      <c r="E151" s="20" t="s">
        <v>296</v>
      </c>
      <c r="F151" s="20">
        <v>441</v>
      </c>
      <c r="G151" s="20" t="s">
        <v>206</v>
      </c>
      <c r="H151" s="20">
        <v>441</v>
      </c>
      <c r="I151" s="20" t="s">
        <v>347</v>
      </c>
      <c r="J151" s="66">
        <v>1.3845139999999991</v>
      </c>
      <c r="K151" s="67">
        <v>1.6093909999999998</v>
      </c>
      <c r="L151" s="68">
        <v>1.6066709327860735</v>
      </c>
      <c r="M151" s="67"/>
      <c r="N151" s="68"/>
    </row>
    <row r="152" spans="1:14" ht="51" x14ac:dyDescent="0.25">
      <c r="A152" s="18"/>
      <c r="B152" s="20">
        <v>3043959</v>
      </c>
      <c r="C152" s="20" t="s">
        <v>457</v>
      </c>
      <c r="D152" s="20">
        <v>259</v>
      </c>
      <c r="E152" s="20" t="s">
        <v>296</v>
      </c>
      <c r="F152" s="20">
        <v>442</v>
      </c>
      <c r="G152" s="20" t="s">
        <v>207</v>
      </c>
      <c r="H152" s="20">
        <v>442</v>
      </c>
      <c r="I152" s="20" t="s">
        <v>348</v>
      </c>
      <c r="J152" s="66">
        <v>0.17542699999999997</v>
      </c>
      <c r="K152" s="67">
        <v>0.2072689999999999</v>
      </c>
      <c r="L152" s="68">
        <v>0.20417099519545445</v>
      </c>
      <c r="M152" s="67"/>
      <c r="N152" s="68"/>
    </row>
    <row r="153" spans="1:14" ht="51" x14ac:dyDescent="0.25">
      <c r="A153" s="18"/>
      <c r="B153" s="20">
        <v>3043959</v>
      </c>
      <c r="C153" s="20" t="s">
        <v>457</v>
      </c>
      <c r="D153" s="20">
        <v>259</v>
      </c>
      <c r="E153" s="20" t="s">
        <v>296</v>
      </c>
      <c r="F153" s="20">
        <v>443</v>
      </c>
      <c r="G153" s="20" t="s">
        <v>208</v>
      </c>
      <c r="H153" s="20">
        <v>443</v>
      </c>
      <c r="I153" s="20" t="s">
        <v>349</v>
      </c>
      <c r="J153" s="66">
        <v>1.5312029999999996</v>
      </c>
      <c r="K153" s="67">
        <v>1.6991109999999996</v>
      </c>
      <c r="L153" s="68">
        <v>1.6715427843155339</v>
      </c>
      <c r="M153" s="67"/>
      <c r="N153" s="68"/>
    </row>
    <row r="154" spans="1:14" ht="51" x14ac:dyDescent="0.25">
      <c r="A154" s="18"/>
      <c r="B154" s="20">
        <v>3043959</v>
      </c>
      <c r="C154" s="20" t="s">
        <v>457</v>
      </c>
      <c r="D154" s="20">
        <v>259</v>
      </c>
      <c r="E154" s="20" t="s">
        <v>296</v>
      </c>
      <c r="F154" s="20">
        <v>444</v>
      </c>
      <c r="G154" s="20" t="s">
        <v>209</v>
      </c>
      <c r="H154" s="20">
        <v>444</v>
      </c>
      <c r="I154" s="20" t="s">
        <v>350</v>
      </c>
      <c r="J154" s="66">
        <v>0.87382799999999994</v>
      </c>
      <c r="K154" s="67">
        <v>1.2228719999999993</v>
      </c>
      <c r="L154" s="68">
        <v>1.2120053869839467</v>
      </c>
      <c r="M154" s="67"/>
      <c r="N154" s="68"/>
    </row>
    <row r="155" spans="1:14" ht="51" x14ac:dyDescent="0.25">
      <c r="A155" s="18"/>
      <c r="B155" s="20">
        <v>3043959</v>
      </c>
      <c r="C155" s="20" t="s">
        <v>457</v>
      </c>
      <c r="D155" s="20">
        <v>259</v>
      </c>
      <c r="E155" s="20" t="s">
        <v>296</v>
      </c>
      <c r="F155" s="20">
        <v>445</v>
      </c>
      <c r="G155" s="20" t="s">
        <v>210</v>
      </c>
      <c r="H155" s="20">
        <v>445</v>
      </c>
      <c r="I155" s="20" t="s">
        <v>351</v>
      </c>
      <c r="J155" s="66">
        <v>1.4129569999999998</v>
      </c>
      <c r="K155" s="67">
        <v>1.7583470000000001</v>
      </c>
      <c r="L155" s="68">
        <v>1.7567599777539726</v>
      </c>
      <c r="M155" s="67"/>
      <c r="N155" s="68"/>
    </row>
    <row r="156" spans="1:14" ht="51" x14ac:dyDescent="0.25">
      <c r="A156" s="18"/>
      <c r="B156" s="20">
        <v>3043959</v>
      </c>
      <c r="C156" s="20" t="s">
        <v>457</v>
      </c>
      <c r="D156" s="20">
        <v>259</v>
      </c>
      <c r="E156" s="20" t="s">
        <v>296</v>
      </c>
      <c r="F156" s="20">
        <v>446</v>
      </c>
      <c r="G156" s="20" t="s">
        <v>211</v>
      </c>
      <c r="H156" s="20">
        <v>446</v>
      </c>
      <c r="I156" s="20" t="s">
        <v>352</v>
      </c>
      <c r="J156" s="66">
        <v>0.46112500000000001</v>
      </c>
      <c r="K156" s="67">
        <v>0.56041500000000011</v>
      </c>
      <c r="L156" s="68">
        <v>0.55791106075753305</v>
      </c>
      <c r="M156" s="67"/>
      <c r="N156" s="68"/>
    </row>
    <row r="157" spans="1:14" ht="51" x14ac:dyDescent="0.25">
      <c r="A157" s="18"/>
      <c r="B157" s="20">
        <v>3043959</v>
      </c>
      <c r="C157" s="20" t="s">
        <v>457</v>
      </c>
      <c r="D157" s="20">
        <v>259</v>
      </c>
      <c r="E157" s="20" t="s">
        <v>296</v>
      </c>
      <c r="F157" s="20">
        <v>447</v>
      </c>
      <c r="G157" s="20" t="s">
        <v>212</v>
      </c>
      <c r="H157" s="20">
        <v>447</v>
      </c>
      <c r="I157" s="20" t="s">
        <v>353</v>
      </c>
      <c r="J157" s="66">
        <v>0.40076699999999998</v>
      </c>
      <c r="K157" s="67">
        <v>0.4207240000000001</v>
      </c>
      <c r="L157" s="68">
        <v>0.42039271621456464</v>
      </c>
      <c r="M157" s="67"/>
      <c r="N157" s="68"/>
    </row>
    <row r="158" spans="1:14" ht="51" x14ac:dyDescent="0.25">
      <c r="A158" s="18"/>
      <c r="B158" s="20">
        <v>3043959</v>
      </c>
      <c r="C158" s="20" t="s">
        <v>457</v>
      </c>
      <c r="D158" s="20">
        <v>259</v>
      </c>
      <c r="E158" s="20" t="s">
        <v>296</v>
      </c>
      <c r="F158" s="20">
        <v>448</v>
      </c>
      <c r="G158" s="20" t="s">
        <v>213</v>
      </c>
      <c r="H158" s="20">
        <v>448</v>
      </c>
      <c r="I158" s="20" t="s">
        <v>354</v>
      </c>
      <c r="J158" s="66">
        <v>2.3956409999999999</v>
      </c>
      <c r="K158" s="67">
        <v>2.7476829999999994</v>
      </c>
      <c r="L158" s="68">
        <v>2.7256691860675346</v>
      </c>
      <c r="M158" s="67">
        <v>4980.5</v>
      </c>
      <c r="N158" s="68">
        <v>5505.5654296875</v>
      </c>
    </row>
    <row r="159" spans="1:14" ht="51" x14ac:dyDescent="0.25">
      <c r="A159" s="18"/>
      <c r="B159" s="20">
        <v>3043959</v>
      </c>
      <c r="C159" s="20" t="s">
        <v>457</v>
      </c>
      <c r="D159" s="20">
        <v>259</v>
      </c>
      <c r="E159" s="20" t="s">
        <v>296</v>
      </c>
      <c r="F159" s="20">
        <v>449</v>
      </c>
      <c r="G159" s="20" t="s">
        <v>214</v>
      </c>
      <c r="H159" s="20">
        <v>449</v>
      </c>
      <c r="I159" s="20" t="s">
        <v>355</v>
      </c>
      <c r="J159" s="66">
        <v>1.6780749999999995</v>
      </c>
      <c r="K159" s="67">
        <v>2.3822150000000009</v>
      </c>
      <c r="L159" s="68">
        <v>2.3722604697104543</v>
      </c>
      <c r="M159" s="67"/>
      <c r="N159" s="68"/>
    </row>
    <row r="160" spans="1:14" ht="51" x14ac:dyDescent="0.25">
      <c r="A160" s="18"/>
      <c r="B160" s="20">
        <v>3043959</v>
      </c>
      <c r="C160" s="20" t="s">
        <v>457</v>
      </c>
      <c r="D160" s="20">
        <v>259</v>
      </c>
      <c r="E160" s="20" t="s">
        <v>296</v>
      </c>
      <c r="F160" s="20">
        <v>450</v>
      </c>
      <c r="G160" s="20" t="s">
        <v>215</v>
      </c>
      <c r="H160" s="20">
        <v>450</v>
      </c>
      <c r="I160" s="20" t="s">
        <v>356</v>
      </c>
      <c r="J160" s="66">
        <v>1.2912100000000004</v>
      </c>
      <c r="K160" s="67">
        <v>1.8404689999999997</v>
      </c>
      <c r="L160" s="68">
        <v>1.8256618822706514</v>
      </c>
      <c r="M160" s="67"/>
      <c r="N160" s="68"/>
    </row>
    <row r="161" spans="1:14" ht="51" x14ac:dyDescent="0.25">
      <c r="A161" s="18"/>
      <c r="B161" s="20">
        <v>3043959</v>
      </c>
      <c r="C161" s="20" t="s">
        <v>457</v>
      </c>
      <c r="D161" s="20">
        <v>259</v>
      </c>
      <c r="E161" s="20" t="s">
        <v>296</v>
      </c>
      <c r="F161" s="20">
        <v>451</v>
      </c>
      <c r="G161" s="20" t="s">
        <v>216</v>
      </c>
      <c r="H161" s="20">
        <v>451</v>
      </c>
      <c r="I161" s="20" t="s">
        <v>357</v>
      </c>
      <c r="J161" s="66">
        <v>1.2671289999999995</v>
      </c>
      <c r="K161" s="67">
        <v>1.6450459999999996</v>
      </c>
      <c r="L161" s="68">
        <v>1.5960631590132834</v>
      </c>
      <c r="M161" s="67"/>
      <c r="N161" s="68"/>
    </row>
    <row r="162" spans="1:14" ht="51" x14ac:dyDescent="0.25">
      <c r="A162" s="18"/>
      <c r="B162" s="20">
        <v>3043959</v>
      </c>
      <c r="C162" s="20" t="s">
        <v>457</v>
      </c>
      <c r="D162" s="20">
        <v>259</v>
      </c>
      <c r="E162" s="20" t="s">
        <v>296</v>
      </c>
      <c r="F162" s="20">
        <v>452</v>
      </c>
      <c r="G162" s="20" t="s">
        <v>217</v>
      </c>
      <c r="H162" s="20">
        <v>452</v>
      </c>
      <c r="I162" s="20" t="s">
        <v>358</v>
      </c>
      <c r="J162" s="66">
        <v>1.757898</v>
      </c>
      <c r="K162" s="67">
        <v>1.8540980000000002</v>
      </c>
      <c r="L162" s="68">
        <v>1.8452679971815087</v>
      </c>
      <c r="M162" s="67">
        <v>6533.61279296875</v>
      </c>
      <c r="N162" s="68">
        <v>6294.61279296875</v>
      </c>
    </row>
    <row r="163" spans="1:14" ht="51" x14ac:dyDescent="0.25">
      <c r="A163" s="18"/>
      <c r="B163" s="20">
        <v>3043959</v>
      </c>
      <c r="C163" s="20" t="s">
        <v>457</v>
      </c>
      <c r="D163" s="20">
        <v>259</v>
      </c>
      <c r="E163" s="20" t="s">
        <v>296</v>
      </c>
      <c r="F163" s="20">
        <v>453</v>
      </c>
      <c r="G163" s="20" t="s">
        <v>218</v>
      </c>
      <c r="H163" s="20">
        <v>453</v>
      </c>
      <c r="I163" s="20" t="s">
        <v>359</v>
      </c>
      <c r="J163" s="66">
        <v>1.8437219999999999</v>
      </c>
      <c r="K163" s="67">
        <v>1.8237729999999994</v>
      </c>
      <c r="L163" s="68">
        <v>1.8092211331240833</v>
      </c>
      <c r="M163" s="67"/>
      <c r="N163" s="68"/>
    </row>
    <row r="164" spans="1:14" ht="51" x14ac:dyDescent="0.25">
      <c r="A164" s="18"/>
      <c r="B164" s="20">
        <v>3043959</v>
      </c>
      <c r="C164" s="20" t="s">
        <v>457</v>
      </c>
      <c r="D164" s="20">
        <v>259</v>
      </c>
      <c r="E164" s="20" t="s">
        <v>296</v>
      </c>
      <c r="F164" s="20">
        <v>454</v>
      </c>
      <c r="G164" s="20" t="s">
        <v>219</v>
      </c>
      <c r="H164" s="20">
        <v>454</v>
      </c>
      <c r="I164" s="20" t="s">
        <v>360</v>
      </c>
      <c r="J164" s="66">
        <v>0.55059999999999998</v>
      </c>
      <c r="K164" s="67">
        <v>0.734012</v>
      </c>
      <c r="L164" s="68">
        <v>0.69155702466377988</v>
      </c>
      <c r="M164" s="67"/>
      <c r="N164" s="68"/>
    </row>
    <row r="165" spans="1:14" ht="51" x14ac:dyDescent="0.25">
      <c r="A165" s="18"/>
      <c r="B165" s="20">
        <v>3043959</v>
      </c>
      <c r="C165" s="20" t="s">
        <v>457</v>
      </c>
      <c r="D165" s="20">
        <v>259</v>
      </c>
      <c r="E165" s="20" t="s">
        <v>296</v>
      </c>
      <c r="F165" s="20">
        <v>455</v>
      </c>
      <c r="G165" s="20" t="s">
        <v>220</v>
      </c>
      <c r="H165" s="20">
        <v>455</v>
      </c>
      <c r="I165" s="20" t="s">
        <v>361</v>
      </c>
      <c r="J165" s="66">
        <v>0.16158300000000003</v>
      </c>
      <c r="K165" s="67">
        <v>0.13797400000000001</v>
      </c>
      <c r="L165" s="68">
        <v>0.13573918802285334</v>
      </c>
      <c r="M165" s="67"/>
      <c r="N165" s="68"/>
    </row>
    <row r="166" spans="1:14" ht="51" x14ac:dyDescent="0.25">
      <c r="A166" s="18"/>
      <c r="B166" s="20">
        <v>3043959</v>
      </c>
      <c r="C166" s="20" t="s">
        <v>457</v>
      </c>
      <c r="D166" s="20">
        <v>259</v>
      </c>
      <c r="E166" s="20" t="s">
        <v>296</v>
      </c>
      <c r="F166" s="20">
        <v>456</v>
      </c>
      <c r="G166" s="20" t="s">
        <v>221</v>
      </c>
      <c r="H166" s="20">
        <v>456</v>
      </c>
      <c r="I166" s="20" t="s">
        <v>362</v>
      </c>
      <c r="J166" s="66">
        <v>0.46840599999999999</v>
      </c>
      <c r="K166" s="67">
        <v>0.52339400000000014</v>
      </c>
      <c r="L166" s="68">
        <v>0.47347336063103285</v>
      </c>
      <c r="M166" s="67"/>
      <c r="N166" s="68"/>
    </row>
    <row r="167" spans="1:14" ht="51" x14ac:dyDescent="0.25">
      <c r="A167" s="18"/>
      <c r="B167" s="20">
        <v>3043959</v>
      </c>
      <c r="C167" s="20" t="s">
        <v>457</v>
      </c>
      <c r="D167" s="20">
        <v>259</v>
      </c>
      <c r="E167" s="20" t="s">
        <v>296</v>
      </c>
      <c r="F167" s="20">
        <v>457</v>
      </c>
      <c r="G167" s="20" t="s">
        <v>222</v>
      </c>
      <c r="H167" s="20">
        <v>457</v>
      </c>
      <c r="I167" s="20" t="s">
        <v>363</v>
      </c>
      <c r="J167" s="66">
        <v>0.941299</v>
      </c>
      <c r="K167" s="67">
        <v>0.90887600000000024</v>
      </c>
      <c r="L167" s="68">
        <v>0.89025883094291203</v>
      </c>
      <c r="M167" s="67"/>
      <c r="N167" s="68"/>
    </row>
    <row r="168" spans="1:14" ht="51" x14ac:dyDescent="0.25">
      <c r="A168" s="18"/>
      <c r="B168" s="20">
        <v>3043959</v>
      </c>
      <c r="C168" s="20" t="s">
        <v>457</v>
      </c>
      <c r="D168" s="20">
        <v>259</v>
      </c>
      <c r="E168" s="20" t="s">
        <v>296</v>
      </c>
      <c r="F168" s="20">
        <v>458</v>
      </c>
      <c r="G168" s="20" t="s">
        <v>223</v>
      </c>
      <c r="H168" s="20">
        <v>458</v>
      </c>
      <c r="I168" s="20" t="s">
        <v>364</v>
      </c>
      <c r="J168" s="66">
        <v>1.4662060000000001</v>
      </c>
      <c r="K168" s="67">
        <v>1.8740240000000001</v>
      </c>
      <c r="L168" s="68">
        <v>1.8586495732688491</v>
      </c>
      <c r="M168" s="67"/>
      <c r="N168" s="68"/>
    </row>
    <row r="169" spans="1:14" ht="51" x14ac:dyDescent="0.25">
      <c r="A169" s="18"/>
      <c r="B169" s="20">
        <v>3043959</v>
      </c>
      <c r="C169" s="20" t="s">
        <v>457</v>
      </c>
      <c r="D169" s="20">
        <v>259</v>
      </c>
      <c r="E169" s="20" t="s">
        <v>296</v>
      </c>
      <c r="F169" s="20">
        <v>459</v>
      </c>
      <c r="G169" s="20" t="s">
        <v>224</v>
      </c>
      <c r="H169" s="20">
        <v>459</v>
      </c>
      <c r="I169" s="20" t="s">
        <v>365</v>
      </c>
      <c r="J169" s="66">
        <v>0.81315500000000007</v>
      </c>
      <c r="K169" s="67">
        <v>0.89475200000000021</v>
      </c>
      <c r="L169" s="68">
        <v>0.87219670022750506</v>
      </c>
      <c r="M169" s="67"/>
      <c r="N169" s="68"/>
    </row>
    <row r="170" spans="1:14" ht="51" x14ac:dyDescent="0.25">
      <c r="A170" s="18"/>
      <c r="B170" s="20">
        <v>3043959</v>
      </c>
      <c r="C170" s="20" t="s">
        <v>457</v>
      </c>
      <c r="D170" s="20">
        <v>259</v>
      </c>
      <c r="E170" s="20" t="s">
        <v>296</v>
      </c>
      <c r="F170" s="20">
        <v>460</v>
      </c>
      <c r="G170" s="20" t="s">
        <v>225</v>
      </c>
      <c r="H170" s="20">
        <v>460</v>
      </c>
      <c r="I170" s="20" t="s">
        <v>366</v>
      </c>
      <c r="J170" s="66">
        <v>0.29880500000000004</v>
      </c>
      <c r="K170" s="67">
        <v>0.300292</v>
      </c>
      <c r="L170" s="68">
        <v>0.29958762239493808</v>
      </c>
      <c r="M170" s="67"/>
      <c r="N170" s="68"/>
    </row>
    <row r="171" spans="1:14" ht="51" x14ac:dyDescent="0.25">
      <c r="A171" s="18"/>
      <c r="B171" s="20">
        <v>3043959</v>
      </c>
      <c r="C171" s="20" t="s">
        <v>457</v>
      </c>
      <c r="D171" s="20">
        <v>259</v>
      </c>
      <c r="E171" s="20" t="s">
        <v>296</v>
      </c>
      <c r="F171" s="20">
        <v>461</v>
      </c>
      <c r="G171" s="20" t="s">
        <v>226</v>
      </c>
      <c r="H171" s="20">
        <v>461</v>
      </c>
      <c r="I171" s="20" t="s">
        <v>367</v>
      </c>
      <c r="J171" s="66">
        <v>0.14084200000000002</v>
      </c>
      <c r="K171" s="67">
        <v>0.14084200000000002</v>
      </c>
      <c r="L171" s="68">
        <v>0.14079800411127508</v>
      </c>
      <c r="M171" s="67"/>
      <c r="N171" s="68"/>
    </row>
    <row r="172" spans="1:14" ht="51" x14ac:dyDescent="0.25">
      <c r="A172" s="18"/>
      <c r="B172" s="20">
        <v>3043959</v>
      </c>
      <c r="C172" s="20" t="s">
        <v>457</v>
      </c>
      <c r="D172" s="20">
        <v>259</v>
      </c>
      <c r="E172" s="20" t="s">
        <v>296</v>
      </c>
      <c r="F172" s="20">
        <v>462</v>
      </c>
      <c r="G172" s="20" t="s">
        <v>227</v>
      </c>
      <c r="H172" s="20">
        <v>462</v>
      </c>
      <c r="I172" s="20" t="s">
        <v>368</v>
      </c>
      <c r="J172" s="66">
        <v>0.56660399999999977</v>
      </c>
      <c r="K172" s="67">
        <v>0.65343099999999987</v>
      </c>
      <c r="L172" s="68">
        <v>0.63879879901651293</v>
      </c>
      <c r="M172" s="67"/>
      <c r="N172" s="68"/>
    </row>
    <row r="173" spans="1:14" ht="51" x14ac:dyDescent="0.25">
      <c r="A173" s="18"/>
      <c r="B173" s="20">
        <v>3043959</v>
      </c>
      <c r="C173" s="20" t="s">
        <v>457</v>
      </c>
      <c r="D173" s="20">
        <v>259</v>
      </c>
      <c r="E173" s="20" t="s">
        <v>296</v>
      </c>
      <c r="F173" s="20">
        <v>463</v>
      </c>
      <c r="G173" s="20" t="s">
        <v>228</v>
      </c>
      <c r="H173" s="20">
        <v>463</v>
      </c>
      <c r="I173" s="20" t="s">
        <v>369</v>
      </c>
      <c r="J173" s="66">
        <v>1.4231389999999999</v>
      </c>
      <c r="K173" s="67">
        <v>1.4729559999999999</v>
      </c>
      <c r="L173" s="68">
        <v>1.469977555796504</v>
      </c>
      <c r="M173" s="67"/>
      <c r="N173" s="68"/>
    </row>
    <row r="174" spans="1:14" ht="51" x14ac:dyDescent="0.25">
      <c r="A174" s="18"/>
      <c r="B174" s="20">
        <v>3043959</v>
      </c>
      <c r="C174" s="20" t="s">
        <v>457</v>
      </c>
      <c r="D174" s="20">
        <v>259</v>
      </c>
      <c r="E174" s="20" t="s">
        <v>296</v>
      </c>
      <c r="F174" s="20">
        <v>464</v>
      </c>
      <c r="G174" s="20" t="s">
        <v>229</v>
      </c>
      <c r="H174" s="20">
        <v>464</v>
      </c>
      <c r="I174" s="20" t="s">
        <v>370</v>
      </c>
      <c r="J174" s="66">
        <v>0.97490200000000005</v>
      </c>
      <c r="K174" s="67">
        <v>0.92636000000000018</v>
      </c>
      <c r="L174" s="68">
        <v>0.92102402485033963</v>
      </c>
      <c r="M174" s="67"/>
      <c r="N174" s="68"/>
    </row>
    <row r="175" spans="1:14" ht="51" x14ac:dyDescent="0.25">
      <c r="A175" s="18"/>
      <c r="B175" s="20">
        <v>3043961</v>
      </c>
      <c r="C175" s="20" t="s">
        <v>459</v>
      </c>
      <c r="D175" s="20">
        <v>394</v>
      </c>
      <c r="E175" s="20" t="s">
        <v>467</v>
      </c>
      <c r="F175" s="20">
        <v>11</v>
      </c>
      <c r="G175" s="20" t="s">
        <v>109</v>
      </c>
      <c r="H175" s="20">
        <v>11</v>
      </c>
      <c r="I175" s="20" t="s">
        <v>341</v>
      </c>
      <c r="J175" s="66">
        <v>0</v>
      </c>
      <c r="K175" s="67">
        <v>0.21709699999999998</v>
      </c>
      <c r="L175" s="68">
        <v>0.20952560380101204</v>
      </c>
      <c r="M175" s="67"/>
      <c r="N175" s="68"/>
    </row>
    <row r="176" spans="1:14" ht="89.25" x14ac:dyDescent="0.25">
      <c r="A176" s="18"/>
      <c r="B176" s="20">
        <v>3043961</v>
      </c>
      <c r="C176" s="20" t="s">
        <v>459</v>
      </c>
      <c r="D176" s="20">
        <v>394</v>
      </c>
      <c r="E176" s="20" t="s">
        <v>467</v>
      </c>
      <c r="F176" s="20">
        <v>11</v>
      </c>
      <c r="G176" s="20" t="s">
        <v>109</v>
      </c>
      <c r="H176" s="20">
        <v>124</v>
      </c>
      <c r="I176" s="20" t="s">
        <v>342</v>
      </c>
      <c r="J176" s="66">
        <v>3.3059320000000012</v>
      </c>
      <c r="K176" s="67">
        <v>1.6913199999999999</v>
      </c>
      <c r="L176" s="68">
        <v>1.6913054195611039</v>
      </c>
      <c r="M176" s="67"/>
      <c r="N176" s="68"/>
    </row>
    <row r="177" spans="1:14" ht="51" x14ac:dyDescent="0.25">
      <c r="A177" s="18"/>
      <c r="B177" s="20">
        <v>3043961</v>
      </c>
      <c r="C177" s="20" t="s">
        <v>459</v>
      </c>
      <c r="D177" s="20">
        <v>394</v>
      </c>
      <c r="E177" s="20" t="s">
        <v>467</v>
      </c>
      <c r="F177" s="20">
        <v>131</v>
      </c>
      <c r="G177" s="20" t="s">
        <v>141</v>
      </c>
      <c r="H177" s="20">
        <v>131</v>
      </c>
      <c r="I177" s="20" t="s">
        <v>343</v>
      </c>
      <c r="J177" s="66">
        <v>0.02</v>
      </c>
      <c r="K177" s="67">
        <v>0.02</v>
      </c>
      <c r="L177" s="68">
        <v>1.9546579569578171E-2</v>
      </c>
      <c r="M177" s="67"/>
      <c r="N177" s="68"/>
    </row>
    <row r="178" spans="1:14" ht="76.5" x14ac:dyDescent="0.25">
      <c r="A178" s="18"/>
      <c r="B178" s="20">
        <v>3043961</v>
      </c>
      <c r="C178" s="20" t="s">
        <v>459</v>
      </c>
      <c r="D178" s="20">
        <v>394</v>
      </c>
      <c r="E178" s="20" t="s">
        <v>467</v>
      </c>
      <c r="F178" s="20">
        <v>136</v>
      </c>
      <c r="G178" s="20" t="s">
        <v>143</v>
      </c>
      <c r="H178" s="20">
        <v>136</v>
      </c>
      <c r="I178" s="20" t="s">
        <v>485</v>
      </c>
      <c r="J178" s="66">
        <v>6.0000000000000001E-3</v>
      </c>
      <c r="K178" s="67">
        <v>1.6500000000000001E-2</v>
      </c>
      <c r="L178" s="68">
        <v>1.6500000318046659E-2</v>
      </c>
      <c r="M178" s="67"/>
      <c r="N178" s="68"/>
    </row>
    <row r="179" spans="1:14" ht="63.75" x14ac:dyDescent="0.25">
      <c r="A179" s="18"/>
      <c r="B179" s="20">
        <v>3043961</v>
      </c>
      <c r="C179" s="20" t="s">
        <v>459</v>
      </c>
      <c r="D179" s="20">
        <v>394</v>
      </c>
      <c r="E179" s="20" t="s">
        <v>467</v>
      </c>
      <c r="F179" s="20">
        <v>137</v>
      </c>
      <c r="G179" s="20" t="s">
        <v>144</v>
      </c>
      <c r="H179" s="20">
        <v>137</v>
      </c>
      <c r="I179" s="20" t="s">
        <v>345</v>
      </c>
      <c r="J179" s="66">
        <v>5.727348000000001</v>
      </c>
      <c r="K179" s="67">
        <v>6.7400579999999977</v>
      </c>
      <c r="L179" s="68">
        <v>6.597321662070982</v>
      </c>
      <c r="M179" s="67"/>
      <c r="N179" s="68"/>
    </row>
    <row r="180" spans="1:14" ht="51" x14ac:dyDescent="0.25">
      <c r="A180" s="18"/>
      <c r="B180" s="20">
        <v>3043961</v>
      </c>
      <c r="C180" s="20" t="s">
        <v>459</v>
      </c>
      <c r="D180" s="20">
        <v>394</v>
      </c>
      <c r="E180" s="20" t="s">
        <v>467</v>
      </c>
      <c r="F180" s="20">
        <v>440</v>
      </c>
      <c r="G180" s="20" t="s">
        <v>205</v>
      </c>
      <c r="H180" s="20">
        <v>440</v>
      </c>
      <c r="I180" s="20" t="s">
        <v>346</v>
      </c>
      <c r="J180" s="66">
        <v>0.18591099999999999</v>
      </c>
      <c r="K180" s="67">
        <v>0.19341700000000001</v>
      </c>
      <c r="L180" s="68">
        <v>0.1916136979998555</v>
      </c>
      <c r="M180" s="67"/>
      <c r="N180" s="68"/>
    </row>
    <row r="181" spans="1:14" ht="51" x14ac:dyDescent="0.25">
      <c r="A181" s="18"/>
      <c r="B181" s="20">
        <v>3043961</v>
      </c>
      <c r="C181" s="20" t="s">
        <v>459</v>
      </c>
      <c r="D181" s="20">
        <v>394</v>
      </c>
      <c r="E181" s="20" t="s">
        <v>467</v>
      </c>
      <c r="F181" s="20">
        <v>441</v>
      </c>
      <c r="G181" s="20" t="s">
        <v>206</v>
      </c>
      <c r="H181" s="20">
        <v>441</v>
      </c>
      <c r="I181" s="20" t="s">
        <v>347</v>
      </c>
      <c r="J181" s="66">
        <v>0.15063600000000002</v>
      </c>
      <c r="K181" s="67">
        <v>0.25386399999999998</v>
      </c>
      <c r="L181" s="68">
        <v>0.22325893575907685</v>
      </c>
      <c r="M181" s="67"/>
      <c r="N181" s="68"/>
    </row>
    <row r="182" spans="1:14" ht="51" x14ac:dyDescent="0.25">
      <c r="A182" s="18"/>
      <c r="B182" s="20">
        <v>3043961</v>
      </c>
      <c r="C182" s="20" t="s">
        <v>459</v>
      </c>
      <c r="D182" s="20">
        <v>394</v>
      </c>
      <c r="E182" s="20" t="s">
        <v>467</v>
      </c>
      <c r="F182" s="20">
        <v>442</v>
      </c>
      <c r="G182" s="20" t="s">
        <v>207</v>
      </c>
      <c r="H182" s="20">
        <v>442</v>
      </c>
      <c r="I182" s="20" t="s">
        <v>348</v>
      </c>
      <c r="J182" s="66">
        <v>0.14447500000000002</v>
      </c>
      <c r="K182" s="67">
        <v>0.14447500000000002</v>
      </c>
      <c r="L182" s="68">
        <v>0.14446699743075442</v>
      </c>
      <c r="M182" s="67"/>
      <c r="N182" s="68"/>
    </row>
    <row r="183" spans="1:14" ht="51" x14ac:dyDescent="0.25">
      <c r="A183" s="18"/>
      <c r="B183" s="20">
        <v>3043961</v>
      </c>
      <c r="C183" s="20" t="s">
        <v>459</v>
      </c>
      <c r="D183" s="20">
        <v>394</v>
      </c>
      <c r="E183" s="20" t="s">
        <v>467</v>
      </c>
      <c r="F183" s="20">
        <v>443</v>
      </c>
      <c r="G183" s="20" t="s">
        <v>208</v>
      </c>
      <c r="H183" s="20">
        <v>443</v>
      </c>
      <c r="I183" s="20" t="s">
        <v>349</v>
      </c>
      <c r="J183" s="66">
        <v>0.71476699999999993</v>
      </c>
      <c r="K183" s="67">
        <v>0.85204899999999995</v>
      </c>
      <c r="L183" s="68">
        <v>0.83465199192869477</v>
      </c>
      <c r="M183" s="67"/>
      <c r="N183" s="68"/>
    </row>
    <row r="184" spans="1:14" ht="51" x14ac:dyDescent="0.25">
      <c r="A184" s="18"/>
      <c r="B184" s="20">
        <v>3043961</v>
      </c>
      <c r="C184" s="20" t="s">
        <v>459</v>
      </c>
      <c r="D184" s="20">
        <v>394</v>
      </c>
      <c r="E184" s="20" t="s">
        <v>467</v>
      </c>
      <c r="F184" s="20">
        <v>444</v>
      </c>
      <c r="G184" s="20" t="s">
        <v>209</v>
      </c>
      <c r="H184" s="20">
        <v>444</v>
      </c>
      <c r="I184" s="20" t="s">
        <v>350</v>
      </c>
      <c r="J184" s="66">
        <v>0.231678</v>
      </c>
      <c r="K184" s="67">
        <v>0.24707400000000002</v>
      </c>
      <c r="L184" s="68">
        <v>0.24579000192170497</v>
      </c>
      <c r="M184" s="67"/>
      <c r="N184" s="68"/>
    </row>
    <row r="185" spans="1:14" ht="51" x14ac:dyDescent="0.25">
      <c r="A185" s="18"/>
      <c r="B185" s="20">
        <v>3043961</v>
      </c>
      <c r="C185" s="20" t="s">
        <v>459</v>
      </c>
      <c r="D185" s="20">
        <v>394</v>
      </c>
      <c r="E185" s="20" t="s">
        <v>467</v>
      </c>
      <c r="F185" s="20">
        <v>445</v>
      </c>
      <c r="G185" s="20" t="s">
        <v>210</v>
      </c>
      <c r="H185" s="20">
        <v>445</v>
      </c>
      <c r="I185" s="20" t="s">
        <v>351</v>
      </c>
      <c r="J185" s="66">
        <v>0.83113199999999954</v>
      </c>
      <c r="K185" s="67">
        <v>0.93762299999999987</v>
      </c>
      <c r="L185" s="68">
        <v>0.93368454618030228</v>
      </c>
      <c r="M185" s="67"/>
      <c r="N185" s="68"/>
    </row>
    <row r="186" spans="1:14" ht="51" x14ac:dyDescent="0.25">
      <c r="A186" s="18"/>
      <c r="B186" s="20">
        <v>3043961</v>
      </c>
      <c r="C186" s="20" t="s">
        <v>459</v>
      </c>
      <c r="D186" s="20">
        <v>394</v>
      </c>
      <c r="E186" s="20" t="s">
        <v>467</v>
      </c>
      <c r="F186" s="20">
        <v>446</v>
      </c>
      <c r="G186" s="20" t="s">
        <v>211</v>
      </c>
      <c r="H186" s="20">
        <v>446</v>
      </c>
      <c r="I186" s="20" t="s">
        <v>352</v>
      </c>
      <c r="J186" s="66">
        <v>0.17865300000000003</v>
      </c>
      <c r="K186" s="67">
        <v>0.18261700000000003</v>
      </c>
      <c r="L186" s="68">
        <v>0.18260708787056501</v>
      </c>
      <c r="M186" s="67"/>
      <c r="N186" s="68"/>
    </row>
    <row r="187" spans="1:14" ht="51" x14ac:dyDescent="0.25">
      <c r="A187" s="18"/>
      <c r="B187" s="20">
        <v>3043961</v>
      </c>
      <c r="C187" s="20" t="s">
        <v>459</v>
      </c>
      <c r="D187" s="20">
        <v>394</v>
      </c>
      <c r="E187" s="20" t="s">
        <v>467</v>
      </c>
      <c r="F187" s="20">
        <v>447</v>
      </c>
      <c r="G187" s="20" t="s">
        <v>212</v>
      </c>
      <c r="H187" s="20">
        <v>447</v>
      </c>
      <c r="I187" s="20" t="s">
        <v>353</v>
      </c>
      <c r="J187" s="66">
        <v>1.5E-3</v>
      </c>
      <c r="K187" s="67">
        <v>1.5E-3</v>
      </c>
      <c r="L187" s="68">
        <v>1.500000013038516E-3</v>
      </c>
      <c r="M187" s="67"/>
      <c r="N187" s="68"/>
    </row>
    <row r="188" spans="1:14" ht="51" x14ac:dyDescent="0.25">
      <c r="A188" s="18"/>
      <c r="B188" s="20">
        <v>3043961</v>
      </c>
      <c r="C188" s="20" t="s">
        <v>459</v>
      </c>
      <c r="D188" s="20">
        <v>394</v>
      </c>
      <c r="E188" s="20" t="s">
        <v>467</v>
      </c>
      <c r="F188" s="20">
        <v>448</v>
      </c>
      <c r="G188" s="20" t="s">
        <v>213</v>
      </c>
      <c r="H188" s="20">
        <v>448</v>
      </c>
      <c r="I188" s="20" t="s">
        <v>354</v>
      </c>
      <c r="J188" s="66">
        <v>5.6762999999999994E-2</v>
      </c>
      <c r="K188" s="67">
        <v>6.1025000000000003E-2</v>
      </c>
      <c r="L188" s="68">
        <v>6.0223184886126546E-2</v>
      </c>
      <c r="M188" s="67">
        <v>450.75</v>
      </c>
      <c r="N188" s="68">
        <v>391.25</v>
      </c>
    </row>
    <row r="189" spans="1:14" ht="51" x14ac:dyDescent="0.25">
      <c r="A189" s="18"/>
      <c r="B189" s="20">
        <v>3043961</v>
      </c>
      <c r="C189" s="20" t="s">
        <v>459</v>
      </c>
      <c r="D189" s="20">
        <v>394</v>
      </c>
      <c r="E189" s="20" t="s">
        <v>467</v>
      </c>
      <c r="F189" s="20">
        <v>449</v>
      </c>
      <c r="G189" s="20" t="s">
        <v>214</v>
      </c>
      <c r="H189" s="20">
        <v>449</v>
      </c>
      <c r="I189" s="20" t="s">
        <v>355</v>
      </c>
      <c r="J189" s="66">
        <v>0.13206500000000004</v>
      </c>
      <c r="K189" s="67">
        <v>0.15506500000000001</v>
      </c>
      <c r="L189" s="68">
        <v>0.15368017711443827</v>
      </c>
      <c r="M189" s="67"/>
      <c r="N189" s="68"/>
    </row>
    <row r="190" spans="1:14" ht="51" x14ac:dyDescent="0.25">
      <c r="A190" s="18"/>
      <c r="B190" s="20">
        <v>3043961</v>
      </c>
      <c r="C190" s="20" t="s">
        <v>459</v>
      </c>
      <c r="D190" s="20">
        <v>394</v>
      </c>
      <c r="E190" s="20" t="s">
        <v>467</v>
      </c>
      <c r="F190" s="20">
        <v>450</v>
      </c>
      <c r="G190" s="20" t="s">
        <v>215</v>
      </c>
      <c r="H190" s="20">
        <v>450</v>
      </c>
      <c r="I190" s="20" t="s">
        <v>356</v>
      </c>
      <c r="J190" s="66">
        <v>0.136907</v>
      </c>
      <c r="K190" s="67">
        <v>0.26289299999999999</v>
      </c>
      <c r="L190" s="68">
        <v>0.25291606481550843</v>
      </c>
      <c r="M190" s="67"/>
      <c r="N190" s="68"/>
    </row>
    <row r="191" spans="1:14" ht="51" x14ac:dyDescent="0.25">
      <c r="A191" s="18"/>
      <c r="B191" s="20">
        <v>3043961</v>
      </c>
      <c r="C191" s="20" t="s">
        <v>459</v>
      </c>
      <c r="D191" s="20">
        <v>394</v>
      </c>
      <c r="E191" s="20" t="s">
        <v>467</v>
      </c>
      <c r="F191" s="20">
        <v>451</v>
      </c>
      <c r="G191" s="20" t="s">
        <v>216</v>
      </c>
      <c r="H191" s="20">
        <v>451</v>
      </c>
      <c r="I191" s="20" t="s">
        <v>357</v>
      </c>
      <c r="J191" s="66">
        <v>2.3869470000000002</v>
      </c>
      <c r="K191" s="67">
        <v>2.3869470000000006</v>
      </c>
      <c r="L191" s="68">
        <v>2.3567598753143102</v>
      </c>
      <c r="M191" s="67"/>
      <c r="N191" s="68"/>
    </row>
    <row r="192" spans="1:14" ht="51" x14ac:dyDescent="0.25">
      <c r="A192" s="18"/>
      <c r="B192" s="20">
        <v>3043961</v>
      </c>
      <c r="C192" s="20" t="s">
        <v>459</v>
      </c>
      <c r="D192" s="20">
        <v>394</v>
      </c>
      <c r="E192" s="20" t="s">
        <v>467</v>
      </c>
      <c r="F192" s="20">
        <v>452</v>
      </c>
      <c r="G192" s="20" t="s">
        <v>217</v>
      </c>
      <c r="H192" s="20">
        <v>452</v>
      </c>
      <c r="I192" s="20" t="s">
        <v>358</v>
      </c>
      <c r="J192" s="66">
        <v>2.7935829999999999</v>
      </c>
      <c r="K192" s="67">
        <v>2.8834630000000003</v>
      </c>
      <c r="L192" s="68">
        <v>2.8828880902037781</v>
      </c>
      <c r="M192" s="67">
        <v>650.4571533203125</v>
      </c>
      <c r="N192" s="68">
        <v>649.5142822265625</v>
      </c>
    </row>
    <row r="193" spans="1:14" ht="51" x14ac:dyDescent="0.25">
      <c r="A193" s="18"/>
      <c r="B193" s="20">
        <v>3043961</v>
      </c>
      <c r="C193" s="20" t="s">
        <v>459</v>
      </c>
      <c r="D193" s="20">
        <v>394</v>
      </c>
      <c r="E193" s="20" t="s">
        <v>467</v>
      </c>
      <c r="F193" s="20">
        <v>453</v>
      </c>
      <c r="G193" s="20" t="s">
        <v>218</v>
      </c>
      <c r="H193" s="20">
        <v>453</v>
      </c>
      <c r="I193" s="20" t="s">
        <v>359</v>
      </c>
      <c r="J193" s="66">
        <v>1.9912570000000003</v>
      </c>
      <c r="K193" s="67">
        <v>2.0811269999999999</v>
      </c>
      <c r="L193" s="68">
        <v>2.0748088839754928</v>
      </c>
      <c r="M193" s="67"/>
      <c r="N193" s="68"/>
    </row>
    <row r="194" spans="1:14" ht="51" x14ac:dyDescent="0.25">
      <c r="A194" s="18"/>
      <c r="B194" s="20">
        <v>3043961</v>
      </c>
      <c r="C194" s="20" t="s">
        <v>459</v>
      </c>
      <c r="D194" s="20">
        <v>394</v>
      </c>
      <c r="E194" s="20" t="s">
        <v>467</v>
      </c>
      <c r="F194" s="20">
        <v>454</v>
      </c>
      <c r="G194" s="20" t="s">
        <v>219</v>
      </c>
      <c r="H194" s="20">
        <v>454</v>
      </c>
      <c r="I194" s="20" t="s">
        <v>360</v>
      </c>
      <c r="J194" s="66">
        <v>0.22744800000000001</v>
      </c>
      <c r="K194" s="67">
        <v>0.27493599999999996</v>
      </c>
      <c r="L194" s="68">
        <v>0.25727078027557582</v>
      </c>
      <c r="M194" s="67"/>
      <c r="N194" s="68"/>
    </row>
    <row r="195" spans="1:14" ht="51" x14ac:dyDescent="0.25">
      <c r="A195" s="18"/>
      <c r="B195" s="20">
        <v>3043961</v>
      </c>
      <c r="C195" s="20" t="s">
        <v>459</v>
      </c>
      <c r="D195" s="20">
        <v>394</v>
      </c>
      <c r="E195" s="20" t="s">
        <v>467</v>
      </c>
      <c r="F195" s="20">
        <v>455</v>
      </c>
      <c r="G195" s="20" t="s">
        <v>220</v>
      </c>
      <c r="H195" s="20">
        <v>455</v>
      </c>
      <c r="I195" s="20" t="s">
        <v>361</v>
      </c>
      <c r="J195" s="66">
        <v>4.6582999999999999E-2</v>
      </c>
      <c r="K195" s="67">
        <v>4.7354E-2</v>
      </c>
      <c r="L195" s="68">
        <v>4.6168639019015245E-2</v>
      </c>
      <c r="M195" s="67"/>
      <c r="N195" s="68"/>
    </row>
    <row r="196" spans="1:14" ht="51" x14ac:dyDescent="0.25">
      <c r="A196" s="18"/>
      <c r="B196" s="20">
        <v>3043961</v>
      </c>
      <c r="C196" s="20" t="s">
        <v>459</v>
      </c>
      <c r="D196" s="20">
        <v>394</v>
      </c>
      <c r="E196" s="20" t="s">
        <v>467</v>
      </c>
      <c r="F196" s="20">
        <v>456</v>
      </c>
      <c r="G196" s="20" t="s">
        <v>221</v>
      </c>
      <c r="H196" s="20">
        <v>456</v>
      </c>
      <c r="I196" s="20" t="s">
        <v>362</v>
      </c>
      <c r="J196" s="66">
        <v>6.5000000000000006E-3</v>
      </c>
      <c r="K196" s="67">
        <v>6.6170000000000005E-3</v>
      </c>
      <c r="L196" s="68">
        <v>5.814820047817193E-3</v>
      </c>
      <c r="M196" s="67"/>
      <c r="N196" s="68"/>
    </row>
    <row r="197" spans="1:14" ht="51" x14ac:dyDescent="0.25">
      <c r="A197" s="18"/>
      <c r="B197" s="20">
        <v>3043961</v>
      </c>
      <c r="C197" s="20" t="s">
        <v>459</v>
      </c>
      <c r="D197" s="20">
        <v>394</v>
      </c>
      <c r="E197" s="20" t="s">
        <v>467</v>
      </c>
      <c r="F197" s="20">
        <v>457</v>
      </c>
      <c r="G197" s="20" t="s">
        <v>222</v>
      </c>
      <c r="H197" s="20">
        <v>457</v>
      </c>
      <c r="I197" s="20" t="s">
        <v>363</v>
      </c>
      <c r="J197" s="66">
        <v>6.9367589999999995</v>
      </c>
      <c r="K197" s="67">
        <v>7.8645979999999982</v>
      </c>
      <c r="L197" s="68">
        <v>7.8407852665695827</v>
      </c>
      <c r="M197" s="67"/>
      <c r="N197" s="68"/>
    </row>
    <row r="198" spans="1:14" ht="51" x14ac:dyDescent="0.25">
      <c r="A198" s="18"/>
      <c r="B198" s="20">
        <v>3043961</v>
      </c>
      <c r="C198" s="20" t="s">
        <v>459</v>
      </c>
      <c r="D198" s="20">
        <v>394</v>
      </c>
      <c r="E198" s="20" t="s">
        <v>467</v>
      </c>
      <c r="F198" s="20">
        <v>458</v>
      </c>
      <c r="G198" s="20" t="s">
        <v>223</v>
      </c>
      <c r="H198" s="20">
        <v>458</v>
      </c>
      <c r="I198" s="20" t="s">
        <v>364</v>
      </c>
      <c r="J198" s="66">
        <v>0.74401100000000042</v>
      </c>
      <c r="K198" s="67">
        <v>0.81133500000000047</v>
      </c>
      <c r="L198" s="68">
        <v>0.80975124831638823</v>
      </c>
      <c r="M198" s="67"/>
      <c r="N198" s="68"/>
    </row>
    <row r="199" spans="1:14" ht="51" x14ac:dyDescent="0.25">
      <c r="A199" s="18"/>
      <c r="B199" s="20">
        <v>3043961</v>
      </c>
      <c r="C199" s="20" t="s">
        <v>459</v>
      </c>
      <c r="D199" s="20">
        <v>394</v>
      </c>
      <c r="E199" s="20" t="s">
        <v>467</v>
      </c>
      <c r="F199" s="20">
        <v>459</v>
      </c>
      <c r="G199" s="20" t="s">
        <v>224</v>
      </c>
      <c r="H199" s="20">
        <v>459</v>
      </c>
      <c r="I199" s="20" t="s">
        <v>365</v>
      </c>
      <c r="J199" s="66">
        <v>0.18514399999999998</v>
      </c>
      <c r="K199" s="67">
        <v>0.20594400000000004</v>
      </c>
      <c r="L199" s="68">
        <v>0.2054528189037228</v>
      </c>
      <c r="M199" s="67"/>
      <c r="N199" s="68"/>
    </row>
    <row r="200" spans="1:14" ht="51" x14ac:dyDescent="0.25">
      <c r="A200" s="18"/>
      <c r="B200" s="20">
        <v>3043961</v>
      </c>
      <c r="C200" s="20" t="s">
        <v>459</v>
      </c>
      <c r="D200" s="20">
        <v>394</v>
      </c>
      <c r="E200" s="20" t="s">
        <v>467</v>
      </c>
      <c r="F200" s="20">
        <v>460</v>
      </c>
      <c r="G200" s="20" t="s">
        <v>225</v>
      </c>
      <c r="H200" s="20">
        <v>460</v>
      </c>
      <c r="I200" s="20" t="s">
        <v>366</v>
      </c>
      <c r="J200" s="66">
        <v>9.9101999999999996E-2</v>
      </c>
      <c r="K200" s="67">
        <v>9.1920000000000002E-2</v>
      </c>
      <c r="L200" s="68">
        <v>9.1918238918879069E-2</v>
      </c>
      <c r="M200" s="67"/>
      <c r="N200" s="68"/>
    </row>
    <row r="201" spans="1:14" ht="51" x14ac:dyDescent="0.25">
      <c r="A201" s="18"/>
      <c r="B201" s="20">
        <v>3043961</v>
      </c>
      <c r="C201" s="20" t="s">
        <v>459</v>
      </c>
      <c r="D201" s="20">
        <v>394</v>
      </c>
      <c r="E201" s="20" t="s">
        <v>467</v>
      </c>
      <c r="F201" s="20">
        <v>461</v>
      </c>
      <c r="G201" s="20" t="s">
        <v>226</v>
      </c>
      <c r="H201" s="20">
        <v>461</v>
      </c>
      <c r="I201" s="20" t="s">
        <v>367</v>
      </c>
      <c r="J201" s="66">
        <v>3.8000000000000006E-2</v>
      </c>
      <c r="K201" s="67">
        <v>3.8000000000000006E-2</v>
      </c>
      <c r="L201" s="68">
        <v>3.7998000509105623E-2</v>
      </c>
      <c r="M201" s="67"/>
      <c r="N201" s="68"/>
    </row>
    <row r="202" spans="1:14" ht="51" x14ac:dyDescent="0.25">
      <c r="A202" s="18"/>
      <c r="B202" s="20">
        <v>3043961</v>
      </c>
      <c r="C202" s="20" t="s">
        <v>459</v>
      </c>
      <c r="D202" s="20">
        <v>394</v>
      </c>
      <c r="E202" s="20" t="s">
        <v>467</v>
      </c>
      <c r="F202" s="20">
        <v>462</v>
      </c>
      <c r="G202" s="20" t="s">
        <v>227</v>
      </c>
      <c r="H202" s="20">
        <v>462</v>
      </c>
      <c r="I202" s="20" t="s">
        <v>368</v>
      </c>
      <c r="J202" s="66">
        <v>0.89006299999999972</v>
      </c>
      <c r="K202" s="67">
        <v>1.0052199999999998</v>
      </c>
      <c r="L202" s="68">
        <v>1.0052127891394775</v>
      </c>
      <c r="M202" s="67"/>
      <c r="N202" s="68"/>
    </row>
    <row r="203" spans="1:14" ht="51" x14ac:dyDescent="0.25">
      <c r="A203" s="18"/>
      <c r="B203" s="20">
        <v>3043961</v>
      </c>
      <c r="C203" s="20" t="s">
        <v>459</v>
      </c>
      <c r="D203" s="20">
        <v>394</v>
      </c>
      <c r="E203" s="20" t="s">
        <v>467</v>
      </c>
      <c r="F203" s="20">
        <v>463</v>
      </c>
      <c r="G203" s="20" t="s">
        <v>228</v>
      </c>
      <c r="H203" s="20">
        <v>463</v>
      </c>
      <c r="I203" s="20" t="s">
        <v>369</v>
      </c>
      <c r="J203" s="66">
        <v>0.44545000000000007</v>
      </c>
      <c r="K203" s="67">
        <v>0.45698200000000005</v>
      </c>
      <c r="L203" s="68">
        <v>0.45695968777727103</v>
      </c>
      <c r="M203" s="67"/>
      <c r="N203" s="68"/>
    </row>
    <row r="204" spans="1:14" ht="51" x14ac:dyDescent="0.25">
      <c r="A204" s="18"/>
      <c r="B204" s="20">
        <v>3043961</v>
      </c>
      <c r="C204" s="20" t="s">
        <v>459</v>
      </c>
      <c r="D204" s="20">
        <v>394</v>
      </c>
      <c r="E204" s="20" t="s">
        <v>467</v>
      </c>
      <c r="F204" s="20">
        <v>464</v>
      </c>
      <c r="G204" s="20" t="s">
        <v>229</v>
      </c>
      <c r="H204" s="20">
        <v>464</v>
      </c>
      <c r="I204" s="20" t="s">
        <v>370</v>
      </c>
      <c r="J204" s="66">
        <v>0.38659100000000002</v>
      </c>
      <c r="K204" s="67">
        <v>0.36950700000000003</v>
      </c>
      <c r="L204" s="68">
        <v>0.3695021646854002</v>
      </c>
      <c r="M204" s="67"/>
      <c r="N204" s="68"/>
    </row>
    <row r="205" spans="1:14" ht="89.25" x14ac:dyDescent="0.25">
      <c r="A205" s="18"/>
      <c r="B205" s="20">
        <v>3043968</v>
      </c>
      <c r="C205" s="20" t="s">
        <v>460</v>
      </c>
      <c r="D205" s="20">
        <v>87</v>
      </c>
      <c r="E205" s="20" t="s">
        <v>466</v>
      </c>
      <c r="F205" s="20">
        <v>11</v>
      </c>
      <c r="G205" s="20" t="s">
        <v>109</v>
      </c>
      <c r="H205" s="20">
        <v>124</v>
      </c>
      <c r="I205" s="20" t="s">
        <v>342</v>
      </c>
      <c r="J205" s="66">
        <v>1.979433</v>
      </c>
      <c r="K205" s="67">
        <v>2.5794329999999999</v>
      </c>
      <c r="L205" s="68">
        <v>2.5757303845603019</v>
      </c>
      <c r="M205" s="67"/>
      <c r="N205" s="68"/>
    </row>
    <row r="206" spans="1:14" ht="76.5" x14ac:dyDescent="0.25">
      <c r="A206" s="18"/>
      <c r="B206" s="20">
        <v>3043968</v>
      </c>
      <c r="C206" s="20" t="s">
        <v>460</v>
      </c>
      <c r="D206" s="20">
        <v>87</v>
      </c>
      <c r="E206" s="20" t="s">
        <v>466</v>
      </c>
      <c r="F206" s="20">
        <v>136</v>
      </c>
      <c r="G206" s="20" t="s">
        <v>143</v>
      </c>
      <c r="H206" s="20">
        <v>136</v>
      </c>
      <c r="I206" s="20" t="s">
        <v>485</v>
      </c>
      <c r="J206" s="66">
        <v>0.01</v>
      </c>
      <c r="K206" s="67">
        <v>1.5650000000000001E-2</v>
      </c>
      <c r="L206" s="68">
        <v>1.5629370085662231E-2</v>
      </c>
      <c r="M206" s="67"/>
      <c r="N206" s="68"/>
    </row>
    <row r="207" spans="1:14" ht="63.75" x14ac:dyDescent="0.25">
      <c r="A207" s="18"/>
      <c r="B207" s="20">
        <v>3043968</v>
      </c>
      <c r="C207" s="20" t="s">
        <v>460</v>
      </c>
      <c r="D207" s="20">
        <v>87</v>
      </c>
      <c r="E207" s="20" t="s">
        <v>466</v>
      </c>
      <c r="F207" s="20">
        <v>137</v>
      </c>
      <c r="G207" s="20" t="s">
        <v>144</v>
      </c>
      <c r="H207" s="20">
        <v>137</v>
      </c>
      <c r="I207" s="20" t="s">
        <v>345</v>
      </c>
      <c r="J207" s="66">
        <v>5.6562739999999936</v>
      </c>
      <c r="K207" s="67">
        <v>6.9032539999999978</v>
      </c>
      <c r="L207" s="68">
        <v>6.8390499249711638</v>
      </c>
      <c r="M207" s="67"/>
      <c r="N207" s="68"/>
    </row>
    <row r="208" spans="1:14" ht="51" x14ac:dyDescent="0.25">
      <c r="A208" s="18"/>
      <c r="B208" s="20">
        <v>3043968</v>
      </c>
      <c r="C208" s="20" t="s">
        <v>460</v>
      </c>
      <c r="D208" s="20">
        <v>87</v>
      </c>
      <c r="E208" s="20" t="s">
        <v>466</v>
      </c>
      <c r="F208" s="20">
        <v>440</v>
      </c>
      <c r="G208" s="20" t="s">
        <v>205</v>
      </c>
      <c r="H208" s="20">
        <v>440</v>
      </c>
      <c r="I208" s="20" t="s">
        <v>346</v>
      </c>
      <c r="J208" s="66">
        <v>0.16950700000000005</v>
      </c>
      <c r="K208" s="67">
        <v>0.17394200000000004</v>
      </c>
      <c r="L208" s="68">
        <v>0.17317088879281073</v>
      </c>
      <c r="M208" s="67"/>
      <c r="N208" s="68"/>
    </row>
    <row r="209" spans="1:14" ht="51" x14ac:dyDescent="0.25">
      <c r="A209" s="18"/>
      <c r="B209" s="20">
        <v>3043968</v>
      </c>
      <c r="C209" s="20" t="s">
        <v>460</v>
      </c>
      <c r="D209" s="20">
        <v>87</v>
      </c>
      <c r="E209" s="20" t="s">
        <v>466</v>
      </c>
      <c r="F209" s="20">
        <v>441</v>
      </c>
      <c r="G209" s="20" t="s">
        <v>206</v>
      </c>
      <c r="H209" s="20">
        <v>441</v>
      </c>
      <c r="I209" s="20" t="s">
        <v>347</v>
      </c>
      <c r="J209" s="66">
        <v>0.20797899999999997</v>
      </c>
      <c r="K209" s="67">
        <v>1.4648559999999995</v>
      </c>
      <c r="L209" s="68">
        <v>1.1422027215412527</v>
      </c>
      <c r="M209" s="67"/>
      <c r="N209" s="68"/>
    </row>
    <row r="210" spans="1:14" ht="51" x14ac:dyDescent="0.25">
      <c r="A210" s="18"/>
      <c r="B210" s="20">
        <v>3043968</v>
      </c>
      <c r="C210" s="20" t="s">
        <v>460</v>
      </c>
      <c r="D210" s="20">
        <v>87</v>
      </c>
      <c r="E210" s="20" t="s">
        <v>466</v>
      </c>
      <c r="F210" s="20">
        <v>442</v>
      </c>
      <c r="G210" s="20" t="s">
        <v>207</v>
      </c>
      <c r="H210" s="20">
        <v>442</v>
      </c>
      <c r="I210" s="20" t="s">
        <v>348</v>
      </c>
      <c r="J210" s="66">
        <v>0.176123</v>
      </c>
      <c r="K210" s="67">
        <v>0.23615799999999998</v>
      </c>
      <c r="L210" s="68">
        <v>0.23502634960425439</v>
      </c>
      <c r="M210" s="67"/>
      <c r="N210" s="68"/>
    </row>
    <row r="211" spans="1:14" ht="51" x14ac:dyDescent="0.25">
      <c r="A211" s="18"/>
      <c r="B211" s="20">
        <v>3043968</v>
      </c>
      <c r="C211" s="20" t="s">
        <v>460</v>
      </c>
      <c r="D211" s="20">
        <v>87</v>
      </c>
      <c r="E211" s="20" t="s">
        <v>466</v>
      </c>
      <c r="F211" s="20">
        <v>443</v>
      </c>
      <c r="G211" s="20" t="s">
        <v>208</v>
      </c>
      <c r="H211" s="20">
        <v>443</v>
      </c>
      <c r="I211" s="20" t="s">
        <v>349</v>
      </c>
      <c r="J211" s="66">
        <v>0.56822399999999995</v>
      </c>
      <c r="K211" s="67">
        <v>1.4348619999999994</v>
      </c>
      <c r="L211" s="68">
        <v>1.2419831457664259</v>
      </c>
      <c r="M211" s="67"/>
      <c r="N211" s="68"/>
    </row>
    <row r="212" spans="1:14" ht="51" x14ac:dyDescent="0.25">
      <c r="A212" s="18"/>
      <c r="B212" s="20">
        <v>3043968</v>
      </c>
      <c r="C212" s="20" t="s">
        <v>460</v>
      </c>
      <c r="D212" s="20">
        <v>87</v>
      </c>
      <c r="E212" s="20" t="s">
        <v>466</v>
      </c>
      <c r="F212" s="20">
        <v>444</v>
      </c>
      <c r="G212" s="20" t="s">
        <v>209</v>
      </c>
      <c r="H212" s="20">
        <v>444</v>
      </c>
      <c r="I212" s="20" t="s">
        <v>350</v>
      </c>
      <c r="J212" s="66">
        <v>0.67479499999999992</v>
      </c>
      <c r="K212" s="67">
        <v>2.1117179999999998</v>
      </c>
      <c r="L212" s="68">
        <v>2.0819251871140523</v>
      </c>
      <c r="M212" s="67"/>
      <c r="N212" s="68"/>
    </row>
    <row r="213" spans="1:14" ht="51" x14ac:dyDescent="0.25">
      <c r="A213" s="18"/>
      <c r="B213" s="20">
        <v>3043968</v>
      </c>
      <c r="C213" s="20" t="s">
        <v>460</v>
      </c>
      <c r="D213" s="20">
        <v>87</v>
      </c>
      <c r="E213" s="20" t="s">
        <v>466</v>
      </c>
      <c r="F213" s="20">
        <v>445</v>
      </c>
      <c r="G213" s="20" t="s">
        <v>210</v>
      </c>
      <c r="H213" s="20">
        <v>445</v>
      </c>
      <c r="I213" s="20" t="s">
        <v>351</v>
      </c>
      <c r="J213" s="66">
        <v>0.56986400000000004</v>
      </c>
      <c r="K213" s="67">
        <v>0.75620399999999988</v>
      </c>
      <c r="L213" s="68">
        <v>0.73360817466164008</v>
      </c>
      <c r="M213" s="67"/>
      <c r="N213" s="68"/>
    </row>
    <row r="214" spans="1:14" ht="51" x14ac:dyDescent="0.25">
      <c r="A214" s="18"/>
      <c r="B214" s="20">
        <v>3043968</v>
      </c>
      <c r="C214" s="20" t="s">
        <v>460</v>
      </c>
      <c r="D214" s="20">
        <v>87</v>
      </c>
      <c r="E214" s="20" t="s">
        <v>466</v>
      </c>
      <c r="F214" s="20">
        <v>446</v>
      </c>
      <c r="G214" s="20" t="s">
        <v>211</v>
      </c>
      <c r="H214" s="20">
        <v>446</v>
      </c>
      <c r="I214" s="20" t="s">
        <v>352</v>
      </c>
      <c r="J214" s="66">
        <v>0.23518400000000003</v>
      </c>
      <c r="K214" s="67">
        <v>0.36746000000000001</v>
      </c>
      <c r="L214" s="68">
        <v>0.367069641472483</v>
      </c>
      <c r="M214" s="67"/>
      <c r="N214" s="68"/>
    </row>
    <row r="215" spans="1:14" ht="51" x14ac:dyDescent="0.25">
      <c r="A215" s="18"/>
      <c r="B215" s="20">
        <v>3043968</v>
      </c>
      <c r="C215" s="20" t="s">
        <v>460</v>
      </c>
      <c r="D215" s="20">
        <v>87</v>
      </c>
      <c r="E215" s="20" t="s">
        <v>466</v>
      </c>
      <c r="F215" s="20">
        <v>447</v>
      </c>
      <c r="G215" s="20" t="s">
        <v>212</v>
      </c>
      <c r="H215" s="20">
        <v>447</v>
      </c>
      <c r="I215" s="20" t="s">
        <v>353</v>
      </c>
      <c r="J215" s="66">
        <v>0.16731099999999999</v>
      </c>
      <c r="K215" s="67">
        <v>2.8541400000000001</v>
      </c>
      <c r="L215" s="68">
        <v>2.6019327152117739</v>
      </c>
      <c r="M215" s="67"/>
      <c r="N215" s="68"/>
    </row>
    <row r="216" spans="1:14" ht="51" x14ac:dyDescent="0.25">
      <c r="A216" s="18"/>
      <c r="B216" s="20">
        <v>3043968</v>
      </c>
      <c r="C216" s="20" t="s">
        <v>460</v>
      </c>
      <c r="D216" s="20">
        <v>87</v>
      </c>
      <c r="E216" s="20" t="s">
        <v>466</v>
      </c>
      <c r="F216" s="20">
        <v>448</v>
      </c>
      <c r="G216" s="20" t="s">
        <v>213</v>
      </c>
      <c r="H216" s="20">
        <v>448</v>
      </c>
      <c r="I216" s="20" t="s">
        <v>354</v>
      </c>
      <c r="J216" s="66">
        <v>1.7245E-2</v>
      </c>
      <c r="K216" s="67">
        <v>0.26909700000000003</v>
      </c>
      <c r="L216" s="68">
        <v>0.26330966453494398</v>
      </c>
      <c r="M216" s="67">
        <v>7466.10546875</v>
      </c>
      <c r="N216" s="68">
        <v>6801.68408203125</v>
      </c>
    </row>
    <row r="217" spans="1:14" ht="51" x14ac:dyDescent="0.25">
      <c r="A217" s="18"/>
      <c r="B217" s="20">
        <v>3043968</v>
      </c>
      <c r="C217" s="20" t="s">
        <v>460</v>
      </c>
      <c r="D217" s="20">
        <v>87</v>
      </c>
      <c r="E217" s="20" t="s">
        <v>466</v>
      </c>
      <c r="F217" s="20">
        <v>449</v>
      </c>
      <c r="G217" s="20" t="s">
        <v>214</v>
      </c>
      <c r="H217" s="20">
        <v>449</v>
      </c>
      <c r="I217" s="20" t="s">
        <v>355</v>
      </c>
      <c r="J217" s="66">
        <v>0.619668</v>
      </c>
      <c r="K217" s="67">
        <v>0.78687300000000004</v>
      </c>
      <c r="L217" s="68">
        <v>0.72027398328646086</v>
      </c>
      <c r="M217" s="67"/>
      <c r="N217" s="68"/>
    </row>
    <row r="218" spans="1:14" ht="51" x14ac:dyDescent="0.25">
      <c r="A218" s="18"/>
      <c r="B218" s="20">
        <v>3043968</v>
      </c>
      <c r="C218" s="20" t="s">
        <v>460</v>
      </c>
      <c r="D218" s="20">
        <v>87</v>
      </c>
      <c r="E218" s="20" t="s">
        <v>466</v>
      </c>
      <c r="F218" s="20">
        <v>450</v>
      </c>
      <c r="G218" s="20" t="s">
        <v>215</v>
      </c>
      <c r="H218" s="20">
        <v>450</v>
      </c>
      <c r="I218" s="20" t="s">
        <v>356</v>
      </c>
      <c r="J218" s="66">
        <v>0.28171900000000005</v>
      </c>
      <c r="K218" s="67">
        <v>0.60915900000000001</v>
      </c>
      <c r="L218" s="68">
        <v>0.53296792791661574</v>
      </c>
      <c r="M218" s="67"/>
      <c r="N218" s="68"/>
    </row>
    <row r="219" spans="1:14" ht="51" x14ac:dyDescent="0.25">
      <c r="A219" s="18"/>
      <c r="B219" s="20">
        <v>3043968</v>
      </c>
      <c r="C219" s="20" t="s">
        <v>460</v>
      </c>
      <c r="D219" s="20">
        <v>87</v>
      </c>
      <c r="E219" s="20" t="s">
        <v>466</v>
      </c>
      <c r="F219" s="20">
        <v>451</v>
      </c>
      <c r="G219" s="20" t="s">
        <v>216</v>
      </c>
      <c r="H219" s="20">
        <v>451</v>
      </c>
      <c r="I219" s="20" t="s">
        <v>357</v>
      </c>
      <c r="J219" s="66">
        <v>0.76785599999999998</v>
      </c>
      <c r="K219" s="67">
        <v>0.96332899999999988</v>
      </c>
      <c r="L219" s="68">
        <v>0.88530814559635473</v>
      </c>
      <c r="M219" s="67"/>
      <c r="N219" s="68"/>
    </row>
    <row r="220" spans="1:14" ht="51" x14ac:dyDescent="0.25">
      <c r="A220" s="18"/>
      <c r="B220" s="20">
        <v>3043968</v>
      </c>
      <c r="C220" s="20" t="s">
        <v>460</v>
      </c>
      <c r="D220" s="20">
        <v>87</v>
      </c>
      <c r="E220" s="20" t="s">
        <v>466</v>
      </c>
      <c r="F220" s="20">
        <v>452</v>
      </c>
      <c r="G220" s="20" t="s">
        <v>217</v>
      </c>
      <c r="H220" s="20">
        <v>452</v>
      </c>
      <c r="I220" s="20" t="s">
        <v>358</v>
      </c>
      <c r="J220" s="66">
        <v>1.9283059999999999</v>
      </c>
      <c r="K220" s="67">
        <v>2.0622449999999999</v>
      </c>
      <c r="L220" s="68">
        <v>2.0564278500969522</v>
      </c>
      <c r="M220" s="67">
        <v>4701.53857421875</v>
      </c>
      <c r="N220" s="68">
        <v>4620.5126953125</v>
      </c>
    </row>
    <row r="221" spans="1:14" ht="51" x14ac:dyDescent="0.25">
      <c r="A221" s="18"/>
      <c r="B221" s="20">
        <v>3043968</v>
      </c>
      <c r="C221" s="20" t="s">
        <v>460</v>
      </c>
      <c r="D221" s="20">
        <v>87</v>
      </c>
      <c r="E221" s="20" t="s">
        <v>466</v>
      </c>
      <c r="F221" s="20">
        <v>453</v>
      </c>
      <c r="G221" s="20" t="s">
        <v>218</v>
      </c>
      <c r="H221" s="20">
        <v>453</v>
      </c>
      <c r="I221" s="20" t="s">
        <v>359</v>
      </c>
      <c r="J221" s="66">
        <v>0.90680899999999975</v>
      </c>
      <c r="K221" s="67">
        <v>0.76727299999999998</v>
      </c>
      <c r="L221" s="68">
        <v>0.76700214409356704</v>
      </c>
      <c r="M221" s="67"/>
      <c r="N221" s="68"/>
    </row>
    <row r="222" spans="1:14" ht="51" x14ac:dyDescent="0.25">
      <c r="A222" s="18"/>
      <c r="B222" s="20">
        <v>3043968</v>
      </c>
      <c r="C222" s="20" t="s">
        <v>460</v>
      </c>
      <c r="D222" s="20">
        <v>87</v>
      </c>
      <c r="E222" s="20" t="s">
        <v>466</v>
      </c>
      <c r="F222" s="20">
        <v>454</v>
      </c>
      <c r="G222" s="20" t="s">
        <v>219</v>
      </c>
      <c r="H222" s="20">
        <v>454</v>
      </c>
      <c r="I222" s="20" t="s">
        <v>360</v>
      </c>
      <c r="J222" s="66">
        <v>0.18983799999999998</v>
      </c>
      <c r="K222" s="67">
        <v>0.19708500000000001</v>
      </c>
      <c r="L222" s="68">
        <v>0.19687063060700893</v>
      </c>
      <c r="M222" s="67"/>
      <c r="N222" s="68"/>
    </row>
    <row r="223" spans="1:14" ht="51" x14ac:dyDescent="0.25">
      <c r="A223" s="18"/>
      <c r="B223" s="20">
        <v>3043968</v>
      </c>
      <c r="C223" s="20" t="s">
        <v>460</v>
      </c>
      <c r="D223" s="20">
        <v>87</v>
      </c>
      <c r="E223" s="20" t="s">
        <v>466</v>
      </c>
      <c r="F223" s="20">
        <v>455</v>
      </c>
      <c r="G223" s="20" t="s">
        <v>220</v>
      </c>
      <c r="H223" s="20">
        <v>455</v>
      </c>
      <c r="I223" s="20" t="s">
        <v>361</v>
      </c>
      <c r="J223" s="66">
        <v>1.0761910000000001</v>
      </c>
      <c r="K223" s="67">
        <v>1.353334</v>
      </c>
      <c r="L223" s="68">
        <v>1.3267460650386056</v>
      </c>
      <c r="M223" s="67"/>
      <c r="N223" s="68"/>
    </row>
    <row r="224" spans="1:14" ht="51" x14ac:dyDescent="0.25">
      <c r="A224" s="18"/>
      <c r="B224" s="20">
        <v>3043968</v>
      </c>
      <c r="C224" s="20" t="s">
        <v>460</v>
      </c>
      <c r="D224" s="20">
        <v>87</v>
      </c>
      <c r="E224" s="20" t="s">
        <v>466</v>
      </c>
      <c r="F224" s="20">
        <v>456</v>
      </c>
      <c r="G224" s="20" t="s">
        <v>221</v>
      </c>
      <c r="H224" s="20">
        <v>456</v>
      </c>
      <c r="I224" s="20" t="s">
        <v>362</v>
      </c>
      <c r="J224" s="66">
        <v>6.0000000000000001E-3</v>
      </c>
      <c r="K224" s="67">
        <v>6.0000000000000001E-3</v>
      </c>
      <c r="L224" s="68">
        <v>5.1494200015440583E-3</v>
      </c>
      <c r="M224" s="67"/>
      <c r="N224" s="68"/>
    </row>
    <row r="225" spans="1:14" ht="51" x14ac:dyDescent="0.25">
      <c r="A225" s="18"/>
      <c r="B225" s="20">
        <v>3043968</v>
      </c>
      <c r="C225" s="20" t="s">
        <v>460</v>
      </c>
      <c r="D225" s="20">
        <v>87</v>
      </c>
      <c r="E225" s="20" t="s">
        <v>466</v>
      </c>
      <c r="F225" s="20">
        <v>457</v>
      </c>
      <c r="G225" s="20" t="s">
        <v>222</v>
      </c>
      <c r="H225" s="20">
        <v>457</v>
      </c>
      <c r="I225" s="20" t="s">
        <v>363</v>
      </c>
      <c r="J225" s="66">
        <v>0.10129500000000001</v>
      </c>
      <c r="K225" s="67">
        <v>0.18514600000000001</v>
      </c>
      <c r="L225" s="68">
        <v>0.18041619430641731</v>
      </c>
      <c r="M225" s="67"/>
      <c r="N225" s="68"/>
    </row>
    <row r="226" spans="1:14" ht="51" x14ac:dyDescent="0.25">
      <c r="A226" s="18"/>
      <c r="B226" s="20">
        <v>3043968</v>
      </c>
      <c r="C226" s="20" t="s">
        <v>460</v>
      </c>
      <c r="D226" s="20">
        <v>87</v>
      </c>
      <c r="E226" s="20" t="s">
        <v>466</v>
      </c>
      <c r="F226" s="20">
        <v>458</v>
      </c>
      <c r="G226" s="20" t="s">
        <v>223</v>
      </c>
      <c r="H226" s="20">
        <v>458</v>
      </c>
      <c r="I226" s="20" t="s">
        <v>364</v>
      </c>
      <c r="J226" s="66">
        <v>0.24913200000000002</v>
      </c>
      <c r="K226" s="67">
        <v>0.30470700000000001</v>
      </c>
      <c r="L226" s="68">
        <v>0.2990481364322477</v>
      </c>
      <c r="M226" s="67"/>
      <c r="N226" s="68"/>
    </row>
    <row r="227" spans="1:14" ht="51" x14ac:dyDescent="0.25">
      <c r="A227" s="18"/>
      <c r="B227" s="20">
        <v>3043968</v>
      </c>
      <c r="C227" s="20" t="s">
        <v>460</v>
      </c>
      <c r="D227" s="20">
        <v>87</v>
      </c>
      <c r="E227" s="20" t="s">
        <v>466</v>
      </c>
      <c r="F227" s="20">
        <v>459</v>
      </c>
      <c r="G227" s="20" t="s">
        <v>224</v>
      </c>
      <c r="H227" s="20">
        <v>459</v>
      </c>
      <c r="I227" s="20" t="s">
        <v>365</v>
      </c>
      <c r="J227" s="66">
        <v>0.42134099999999997</v>
      </c>
      <c r="K227" s="67">
        <v>0.46881299999999987</v>
      </c>
      <c r="L227" s="68">
        <v>0.45693917860808142</v>
      </c>
      <c r="M227" s="67"/>
      <c r="N227" s="68"/>
    </row>
    <row r="228" spans="1:14" ht="51" x14ac:dyDescent="0.25">
      <c r="A228" s="18"/>
      <c r="B228" s="20">
        <v>3043968</v>
      </c>
      <c r="C228" s="20" t="s">
        <v>460</v>
      </c>
      <c r="D228" s="20">
        <v>87</v>
      </c>
      <c r="E228" s="20" t="s">
        <v>466</v>
      </c>
      <c r="F228" s="20">
        <v>460</v>
      </c>
      <c r="G228" s="20" t="s">
        <v>225</v>
      </c>
      <c r="H228" s="20">
        <v>460</v>
      </c>
      <c r="I228" s="20" t="s">
        <v>366</v>
      </c>
      <c r="J228" s="66">
        <v>1.4999999999999999E-2</v>
      </c>
      <c r="K228" s="67">
        <v>2.06E-2</v>
      </c>
      <c r="L228" s="68">
        <v>2.0598749921191484E-2</v>
      </c>
      <c r="M228" s="67"/>
      <c r="N228" s="68"/>
    </row>
    <row r="229" spans="1:14" ht="51" x14ac:dyDescent="0.25">
      <c r="A229" s="18"/>
      <c r="B229" s="20">
        <v>3043968</v>
      </c>
      <c r="C229" s="20" t="s">
        <v>460</v>
      </c>
      <c r="D229" s="20">
        <v>87</v>
      </c>
      <c r="E229" s="20" t="s">
        <v>466</v>
      </c>
      <c r="F229" s="20">
        <v>461</v>
      </c>
      <c r="G229" s="20" t="s">
        <v>226</v>
      </c>
      <c r="H229" s="20">
        <v>461</v>
      </c>
      <c r="I229" s="20" t="s">
        <v>367</v>
      </c>
      <c r="J229" s="66">
        <v>0.76014100000000007</v>
      </c>
      <c r="K229" s="67">
        <v>0.76014100000000007</v>
      </c>
      <c r="L229" s="68">
        <v>0.75290262146154419</v>
      </c>
      <c r="M229" s="67"/>
      <c r="N229" s="68"/>
    </row>
    <row r="230" spans="1:14" ht="51" x14ac:dyDescent="0.25">
      <c r="A230" s="18"/>
      <c r="B230" s="20">
        <v>3043968</v>
      </c>
      <c r="C230" s="20" t="s">
        <v>460</v>
      </c>
      <c r="D230" s="20">
        <v>87</v>
      </c>
      <c r="E230" s="20" t="s">
        <v>466</v>
      </c>
      <c r="F230" s="20">
        <v>462</v>
      </c>
      <c r="G230" s="20" t="s">
        <v>227</v>
      </c>
      <c r="H230" s="20">
        <v>462</v>
      </c>
      <c r="I230" s="20" t="s">
        <v>368</v>
      </c>
      <c r="J230" s="66">
        <v>9.942899999999999E-2</v>
      </c>
      <c r="K230" s="67">
        <v>0.11263700000000001</v>
      </c>
      <c r="L230" s="68">
        <v>0.11263511260040104</v>
      </c>
      <c r="M230" s="67"/>
      <c r="N230" s="68"/>
    </row>
    <row r="231" spans="1:14" ht="51" x14ac:dyDescent="0.25">
      <c r="A231" s="18"/>
      <c r="B231" s="20">
        <v>3043968</v>
      </c>
      <c r="C231" s="20" t="s">
        <v>460</v>
      </c>
      <c r="D231" s="20">
        <v>87</v>
      </c>
      <c r="E231" s="20" t="s">
        <v>466</v>
      </c>
      <c r="F231" s="20">
        <v>463</v>
      </c>
      <c r="G231" s="20" t="s">
        <v>228</v>
      </c>
      <c r="H231" s="20">
        <v>463</v>
      </c>
      <c r="I231" s="20" t="s">
        <v>369</v>
      </c>
      <c r="J231" s="66">
        <v>1.0840769999999993</v>
      </c>
      <c r="K231" s="67">
        <v>1.0989779999999998</v>
      </c>
      <c r="L231" s="68">
        <v>1.0981610400704085</v>
      </c>
      <c r="M231" s="67"/>
      <c r="N231" s="68"/>
    </row>
    <row r="232" spans="1:14" ht="51" x14ac:dyDescent="0.25">
      <c r="A232" s="18"/>
      <c r="B232" s="20">
        <v>3043968</v>
      </c>
      <c r="C232" s="20" t="s">
        <v>460</v>
      </c>
      <c r="D232" s="20">
        <v>87</v>
      </c>
      <c r="E232" s="20" t="s">
        <v>466</v>
      </c>
      <c r="F232" s="20">
        <v>464</v>
      </c>
      <c r="G232" s="20" t="s">
        <v>229</v>
      </c>
      <c r="H232" s="20">
        <v>464</v>
      </c>
      <c r="I232" s="20" t="s">
        <v>370</v>
      </c>
      <c r="J232" s="66">
        <v>0.922539</v>
      </c>
      <c r="K232" s="67">
        <v>2.4916849999999999</v>
      </c>
      <c r="L232" s="68">
        <v>2.4781873451138381</v>
      </c>
      <c r="M232" s="67"/>
      <c r="N232" s="68"/>
    </row>
    <row r="233" spans="1:14" ht="51" x14ac:dyDescent="0.25">
      <c r="A233" s="18"/>
      <c r="B233" s="20">
        <v>3043969</v>
      </c>
      <c r="C233" s="20" t="s">
        <v>461</v>
      </c>
      <c r="D233" s="20">
        <v>87</v>
      </c>
      <c r="E233" s="20" t="s">
        <v>466</v>
      </c>
      <c r="F233" s="20">
        <v>11</v>
      </c>
      <c r="G233" s="20" t="s">
        <v>109</v>
      </c>
      <c r="H233" s="20">
        <v>11</v>
      </c>
      <c r="I233" s="20" t="s">
        <v>341</v>
      </c>
      <c r="J233" s="66">
        <v>0</v>
      </c>
      <c r="K233" s="67">
        <v>1.9531E-2</v>
      </c>
      <c r="L233" s="68">
        <v>1.1350299580954015E-2</v>
      </c>
      <c r="M233" s="67"/>
      <c r="N233" s="68"/>
    </row>
    <row r="234" spans="1:14" ht="89.25" x14ac:dyDescent="0.25">
      <c r="A234" s="18"/>
      <c r="B234" s="20">
        <v>3043969</v>
      </c>
      <c r="C234" s="20" t="s">
        <v>461</v>
      </c>
      <c r="D234" s="20">
        <v>87</v>
      </c>
      <c r="E234" s="20" t="s">
        <v>466</v>
      </c>
      <c r="F234" s="20">
        <v>11</v>
      </c>
      <c r="G234" s="20" t="s">
        <v>109</v>
      </c>
      <c r="H234" s="20">
        <v>124</v>
      </c>
      <c r="I234" s="20" t="s">
        <v>342</v>
      </c>
      <c r="J234" s="66">
        <v>36.294377000000019</v>
      </c>
      <c r="K234" s="67">
        <v>55.039072999999995</v>
      </c>
      <c r="L234" s="68">
        <v>55.030382212251425</v>
      </c>
      <c r="M234" s="67"/>
      <c r="N234" s="68"/>
    </row>
    <row r="235" spans="1:14" ht="51" x14ac:dyDescent="0.25">
      <c r="A235" s="18"/>
      <c r="B235" s="20">
        <v>3043969</v>
      </c>
      <c r="C235" s="20" t="s">
        <v>461</v>
      </c>
      <c r="D235" s="20">
        <v>87</v>
      </c>
      <c r="E235" s="20" t="s">
        <v>466</v>
      </c>
      <c r="F235" s="20">
        <v>131</v>
      </c>
      <c r="G235" s="20" t="s">
        <v>141</v>
      </c>
      <c r="H235" s="20">
        <v>131</v>
      </c>
      <c r="I235" s="20" t="s">
        <v>343</v>
      </c>
      <c r="J235" s="66">
        <v>16.292135999999999</v>
      </c>
      <c r="K235" s="67">
        <v>17.223786</v>
      </c>
      <c r="L235" s="68">
        <v>17.200978824585036</v>
      </c>
      <c r="M235" s="67"/>
      <c r="N235" s="68"/>
    </row>
    <row r="236" spans="1:14" ht="51" x14ac:dyDescent="0.25">
      <c r="A236" s="18"/>
      <c r="B236" s="20">
        <v>3043969</v>
      </c>
      <c r="C236" s="20" t="s">
        <v>461</v>
      </c>
      <c r="D236" s="20">
        <v>87</v>
      </c>
      <c r="E236" s="20" t="s">
        <v>466</v>
      </c>
      <c r="F236" s="20">
        <v>135</v>
      </c>
      <c r="G236" s="20" t="s">
        <v>142</v>
      </c>
      <c r="H236" s="20">
        <v>135</v>
      </c>
      <c r="I236" s="20" t="s">
        <v>344</v>
      </c>
      <c r="J236" s="66">
        <v>19.962210000000002</v>
      </c>
      <c r="K236" s="67">
        <v>19.962210000000002</v>
      </c>
      <c r="L236" s="68">
        <v>19.96220990922302</v>
      </c>
      <c r="M236" s="67"/>
      <c r="N236" s="68"/>
    </row>
    <row r="237" spans="1:14" ht="76.5" x14ac:dyDescent="0.25">
      <c r="A237" s="18"/>
      <c r="B237" s="20">
        <v>3043969</v>
      </c>
      <c r="C237" s="20" t="s">
        <v>461</v>
      </c>
      <c r="D237" s="20">
        <v>87</v>
      </c>
      <c r="E237" s="20" t="s">
        <v>466</v>
      </c>
      <c r="F237" s="20">
        <v>136</v>
      </c>
      <c r="G237" s="20" t="s">
        <v>143</v>
      </c>
      <c r="H237" s="20">
        <v>136</v>
      </c>
      <c r="I237" s="20" t="s">
        <v>485</v>
      </c>
      <c r="J237" s="66">
        <v>1.1721000000000001E-2</v>
      </c>
      <c r="K237" s="67">
        <v>1.1721000000000001E-2</v>
      </c>
      <c r="L237" s="68">
        <v>1.1717799992766231E-2</v>
      </c>
      <c r="M237" s="67"/>
      <c r="N237" s="68"/>
    </row>
    <row r="238" spans="1:14" ht="63.75" x14ac:dyDescent="0.25">
      <c r="A238" s="18"/>
      <c r="B238" s="20">
        <v>3043969</v>
      </c>
      <c r="C238" s="20" t="s">
        <v>461</v>
      </c>
      <c r="D238" s="20">
        <v>87</v>
      </c>
      <c r="E238" s="20" t="s">
        <v>466</v>
      </c>
      <c r="F238" s="20">
        <v>137</v>
      </c>
      <c r="G238" s="20" t="s">
        <v>144</v>
      </c>
      <c r="H238" s="20">
        <v>137</v>
      </c>
      <c r="I238" s="20" t="s">
        <v>345</v>
      </c>
      <c r="J238" s="66">
        <v>5.6974049999999972</v>
      </c>
      <c r="K238" s="67">
        <v>9.0334620000000019</v>
      </c>
      <c r="L238" s="68">
        <v>7.9780331885482383</v>
      </c>
      <c r="M238" s="67"/>
      <c r="N238" s="68"/>
    </row>
    <row r="239" spans="1:14" ht="51" x14ac:dyDescent="0.25">
      <c r="A239" s="18"/>
      <c r="B239" s="20">
        <v>3043969</v>
      </c>
      <c r="C239" s="20" t="s">
        <v>461</v>
      </c>
      <c r="D239" s="20">
        <v>87</v>
      </c>
      <c r="E239" s="20" t="s">
        <v>466</v>
      </c>
      <c r="F239" s="20">
        <v>440</v>
      </c>
      <c r="G239" s="20" t="s">
        <v>205</v>
      </c>
      <c r="H239" s="20">
        <v>440</v>
      </c>
      <c r="I239" s="20" t="s">
        <v>346</v>
      </c>
      <c r="J239" s="66">
        <v>0.40846600000000005</v>
      </c>
      <c r="K239" s="67">
        <v>0.93174100000000004</v>
      </c>
      <c r="L239" s="68">
        <v>0.92069885179262201</v>
      </c>
      <c r="M239" s="67"/>
      <c r="N239" s="68"/>
    </row>
    <row r="240" spans="1:14" ht="51" x14ac:dyDescent="0.25">
      <c r="A240" s="18"/>
      <c r="B240" s="20">
        <v>3043969</v>
      </c>
      <c r="C240" s="20" t="s">
        <v>461</v>
      </c>
      <c r="D240" s="20">
        <v>87</v>
      </c>
      <c r="E240" s="20" t="s">
        <v>466</v>
      </c>
      <c r="F240" s="20">
        <v>441</v>
      </c>
      <c r="G240" s="20" t="s">
        <v>206</v>
      </c>
      <c r="H240" s="20">
        <v>441</v>
      </c>
      <c r="I240" s="20" t="s">
        <v>347</v>
      </c>
      <c r="J240" s="66">
        <v>4.4032000000000002E-2</v>
      </c>
      <c r="K240" s="67">
        <v>0.50410099999999991</v>
      </c>
      <c r="L240" s="68">
        <v>0.42722377856262028</v>
      </c>
      <c r="M240" s="67"/>
      <c r="N240" s="68"/>
    </row>
    <row r="241" spans="1:14" ht="51" x14ac:dyDescent="0.25">
      <c r="A241" s="18"/>
      <c r="B241" s="20">
        <v>3043969</v>
      </c>
      <c r="C241" s="20" t="s">
        <v>461</v>
      </c>
      <c r="D241" s="20">
        <v>87</v>
      </c>
      <c r="E241" s="20" t="s">
        <v>466</v>
      </c>
      <c r="F241" s="20">
        <v>442</v>
      </c>
      <c r="G241" s="20" t="s">
        <v>207</v>
      </c>
      <c r="H241" s="20">
        <v>442</v>
      </c>
      <c r="I241" s="20" t="s">
        <v>348</v>
      </c>
      <c r="J241" s="66">
        <v>0.25034499999999998</v>
      </c>
      <c r="K241" s="67">
        <v>0.52713900000000002</v>
      </c>
      <c r="L241" s="68">
        <v>0.5270433136029169</v>
      </c>
      <c r="M241" s="67"/>
      <c r="N241" s="68"/>
    </row>
    <row r="242" spans="1:14" ht="51" x14ac:dyDescent="0.25">
      <c r="A242" s="18"/>
      <c r="B242" s="20">
        <v>3043969</v>
      </c>
      <c r="C242" s="20" t="s">
        <v>461</v>
      </c>
      <c r="D242" s="20">
        <v>87</v>
      </c>
      <c r="E242" s="20" t="s">
        <v>466</v>
      </c>
      <c r="F242" s="20">
        <v>443</v>
      </c>
      <c r="G242" s="20" t="s">
        <v>208</v>
      </c>
      <c r="H242" s="20">
        <v>443</v>
      </c>
      <c r="I242" s="20" t="s">
        <v>349</v>
      </c>
      <c r="J242" s="66">
        <v>0.46224500000000007</v>
      </c>
      <c r="K242" s="67">
        <v>0.62208599999999992</v>
      </c>
      <c r="L242" s="68">
        <v>0.55653757455002051</v>
      </c>
      <c r="M242" s="67"/>
      <c r="N242" s="68"/>
    </row>
    <row r="243" spans="1:14" ht="51" x14ac:dyDescent="0.25">
      <c r="A243" s="18"/>
      <c r="B243" s="20">
        <v>3043969</v>
      </c>
      <c r="C243" s="20" t="s">
        <v>461</v>
      </c>
      <c r="D243" s="20">
        <v>87</v>
      </c>
      <c r="E243" s="20" t="s">
        <v>466</v>
      </c>
      <c r="F243" s="20">
        <v>444</v>
      </c>
      <c r="G243" s="20" t="s">
        <v>209</v>
      </c>
      <c r="H243" s="20">
        <v>444</v>
      </c>
      <c r="I243" s="20" t="s">
        <v>350</v>
      </c>
      <c r="J243" s="66">
        <v>0.01</v>
      </c>
      <c r="K243" s="67">
        <v>0.30471599999999999</v>
      </c>
      <c r="L243" s="68">
        <v>0.28880159149412066</v>
      </c>
      <c r="M243" s="67"/>
      <c r="N243" s="68"/>
    </row>
    <row r="244" spans="1:14" ht="51" x14ac:dyDescent="0.25">
      <c r="A244" s="18"/>
      <c r="B244" s="20">
        <v>3043969</v>
      </c>
      <c r="C244" s="20" t="s">
        <v>461</v>
      </c>
      <c r="D244" s="20">
        <v>87</v>
      </c>
      <c r="E244" s="20" t="s">
        <v>466</v>
      </c>
      <c r="F244" s="20">
        <v>445</v>
      </c>
      <c r="G244" s="20" t="s">
        <v>210</v>
      </c>
      <c r="H244" s="20">
        <v>445</v>
      </c>
      <c r="I244" s="20" t="s">
        <v>351</v>
      </c>
      <c r="J244" s="66">
        <v>0.52135500000000001</v>
      </c>
      <c r="K244" s="67">
        <v>1.0567420000000001</v>
      </c>
      <c r="L244" s="68">
        <v>1.0556485194247216</v>
      </c>
      <c r="M244" s="67"/>
      <c r="N244" s="68"/>
    </row>
    <row r="245" spans="1:14" ht="51" x14ac:dyDescent="0.25">
      <c r="A245" s="18"/>
      <c r="B245" s="20">
        <v>3043969</v>
      </c>
      <c r="C245" s="20" t="s">
        <v>461</v>
      </c>
      <c r="D245" s="20">
        <v>87</v>
      </c>
      <c r="E245" s="20" t="s">
        <v>466</v>
      </c>
      <c r="F245" s="20">
        <v>446</v>
      </c>
      <c r="G245" s="20" t="s">
        <v>211</v>
      </c>
      <c r="H245" s="20">
        <v>446</v>
      </c>
      <c r="I245" s="20" t="s">
        <v>352</v>
      </c>
      <c r="J245" s="66">
        <v>0.245</v>
      </c>
      <c r="K245" s="67">
        <v>1.056136</v>
      </c>
      <c r="L245" s="68">
        <v>1.052398929782612</v>
      </c>
      <c r="M245" s="67"/>
      <c r="N245" s="68"/>
    </row>
    <row r="246" spans="1:14" ht="51" x14ac:dyDescent="0.25">
      <c r="A246" s="18"/>
      <c r="B246" s="20">
        <v>3043969</v>
      </c>
      <c r="C246" s="20" t="s">
        <v>461</v>
      </c>
      <c r="D246" s="20">
        <v>87</v>
      </c>
      <c r="E246" s="20" t="s">
        <v>466</v>
      </c>
      <c r="F246" s="20">
        <v>447</v>
      </c>
      <c r="G246" s="20" t="s">
        <v>212</v>
      </c>
      <c r="H246" s="20">
        <v>447</v>
      </c>
      <c r="I246" s="20" t="s">
        <v>353</v>
      </c>
      <c r="J246" s="66">
        <v>2.9349E-2</v>
      </c>
      <c r="K246" s="67">
        <v>0.21436500000000003</v>
      </c>
      <c r="L246" s="68">
        <v>0.19407080211385619</v>
      </c>
      <c r="M246" s="67"/>
      <c r="N246" s="68"/>
    </row>
    <row r="247" spans="1:14" ht="51" x14ac:dyDescent="0.25">
      <c r="A247" s="18"/>
      <c r="B247" s="20">
        <v>3043969</v>
      </c>
      <c r="C247" s="20" t="s">
        <v>461</v>
      </c>
      <c r="D247" s="20">
        <v>87</v>
      </c>
      <c r="E247" s="20" t="s">
        <v>466</v>
      </c>
      <c r="F247" s="20">
        <v>448</v>
      </c>
      <c r="G247" s="20" t="s">
        <v>213</v>
      </c>
      <c r="H247" s="20">
        <v>448</v>
      </c>
      <c r="I247" s="20" t="s">
        <v>354</v>
      </c>
      <c r="J247" s="66">
        <v>3.2079999999999999E-3</v>
      </c>
      <c r="K247" s="67">
        <v>0.72923000000000004</v>
      </c>
      <c r="L247" s="68">
        <v>0.61227609014895279</v>
      </c>
      <c r="M247" s="67">
        <v>46.869564056396484</v>
      </c>
      <c r="N247" s="68">
        <v>34.391304016113281</v>
      </c>
    </row>
    <row r="248" spans="1:14" ht="51" x14ac:dyDescent="0.25">
      <c r="A248" s="18"/>
      <c r="B248" s="20">
        <v>3043969</v>
      </c>
      <c r="C248" s="20" t="s">
        <v>461</v>
      </c>
      <c r="D248" s="20">
        <v>87</v>
      </c>
      <c r="E248" s="20" t="s">
        <v>466</v>
      </c>
      <c r="F248" s="20">
        <v>449</v>
      </c>
      <c r="G248" s="20" t="s">
        <v>214</v>
      </c>
      <c r="H248" s="20">
        <v>449</v>
      </c>
      <c r="I248" s="20" t="s">
        <v>355</v>
      </c>
      <c r="J248" s="66">
        <v>0.126058</v>
      </c>
      <c r="K248" s="67">
        <v>0.48499999999999999</v>
      </c>
      <c r="L248" s="68">
        <v>0.37963464206404751</v>
      </c>
      <c r="M248" s="67"/>
      <c r="N248" s="68"/>
    </row>
    <row r="249" spans="1:14" ht="51" x14ac:dyDescent="0.25">
      <c r="A249" s="18"/>
      <c r="B249" s="20">
        <v>3043969</v>
      </c>
      <c r="C249" s="20" t="s">
        <v>461</v>
      </c>
      <c r="D249" s="20">
        <v>87</v>
      </c>
      <c r="E249" s="20" t="s">
        <v>466</v>
      </c>
      <c r="F249" s="20">
        <v>450</v>
      </c>
      <c r="G249" s="20" t="s">
        <v>215</v>
      </c>
      <c r="H249" s="20">
        <v>450</v>
      </c>
      <c r="I249" s="20" t="s">
        <v>356</v>
      </c>
      <c r="J249" s="66">
        <v>8.2998999999999989E-2</v>
      </c>
      <c r="K249" s="67">
        <v>0.76234399999999991</v>
      </c>
      <c r="L249" s="68">
        <v>0.73693765422649449</v>
      </c>
      <c r="M249" s="67"/>
      <c r="N249" s="68"/>
    </row>
    <row r="250" spans="1:14" ht="51" x14ac:dyDescent="0.25">
      <c r="A250" s="18"/>
      <c r="B250" s="20">
        <v>3043969</v>
      </c>
      <c r="C250" s="20" t="s">
        <v>461</v>
      </c>
      <c r="D250" s="20">
        <v>87</v>
      </c>
      <c r="E250" s="20" t="s">
        <v>466</v>
      </c>
      <c r="F250" s="20">
        <v>451</v>
      </c>
      <c r="G250" s="20" t="s">
        <v>216</v>
      </c>
      <c r="H250" s="20">
        <v>451</v>
      </c>
      <c r="I250" s="20" t="s">
        <v>357</v>
      </c>
      <c r="J250" s="66">
        <v>0.86376699999999995</v>
      </c>
      <c r="K250" s="67">
        <v>1.359137</v>
      </c>
      <c r="L250" s="68">
        <v>1.2935273298277252</v>
      </c>
      <c r="M250" s="67"/>
      <c r="N250" s="68"/>
    </row>
    <row r="251" spans="1:14" ht="51" x14ac:dyDescent="0.25">
      <c r="A251" s="18"/>
      <c r="B251" s="20">
        <v>3043969</v>
      </c>
      <c r="C251" s="20" t="s">
        <v>461</v>
      </c>
      <c r="D251" s="20">
        <v>87</v>
      </c>
      <c r="E251" s="20" t="s">
        <v>466</v>
      </c>
      <c r="F251" s="20">
        <v>452</v>
      </c>
      <c r="G251" s="20" t="s">
        <v>217</v>
      </c>
      <c r="H251" s="20">
        <v>452</v>
      </c>
      <c r="I251" s="20" t="s">
        <v>358</v>
      </c>
      <c r="J251" s="66">
        <v>1.6665990000000002</v>
      </c>
      <c r="K251" s="67">
        <v>3.0628219999999997</v>
      </c>
      <c r="L251" s="68">
        <v>2.7231945080275182</v>
      </c>
      <c r="M251" s="67">
        <v>218.92424011230469</v>
      </c>
      <c r="N251" s="68">
        <v>211.69697570800781</v>
      </c>
    </row>
    <row r="252" spans="1:14" ht="51" x14ac:dyDescent="0.25">
      <c r="A252" s="18"/>
      <c r="B252" s="20">
        <v>3043969</v>
      </c>
      <c r="C252" s="20" t="s">
        <v>461</v>
      </c>
      <c r="D252" s="20">
        <v>87</v>
      </c>
      <c r="E252" s="20" t="s">
        <v>466</v>
      </c>
      <c r="F252" s="20">
        <v>453</v>
      </c>
      <c r="G252" s="20" t="s">
        <v>218</v>
      </c>
      <c r="H252" s="20">
        <v>453</v>
      </c>
      <c r="I252" s="20" t="s">
        <v>359</v>
      </c>
      <c r="J252" s="66">
        <v>1.2222460000000002</v>
      </c>
      <c r="K252" s="67">
        <v>2.3990390000000001</v>
      </c>
      <c r="L252" s="68">
        <v>2.3807954195290222</v>
      </c>
      <c r="M252" s="67"/>
      <c r="N252" s="68"/>
    </row>
    <row r="253" spans="1:14" ht="51" x14ac:dyDescent="0.25">
      <c r="A253" s="18"/>
      <c r="B253" s="20">
        <v>3043969</v>
      </c>
      <c r="C253" s="20" t="s">
        <v>461</v>
      </c>
      <c r="D253" s="20">
        <v>87</v>
      </c>
      <c r="E253" s="20" t="s">
        <v>466</v>
      </c>
      <c r="F253" s="20">
        <v>454</v>
      </c>
      <c r="G253" s="20" t="s">
        <v>219</v>
      </c>
      <c r="H253" s="20">
        <v>454</v>
      </c>
      <c r="I253" s="20" t="s">
        <v>360</v>
      </c>
      <c r="J253" s="66">
        <v>0.14252500000000001</v>
      </c>
      <c r="K253" s="67">
        <v>0.44124600000000008</v>
      </c>
      <c r="L253" s="68">
        <v>0.33081102839787491</v>
      </c>
      <c r="M253" s="67"/>
      <c r="N253" s="68"/>
    </row>
    <row r="254" spans="1:14" ht="51" x14ac:dyDescent="0.25">
      <c r="A254" s="18"/>
      <c r="B254" s="20">
        <v>3043969</v>
      </c>
      <c r="C254" s="20" t="s">
        <v>461</v>
      </c>
      <c r="D254" s="20">
        <v>87</v>
      </c>
      <c r="E254" s="20" t="s">
        <v>466</v>
      </c>
      <c r="F254" s="20">
        <v>455</v>
      </c>
      <c r="G254" s="20" t="s">
        <v>220</v>
      </c>
      <c r="H254" s="20">
        <v>455</v>
      </c>
      <c r="I254" s="20" t="s">
        <v>361</v>
      </c>
      <c r="J254" s="66">
        <v>4.6114000000000002E-2</v>
      </c>
      <c r="K254" s="67">
        <v>0.15757300000000002</v>
      </c>
      <c r="L254" s="68">
        <v>0.15122604285352281</v>
      </c>
      <c r="M254" s="67"/>
      <c r="N254" s="68"/>
    </row>
    <row r="255" spans="1:14" ht="51" x14ac:dyDescent="0.25">
      <c r="A255" s="18"/>
      <c r="B255" s="20">
        <v>3043969</v>
      </c>
      <c r="C255" s="20" t="s">
        <v>461</v>
      </c>
      <c r="D255" s="20">
        <v>87</v>
      </c>
      <c r="E255" s="20" t="s">
        <v>466</v>
      </c>
      <c r="F255" s="20">
        <v>456</v>
      </c>
      <c r="G255" s="20" t="s">
        <v>221</v>
      </c>
      <c r="H255" s="20">
        <v>456</v>
      </c>
      <c r="I255" s="20" t="s">
        <v>362</v>
      </c>
      <c r="J255" s="66">
        <v>9.5000000000000015E-3</v>
      </c>
      <c r="K255" s="67">
        <v>3.4500000000000003E-2</v>
      </c>
      <c r="L255" s="68">
        <v>2.4469960408168845E-2</v>
      </c>
      <c r="M255" s="67"/>
      <c r="N255" s="68"/>
    </row>
    <row r="256" spans="1:14" ht="51" x14ac:dyDescent="0.25">
      <c r="A256" s="18"/>
      <c r="B256" s="20">
        <v>3043969</v>
      </c>
      <c r="C256" s="20" t="s">
        <v>461</v>
      </c>
      <c r="D256" s="20">
        <v>87</v>
      </c>
      <c r="E256" s="20" t="s">
        <v>466</v>
      </c>
      <c r="F256" s="20">
        <v>457</v>
      </c>
      <c r="G256" s="20" t="s">
        <v>222</v>
      </c>
      <c r="H256" s="20">
        <v>457</v>
      </c>
      <c r="I256" s="20" t="s">
        <v>363</v>
      </c>
      <c r="J256" s="66">
        <v>0.22764200000000001</v>
      </c>
      <c r="K256" s="67">
        <v>0.94752500000000017</v>
      </c>
      <c r="L256" s="68">
        <v>0.93627481308976712</v>
      </c>
      <c r="M256" s="67"/>
      <c r="N256" s="68"/>
    </row>
    <row r="257" spans="1:14" ht="51" x14ac:dyDescent="0.25">
      <c r="A257" s="18"/>
      <c r="B257" s="20">
        <v>3043969</v>
      </c>
      <c r="C257" s="20" t="s">
        <v>461</v>
      </c>
      <c r="D257" s="20">
        <v>87</v>
      </c>
      <c r="E257" s="20" t="s">
        <v>466</v>
      </c>
      <c r="F257" s="20">
        <v>458</v>
      </c>
      <c r="G257" s="20" t="s">
        <v>223</v>
      </c>
      <c r="H257" s="20">
        <v>458</v>
      </c>
      <c r="I257" s="20" t="s">
        <v>364</v>
      </c>
      <c r="J257" s="66">
        <v>0.17349400000000004</v>
      </c>
      <c r="K257" s="67">
        <v>0.313334</v>
      </c>
      <c r="L257" s="68">
        <v>0.30290494708197002</v>
      </c>
      <c r="M257" s="67"/>
      <c r="N257" s="68"/>
    </row>
    <row r="258" spans="1:14" ht="51" x14ac:dyDescent="0.25">
      <c r="A258" s="18"/>
      <c r="B258" s="20">
        <v>3043969</v>
      </c>
      <c r="C258" s="20" t="s">
        <v>461</v>
      </c>
      <c r="D258" s="20">
        <v>87</v>
      </c>
      <c r="E258" s="20" t="s">
        <v>466</v>
      </c>
      <c r="F258" s="20">
        <v>459</v>
      </c>
      <c r="G258" s="20" t="s">
        <v>224</v>
      </c>
      <c r="H258" s="20">
        <v>459</v>
      </c>
      <c r="I258" s="20" t="s">
        <v>365</v>
      </c>
      <c r="J258" s="66">
        <v>0.230132</v>
      </c>
      <c r="K258" s="67">
        <v>1.1445440000000004</v>
      </c>
      <c r="L258" s="68">
        <v>1.0169419593503335</v>
      </c>
      <c r="M258" s="67"/>
      <c r="N258" s="68"/>
    </row>
    <row r="259" spans="1:14" ht="51" x14ac:dyDescent="0.25">
      <c r="A259" s="18"/>
      <c r="B259" s="20">
        <v>3043969</v>
      </c>
      <c r="C259" s="20" t="s">
        <v>461</v>
      </c>
      <c r="D259" s="20">
        <v>87</v>
      </c>
      <c r="E259" s="20" t="s">
        <v>466</v>
      </c>
      <c r="F259" s="20">
        <v>460</v>
      </c>
      <c r="G259" s="20" t="s">
        <v>225</v>
      </c>
      <c r="H259" s="20">
        <v>460</v>
      </c>
      <c r="I259" s="20" t="s">
        <v>366</v>
      </c>
      <c r="J259" s="66">
        <v>0.1431</v>
      </c>
      <c r="K259" s="67">
        <v>0.38187400000000005</v>
      </c>
      <c r="L259" s="68">
        <v>0.38180624855885981</v>
      </c>
      <c r="M259" s="67"/>
      <c r="N259" s="68"/>
    </row>
    <row r="260" spans="1:14" ht="51" x14ac:dyDescent="0.25">
      <c r="A260" s="18"/>
      <c r="B260" s="20">
        <v>3043969</v>
      </c>
      <c r="C260" s="20" t="s">
        <v>461</v>
      </c>
      <c r="D260" s="20">
        <v>87</v>
      </c>
      <c r="E260" s="20" t="s">
        <v>466</v>
      </c>
      <c r="F260" s="20">
        <v>461</v>
      </c>
      <c r="G260" s="20" t="s">
        <v>226</v>
      </c>
      <c r="H260" s="20">
        <v>461</v>
      </c>
      <c r="I260" s="20" t="s">
        <v>367</v>
      </c>
      <c r="J260" s="66">
        <v>1.2808310000000001</v>
      </c>
      <c r="K260" s="67">
        <v>1.7290810000000001</v>
      </c>
      <c r="L260" s="68">
        <v>1.695475970976986</v>
      </c>
      <c r="M260" s="67"/>
      <c r="N260" s="68"/>
    </row>
    <row r="261" spans="1:14" ht="51" x14ac:dyDescent="0.25">
      <c r="A261" s="18"/>
      <c r="B261" s="20">
        <v>3043969</v>
      </c>
      <c r="C261" s="20" t="s">
        <v>461</v>
      </c>
      <c r="D261" s="20">
        <v>87</v>
      </c>
      <c r="E261" s="20" t="s">
        <v>466</v>
      </c>
      <c r="F261" s="20">
        <v>462</v>
      </c>
      <c r="G261" s="20" t="s">
        <v>227</v>
      </c>
      <c r="H261" s="20">
        <v>462</v>
      </c>
      <c r="I261" s="20" t="s">
        <v>368</v>
      </c>
      <c r="J261" s="66">
        <v>3.6772000000000006E-2</v>
      </c>
      <c r="K261" s="67">
        <v>1.0716080000000001</v>
      </c>
      <c r="L261" s="68">
        <v>1.0573005608166568</v>
      </c>
      <c r="M261" s="67"/>
      <c r="N261" s="68"/>
    </row>
    <row r="262" spans="1:14" ht="51" x14ac:dyDescent="0.25">
      <c r="A262" s="18"/>
      <c r="B262" s="20">
        <v>3043969</v>
      </c>
      <c r="C262" s="20" t="s">
        <v>461</v>
      </c>
      <c r="D262" s="20">
        <v>87</v>
      </c>
      <c r="E262" s="20" t="s">
        <v>466</v>
      </c>
      <c r="F262" s="20">
        <v>463</v>
      </c>
      <c r="G262" s="20" t="s">
        <v>228</v>
      </c>
      <c r="H262" s="20">
        <v>463</v>
      </c>
      <c r="I262" s="20" t="s">
        <v>369</v>
      </c>
      <c r="J262" s="66">
        <v>0.83044199999999957</v>
      </c>
      <c r="K262" s="67">
        <v>1.8406729999999993</v>
      </c>
      <c r="L262" s="68">
        <v>1.7969656689747353</v>
      </c>
      <c r="M262" s="67"/>
      <c r="N262" s="68"/>
    </row>
    <row r="263" spans="1:14" ht="51" x14ac:dyDescent="0.25">
      <c r="A263" s="18"/>
      <c r="B263" s="20">
        <v>3043969</v>
      </c>
      <c r="C263" s="20" t="s">
        <v>461</v>
      </c>
      <c r="D263" s="20">
        <v>87</v>
      </c>
      <c r="E263" s="20" t="s">
        <v>466</v>
      </c>
      <c r="F263" s="20">
        <v>464</v>
      </c>
      <c r="G263" s="20" t="s">
        <v>229</v>
      </c>
      <c r="H263" s="20">
        <v>464</v>
      </c>
      <c r="I263" s="20" t="s">
        <v>370</v>
      </c>
      <c r="J263" s="66">
        <v>0.63923500000000011</v>
      </c>
      <c r="K263" s="67">
        <v>1.300278</v>
      </c>
      <c r="L263" s="68">
        <v>1.2965171371033648</v>
      </c>
      <c r="M263" s="67"/>
      <c r="N263" s="68"/>
    </row>
    <row r="264" spans="1:14" ht="89.25" x14ac:dyDescent="0.25">
      <c r="A264" s="18"/>
      <c r="B264" s="20">
        <v>3043971</v>
      </c>
      <c r="C264" s="20" t="s">
        <v>463</v>
      </c>
      <c r="D264" s="20">
        <v>207</v>
      </c>
      <c r="E264" s="20" t="s">
        <v>407</v>
      </c>
      <c r="F264" s="20">
        <v>11</v>
      </c>
      <c r="G264" s="20" t="s">
        <v>109</v>
      </c>
      <c r="H264" s="20">
        <v>124</v>
      </c>
      <c r="I264" s="20" t="s">
        <v>342</v>
      </c>
      <c r="J264" s="66">
        <v>0.60549200000000014</v>
      </c>
      <c r="K264" s="67">
        <v>0.62220600000000015</v>
      </c>
      <c r="L264" s="68">
        <v>0.62218715156268445</v>
      </c>
      <c r="M264" s="67"/>
      <c r="N264" s="68"/>
    </row>
    <row r="265" spans="1:14" ht="63.75" x14ac:dyDescent="0.25">
      <c r="A265" s="18"/>
      <c r="B265" s="20">
        <v>3043971</v>
      </c>
      <c r="C265" s="20" t="s">
        <v>463</v>
      </c>
      <c r="D265" s="20">
        <v>207</v>
      </c>
      <c r="E265" s="20" t="s">
        <v>407</v>
      </c>
      <c r="F265" s="20">
        <v>137</v>
      </c>
      <c r="G265" s="20" t="s">
        <v>144</v>
      </c>
      <c r="H265" s="20">
        <v>137</v>
      </c>
      <c r="I265" s="20" t="s">
        <v>345</v>
      </c>
      <c r="J265" s="66">
        <v>2.8299850000000011</v>
      </c>
      <c r="K265" s="67">
        <v>3.382350999999999</v>
      </c>
      <c r="L265" s="68">
        <v>3.317939941350005</v>
      </c>
      <c r="M265" s="67"/>
      <c r="N265" s="68"/>
    </row>
    <row r="266" spans="1:14" ht="51" x14ac:dyDescent="0.25">
      <c r="A266" s="18"/>
      <c r="B266" s="20">
        <v>3043971</v>
      </c>
      <c r="C266" s="20" t="s">
        <v>463</v>
      </c>
      <c r="D266" s="20">
        <v>207</v>
      </c>
      <c r="E266" s="20" t="s">
        <v>407</v>
      </c>
      <c r="F266" s="20">
        <v>440</v>
      </c>
      <c r="G266" s="20" t="s">
        <v>205</v>
      </c>
      <c r="H266" s="20">
        <v>440</v>
      </c>
      <c r="I266" s="20" t="s">
        <v>346</v>
      </c>
      <c r="J266" s="66">
        <v>2.2500000000000003E-2</v>
      </c>
      <c r="K266" s="67">
        <v>2.2891000000000002E-2</v>
      </c>
      <c r="L266" s="68">
        <v>2.2872969799209386E-2</v>
      </c>
      <c r="M266" s="67"/>
      <c r="N266" s="68"/>
    </row>
    <row r="267" spans="1:14" ht="51" x14ac:dyDescent="0.25">
      <c r="A267" s="18"/>
      <c r="B267" s="20">
        <v>3043971</v>
      </c>
      <c r="C267" s="20" t="s">
        <v>463</v>
      </c>
      <c r="D267" s="20">
        <v>207</v>
      </c>
      <c r="E267" s="20" t="s">
        <v>407</v>
      </c>
      <c r="F267" s="20">
        <v>441</v>
      </c>
      <c r="G267" s="20" t="s">
        <v>206</v>
      </c>
      <c r="H267" s="20">
        <v>441</v>
      </c>
      <c r="I267" s="20" t="s">
        <v>347</v>
      </c>
      <c r="J267" s="66">
        <v>8.5183000000000009E-2</v>
      </c>
      <c r="K267" s="67">
        <v>7.9336999999999991E-2</v>
      </c>
      <c r="L267" s="68">
        <v>7.9281159487436526E-2</v>
      </c>
      <c r="M267" s="67"/>
      <c r="N267" s="68"/>
    </row>
    <row r="268" spans="1:14" ht="51" x14ac:dyDescent="0.25">
      <c r="A268" s="18"/>
      <c r="B268" s="20">
        <v>3043971</v>
      </c>
      <c r="C268" s="20" t="s">
        <v>463</v>
      </c>
      <c r="D268" s="20">
        <v>207</v>
      </c>
      <c r="E268" s="20" t="s">
        <v>407</v>
      </c>
      <c r="F268" s="20">
        <v>442</v>
      </c>
      <c r="G268" s="20" t="s">
        <v>207</v>
      </c>
      <c r="H268" s="20">
        <v>442</v>
      </c>
      <c r="I268" s="20" t="s">
        <v>348</v>
      </c>
      <c r="J268" s="66">
        <v>8.1466000000000011E-2</v>
      </c>
      <c r="K268" s="67">
        <v>7.9266000000000017E-2</v>
      </c>
      <c r="L268" s="68">
        <v>7.9088772836257704E-2</v>
      </c>
      <c r="M268" s="67"/>
      <c r="N268" s="68"/>
    </row>
    <row r="269" spans="1:14" ht="51" x14ac:dyDescent="0.25">
      <c r="A269" s="18"/>
      <c r="B269" s="20">
        <v>3043971</v>
      </c>
      <c r="C269" s="20" t="s">
        <v>463</v>
      </c>
      <c r="D269" s="20">
        <v>207</v>
      </c>
      <c r="E269" s="20" t="s">
        <v>407</v>
      </c>
      <c r="F269" s="20">
        <v>443</v>
      </c>
      <c r="G269" s="20" t="s">
        <v>208</v>
      </c>
      <c r="H269" s="20">
        <v>443</v>
      </c>
      <c r="I269" s="20" t="s">
        <v>349</v>
      </c>
      <c r="J269" s="66">
        <v>0.25981299999999996</v>
      </c>
      <c r="K269" s="67">
        <v>0.30811100000000008</v>
      </c>
      <c r="L269" s="68">
        <v>0.30480110438656993</v>
      </c>
      <c r="M269" s="67"/>
      <c r="N269" s="68"/>
    </row>
    <row r="270" spans="1:14" ht="51" x14ac:dyDescent="0.25">
      <c r="A270" s="18"/>
      <c r="B270" s="20">
        <v>3043971</v>
      </c>
      <c r="C270" s="20" t="s">
        <v>463</v>
      </c>
      <c r="D270" s="20">
        <v>207</v>
      </c>
      <c r="E270" s="20" t="s">
        <v>407</v>
      </c>
      <c r="F270" s="20">
        <v>444</v>
      </c>
      <c r="G270" s="20" t="s">
        <v>209</v>
      </c>
      <c r="H270" s="20">
        <v>444</v>
      </c>
      <c r="I270" s="20" t="s">
        <v>350</v>
      </c>
      <c r="J270" s="66">
        <v>2.6049999999999997E-2</v>
      </c>
      <c r="K270" s="67">
        <v>6.1876E-2</v>
      </c>
      <c r="L270" s="68">
        <v>5.9729539167165058E-2</v>
      </c>
      <c r="M270" s="67"/>
      <c r="N270" s="68"/>
    </row>
    <row r="271" spans="1:14" ht="51" x14ac:dyDescent="0.25">
      <c r="A271" s="18"/>
      <c r="B271" s="20">
        <v>3043971</v>
      </c>
      <c r="C271" s="20" t="s">
        <v>463</v>
      </c>
      <c r="D271" s="20">
        <v>207</v>
      </c>
      <c r="E271" s="20" t="s">
        <v>407</v>
      </c>
      <c r="F271" s="20">
        <v>445</v>
      </c>
      <c r="G271" s="20" t="s">
        <v>210</v>
      </c>
      <c r="H271" s="20">
        <v>445</v>
      </c>
      <c r="I271" s="20" t="s">
        <v>351</v>
      </c>
      <c r="J271" s="66">
        <v>0.63749300000000009</v>
      </c>
      <c r="K271" s="67">
        <v>0.748085</v>
      </c>
      <c r="L271" s="68">
        <v>0.74765151489282289</v>
      </c>
      <c r="M271" s="67"/>
      <c r="N271" s="68"/>
    </row>
    <row r="272" spans="1:14" ht="51" x14ac:dyDescent="0.25">
      <c r="A272" s="18"/>
      <c r="B272" s="20">
        <v>3043971</v>
      </c>
      <c r="C272" s="20" t="s">
        <v>463</v>
      </c>
      <c r="D272" s="20">
        <v>207</v>
      </c>
      <c r="E272" s="20" t="s">
        <v>407</v>
      </c>
      <c r="F272" s="20">
        <v>446</v>
      </c>
      <c r="G272" s="20" t="s">
        <v>211</v>
      </c>
      <c r="H272" s="20">
        <v>446</v>
      </c>
      <c r="I272" s="20" t="s">
        <v>352</v>
      </c>
      <c r="J272" s="66">
        <v>0.34748700000000005</v>
      </c>
      <c r="K272" s="67">
        <v>0.58236600000000005</v>
      </c>
      <c r="L272" s="68">
        <v>0.58186251647657627</v>
      </c>
      <c r="M272" s="67"/>
      <c r="N272" s="68"/>
    </row>
    <row r="273" spans="1:14" ht="51" x14ac:dyDescent="0.25">
      <c r="A273" s="18"/>
      <c r="B273" s="20">
        <v>3043971</v>
      </c>
      <c r="C273" s="20" t="s">
        <v>463</v>
      </c>
      <c r="D273" s="20">
        <v>207</v>
      </c>
      <c r="E273" s="20" t="s">
        <v>407</v>
      </c>
      <c r="F273" s="20">
        <v>447</v>
      </c>
      <c r="G273" s="20" t="s">
        <v>212</v>
      </c>
      <c r="H273" s="20">
        <v>447</v>
      </c>
      <c r="I273" s="20" t="s">
        <v>353</v>
      </c>
      <c r="J273" s="66">
        <v>1.5094999999999997E-2</v>
      </c>
      <c r="K273" s="67">
        <v>1.5117999999999998E-2</v>
      </c>
      <c r="L273" s="68">
        <v>1.5106399783689994E-2</v>
      </c>
      <c r="M273" s="67"/>
      <c r="N273" s="68"/>
    </row>
    <row r="274" spans="1:14" ht="51" x14ac:dyDescent="0.25">
      <c r="A274" s="18"/>
      <c r="B274" s="20">
        <v>3043971</v>
      </c>
      <c r="C274" s="20" t="s">
        <v>463</v>
      </c>
      <c r="D274" s="20">
        <v>207</v>
      </c>
      <c r="E274" s="20" t="s">
        <v>407</v>
      </c>
      <c r="F274" s="20">
        <v>448</v>
      </c>
      <c r="G274" s="20" t="s">
        <v>213</v>
      </c>
      <c r="H274" s="20">
        <v>448</v>
      </c>
      <c r="I274" s="20" t="s">
        <v>354</v>
      </c>
      <c r="J274" s="66">
        <v>3.5000000000000001E-3</v>
      </c>
      <c r="K274" s="67">
        <v>3.5000000000000001E-3</v>
      </c>
      <c r="L274" s="68">
        <v>3.4983099685632624E-3</v>
      </c>
      <c r="M274" s="67">
        <v>19.272727966308594</v>
      </c>
      <c r="N274" s="68">
        <v>5</v>
      </c>
    </row>
    <row r="275" spans="1:14" ht="51" x14ac:dyDescent="0.25">
      <c r="A275" s="18"/>
      <c r="B275" s="20">
        <v>3043971</v>
      </c>
      <c r="C275" s="20" t="s">
        <v>463</v>
      </c>
      <c r="D275" s="20">
        <v>207</v>
      </c>
      <c r="E275" s="20" t="s">
        <v>407</v>
      </c>
      <c r="F275" s="20">
        <v>449</v>
      </c>
      <c r="G275" s="20" t="s">
        <v>214</v>
      </c>
      <c r="H275" s="20">
        <v>449</v>
      </c>
      <c r="I275" s="20" t="s">
        <v>355</v>
      </c>
      <c r="J275" s="66">
        <v>0.46209499999999998</v>
      </c>
      <c r="K275" s="67">
        <v>0.51427300000000009</v>
      </c>
      <c r="L275" s="68">
        <v>0.51419799424184021</v>
      </c>
      <c r="M275" s="67"/>
      <c r="N275" s="68"/>
    </row>
    <row r="276" spans="1:14" ht="51" x14ac:dyDescent="0.25">
      <c r="A276" s="18"/>
      <c r="B276" s="20">
        <v>3043971</v>
      </c>
      <c r="C276" s="20" t="s">
        <v>463</v>
      </c>
      <c r="D276" s="20">
        <v>207</v>
      </c>
      <c r="E276" s="20" t="s">
        <v>407</v>
      </c>
      <c r="F276" s="20">
        <v>450</v>
      </c>
      <c r="G276" s="20" t="s">
        <v>215</v>
      </c>
      <c r="H276" s="20">
        <v>450</v>
      </c>
      <c r="I276" s="20" t="s">
        <v>356</v>
      </c>
      <c r="J276" s="66">
        <v>1.34E-2</v>
      </c>
      <c r="K276" s="67">
        <v>1.3232000000000001E-2</v>
      </c>
      <c r="L276" s="68">
        <v>1.2219929965795018E-2</v>
      </c>
      <c r="M276" s="67"/>
      <c r="N276" s="68"/>
    </row>
    <row r="277" spans="1:14" ht="51" x14ac:dyDescent="0.25">
      <c r="A277" s="18"/>
      <c r="B277" s="20">
        <v>3043971</v>
      </c>
      <c r="C277" s="20" t="s">
        <v>463</v>
      </c>
      <c r="D277" s="20">
        <v>207</v>
      </c>
      <c r="E277" s="20" t="s">
        <v>407</v>
      </c>
      <c r="F277" s="20">
        <v>451</v>
      </c>
      <c r="G277" s="20" t="s">
        <v>216</v>
      </c>
      <c r="H277" s="20">
        <v>451</v>
      </c>
      <c r="I277" s="20" t="s">
        <v>357</v>
      </c>
      <c r="J277" s="66">
        <v>1.5699999999999999E-2</v>
      </c>
      <c r="K277" s="67">
        <v>1.5699999999999999E-2</v>
      </c>
      <c r="L277" s="68">
        <v>1.5692729793954641E-2</v>
      </c>
      <c r="M277" s="67"/>
      <c r="N277" s="68"/>
    </row>
    <row r="278" spans="1:14" ht="51" x14ac:dyDescent="0.25">
      <c r="A278" s="18"/>
      <c r="B278" s="20">
        <v>3043971</v>
      </c>
      <c r="C278" s="20" t="s">
        <v>463</v>
      </c>
      <c r="D278" s="20">
        <v>207</v>
      </c>
      <c r="E278" s="20" t="s">
        <v>407</v>
      </c>
      <c r="F278" s="20">
        <v>452</v>
      </c>
      <c r="G278" s="20" t="s">
        <v>217</v>
      </c>
      <c r="H278" s="20">
        <v>452</v>
      </c>
      <c r="I278" s="20" t="s">
        <v>358</v>
      </c>
      <c r="J278" s="66">
        <v>0.28794100000000006</v>
      </c>
      <c r="K278" s="67">
        <v>0.30896100000000004</v>
      </c>
      <c r="L278" s="68">
        <v>0.3089547188646975</v>
      </c>
      <c r="M278" s="67">
        <v>23.541666030883789</v>
      </c>
      <c r="N278" s="68">
        <v>23.541666030883789</v>
      </c>
    </row>
    <row r="279" spans="1:14" ht="51" x14ac:dyDescent="0.25">
      <c r="A279" s="18"/>
      <c r="B279" s="20">
        <v>3043971</v>
      </c>
      <c r="C279" s="20" t="s">
        <v>463</v>
      </c>
      <c r="D279" s="20">
        <v>207</v>
      </c>
      <c r="E279" s="20" t="s">
        <v>407</v>
      </c>
      <c r="F279" s="20">
        <v>453</v>
      </c>
      <c r="G279" s="20" t="s">
        <v>218</v>
      </c>
      <c r="H279" s="20">
        <v>453</v>
      </c>
      <c r="I279" s="20" t="s">
        <v>359</v>
      </c>
      <c r="J279" s="66">
        <v>0.497587</v>
      </c>
      <c r="K279" s="67">
        <v>0.419431</v>
      </c>
      <c r="L279" s="68">
        <v>0.419412534305593</v>
      </c>
      <c r="M279" s="67"/>
      <c r="N279" s="68"/>
    </row>
    <row r="280" spans="1:14" ht="51" x14ac:dyDescent="0.25">
      <c r="A280" s="18"/>
      <c r="B280" s="20">
        <v>3043971</v>
      </c>
      <c r="C280" s="20" t="s">
        <v>463</v>
      </c>
      <c r="D280" s="20">
        <v>207</v>
      </c>
      <c r="E280" s="20" t="s">
        <v>407</v>
      </c>
      <c r="F280" s="20">
        <v>454</v>
      </c>
      <c r="G280" s="20" t="s">
        <v>219</v>
      </c>
      <c r="H280" s="20">
        <v>454</v>
      </c>
      <c r="I280" s="20" t="s">
        <v>360</v>
      </c>
      <c r="J280" s="66">
        <v>9.7809999999999998E-3</v>
      </c>
      <c r="K280" s="67">
        <v>1.1934E-2</v>
      </c>
      <c r="L280" s="68">
        <v>1.0528079808864277E-2</v>
      </c>
      <c r="M280" s="67"/>
      <c r="N280" s="68"/>
    </row>
    <row r="281" spans="1:14" ht="51" x14ac:dyDescent="0.25">
      <c r="A281" s="18"/>
      <c r="B281" s="20">
        <v>3043971</v>
      </c>
      <c r="C281" s="20" t="s">
        <v>463</v>
      </c>
      <c r="D281" s="20">
        <v>207</v>
      </c>
      <c r="E281" s="20" t="s">
        <v>407</v>
      </c>
      <c r="F281" s="20">
        <v>455</v>
      </c>
      <c r="G281" s="20" t="s">
        <v>220</v>
      </c>
      <c r="H281" s="20">
        <v>455</v>
      </c>
      <c r="I281" s="20" t="s">
        <v>361</v>
      </c>
      <c r="J281" s="66">
        <v>2.3090000000000003E-3</v>
      </c>
      <c r="K281" s="67">
        <v>5.0629999999999998E-3</v>
      </c>
      <c r="L281" s="68">
        <v>4.873350088018924E-3</v>
      </c>
      <c r="M281" s="67"/>
      <c r="N281" s="68"/>
    </row>
    <row r="282" spans="1:14" ht="51" x14ac:dyDescent="0.25">
      <c r="A282" s="18"/>
      <c r="B282" s="20">
        <v>3043971</v>
      </c>
      <c r="C282" s="20" t="s">
        <v>463</v>
      </c>
      <c r="D282" s="20">
        <v>207</v>
      </c>
      <c r="E282" s="20" t="s">
        <v>407</v>
      </c>
      <c r="F282" s="20">
        <v>456</v>
      </c>
      <c r="G282" s="20" t="s">
        <v>221</v>
      </c>
      <c r="H282" s="20">
        <v>456</v>
      </c>
      <c r="I282" s="20" t="s">
        <v>362</v>
      </c>
      <c r="J282" s="66">
        <v>5.9999999999999993E-3</v>
      </c>
      <c r="K282" s="67">
        <v>6.0000000000000001E-3</v>
      </c>
      <c r="L282" s="68">
        <v>3.3730100039974786E-3</v>
      </c>
      <c r="M282" s="67"/>
      <c r="N282" s="68"/>
    </row>
    <row r="283" spans="1:14" ht="51" x14ac:dyDescent="0.25">
      <c r="A283" s="18"/>
      <c r="B283" s="20">
        <v>3043971</v>
      </c>
      <c r="C283" s="20" t="s">
        <v>463</v>
      </c>
      <c r="D283" s="20">
        <v>207</v>
      </c>
      <c r="E283" s="20" t="s">
        <v>407</v>
      </c>
      <c r="F283" s="20">
        <v>457</v>
      </c>
      <c r="G283" s="20" t="s">
        <v>222</v>
      </c>
      <c r="H283" s="20">
        <v>457</v>
      </c>
      <c r="I283" s="20" t="s">
        <v>363</v>
      </c>
      <c r="J283" s="66">
        <v>3.3E-3</v>
      </c>
      <c r="K283" s="67">
        <v>3.2169999999999998E-3</v>
      </c>
      <c r="L283" s="68">
        <v>2.6944000273942947E-3</v>
      </c>
      <c r="M283" s="67"/>
      <c r="N283" s="68"/>
    </row>
    <row r="284" spans="1:14" ht="51" x14ac:dyDescent="0.25">
      <c r="A284" s="18"/>
      <c r="B284" s="20">
        <v>3043971</v>
      </c>
      <c r="C284" s="20" t="s">
        <v>463</v>
      </c>
      <c r="D284" s="20">
        <v>207</v>
      </c>
      <c r="E284" s="20" t="s">
        <v>407</v>
      </c>
      <c r="F284" s="20">
        <v>458</v>
      </c>
      <c r="G284" s="20" t="s">
        <v>223</v>
      </c>
      <c r="H284" s="20">
        <v>458</v>
      </c>
      <c r="I284" s="20" t="s">
        <v>364</v>
      </c>
      <c r="J284" s="66">
        <v>0.66645699999999997</v>
      </c>
      <c r="K284" s="67">
        <v>0.71831900000000004</v>
      </c>
      <c r="L284" s="68">
        <v>0.71725022375403569</v>
      </c>
      <c r="M284" s="67"/>
      <c r="N284" s="68"/>
    </row>
    <row r="285" spans="1:14" ht="51" x14ac:dyDescent="0.25">
      <c r="A285" s="18"/>
      <c r="B285" s="20">
        <v>3043971</v>
      </c>
      <c r="C285" s="20" t="s">
        <v>463</v>
      </c>
      <c r="D285" s="20">
        <v>207</v>
      </c>
      <c r="E285" s="20" t="s">
        <v>407</v>
      </c>
      <c r="F285" s="20">
        <v>459</v>
      </c>
      <c r="G285" s="20" t="s">
        <v>224</v>
      </c>
      <c r="H285" s="20">
        <v>459</v>
      </c>
      <c r="I285" s="20" t="s">
        <v>365</v>
      </c>
      <c r="J285" s="66">
        <v>4.0868000000000008E-2</v>
      </c>
      <c r="K285" s="67">
        <v>4.1484999999999994E-2</v>
      </c>
      <c r="L285" s="68">
        <v>4.0913500065698827E-2</v>
      </c>
      <c r="M285" s="67"/>
      <c r="N285" s="68"/>
    </row>
    <row r="286" spans="1:14" ht="51" x14ac:dyDescent="0.25">
      <c r="A286" s="18"/>
      <c r="B286" s="20">
        <v>3043971</v>
      </c>
      <c r="C286" s="20" t="s">
        <v>463</v>
      </c>
      <c r="D286" s="20">
        <v>207</v>
      </c>
      <c r="E286" s="20" t="s">
        <v>407</v>
      </c>
      <c r="F286" s="20">
        <v>460</v>
      </c>
      <c r="G286" s="20" t="s">
        <v>225</v>
      </c>
      <c r="H286" s="20">
        <v>460</v>
      </c>
      <c r="I286" s="20" t="s">
        <v>366</v>
      </c>
      <c r="J286" s="66">
        <v>1.4000000000000002E-2</v>
      </c>
      <c r="K286" s="67">
        <v>1.3986999999999999E-2</v>
      </c>
      <c r="L286" s="68">
        <v>1.3986080273753032E-2</v>
      </c>
      <c r="M286" s="67"/>
      <c r="N286" s="68"/>
    </row>
    <row r="287" spans="1:14" ht="51" x14ac:dyDescent="0.25">
      <c r="A287" s="18"/>
      <c r="B287" s="20">
        <v>3043971</v>
      </c>
      <c r="C287" s="20" t="s">
        <v>463</v>
      </c>
      <c r="D287" s="20">
        <v>207</v>
      </c>
      <c r="E287" s="20" t="s">
        <v>407</v>
      </c>
      <c r="F287" s="20">
        <v>462</v>
      </c>
      <c r="G287" s="20" t="s">
        <v>227</v>
      </c>
      <c r="H287" s="20">
        <v>462</v>
      </c>
      <c r="I287" s="20" t="s">
        <v>368</v>
      </c>
      <c r="J287" s="66">
        <v>5.2000000000000011E-2</v>
      </c>
      <c r="K287" s="67">
        <v>4.2000000000000016E-2</v>
      </c>
      <c r="L287" s="68">
        <v>4.1971529455622658E-2</v>
      </c>
      <c r="M287" s="67"/>
      <c r="N287" s="68"/>
    </row>
    <row r="288" spans="1:14" ht="51" x14ac:dyDescent="0.25">
      <c r="A288" s="18"/>
      <c r="B288" s="20">
        <v>3043971</v>
      </c>
      <c r="C288" s="20" t="s">
        <v>463</v>
      </c>
      <c r="D288" s="20">
        <v>207</v>
      </c>
      <c r="E288" s="20" t="s">
        <v>407</v>
      </c>
      <c r="F288" s="20">
        <v>463</v>
      </c>
      <c r="G288" s="20" t="s">
        <v>228</v>
      </c>
      <c r="H288" s="20">
        <v>463</v>
      </c>
      <c r="I288" s="20" t="s">
        <v>369</v>
      </c>
      <c r="J288" s="66">
        <v>7.9618000000000022E-2</v>
      </c>
      <c r="K288" s="67">
        <v>7.3641000000000012E-2</v>
      </c>
      <c r="L288" s="68">
        <v>7.3635280012240401E-2</v>
      </c>
      <c r="M288" s="67"/>
      <c r="N288" s="68"/>
    </row>
    <row r="289" spans="1:14" ht="51" x14ac:dyDescent="0.25">
      <c r="A289" s="18"/>
      <c r="B289" s="20">
        <v>3043971</v>
      </c>
      <c r="C289" s="20" t="s">
        <v>463</v>
      </c>
      <c r="D289" s="20">
        <v>207</v>
      </c>
      <c r="E289" s="20" t="s">
        <v>407</v>
      </c>
      <c r="F289" s="20">
        <v>464</v>
      </c>
      <c r="G289" s="20" t="s">
        <v>229</v>
      </c>
      <c r="H289" s="20">
        <v>464</v>
      </c>
      <c r="I289" s="20" t="s">
        <v>370</v>
      </c>
      <c r="J289" s="66">
        <v>0.61532399999999998</v>
      </c>
      <c r="K289" s="67">
        <v>1.4194609999999999</v>
      </c>
      <c r="L289" s="68">
        <v>1.3157399776464445</v>
      </c>
      <c r="M289" s="67"/>
      <c r="N289" s="68"/>
    </row>
    <row r="290" spans="1:14" ht="89.25" x14ac:dyDescent="0.25">
      <c r="A290" s="18"/>
      <c r="B290" s="20">
        <v>3043972</v>
      </c>
      <c r="C290" s="20" t="s">
        <v>464</v>
      </c>
      <c r="D290" s="20">
        <v>394</v>
      </c>
      <c r="E290" s="20" t="s">
        <v>467</v>
      </c>
      <c r="F290" s="20">
        <v>11</v>
      </c>
      <c r="G290" s="20" t="s">
        <v>109</v>
      </c>
      <c r="H290" s="20">
        <v>124</v>
      </c>
      <c r="I290" s="20" t="s">
        <v>342</v>
      </c>
      <c r="J290" s="66">
        <v>3.5520300000000002</v>
      </c>
      <c r="K290" s="67">
        <v>6.0974830000000004</v>
      </c>
      <c r="L290" s="68">
        <v>6.0974814031505957</v>
      </c>
      <c r="M290" s="67"/>
      <c r="N290" s="68"/>
    </row>
    <row r="291" spans="1:14" ht="63.75" x14ac:dyDescent="0.25">
      <c r="A291" s="18"/>
      <c r="B291" s="20">
        <v>3043972</v>
      </c>
      <c r="C291" s="20" t="s">
        <v>464</v>
      </c>
      <c r="D291" s="20">
        <v>394</v>
      </c>
      <c r="E291" s="20" t="s">
        <v>467</v>
      </c>
      <c r="F291" s="20">
        <v>137</v>
      </c>
      <c r="G291" s="20" t="s">
        <v>144</v>
      </c>
      <c r="H291" s="20">
        <v>137</v>
      </c>
      <c r="I291" s="20" t="s">
        <v>345</v>
      </c>
      <c r="J291" s="66">
        <v>5.2942639999999983</v>
      </c>
      <c r="K291" s="67">
        <v>6.0819380000000018</v>
      </c>
      <c r="L291" s="68">
        <v>5.9164124135074871</v>
      </c>
      <c r="M291" s="67"/>
      <c r="N291" s="68"/>
    </row>
    <row r="292" spans="1:14" ht="51" x14ac:dyDescent="0.25">
      <c r="A292" s="18"/>
      <c r="B292" s="20">
        <v>3043972</v>
      </c>
      <c r="C292" s="20" t="s">
        <v>464</v>
      </c>
      <c r="D292" s="20">
        <v>394</v>
      </c>
      <c r="E292" s="20" t="s">
        <v>467</v>
      </c>
      <c r="F292" s="20">
        <v>440</v>
      </c>
      <c r="G292" s="20" t="s">
        <v>205</v>
      </c>
      <c r="H292" s="20">
        <v>440</v>
      </c>
      <c r="I292" s="20" t="s">
        <v>346</v>
      </c>
      <c r="J292" s="66">
        <v>2.9933000000000001E-2</v>
      </c>
      <c r="K292" s="67">
        <v>3.2933000000000004E-2</v>
      </c>
      <c r="L292" s="68">
        <v>3.1939281689119525E-2</v>
      </c>
      <c r="M292" s="67"/>
      <c r="N292" s="68"/>
    </row>
    <row r="293" spans="1:14" ht="51" x14ac:dyDescent="0.25">
      <c r="A293" s="18"/>
      <c r="B293" s="20">
        <v>3043972</v>
      </c>
      <c r="C293" s="20" t="s">
        <v>464</v>
      </c>
      <c r="D293" s="20">
        <v>394</v>
      </c>
      <c r="E293" s="20" t="s">
        <v>467</v>
      </c>
      <c r="F293" s="20">
        <v>441</v>
      </c>
      <c r="G293" s="20" t="s">
        <v>206</v>
      </c>
      <c r="H293" s="20">
        <v>441</v>
      </c>
      <c r="I293" s="20" t="s">
        <v>347</v>
      </c>
      <c r="J293" s="66">
        <v>7.6637999999999998E-2</v>
      </c>
      <c r="K293" s="67">
        <v>7.6673000000000005E-2</v>
      </c>
      <c r="L293" s="68">
        <v>7.6612852091784589E-2</v>
      </c>
      <c r="M293" s="67"/>
      <c r="N293" s="68"/>
    </row>
    <row r="294" spans="1:14" ht="51" x14ac:dyDescent="0.25">
      <c r="A294" s="18"/>
      <c r="B294" s="20">
        <v>3043972</v>
      </c>
      <c r="C294" s="20" t="s">
        <v>464</v>
      </c>
      <c r="D294" s="20">
        <v>394</v>
      </c>
      <c r="E294" s="20" t="s">
        <v>467</v>
      </c>
      <c r="F294" s="20">
        <v>442</v>
      </c>
      <c r="G294" s="20" t="s">
        <v>207</v>
      </c>
      <c r="H294" s="20">
        <v>442</v>
      </c>
      <c r="I294" s="20" t="s">
        <v>348</v>
      </c>
      <c r="J294" s="66">
        <v>0.155053</v>
      </c>
      <c r="K294" s="67">
        <v>0.155053</v>
      </c>
      <c r="L294" s="68">
        <v>0.15502336109057069</v>
      </c>
      <c r="M294" s="67"/>
      <c r="N294" s="68"/>
    </row>
    <row r="295" spans="1:14" ht="51" x14ac:dyDescent="0.25">
      <c r="A295" s="18"/>
      <c r="B295" s="20">
        <v>3043972</v>
      </c>
      <c r="C295" s="20" t="s">
        <v>464</v>
      </c>
      <c r="D295" s="20">
        <v>394</v>
      </c>
      <c r="E295" s="20" t="s">
        <v>467</v>
      </c>
      <c r="F295" s="20">
        <v>443</v>
      </c>
      <c r="G295" s="20" t="s">
        <v>208</v>
      </c>
      <c r="H295" s="20">
        <v>443</v>
      </c>
      <c r="I295" s="20" t="s">
        <v>349</v>
      </c>
      <c r="J295" s="66">
        <v>0.24416900000000002</v>
      </c>
      <c r="K295" s="67">
        <v>0.47228799999999999</v>
      </c>
      <c r="L295" s="68">
        <v>0.32411305268760771</v>
      </c>
      <c r="M295" s="67"/>
      <c r="N295" s="68"/>
    </row>
    <row r="296" spans="1:14" ht="51" x14ac:dyDescent="0.25">
      <c r="A296" s="18"/>
      <c r="B296" s="20">
        <v>3043972</v>
      </c>
      <c r="C296" s="20" t="s">
        <v>464</v>
      </c>
      <c r="D296" s="20">
        <v>394</v>
      </c>
      <c r="E296" s="20" t="s">
        <v>467</v>
      </c>
      <c r="F296" s="20">
        <v>444</v>
      </c>
      <c r="G296" s="20" t="s">
        <v>209</v>
      </c>
      <c r="H296" s="20">
        <v>444</v>
      </c>
      <c r="I296" s="20" t="s">
        <v>350</v>
      </c>
      <c r="J296" s="66">
        <v>1.3000000000000001E-2</v>
      </c>
      <c r="K296" s="67">
        <v>2.7999999999999997E-2</v>
      </c>
      <c r="L296" s="68">
        <v>2.4840740150466445E-2</v>
      </c>
      <c r="M296" s="67"/>
      <c r="N296" s="68"/>
    </row>
    <row r="297" spans="1:14" ht="51" x14ac:dyDescent="0.25">
      <c r="A297" s="18"/>
      <c r="B297" s="20">
        <v>3043972</v>
      </c>
      <c r="C297" s="20" t="s">
        <v>464</v>
      </c>
      <c r="D297" s="20">
        <v>394</v>
      </c>
      <c r="E297" s="20" t="s">
        <v>467</v>
      </c>
      <c r="F297" s="20">
        <v>445</v>
      </c>
      <c r="G297" s="20" t="s">
        <v>210</v>
      </c>
      <c r="H297" s="20">
        <v>445</v>
      </c>
      <c r="I297" s="20" t="s">
        <v>351</v>
      </c>
      <c r="J297" s="66">
        <v>0.27546599999999999</v>
      </c>
      <c r="K297" s="67">
        <v>0.29946600000000001</v>
      </c>
      <c r="L297" s="68">
        <v>0.21791278780438006</v>
      </c>
      <c r="M297" s="67"/>
      <c r="N297" s="68"/>
    </row>
    <row r="298" spans="1:14" ht="51" x14ac:dyDescent="0.25">
      <c r="A298" s="18"/>
      <c r="B298" s="20">
        <v>3043972</v>
      </c>
      <c r="C298" s="20" t="s">
        <v>464</v>
      </c>
      <c r="D298" s="20">
        <v>394</v>
      </c>
      <c r="E298" s="20" t="s">
        <v>467</v>
      </c>
      <c r="F298" s="20">
        <v>446</v>
      </c>
      <c r="G298" s="20" t="s">
        <v>211</v>
      </c>
      <c r="H298" s="20">
        <v>446</v>
      </c>
      <c r="I298" s="20" t="s">
        <v>352</v>
      </c>
      <c r="J298" s="66">
        <v>0.166468</v>
      </c>
      <c r="K298" s="67">
        <v>0.16646800000000003</v>
      </c>
      <c r="L298" s="68">
        <v>0.16633800496310869</v>
      </c>
      <c r="M298" s="67"/>
      <c r="N298" s="68"/>
    </row>
    <row r="299" spans="1:14" ht="51" x14ac:dyDescent="0.25">
      <c r="A299" s="18"/>
      <c r="B299" s="20">
        <v>3043972</v>
      </c>
      <c r="C299" s="20" t="s">
        <v>464</v>
      </c>
      <c r="D299" s="20">
        <v>394</v>
      </c>
      <c r="E299" s="20" t="s">
        <v>467</v>
      </c>
      <c r="F299" s="20">
        <v>447</v>
      </c>
      <c r="G299" s="20" t="s">
        <v>212</v>
      </c>
      <c r="H299" s="20">
        <v>447</v>
      </c>
      <c r="I299" s="20" t="s">
        <v>353</v>
      </c>
      <c r="J299" s="66">
        <v>2.3E-3</v>
      </c>
      <c r="K299" s="67">
        <v>2.1359999999999999E-3</v>
      </c>
      <c r="L299" s="68">
        <v>2.135799964889884E-3</v>
      </c>
      <c r="M299" s="67"/>
      <c r="N299" s="68"/>
    </row>
    <row r="300" spans="1:14" ht="51" x14ac:dyDescent="0.25">
      <c r="A300" s="18"/>
      <c r="B300" s="20">
        <v>3043972</v>
      </c>
      <c r="C300" s="20" t="s">
        <v>464</v>
      </c>
      <c r="D300" s="20">
        <v>394</v>
      </c>
      <c r="E300" s="20" t="s">
        <v>467</v>
      </c>
      <c r="F300" s="20">
        <v>449</v>
      </c>
      <c r="G300" s="20" t="s">
        <v>214</v>
      </c>
      <c r="H300" s="20">
        <v>449</v>
      </c>
      <c r="I300" s="20" t="s">
        <v>355</v>
      </c>
      <c r="J300" s="66">
        <v>0.34179500000000002</v>
      </c>
      <c r="K300" s="67">
        <v>0.35302099999999997</v>
      </c>
      <c r="L300" s="68">
        <v>0.35220030788332224</v>
      </c>
      <c r="M300" s="67"/>
      <c r="N300" s="68"/>
    </row>
    <row r="301" spans="1:14" ht="51" x14ac:dyDescent="0.25">
      <c r="A301" s="18"/>
      <c r="B301" s="20">
        <v>3043972</v>
      </c>
      <c r="C301" s="20" t="s">
        <v>464</v>
      </c>
      <c r="D301" s="20">
        <v>394</v>
      </c>
      <c r="E301" s="20" t="s">
        <v>467</v>
      </c>
      <c r="F301" s="20">
        <v>450</v>
      </c>
      <c r="G301" s="20" t="s">
        <v>215</v>
      </c>
      <c r="H301" s="20">
        <v>450</v>
      </c>
      <c r="I301" s="20" t="s">
        <v>356</v>
      </c>
      <c r="J301" s="66">
        <v>6.4496999999999999E-2</v>
      </c>
      <c r="K301" s="67">
        <v>0.13245500000000002</v>
      </c>
      <c r="L301" s="68">
        <v>0.13244922787998803</v>
      </c>
      <c r="M301" s="67"/>
      <c r="N301" s="68"/>
    </row>
    <row r="302" spans="1:14" ht="51" x14ac:dyDescent="0.25">
      <c r="A302" s="18"/>
      <c r="B302" s="20">
        <v>3043972</v>
      </c>
      <c r="C302" s="20" t="s">
        <v>464</v>
      </c>
      <c r="D302" s="20">
        <v>394</v>
      </c>
      <c r="E302" s="20" t="s">
        <v>467</v>
      </c>
      <c r="F302" s="20">
        <v>451</v>
      </c>
      <c r="G302" s="20" t="s">
        <v>216</v>
      </c>
      <c r="H302" s="20">
        <v>451</v>
      </c>
      <c r="I302" s="20" t="s">
        <v>357</v>
      </c>
      <c r="J302" s="66">
        <v>1.0120000000000001E-2</v>
      </c>
      <c r="K302" s="67">
        <v>1.0119999999999999E-2</v>
      </c>
      <c r="L302" s="68">
        <v>8.7113798799691722E-3</v>
      </c>
      <c r="M302" s="67"/>
      <c r="N302" s="68"/>
    </row>
    <row r="303" spans="1:14" ht="51" x14ac:dyDescent="0.25">
      <c r="A303" s="18"/>
      <c r="B303" s="20">
        <v>3043972</v>
      </c>
      <c r="C303" s="20" t="s">
        <v>464</v>
      </c>
      <c r="D303" s="20">
        <v>394</v>
      </c>
      <c r="E303" s="20" t="s">
        <v>467</v>
      </c>
      <c r="F303" s="20">
        <v>452</v>
      </c>
      <c r="G303" s="20" t="s">
        <v>217</v>
      </c>
      <c r="H303" s="20">
        <v>452</v>
      </c>
      <c r="I303" s="20" t="s">
        <v>358</v>
      </c>
      <c r="J303" s="66">
        <v>0.37464200000000003</v>
      </c>
      <c r="K303" s="67">
        <v>0.39964200000000005</v>
      </c>
      <c r="L303" s="68">
        <v>0.39964201766997576</v>
      </c>
      <c r="M303" s="67">
        <v>1</v>
      </c>
      <c r="N303" s="68">
        <v>1</v>
      </c>
    </row>
    <row r="304" spans="1:14" ht="51" x14ac:dyDescent="0.25">
      <c r="A304" s="18"/>
      <c r="B304" s="20">
        <v>3043972</v>
      </c>
      <c r="C304" s="20" t="s">
        <v>464</v>
      </c>
      <c r="D304" s="20">
        <v>394</v>
      </c>
      <c r="E304" s="20" t="s">
        <v>467</v>
      </c>
      <c r="F304" s="20">
        <v>453</v>
      </c>
      <c r="G304" s="20" t="s">
        <v>218</v>
      </c>
      <c r="H304" s="20">
        <v>453</v>
      </c>
      <c r="I304" s="20" t="s">
        <v>359</v>
      </c>
      <c r="J304" s="66">
        <v>0.60653999999999997</v>
      </c>
      <c r="K304" s="67">
        <v>0.96751699999999985</v>
      </c>
      <c r="L304" s="68">
        <v>0.96751337457681075</v>
      </c>
      <c r="M304" s="67"/>
      <c r="N304" s="68"/>
    </row>
    <row r="305" spans="1:14" ht="51" x14ac:dyDescent="0.25">
      <c r="A305" s="18"/>
      <c r="B305" s="20">
        <v>3043972</v>
      </c>
      <c r="C305" s="20" t="s">
        <v>464</v>
      </c>
      <c r="D305" s="20">
        <v>394</v>
      </c>
      <c r="E305" s="20" t="s">
        <v>467</v>
      </c>
      <c r="F305" s="20">
        <v>457</v>
      </c>
      <c r="G305" s="20" t="s">
        <v>222</v>
      </c>
      <c r="H305" s="20">
        <v>457</v>
      </c>
      <c r="I305" s="20" t="s">
        <v>363</v>
      </c>
      <c r="J305" s="66">
        <v>4.2000000000000006E-3</v>
      </c>
      <c r="K305" s="67">
        <v>4.1990000000000005E-3</v>
      </c>
      <c r="L305" s="68">
        <v>2.1983500337228179E-3</v>
      </c>
      <c r="M305" s="67"/>
      <c r="N305" s="68"/>
    </row>
    <row r="306" spans="1:14" ht="51" x14ac:dyDescent="0.25">
      <c r="A306" s="18"/>
      <c r="B306" s="20">
        <v>3043972</v>
      </c>
      <c r="C306" s="20" t="s">
        <v>464</v>
      </c>
      <c r="D306" s="20">
        <v>394</v>
      </c>
      <c r="E306" s="20" t="s">
        <v>467</v>
      </c>
      <c r="F306" s="20">
        <v>458</v>
      </c>
      <c r="G306" s="20" t="s">
        <v>223</v>
      </c>
      <c r="H306" s="20">
        <v>458</v>
      </c>
      <c r="I306" s="20" t="s">
        <v>364</v>
      </c>
      <c r="J306" s="66">
        <v>3.3647999999999997E-2</v>
      </c>
      <c r="K306" s="67">
        <v>3.3647999999999997E-2</v>
      </c>
      <c r="L306" s="68">
        <v>3.3642199334281031E-2</v>
      </c>
      <c r="M306" s="67"/>
      <c r="N306" s="68"/>
    </row>
    <row r="307" spans="1:14" ht="51" x14ac:dyDescent="0.25">
      <c r="A307" s="18"/>
      <c r="B307" s="20">
        <v>3043972</v>
      </c>
      <c r="C307" s="20" t="s">
        <v>464</v>
      </c>
      <c r="D307" s="20">
        <v>394</v>
      </c>
      <c r="E307" s="20" t="s">
        <v>467</v>
      </c>
      <c r="F307" s="20">
        <v>459</v>
      </c>
      <c r="G307" s="20" t="s">
        <v>224</v>
      </c>
      <c r="H307" s="20">
        <v>459</v>
      </c>
      <c r="I307" s="20" t="s">
        <v>365</v>
      </c>
      <c r="J307" s="66">
        <v>7.6209000000000013E-2</v>
      </c>
      <c r="K307" s="67">
        <v>7.6209000000000013E-2</v>
      </c>
      <c r="L307" s="68">
        <v>7.5909003178821877E-2</v>
      </c>
      <c r="M307" s="67"/>
      <c r="N307" s="68"/>
    </row>
    <row r="308" spans="1:14" ht="51" x14ac:dyDescent="0.25">
      <c r="A308" s="18"/>
      <c r="B308" s="20">
        <v>3043972</v>
      </c>
      <c r="C308" s="20" t="s">
        <v>464</v>
      </c>
      <c r="D308" s="20">
        <v>394</v>
      </c>
      <c r="E308" s="20" t="s">
        <v>467</v>
      </c>
      <c r="F308" s="20">
        <v>460</v>
      </c>
      <c r="G308" s="20" t="s">
        <v>225</v>
      </c>
      <c r="H308" s="20">
        <v>460</v>
      </c>
      <c r="I308" s="20" t="s">
        <v>366</v>
      </c>
      <c r="J308" s="66">
        <v>0.13537100000000002</v>
      </c>
      <c r="K308" s="67">
        <v>0.13871600000000003</v>
      </c>
      <c r="L308" s="68">
        <v>0.13871459323127056</v>
      </c>
      <c r="M308" s="67"/>
      <c r="N308" s="68"/>
    </row>
    <row r="309" spans="1:14" ht="51" x14ac:dyDescent="0.25">
      <c r="A309" s="18"/>
      <c r="B309" s="20">
        <v>3043972</v>
      </c>
      <c r="C309" s="20" t="s">
        <v>464</v>
      </c>
      <c r="D309" s="20">
        <v>394</v>
      </c>
      <c r="E309" s="20" t="s">
        <v>467</v>
      </c>
      <c r="F309" s="20">
        <v>461</v>
      </c>
      <c r="G309" s="20" t="s">
        <v>226</v>
      </c>
      <c r="H309" s="20">
        <v>461</v>
      </c>
      <c r="I309" s="20" t="s">
        <v>367</v>
      </c>
      <c r="J309" s="66">
        <v>0.401945</v>
      </c>
      <c r="K309" s="67">
        <v>0.40194500000000005</v>
      </c>
      <c r="L309" s="68">
        <v>0.4019444677978754</v>
      </c>
      <c r="M309" s="67"/>
      <c r="N309" s="68"/>
    </row>
    <row r="310" spans="1:14" ht="51" x14ac:dyDescent="0.25">
      <c r="A310" s="18"/>
      <c r="B310" s="20">
        <v>3043972</v>
      </c>
      <c r="C310" s="20" t="s">
        <v>464</v>
      </c>
      <c r="D310" s="20">
        <v>394</v>
      </c>
      <c r="E310" s="20" t="s">
        <v>467</v>
      </c>
      <c r="F310" s="20">
        <v>462</v>
      </c>
      <c r="G310" s="20" t="s">
        <v>227</v>
      </c>
      <c r="H310" s="20">
        <v>462</v>
      </c>
      <c r="I310" s="20" t="s">
        <v>368</v>
      </c>
      <c r="J310" s="66">
        <v>1.4E-2</v>
      </c>
      <c r="K310" s="67">
        <v>1.4E-2</v>
      </c>
      <c r="L310" s="68">
        <v>1.3999999966472387E-2</v>
      </c>
      <c r="M310" s="67"/>
      <c r="N310" s="68"/>
    </row>
    <row r="311" spans="1:14" ht="51" x14ac:dyDescent="0.25">
      <c r="A311" s="18"/>
      <c r="B311" s="20">
        <v>3043972</v>
      </c>
      <c r="C311" s="20" t="s">
        <v>464</v>
      </c>
      <c r="D311" s="20">
        <v>394</v>
      </c>
      <c r="E311" s="20" t="s">
        <v>467</v>
      </c>
      <c r="F311" s="20">
        <v>463</v>
      </c>
      <c r="G311" s="20" t="s">
        <v>228</v>
      </c>
      <c r="H311" s="20">
        <v>463</v>
      </c>
      <c r="I311" s="20" t="s">
        <v>369</v>
      </c>
      <c r="J311" s="66">
        <v>0.35223100000000002</v>
      </c>
      <c r="K311" s="67">
        <v>0.33818299999999996</v>
      </c>
      <c r="L311" s="68">
        <v>0.33778784122841898</v>
      </c>
      <c r="M311" s="67"/>
      <c r="N311" s="68"/>
    </row>
    <row r="312" spans="1:14" ht="51.75" thickBot="1" x14ac:dyDescent="0.3">
      <c r="A312" s="25"/>
      <c r="B312" s="27">
        <v>3043972</v>
      </c>
      <c r="C312" s="27" t="s">
        <v>464</v>
      </c>
      <c r="D312" s="27">
        <v>394</v>
      </c>
      <c r="E312" s="27" t="s">
        <v>467</v>
      </c>
      <c r="F312" s="27">
        <v>464</v>
      </c>
      <c r="G312" s="27" t="s">
        <v>229</v>
      </c>
      <c r="H312" s="27">
        <v>464</v>
      </c>
      <c r="I312" s="27" t="s">
        <v>370</v>
      </c>
      <c r="J312" s="69">
        <v>0.2944</v>
      </c>
      <c r="K312" s="70">
        <v>0.19571999999999998</v>
      </c>
      <c r="L312" s="71">
        <v>0.19565956341102719</v>
      </c>
      <c r="M312" s="70"/>
      <c r="N312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97</v>
      </c>
      <c r="B1" s="53" t="s">
        <v>232</v>
      </c>
      <c r="C1" s="47" t="s">
        <v>59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1980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755.42156400000022</v>
      </c>
      <c r="E6" s="15">
        <v>758.16569200000004</v>
      </c>
      <c r="F6" s="15">
        <v>757.92854915441421</v>
      </c>
      <c r="G6" s="15">
        <v>367.26388595654186</v>
      </c>
      <c r="H6" s="15">
        <v>390.66466319787241</v>
      </c>
      <c r="I6" s="16">
        <v>0.48441111201922049</v>
      </c>
      <c r="J6" s="17">
        <v>0.99968721501369939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755.42156399999976</v>
      </c>
      <c r="E7" s="36">
        <f ca="1">SUM(E8:OFFSET(E6,MATCH("GOBIERNOS REGIONALES",$A$8:$A$50,0),0))</f>
        <v>758.16569200000004</v>
      </c>
      <c r="F7" s="36">
        <f ca="1">SUM(F8:OFFSET(F6,MATCH("GOBIERNOS REGIONALES",$A$8:$A$50,0),0))</f>
        <v>757.92854915441421</v>
      </c>
      <c r="G7" s="36">
        <f ca="1">SUM(G8:OFFSET(G6,MATCH("GOBIERNOS REGIONALES",$A$8:$A$50,0),0))</f>
        <v>367.26388595654186</v>
      </c>
      <c r="H7" s="36">
        <f ca="1">SUM(H8:OFFSET(H6,MATCH("GOBIERNOS REGIONALES",$A$8:$A$50,0),0))</f>
        <v>390.66466319787241</v>
      </c>
      <c r="I7" s="37">
        <f ca="1">IFERROR(G7/E7,0)</f>
        <v>0.48441111201922049</v>
      </c>
      <c r="J7" s="38">
        <f ca="1">IFERROR(SUM(G7,H7)/E7,0)</f>
        <v>0.99968721501369939</v>
      </c>
      <c r="K7" s="5"/>
    </row>
    <row r="8" spans="1:11" ht="25.5" x14ac:dyDescent="0.25">
      <c r="A8" s="18"/>
      <c r="B8" s="19">
        <v>40</v>
      </c>
      <c r="C8" s="20" t="s">
        <v>125</v>
      </c>
      <c r="D8" s="21">
        <v>755.42156399999976</v>
      </c>
      <c r="E8" s="22">
        <v>758.16569200000004</v>
      </c>
      <c r="F8" s="22">
        <f t="shared" ref="F8:F10" si="0">SUM(G8,H8)</f>
        <v>757.92854915441421</v>
      </c>
      <c r="G8" s="22">
        <v>367.26388595654186</v>
      </c>
      <c r="H8" s="22">
        <v>390.66466319787241</v>
      </c>
      <c r="I8" s="23">
        <f t="shared" ref="I8:I10" si="1">IFERROR(G8/E8,0)</f>
        <v>0.48441111201922049</v>
      </c>
      <c r="J8" s="24">
        <f t="shared" ref="J8:J10" si="2">IFERROR(SUM(G8,H8)/E8,0)</f>
        <v>0.99968721501369939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workbookViewId="0">
      <selection activeCell="F14" sqref="F14:K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97</v>
      </c>
      <c r="B1" s="47" t="s">
        <v>232</v>
      </c>
      <c r="C1" s="47" t="s">
        <v>59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1981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755.42156400000022</v>
      </c>
      <c r="G6" s="15">
        <v>758.16569200000004</v>
      </c>
      <c r="H6" s="15">
        <v>757.92854915441421</v>
      </c>
      <c r="I6" s="15">
        <v>367.26388595654186</v>
      </c>
      <c r="J6" s="15">
        <v>390.66466319787241</v>
      </c>
      <c r="K6" s="16">
        <v>0.48441111201922049</v>
      </c>
      <c r="L6" s="17">
        <v>0.99968721501369939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755.42156399999988</v>
      </c>
      <c r="G7" s="36">
        <f ca="1">SUM(G8:OFFSET(G6,MATCH("PROYECTOS",$A$8:$A$50,0),0))</f>
        <v>758.16569200000015</v>
      </c>
      <c r="H7" s="36">
        <f ca="1">SUM(H8:OFFSET(H6,MATCH("PROYECTOS",$A$8:$A$50,0),0))</f>
        <v>757.92854915441421</v>
      </c>
      <c r="I7" s="36">
        <f ca="1">SUM(I8:OFFSET(I6,MATCH("PROYECTOS",$A$8:$A$50,0),0))</f>
        <v>367.26388595654186</v>
      </c>
      <c r="J7" s="36">
        <f ca="1">SUM(J8:OFFSET(J6,MATCH("PROYECTOS",$A$8:$A$50,0),0))</f>
        <v>390.66466319787241</v>
      </c>
      <c r="K7" s="37">
        <f ca="1">IFERROR(I7/G7,0)</f>
        <v>0.48441111201922044</v>
      </c>
      <c r="L7" s="38">
        <f ca="1">IFERROR(SUM(I7,J7)/G7,0)</f>
        <v>0.99968721501369928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24.757757000000002</v>
      </c>
      <c r="G8" s="22">
        <v>10.468552000000001</v>
      </c>
      <c r="H8" s="22">
        <f t="shared" ref="H8:H9" si="0">SUM(I8,J8)</f>
        <v>10.35975133627818</v>
      </c>
      <c r="I8" s="22">
        <v>4.5300501327413372</v>
      </c>
      <c r="J8" s="22">
        <v>5.8297012035368425</v>
      </c>
      <c r="K8" s="23">
        <f t="shared" ref="K8:K10" si="1">IFERROR(I8/G8,0)</f>
        <v>0.43272939110789505</v>
      </c>
      <c r="L8" s="24">
        <f t="shared" ref="L8:L10" si="2">IFERROR(SUM(I8,J8)/G8,0)</f>
        <v>0.98960690420969188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3000313</v>
      </c>
      <c r="C9" s="20" t="s">
        <v>1982</v>
      </c>
      <c r="D9" s="60">
        <v>86</v>
      </c>
      <c r="E9" s="20" t="s">
        <v>469</v>
      </c>
      <c r="F9" s="21">
        <v>730.66380699999991</v>
      </c>
      <c r="G9" s="22">
        <v>747.6971400000001</v>
      </c>
      <c r="H9" s="22">
        <f t="shared" si="0"/>
        <v>747.56879781813609</v>
      </c>
      <c r="I9" s="22">
        <v>362.73383582380052</v>
      </c>
      <c r="J9" s="22">
        <v>384.83496199433557</v>
      </c>
      <c r="K9" s="23">
        <f t="shared" si="1"/>
        <v>0.4851347108587315</v>
      </c>
      <c r="L9" s="24">
        <f t="shared" si="2"/>
        <v>0.99982835004308823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0</v>
      </c>
      <c r="G10" s="43">
        <f t="shared" ref="G10:J10" ca="1" si="3">OFFSET(G10,-MATCH("PROYECTOS",$A$8:$A$50,0)-1,0)-(OFFSET(G10,-MATCH("PROYECTOS",$A$8:$A$50,0),0))</f>
        <v>0</v>
      </c>
      <c r="H10" s="43">
        <f t="shared" ca="1" si="3"/>
        <v>0</v>
      </c>
      <c r="I10" s="43">
        <f t="shared" ca="1" si="3"/>
        <v>0</v>
      </c>
      <c r="J10" s="43">
        <f t="shared" ca="1" si="3"/>
        <v>0</v>
      </c>
      <c r="K10" s="44">
        <f t="shared" ca="1" si="1"/>
        <v>0</v>
      </c>
      <c r="L10" s="45">
        <f t="shared" ca="1" si="2"/>
        <v>0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1987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  <c r="G14" s="7"/>
      <c r="H14" s="7"/>
      <c r="I14" s="7"/>
      <c r="J14" s="7"/>
      <c r="K14" s="7"/>
    </row>
    <row r="15" spans="1:15" ht="15.75" thickBot="1" x14ac:dyDescent="0.3">
      <c r="A15" s="101"/>
      <c r="B15" s="102"/>
      <c r="C15" s="102"/>
      <c r="D15" s="102"/>
      <c r="E15" s="102"/>
      <c r="F15" s="104"/>
      <c r="G15" s="8"/>
      <c r="H15" s="8"/>
      <c r="I15" s="8"/>
      <c r="J15" s="8"/>
      <c r="K15" s="8"/>
    </row>
  </sheetData>
  <mergeCells count="16"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C7" sqref="C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97</v>
      </c>
      <c r="B1" s="47" t="s">
        <v>232</v>
      </c>
      <c r="C1" s="47" t="s">
        <v>59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1983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755.42156400000022</v>
      </c>
      <c r="I6" s="15">
        <v>758.16569200000004</v>
      </c>
      <c r="J6" s="15">
        <v>757.92854915441421</v>
      </c>
      <c r="K6" s="15">
        <v>367.26388595654186</v>
      </c>
      <c r="L6" s="15">
        <v>390.66466319787241</v>
      </c>
      <c r="M6" s="16">
        <v>0.48441111201922049</v>
      </c>
      <c r="N6" s="17">
        <v>0.99968721501369939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SUM(H8:OFFSET(H6,MATCH("PROYECTOS",$A$8:$A$12,0),0))</f>
        <v>755.42156399999999</v>
      </c>
      <c r="I7" s="35">
        <f ca="1">SUM(I8:OFFSET(I6,MATCH("PROYECTOS",$A$8:$A$12,0),0))</f>
        <v>758.16569200000004</v>
      </c>
      <c r="J7" s="35">
        <f ca="1">SUM(J8:OFFSET(J6,MATCH("PROYECTOS",$A$8:$A$12,0),0))</f>
        <v>757.92854915441421</v>
      </c>
      <c r="K7" s="35">
        <f ca="1">SUM(K8:OFFSET(K6,MATCH("PROYECTOS",$A$8:$A$12,0),0))</f>
        <v>367.26388595654186</v>
      </c>
      <c r="L7" s="35">
        <f ca="1">SUM(L8:OFFSET(L6,MATCH("PROYECTOS",$A$8:$A$12,0),0))</f>
        <v>390.66466319787241</v>
      </c>
      <c r="M7" s="37">
        <f ca="1">IFERROR(K7/I7,0)</f>
        <v>0.48441111201922049</v>
      </c>
      <c r="N7" s="38">
        <f ca="1">IFERROR(SUM(K7,L7)/I7,0)</f>
        <v>0.99968721501369939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7.9108809999999981</v>
      </c>
      <c r="I8" s="22">
        <v>6.3353529999999996</v>
      </c>
      <c r="J8" s="22">
        <f t="shared" ref="J8:J11" si="0">SUM(K8,L8)</f>
        <v>6.2268503608938772</v>
      </c>
      <c r="K8" s="22">
        <v>2.7476295027299784</v>
      </c>
      <c r="L8" s="22">
        <v>3.4792208581638988</v>
      </c>
      <c r="M8" s="23">
        <f t="shared" ref="M8:M12" si="1">IFERROR(K8/I8,0)</f>
        <v>0.43369793328485068</v>
      </c>
      <c r="N8" s="24">
        <f t="shared" ref="N8:N12" si="2">IFERROR(SUM(K8,L8)/I8,0)</f>
        <v>0.98287346591324554</v>
      </c>
      <c r="O8" s="61">
        <v>12</v>
      </c>
      <c r="P8" s="22">
        <v>12</v>
      </c>
      <c r="Q8" s="24">
        <f>IFERROR(P8/O8,".")</f>
        <v>1</v>
      </c>
    </row>
    <row r="9" spans="1:17" x14ac:dyDescent="0.25">
      <c r="A9" s="18"/>
      <c r="B9" s="65">
        <v>5000276</v>
      </c>
      <c r="C9" s="20" t="s">
        <v>630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16.846875999999995</v>
      </c>
      <c r="I9" s="22">
        <v>4.1331990000000003</v>
      </c>
      <c r="J9" s="22">
        <f t="shared" si="0"/>
        <v>4.1329009753843025</v>
      </c>
      <c r="K9" s="22">
        <v>1.7824206300113588</v>
      </c>
      <c r="L9" s="22">
        <v>2.3504803453729437</v>
      </c>
      <c r="M9" s="23">
        <f t="shared" si="1"/>
        <v>0.43124481303981699</v>
      </c>
      <c r="N9" s="24">
        <f t="shared" si="2"/>
        <v>0.99992789492698086</v>
      </c>
      <c r="O9" s="61">
        <v>100</v>
      </c>
      <c r="P9" s="22">
        <v>100</v>
      </c>
      <c r="Q9" s="24">
        <f t="shared" ref="Q9:Q11" si="3">IFERROR(P9/O9,".")</f>
        <v>1</v>
      </c>
    </row>
    <row r="10" spans="1:17" ht="38.25" x14ac:dyDescent="0.25">
      <c r="A10" s="18"/>
      <c r="B10" s="65">
        <v>5002952</v>
      </c>
      <c r="C10" s="20" t="s">
        <v>1984</v>
      </c>
      <c r="D10" s="20">
        <v>3000313</v>
      </c>
      <c r="E10" s="20" t="s">
        <v>1982</v>
      </c>
      <c r="F10" s="60">
        <v>86</v>
      </c>
      <c r="G10" s="20" t="s">
        <v>469</v>
      </c>
      <c r="H10" s="21">
        <v>720.61316199999999</v>
      </c>
      <c r="I10" s="22">
        <v>721.29107299999998</v>
      </c>
      <c r="J10" s="22">
        <f t="shared" si="0"/>
        <v>721.27491872920655</v>
      </c>
      <c r="K10" s="22">
        <v>349.94236426404677</v>
      </c>
      <c r="L10" s="22">
        <v>371.33255446515977</v>
      </c>
      <c r="M10" s="23">
        <f t="shared" si="1"/>
        <v>0.48516109149744985</v>
      </c>
      <c r="N10" s="24">
        <f t="shared" si="2"/>
        <v>0.99997760367291633</v>
      </c>
      <c r="O10" s="61">
        <v>502322</v>
      </c>
      <c r="P10" s="22">
        <v>501681</v>
      </c>
      <c r="Q10" s="24">
        <f t="shared" si="3"/>
        <v>0.9987239260872508</v>
      </c>
    </row>
    <row r="11" spans="1:17" ht="38.25" x14ac:dyDescent="0.25">
      <c r="A11" s="18"/>
      <c r="B11" s="65">
        <v>5004143</v>
      </c>
      <c r="C11" s="20" t="s">
        <v>1985</v>
      </c>
      <c r="D11" s="20">
        <v>3000313</v>
      </c>
      <c r="E11" s="20" t="s">
        <v>1982</v>
      </c>
      <c r="F11" s="60">
        <v>86</v>
      </c>
      <c r="G11" s="20" t="s">
        <v>469</v>
      </c>
      <c r="H11" s="21">
        <v>10.050645000000001</v>
      </c>
      <c r="I11" s="22">
        <v>26.406067000000004</v>
      </c>
      <c r="J11" s="22">
        <f t="shared" si="0"/>
        <v>26.293879088929543</v>
      </c>
      <c r="K11" s="22">
        <v>12.791471559753745</v>
      </c>
      <c r="L11" s="22">
        <v>13.502407529175798</v>
      </c>
      <c r="M11" s="23">
        <f t="shared" si="1"/>
        <v>0.48441411436825271</v>
      </c>
      <c r="N11" s="24">
        <f t="shared" si="2"/>
        <v>0.99575143427946089</v>
      </c>
      <c r="O11" s="61">
        <v>493345</v>
      </c>
      <c r="P11" s="22">
        <v>510147</v>
      </c>
      <c r="Q11" s="24">
        <f t="shared" si="3"/>
        <v>1.0340573026989226</v>
      </c>
    </row>
    <row r="12" spans="1:17" ht="15.75" thickBot="1" x14ac:dyDescent="0.3">
      <c r="A12" s="39" t="s">
        <v>306</v>
      </c>
      <c r="B12" s="41"/>
      <c r="C12" s="41"/>
      <c r="D12" s="64"/>
      <c r="E12" s="41"/>
      <c r="F12" s="58"/>
      <c r="G12" s="41"/>
      <c r="H12" s="42">
        <f ca="1">OFFSET(H12,-MATCH("PROYECTOS",$A$8:$A$12,0)-1,0)-(OFFSET(H12,-MATCH("PROYECTOS",$A$8:$A$12,0),0))</f>
        <v>0</v>
      </c>
      <c r="I12" s="42">
        <f t="shared" ref="I12:L12" ca="1" si="4">OFFSET(I12,-MATCH("PROYECTOS",$A$8:$A$12,0)-1,0)-(OFFSET(I12,-MATCH("PROYECTOS",$A$8:$A$12,0),0))</f>
        <v>0</v>
      </c>
      <c r="J12" s="42">
        <f t="shared" ca="1" si="4"/>
        <v>0</v>
      </c>
      <c r="K12" s="42">
        <f t="shared" ca="1" si="4"/>
        <v>0</v>
      </c>
      <c r="L12" s="42">
        <f t="shared" ca="1" si="4"/>
        <v>0</v>
      </c>
      <c r="M12" s="44">
        <f t="shared" ca="1" si="1"/>
        <v>0</v>
      </c>
      <c r="N12" s="45">
        <f t="shared" ca="1" si="2"/>
        <v>0</v>
      </c>
      <c r="O12" s="59"/>
      <c r="P12" s="43"/>
      <c r="Q12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98</v>
      </c>
      <c r="B1" s="48" t="s">
        <v>232</v>
      </c>
      <c r="C1" s="47" t="s">
        <v>1988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1989</v>
      </c>
      <c r="L2" s="1" t="s">
        <v>2002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338.84630900000008</v>
      </c>
      <c r="E6" s="15">
        <f ca="1">SUM(E7:OFFSET(E7,50,0))</f>
        <v>311.27117800000002</v>
      </c>
      <c r="F6" s="15">
        <f ca="1">SUM(F7:OFFSET(F7,50,0))</f>
        <v>294.65874269424319</v>
      </c>
      <c r="G6" s="15">
        <f ca="1">SUM(G7:OFFSET(G7,50,0))</f>
        <v>113.81431112850704</v>
      </c>
      <c r="H6" s="15">
        <f ca="1">SUM(H7:OFFSET(H7,50,0))</f>
        <v>180.84443156573616</v>
      </c>
      <c r="I6" s="16">
        <f ca="1">IFERROR(G6/E6,0)</f>
        <v>0.36564359045316763</v>
      </c>
      <c r="J6" s="17">
        <f ca="1">IFERROR(SUM(G6,H6)/E6,0)</f>
        <v>0.94663034524270395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6.1105630000000009</v>
      </c>
      <c r="E7" s="22">
        <v>7.484255000000001</v>
      </c>
      <c r="F7" s="22">
        <f t="shared" ref="F7:F31" si="0">SUM(G7,H7)</f>
        <v>7.0010544295728323</v>
      </c>
      <c r="G7" s="22">
        <v>2.8902682036605256</v>
      </c>
      <c r="H7" s="22">
        <v>4.1107862259123067</v>
      </c>
      <c r="I7" s="23">
        <f t="shared" ref="I7:I31" si="1">IFERROR(G7/E7,0)</f>
        <v>0.38617981397754692</v>
      </c>
      <c r="J7" s="24">
        <f t="shared" ref="J7:J31" si="2">IFERROR(SUM(G7,H7)/E7,0)</f>
        <v>0.93543771952890853</v>
      </c>
      <c r="K7" s="5"/>
      <c r="L7" t="s">
        <v>247</v>
      </c>
      <c r="M7" s="6">
        <v>9.4757164666916651</v>
      </c>
      <c r="N7" s="72">
        <v>0.97884849910656901</v>
      </c>
    </row>
    <row r="8" spans="1:14" x14ac:dyDescent="0.25">
      <c r="A8" s="18"/>
      <c r="B8" s="51">
        <v>2</v>
      </c>
      <c r="C8" s="20" t="s">
        <v>245</v>
      </c>
      <c r="D8" s="21">
        <v>14.365823000000002</v>
      </c>
      <c r="E8" s="22">
        <v>14.725143000000001</v>
      </c>
      <c r="F8" s="22">
        <f t="shared" si="0"/>
        <v>13.855637224115526</v>
      </c>
      <c r="G8" s="22">
        <v>5.8766783625615062</v>
      </c>
      <c r="H8" s="22">
        <v>7.9789588615540197</v>
      </c>
      <c r="I8" s="23">
        <f t="shared" si="1"/>
        <v>0.39909142903138567</v>
      </c>
      <c r="J8" s="24">
        <f t="shared" si="2"/>
        <v>0.94095094520409917</v>
      </c>
      <c r="K8" s="5"/>
      <c r="L8" t="s">
        <v>267</v>
      </c>
      <c r="M8" s="6">
        <v>4.630802777217367</v>
      </c>
      <c r="N8" s="72">
        <v>0.97764118496115815</v>
      </c>
    </row>
    <row r="9" spans="1:14" x14ac:dyDescent="0.25">
      <c r="A9" s="18"/>
      <c r="B9" s="51">
        <v>3</v>
      </c>
      <c r="C9" s="20" t="s">
        <v>246</v>
      </c>
      <c r="D9" s="21">
        <v>47.019166999999989</v>
      </c>
      <c r="E9" s="22">
        <v>17.985577000000003</v>
      </c>
      <c r="F9" s="22">
        <f t="shared" si="0"/>
        <v>16.624513336591008</v>
      </c>
      <c r="G9" s="22">
        <v>6.8212579046157771</v>
      </c>
      <c r="H9" s="22">
        <v>9.8032554319752307</v>
      </c>
      <c r="I9" s="23">
        <f t="shared" si="1"/>
        <v>0.37926266722584301</v>
      </c>
      <c r="J9" s="24">
        <f t="shared" si="2"/>
        <v>0.92432471510872327</v>
      </c>
      <c r="K9" s="5"/>
      <c r="L9" t="s">
        <v>249</v>
      </c>
      <c r="M9" s="6">
        <v>23.505393822095357</v>
      </c>
      <c r="N9" s="72">
        <v>0.97260706968994026</v>
      </c>
    </row>
    <row r="10" spans="1:14" x14ac:dyDescent="0.25">
      <c r="A10" s="18"/>
      <c r="B10" s="51">
        <v>4</v>
      </c>
      <c r="C10" s="20" t="s">
        <v>247</v>
      </c>
      <c r="D10" s="21">
        <v>9.7726070000000007</v>
      </c>
      <c r="E10" s="22">
        <v>9.6804729999999992</v>
      </c>
      <c r="F10" s="22">
        <f t="shared" si="0"/>
        <v>9.4757164666916651</v>
      </c>
      <c r="G10" s="22">
        <v>3.4612464699675911</v>
      </c>
      <c r="H10" s="22">
        <v>6.014469996724074</v>
      </c>
      <c r="I10" s="23">
        <f t="shared" si="1"/>
        <v>0.35754931292795211</v>
      </c>
      <c r="J10" s="24">
        <f t="shared" si="2"/>
        <v>0.97884849910656901</v>
      </c>
      <c r="K10" s="5"/>
      <c r="L10" t="s">
        <v>258</v>
      </c>
      <c r="M10" s="6">
        <v>50.201634114211629</v>
      </c>
      <c r="N10" s="72">
        <v>0.97157697843573099</v>
      </c>
    </row>
    <row r="11" spans="1:14" x14ac:dyDescent="0.25">
      <c r="A11" s="18"/>
      <c r="B11" s="51">
        <v>5</v>
      </c>
      <c r="C11" s="20" t="s">
        <v>248</v>
      </c>
      <c r="D11" s="21">
        <v>16.592169000000002</v>
      </c>
      <c r="E11" s="22">
        <v>20.448968999999998</v>
      </c>
      <c r="F11" s="22">
        <f t="shared" si="0"/>
        <v>19.591295961012293</v>
      </c>
      <c r="G11" s="22">
        <v>8.0032702703683753</v>
      </c>
      <c r="H11" s="22">
        <v>11.588025690643917</v>
      </c>
      <c r="I11" s="23">
        <f t="shared" si="1"/>
        <v>0.39137769099108988</v>
      </c>
      <c r="J11" s="24">
        <f t="shared" si="2"/>
        <v>0.95805788355453492</v>
      </c>
      <c r="K11" s="5"/>
      <c r="L11" t="s">
        <v>254</v>
      </c>
      <c r="M11" s="6">
        <v>4.8478408009518716</v>
      </c>
      <c r="N11" s="72">
        <v>0.96655058925073356</v>
      </c>
    </row>
    <row r="12" spans="1:14" x14ac:dyDescent="0.25">
      <c r="A12" s="18"/>
      <c r="B12" s="51">
        <v>6</v>
      </c>
      <c r="C12" s="20" t="s">
        <v>249</v>
      </c>
      <c r="D12" s="21">
        <v>25.784125000000003</v>
      </c>
      <c r="E12" s="22">
        <v>24.167409999999997</v>
      </c>
      <c r="F12" s="22">
        <f t="shared" si="0"/>
        <v>23.505393822095357</v>
      </c>
      <c r="G12" s="22">
        <v>8.8888501762048691</v>
      </c>
      <c r="H12" s="22">
        <v>14.616543645890488</v>
      </c>
      <c r="I12" s="23">
        <f t="shared" si="1"/>
        <v>0.36780317693144904</v>
      </c>
      <c r="J12" s="24">
        <f t="shared" si="2"/>
        <v>0.97260706968994026</v>
      </c>
      <c r="K12" s="5"/>
      <c r="L12" t="s">
        <v>248</v>
      </c>
      <c r="M12" s="6">
        <v>19.591295961012293</v>
      </c>
      <c r="N12" s="72">
        <v>0.95805788355453492</v>
      </c>
    </row>
    <row r="13" spans="1:14" x14ac:dyDescent="0.25">
      <c r="A13" s="18"/>
      <c r="B13" s="51">
        <v>7</v>
      </c>
      <c r="C13" s="20" t="s">
        <v>250</v>
      </c>
      <c r="D13" s="21">
        <v>4.4804459999999997</v>
      </c>
      <c r="E13" s="22">
        <v>4.7361180000000003</v>
      </c>
      <c r="F13" s="22">
        <f t="shared" si="0"/>
        <v>4.5340410810622416</v>
      </c>
      <c r="G13" s="22">
        <v>1.8041563742353901</v>
      </c>
      <c r="H13" s="22">
        <v>2.7298847068268515</v>
      </c>
      <c r="I13" s="23">
        <f t="shared" si="1"/>
        <v>0.38093568915204185</v>
      </c>
      <c r="J13" s="24">
        <f t="shared" si="2"/>
        <v>0.95733279471969268</v>
      </c>
      <c r="K13" s="5"/>
      <c r="L13" t="s">
        <v>250</v>
      </c>
      <c r="M13" s="6">
        <v>4.5340410810622416</v>
      </c>
      <c r="N13" s="72">
        <v>0.95733279471969268</v>
      </c>
    </row>
    <row r="14" spans="1:14" x14ac:dyDescent="0.25">
      <c r="A14" s="18"/>
      <c r="B14" s="51">
        <v>8</v>
      </c>
      <c r="C14" s="20" t="s">
        <v>251</v>
      </c>
      <c r="D14" s="21">
        <v>16.288755999999999</v>
      </c>
      <c r="E14" s="22">
        <v>19.114744000000005</v>
      </c>
      <c r="F14" s="22">
        <f t="shared" si="0"/>
        <v>18.043723510565542</v>
      </c>
      <c r="G14" s="22">
        <v>6.3971031345172378</v>
      </c>
      <c r="H14" s="22">
        <v>11.646620376048304</v>
      </c>
      <c r="I14" s="23">
        <f t="shared" si="1"/>
        <v>0.33466852260837165</v>
      </c>
      <c r="J14" s="24">
        <f t="shared" si="2"/>
        <v>0.94396888132875523</v>
      </c>
      <c r="K14" s="5"/>
      <c r="L14" t="s">
        <v>263</v>
      </c>
      <c r="M14" s="6">
        <v>12.399656728041009</v>
      </c>
      <c r="N14" s="72">
        <v>0.95378614569125231</v>
      </c>
    </row>
    <row r="15" spans="1:14" x14ac:dyDescent="0.25">
      <c r="A15" s="18"/>
      <c r="B15" s="51">
        <v>9</v>
      </c>
      <c r="C15" s="20" t="s">
        <v>252</v>
      </c>
      <c r="D15" s="21">
        <v>14.843127000000001</v>
      </c>
      <c r="E15" s="22">
        <v>18.111763999999997</v>
      </c>
      <c r="F15" s="22">
        <f t="shared" si="0"/>
        <v>16.953820784565323</v>
      </c>
      <c r="G15" s="22">
        <v>6.8180680351615592</v>
      </c>
      <c r="H15" s="22">
        <v>10.135752749403764</v>
      </c>
      <c r="I15" s="23">
        <f t="shared" si="1"/>
        <v>0.37644417380667949</v>
      </c>
      <c r="J15" s="24">
        <f t="shared" si="2"/>
        <v>0.93606678977074376</v>
      </c>
      <c r="K15" s="5"/>
      <c r="L15" t="s">
        <v>266</v>
      </c>
      <c r="M15" s="6">
        <v>4.5140565206311294</v>
      </c>
      <c r="N15" s="72">
        <v>0.95358312095168052</v>
      </c>
    </row>
    <row r="16" spans="1:14" x14ac:dyDescent="0.25">
      <c r="A16" s="18"/>
      <c r="B16" s="51">
        <v>10</v>
      </c>
      <c r="C16" s="20" t="s">
        <v>253</v>
      </c>
      <c r="D16" s="21">
        <v>11.480841999999999</v>
      </c>
      <c r="E16" s="22">
        <v>13.172122999999999</v>
      </c>
      <c r="F16" s="22">
        <f t="shared" si="0"/>
        <v>12.404191429483035</v>
      </c>
      <c r="G16" s="22">
        <v>4.695035350327089</v>
      </c>
      <c r="H16" s="22">
        <v>7.7091560791559459</v>
      </c>
      <c r="I16" s="23">
        <f t="shared" si="1"/>
        <v>0.35643725391321424</v>
      </c>
      <c r="J16" s="24">
        <f t="shared" si="2"/>
        <v>0.94170024296637955</v>
      </c>
      <c r="K16" s="5"/>
      <c r="L16" t="s">
        <v>264</v>
      </c>
      <c r="M16" s="6">
        <v>16.777355783258827</v>
      </c>
      <c r="N16" s="72">
        <v>0.95299168876513951</v>
      </c>
    </row>
    <row r="17" spans="1:14" x14ac:dyDescent="0.25">
      <c r="A17" s="18"/>
      <c r="B17" s="51">
        <v>11</v>
      </c>
      <c r="C17" s="20" t="s">
        <v>254</v>
      </c>
      <c r="D17" s="21">
        <v>5.2704189999999995</v>
      </c>
      <c r="E17" s="22">
        <v>5.0156099999999997</v>
      </c>
      <c r="F17" s="22">
        <f t="shared" si="0"/>
        <v>4.8478408009518716</v>
      </c>
      <c r="G17" s="22">
        <v>1.8282299175625667</v>
      </c>
      <c r="H17" s="22">
        <v>3.0196108833893049</v>
      </c>
      <c r="I17" s="23">
        <f t="shared" si="1"/>
        <v>0.36450798956907871</v>
      </c>
      <c r="J17" s="24">
        <f t="shared" si="2"/>
        <v>0.96655058925073356</v>
      </c>
      <c r="K17" s="5"/>
      <c r="L17" t="s">
        <v>256</v>
      </c>
      <c r="M17" s="6">
        <v>12.213808836106182</v>
      </c>
      <c r="N17" s="72">
        <v>0.94818587219025896</v>
      </c>
    </row>
    <row r="18" spans="1:14" x14ac:dyDescent="0.25">
      <c r="A18" s="18"/>
      <c r="B18" s="51">
        <v>12</v>
      </c>
      <c r="C18" s="20" t="s">
        <v>255</v>
      </c>
      <c r="D18" s="21">
        <v>11.235141</v>
      </c>
      <c r="E18" s="22">
        <v>14.736783999999998</v>
      </c>
      <c r="F18" s="22">
        <f t="shared" si="0"/>
        <v>13.938579712760657</v>
      </c>
      <c r="G18" s="22">
        <v>5.4449526552198222</v>
      </c>
      <c r="H18" s="22">
        <v>8.4936270575408344</v>
      </c>
      <c r="I18" s="23">
        <f t="shared" si="1"/>
        <v>0.36948038698401381</v>
      </c>
      <c r="J18" s="24">
        <f t="shared" si="2"/>
        <v>0.94583592409040251</v>
      </c>
      <c r="K18" s="5"/>
      <c r="L18" t="s">
        <v>257</v>
      </c>
      <c r="M18" s="6">
        <v>4.5378110659639788</v>
      </c>
      <c r="N18" s="72">
        <v>0.94630409197924437</v>
      </c>
    </row>
    <row r="19" spans="1:14" x14ac:dyDescent="0.25">
      <c r="A19" s="18"/>
      <c r="B19" s="51">
        <v>13</v>
      </c>
      <c r="C19" s="20" t="s">
        <v>256</v>
      </c>
      <c r="D19" s="21">
        <v>14.928039</v>
      </c>
      <c r="E19" s="22">
        <v>12.881239000000003</v>
      </c>
      <c r="F19" s="22">
        <f t="shared" si="0"/>
        <v>12.213808836106182</v>
      </c>
      <c r="G19" s="22">
        <v>4.63311497317045</v>
      </c>
      <c r="H19" s="22">
        <v>7.5806938629357319</v>
      </c>
      <c r="I19" s="23">
        <f t="shared" si="1"/>
        <v>0.3596792958480507</v>
      </c>
      <c r="J19" s="24">
        <f t="shared" si="2"/>
        <v>0.94818587219025896</v>
      </c>
      <c r="K19" s="5"/>
      <c r="L19" t="s">
        <v>255</v>
      </c>
      <c r="M19" s="6">
        <v>13.938579712760657</v>
      </c>
      <c r="N19" s="72">
        <v>0.94583592409040251</v>
      </c>
    </row>
    <row r="20" spans="1:14" x14ac:dyDescent="0.25">
      <c r="A20" s="18"/>
      <c r="B20" s="51">
        <v>14</v>
      </c>
      <c r="C20" s="20" t="s">
        <v>257</v>
      </c>
      <c r="D20" s="21">
        <v>6.1988120000000002</v>
      </c>
      <c r="E20" s="22">
        <v>4.795299</v>
      </c>
      <c r="F20" s="22">
        <f t="shared" si="0"/>
        <v>4.5378110659639788</v>
      </c>
      <c r="G20" s="22">
        <v>1.7938849992315227</v>
      </c>
      <c r="H20" s="22">
        <v>2.7439260667324561</v>
      </c>
      <c r="I20" s="23">
        <f t="shared" si="1"/>
        <v>0.37409241826870915</v>
      </c>
      <c r="J20" s="24">
        <f t="shared" si="2"/>
        <v>0.94630409197924437</v>
      </c>
      <c r="K20" s="5"/>
      <c r="L20" t="s">
        <v>251</v>
      </c>
      <c r="M20" s="6">
        <v>18.043723510565542</v>
      </c>
      <c r="N20" s="72">
        <v>0.94396888132875523</v>
      </c>
    </row>
    <row r="21" spans="1:14" x14ac:dyDescent="0.25">
      <c r="A21" s="18"/>
      <c r="B21" s="51">
        <v>15</v>
      </c>
      <c r="C21" s="20" t="s">
        <v>258</v>
      </c>
      <c r="D21" s="21">
        <v>72.868684999999999</v>
      </c>
      <c r="E21" s="22">
        <v>51.670258999999994</v>
      </c>
      <c r="F21" s="22">
        <f t="shared" si="0"/>
        <v>50.201634114211629</v>
      </c>
      <c r="G21" s="22">
        <v>19.442289148064447</v>
      </c>
      <c r="H21" s="22">
        <v>30.759344966147182</v>
      </c>
      <c r="I21" s="23">
        <f t="shared" si="1"/>
        <v>0.37627620848706117</v>
      </c>
      <c r="J21" s="24">
        <f t="shared" si="2"/>
        <v>0.97157697843573099</v>
      </c>
      <c r="K21" s="5"/>
      <c r="L21" t="s">
        <v>253</v>
      </c>
      <c r="M21" s="6">
        <v>12.404191429483035</v>
      </c>
      <c r="N21" s="72">
        <v>0.94170024296637955</v>
      </c>
    </row>
    <row r="22" spans="1:14" x14ac:dyDescent="0.25">
      <c r="A22" s="18"/>
      <c r="B22" s="51">
        <v>16</v>
      </c>
      <c r="C22" s="20" t="s">
        <v>259</v>
      </c>
      <c r="D22" s="21">
        <v>7.9487689999999995</v>
      </c>
      <c r="E22" s="22">
        <v>10.603410999999999</v>
      </c>
      <c r="F22" s="22">
        <f t="shared" si="0"/>
        <v>9.2463036090084643</v>
      </c>
      <c r="G22" s="22">
        <v>3.7428349683468696</v>
      </c>
      <c r="H22" s="22">
        <v>5.5034686406615947</v>
      </c>
      <c r="I22" s="23">
        <f t="shared" si="1"/>
        <v>0.35298405091973423</v>
      </c>
      <c r="J22" s="24">
        <f t="shared" si="2"/>
        <v>0.87201218636233802</v>
      </c>
      <c r="K22" s="5"/>
      <c r="L22" t="s">
        <v>245</v>
      </c>
      <c r="M22" s="6">
        <v>13.855637224115526</v>
      </c>
      <c r="N22" s="72">
        <v>0.94095094520409917</v>
      </c>
    </row>
    <row r="23" spans="1:14" x14ac:dyDescent="0.25">
      <c r="A23" s="18"/>
      <c r="B23" s="51">
        <v>17</v>
      </c>
      <c r="C23" s="20" t="s">
        <v>260</v>
      </c>
      <c r="D23" s="21">
        <v>0</v>
      </c>
      <c r="E23" s="22">
        <v>0.85131799999999991</v>
      </c>
      <c r="F23" s="22">
        <f t="shared" si="0"/>
        <v>0.29198306160515131</v>
      </c>
      <c r="G23" s="22">
        <v>1.5349999939644476E-3</v>
      </c>
      <c r="H23" s="22">
        <v>0.29044806161118686</v>
      </c>
      <c r="I23" s="23">
        <f t="shared" si="1"/>
        <v>1.8030865011246654E-3</v>
      </c>
      <c r="J23" s="24">
        <f t="shared" si="2"/>
        <v>0.34297766710577166</v>
      </c>
      <c r="K23" s="5"/>
      <c r="L23" t="s">
        <v>252</v>
      </c>
      <c r="M23" s="6">
        <v>16.953820784565323</v>
      </c>
      <c r="N23" s="72">
        <v>0.93606678977074376</v>
      </c>
    </row>
    <row r="24" spans="1:14" x14ac:dyDescent="0.25">
      <c r="A24" s="18"/>
      <c r="B24" s="51">
        <v>18</v>
      </c>
      <c r="C24" s="20" t="s">
        <v>261</v>
      </c>
      <c r="D24" s="21">
        <v>2.1328689999999999</v>
      </c>
      <c r="E24" s="22">
        <v>3.9346089999999991</v>
      </c>
      <c r="F24" s="22">
        <f t="shared" si="0"/>
        <v>3.664291668243095</v>
      </c>
      <c r="G24" s="22">
        <v>1.4932758767863561</v>
      </c>
      <c r="H24" s="22">
        <v>2.171015791456739</v>
      </c>
      <c r="I24" s="23">
        <f t="shared" si="1"/>
        <v>0.37952332157689783</v>
      </c>
      <c r="J24" s="24">
        <f t="shared" si="2"/>
        <v>0.93129753636081647</v>
      </c>
      <c r="K24" s="5"/>
      <c r="L24" t="s">
        <v>244</v>
      </c>
      <c r="M24" s="6">
        <v>7.0010544295728323</v>
      </c>
      <c r="N24" s="72">
        <v>0.93543771952890853</v>
      </c>
    </row>
    <row r="25" spans="1:14" x14ac:dyDescent="0.25">
      <c r="A25" s="18"/>
      <c r="B25" s="51">
        <v>19</v>
      </c>
      <c r="C25" s="20" t="s">
        <v>262</v>
      </c>
      <c r="D25" s="21">
        <v>6.1951910000000003</v>
      </c>
      <c r="E25" s="22">
        <v>4.9621709999999997</v>
      </c>
      <c r="F25" s="22">
        <f t="shared" si="0"/>
        <v>4.5139632259342761</v>
      </c>
      <c r="G25" s="22">
        <v>1.6821139841085824</v>
      </c>
      <c r="H25" s="22">
        <v>2.8318492418256938</v>
      </c>
      <c r="I25" s="23">
        <f t="shared" si="1"/>
        <v>0.33898750851362891</v>
      </c>
      <c r="J25" s="24">
        <f t="shared" si="2"/>
        <v>0.90967506479205906</v>
      </c>
      <c r="K25" s="5"/>
      <c r="L25" t="s">
        <v>261</v>
      </c>
      <c r="M25" s="6">
        <v>3.664291668243095</v>
      </c>
      <c r="N25" s="72">
        <v>0.93129753636081647</v>
      </c>
    </row>
    <row r="26" spans="1:14" x14ac:dyDescent="0.25">
      <c r="A26" s="18"/>
      <c r="B26" s="51">
        <v>20</v>
      </c>
      <c r="C26" s="20" t="s">
        <v>263</v>
      </c>
      <c r="D26" s="21">
        <v>11.983048999999999</v>
      </c>
      <c r="E26" s="22">
        <v>13.000458000000002</v>
      </c>
      <c r="F26" s="22">
        <f t="shared" si="0"/>
        <v>12.399656728041009</v>
      </c>
      <c r="G26" s="22">
        <v>4.9689493145360757</v>
      </c>
      <c r="H26" s="22">
        <v>7.4307074135049334</v>
      </c>
      <c r="I26" s="23">
        <f t="shared" si="1"/>
        <v>0.38221340467667175</v>
      </c>
      <c r="J26" s="24">
        <f t="shared" si="2"/>
        <v>0.95378614569125231</v>
      </c>
      <c r="K26" s="5"/>
      <c r="L26" t="s">
        <v>246</v>
      </c>
      <c r="M26" s="6">
        <v>16.624513336591008</v>
      </c>
      <c r="N26" s="72">
        <v>0.92432471510872327</v>
      </c>
    </row>
    <row r="27" spans="1:14" x14ac:dyDescent="0.25">
      <c r="A27" s="18"/>
      <c r="B27" s="51">
        <v>21</v>
      </c>
      <c r="C27" s="20" t="s">
        <v>264</v>
      </c>
      <c r="D27" s="21">
        <v>13.050621</v>
      </c>
      <c r="E27" s="22">
        <v>17.604934000000004</v>
      </c>
      <c r="F27" s="22">
        <f t="shared" si="0"/>
        <v>16.777355783258827</v>
      </c>
      <c r="G27" s="22">
        <v>6.1044298105953203</v>
      </c>
      <c r="H27" s="22">
        <v>10.672925972663506</v>
      </c>
      <c r="I27" s="23">
        <f t="shared" si="1"/>
        <v>0.34674539595520887</v>
      </c>
      <c r="J27" s="24">
        <f t="shared" si="2"/>
        <v>0.95299168876513951</v>
      </c>
      <c r="K27" s="5"/>
      <c r="L27" t="s">
        <v>262</v>
      </c>
      <c r="M27" s="6">
        <v>4.5139632259342761</v>
      </c>
      <c r="N27" s="72">
        <v>0.90967506479205906</v>
      </c>
    </row>
    <row r="28" spans="1:14" x14ac:dyDescent="0.25">
      <c r="A28" s="18"/>
      <c r="B28" s="51">
        <v>22</v>
      </c>
      <c r="C28" s="20" t="s">
        <v>265</v>
      </c>
      <c r="D28" s="21">
        <v>4.4291310000000008</v>
      </c>
      <c r="E28" s="22">
        <v>5.1488050000000003</v>
      </c>
      <c r="F28" s="22">
        <f t="shared" si="0"/>
        <v>4.557810323927697</v>
      </c>
      <c r="G28" s="22">
        <v>1.5455804174671357</v>
      </c>
      <c r="H28" s="22">
        <v>3.0122299064605613</v>
      </c>
      <c r="I28" s="23">
        <f t="shared" si="1"/>
        <v>0.30018235638505159</v>
      </c>
      <c r="J28" s="24">
        <f t="shared" si="2"/>
        <v>0.88521711813278936</v>
      </c>
      <c r="K28" s="5"/>
      <c r="L28" t="s">
        <v>268</v>
      </c>
      <c r="M28" s="6">
        <v>6.3334564206270443</v>
      </c>
      <c r="N28" s="72">
        <v>0.90877667796642148</v>
      </c>
    </row>
    <row r="29" spans="1:14" x14ac:dyDescent="0.25">
      <c r="A29" s="18"/>
      <c r="B29" s="51">
        <v>23</v>
      </c>
      <c r="C29" s="20" t="s">
        <v>266</v>
      </c>
      <c r="D29" s="21">
        <v>4.5435749999999997</v>
      </c>
      <c r="E29" s="22">
        <v>4.7337839999999991</v>
      </c>
      <c r="F29" s="22">
        <f t="shared" si="0"/>
        <v>4.5140565206311294</v>
      </c>
      <c r="G29" s="22">
        <v>1.6983790973536088</v>
      </c>
      <c r="H29" s="22">
        <v>2.8156774232775206</v>
      </c>
      <c r="I29" s="23">
        <f t="shared" si="1"/>
        <v>0.35877832561722484</v>
      </c>
      <c r="J29" s="24">
        <f t="shared" si="2"/>
        <v>0.95358312095168052</v>
      </c>
      <c r="K29" s="5"/>
      <c r="L29" t="s">
        <v>265</v>
      </c>
      <c r="M29" s="6">
        <v>4.557810323927697</v>
      </c>
      <c r="N29" s="72">
        <v>0.88521711813278936</v>
      </c>
    </row>
    <row r="30" spans="1:14" x14ac:dyDescent="0.25">
      <c r="A30" s="18"/>
      <c r="B30" s="51">
        <v>24</v>
      </c>
      <c r="C30" s="20" t="s">
        <v>267</v>
      </c>
      <c r="D30" s="21">
        <v>6.1129300000000022</v>
      </c>
      <c r="E30" s="22">
        <v>4.7367099999999995</v>
      </c>
      <c r="F30" s="22">
        <f t="shared" si="0"/>
        <v>4.630802777217367</v>
      </c>
      <c r="G30" s="22">
        <v>1.6294065718237916</v>
      </c>
      <c r="H30" s="22">
        <v>3.0013962053935757</v>
      </c>
      <c r="I30" s="23">
        <f t="shared" si="1"/>
        <v>0.34399542547966661</v>
      </c>
      <c r="J30" s="24">
        <f t="shared" si="2"/>
        <v>0.97764118496115815</v>
      </c>
      <c r="K30" s="5"/>
      <c r="L30" t="s">
        <v>259</v>
      </c>
      <c r="M30" s="6">
        <v>9.2463036090084643</v>
      </c>
      <c r="N30" s="72">
        <v>0.87201218636233802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5.2114530000000006</v>
      </c>
      <c r="E31" s="29">
        <v>6.9692110000000023</v>
      </c>
      <c r="F31" s="29">
        <f t="shared" si="0"/>
        <v>6.3334564206270443</v>
      </c>
      <c r="G31" s="29">
        <v>2.1494001126266085</v>
      </c>
      <c r="H31" s="29">
        <v>4.1840563080004358</v>
      </c>
      <c r="I31" s="30">
        <f t="shared" si="1"/>
        <v>0.30841369455259826</v>
      </c>
      <c r="J31" s="31">
        <f t="shared" si="2"/>
        <v>0.90877667796642148</v>
      </c>
      <c r="K31" s="5"/>
      <c r="L31" t="s">
        <v>260</v>
      </c>
      <c r="M31" s="6">
        <v>0.29198306160515131</v>
      </c>
      <c r="N31" s="72">
        <v>0.34297766710577166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98</v>
      </c>
      <c r="B1" s="53" t="s">
        <v>232</v>
      </c>
      <c r="C1" s="47" t="s">
        <v>1988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1990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338.84630900000008</v>
      </c>
      <c r="E6" s="15">
        <v>311.27117800000002</v>
      </c>
      <c r="F6" s="15">
        <v>294.65874269424319</v>
      </c>
      <c r="G6" s="15">
        <v>113.81431112850704</v>
      </c>
      <c r="H6" s="15">
        <v>180.84443156573616</v>
      </c>
      <c r="I6" s="16">
        <v>0.36564359045316763</v>
      </c>
      <c r="J6" s="17">
        <v>0.94663034524270395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336.03376400000008</v>
      </c>
      <c r="E7" s="36">
        <f ca="1">SUM(E8:OFFSET(E6,MATCH("GOBIERNOS REGIONALES",$A$8:$A$50,0),0))</f>
        <v>308.15894000000003</v>
      </c>
      <c r="F7" s="36">
        <f ca="1">SUM(F8:OFFSET(F6,MATCH("GOBIERNOS REGIONALES",$A$8:$A$50,0),0))</f>
        <v>291.76483539556</v>
      </c>
      <c r="G7" s="36">
        <f ca="1">SUM(G8:OFFSET(G6,MATCH("GOBIERNOS REGIONALES",$A$8:$A$50,0),0))</f>
        <v>113.05842318355725</v>
      </c>
      <c r="H7" s="36">
        <f ca="1">SUM(H8:OFFSET(H6,MATCH("GOBIERNOS REGIONALES",$A$8:$A$50,0),0))</f>
        <v>178.70641221200276</v>
      </c>
      <c r="I7" s="37">
        <f ca="1">IFERROR(G7/E7,0)</f>
        <v>0.36688347637604557</v>
      </c>
      <c r="J7" s="38">
        <f ca="1">IFERROR(SUM(G7,H7)/E7,0)</f>
        <v>0.94679984100269809</v>
      </c>
      <c r="K7" s="5"/>
    </row>
    <row r="8" spans="1:11" ht="25.5" x14ac:dyDescent="0.25">
      <c r="A8" s="18"/>
      <c r="B8" s="19">
        <v>40</v>
      </c>
      <c r="C8" s="20" t="s">
        <v>125</v>
      </c>
      <c r="D8" s="21">
        <v>336.03376400000008</v>
      </c>
      <c r="E8" s="22">
        <v>308.15894000000003</v>
      </c>
      <c r="F8" s="22">
        <f t="shared" ref="F8:F10" si="0">SUM(G8,H8)</f>
        <v>291.76483539556</v>
      </c>
      <c r="G8" s="22">
        <v>113.05842318355725</v>
      </c>
      <c r="H8" s="22">
        <v>178.70641221200276</v>
      </c>
      <c r="I8" s="23">
        <f t="shared" ref="I8:I10" si="1">IFERROR(G8/E8,0)</f>
        <v>0.36688347637604557</v>
      </c>
      <c r="J8" s="24">
        <f t="shared" ref="J8:J10" si="2">IFERROR(SUM(G8,H8)/E8,0)</f>
        <v>0.94679984100269809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5"/>
    </row>
    <row r="10" spans="1:11" ht="15.75" thickBot="1" x14ac:dyDescent="0.3">
      <c r="A10" s="39" t="s">
        <v>231</v>
      </c>
      <c r="B10" s="40"/>
      <c r="C10" s="41"/>
      <c r="D10" s="42">
        <v>2.8125449999999996</v>
      </c>
      <c r="E10" s="43">
        <v>3.1122379999999996</v>
      </c>
      <c r="F10" s="43">
        <f t="shared" si="0"/>
        <v>2.8939072986831889</v>
      </c>
      <c r="G10" s="43">
        <v>0.75588794494979084</v>
      </c>
      <c r="H10" s="43">
        <v>2.138019353733398</v>
      </c>
      <c r="I10" s="44">
        <f t="shared" si="1"/>
        <v>0.24287600914512031</v>
      </c>
      <c r="J10" s="45">
        <f t="shared" si="2"/>
        <v>0.92984768474749979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topLeftCell="A4"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98</v>
      </c>
      <c r="B1" s="47" t="s">
        <v>232</v>
      </c>
      <c r="C1" s="47" t="s">
        <v>1988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1991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338.84630900000008</v>
      </c>
      <c r="G6" s="15">
        <v>311.27117800000002</v>
      </c>
      <c r="H6" s="15">
        <v>294.65874269424319</v>
      </c>
      <c r="I6" s="15">
        <v>113.81431112850704</v>
      </c>
      <c r="J6" s="15">
        <v>180.84443156573616</v>
      </c>
      <c r="K6" s="16">
        <v>0.36564359045316763</v>
      </c>
      <c r="L6" s="17">
        <v>0.94663034524270395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336.03376399999996</v>
      </c>
      <c r="G7" s="36">
        <f ca="1">SUM(G8:OFFSET(G6,MATCH("PROYECTOS",$A$8:$A$50,0),0))</f>
        <v>308.15894000000003</v>
      </c>
      <c r="H7" s="36">
        <f ca="1">SUM(H8:OFFSET(H6,MATCH("PROYECTOS",$A$8:$A$50,0),0))</f>
        <v>291.76483539556</v>
      </c>
      <c r="I7" s="36">
        <f ca="1">SUM(I8:OFFSET(I6,MATCH("PROYECTOS",$A$8:$A$50,0),0))</f>
        <v>113.05842318355725</v>
      </c>
      <c r="J7" s="36">
        <f ca="1">SUM(J8:OFFSET(J6,MATCH("PROYECTOS",$A$8:$A$50,0),0))</f>
        <v>178.70641221200276</v>
      </c>
      <c r="K7" s="37">
        <f ca="1">IFERROR(I7/G7,0)</f>
        <v>0.36688347637604557</v>
      </c>
      <c r="L7" s="38">
        <f ca="1">IFERROR(SUM(I7,J7)/G7,0)</f>
        <v>0.94679984100269809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25.791495000000012</v>
      </c>
      <c r="G8" s="22">
        <v>21.971004999999998</v>
      </c>
      <c r="H8" s="22">
        <f t="shared" ref="H8:H10" si="0">SUM(I8,J8)</f>
        <v>21.4614127524178</v>
      </c>
      <c r="I8" s="22">
        <v>9.6834016209795664</v>
      </c>
      <c r="J8" s="22">
        <v>11.778011131438234</v>
      </c>
      <c r="K8" s="23">
        <f t="shared" ref="K8:K11" si="1">IFERROR(I8/G8,0)</f>
        <v>0.44073548847581467</v>
      </c>
      <c r="L8" s="24">
        <f t="shared" ref="L8:L11" si="2">IFERROR(SUM(I8,J8)/G8,0)</f>
        <v>0.9768061475757619</v>
      </c>
      <c r="M8" s="61"/>
      <c r="N8" s="22"/>
      <c r="O8" s="24" t="str">
        <f>IFERROR(N8/M8,".")</f>
        <v>.</v>
      </c>
    </row>
    <row r="9" spans="1:15" ht="63.75" x14ac:dyDescent="0.25">
      <c r="A9" s="18"/>
      <c r="B9" s="20">
        <v>3000314</v>
      </c>
      <c r="C9" s="20" t="s">
        <v>1992</v>
      </c>
      <c r="D9" s="60">
        <v>56</v>
      </c>
      <c r="E9" s="20" t="s">
        <v>300</v>
      </c>
      <c r="F9" s="21">
        <v>85.195771999999963</v>
      </c>
      <c r="G9" s="22">
        <v>96.135434999999987</v>
      </c>
      <c r="H9" s="22">
        <f t="shared" si="0"/>
        <v>86.622521080606475</v>
      </c>
      <c r="I9" s="22">
        <v>34.918070714562418</v>
      </c>
      <c r="J9" s="22">
        <v>51.704450366044057</v>
      </c>
      <c r="K9" s="23">
        <f t="shared" si="1"/>
        <v>0.36321748286219774</v>
      </c>
      <c r="L9" s="24">
        <f t="shared" si="2"/>
        <v>0.90104674806544005</v>
      </c>
      <c r="M9" s="61"/>
      <c r="N9" s="22"/>
      <c r="O9" s="24" t="str">
        <f t="shared" ref="O9:O10" si="3">IFERROR(N9/M9,".")</f>
        <v>.</v>
      </c>
    </row>
    <row r="10" spans="1:15" ht="63.75" x14ac:dyDescent="0.25">
      <c r="A10" s="18"/>
      <c r="B10" s="20">
        <v>3000584</v>
      </c>
      <c r="C10" s="20" t="s">
        <v>1993</v>
      </c>
      <c r="D10" s="60">
        <v>79</v>
      </c>
      <c r="E10" s="20" t="s">
        <v>1994</v>
      </c>
      <c r="F10" s="21">
        <v>225.04649699999999</v>
      </c>
      <c r="G10" s="22">
        <v>190.05250000000004</v>
      </c>
      <c r="H10" s="22">
        <f t="shared" si="0"/>
        <v>183.68090156253572</v>
      </c>
      <c r="I10" s="22">
        <v>68.456950848015268</v>
      </c>
      <c r="J10" s="22">
        <v>115.22395071452047</v>
      </c>
      <c r="K10" s="23">
        <f t="shared" si="1"/>
        <v>0.36020021229931337</v>
      </c>
      <c r="L10" s="24">
        <f t="shared" si="2"/>
        <v>0.96647453499709657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2.8125450000001138</v>
      </c>
      <c r="G11" s="43">
        <f t="shared" ref="G11:J11" ca="1" si="4">OFFSET(G11,-MATCH("PROYECTOS",$A$8:$A$50,0)-1,0)-(OFFSET(G11,-MATCH("PROYECTOS",$A$8:$A$50,0),0))</f>
        <v>3.1122379999999907</v>
      </c>
      <c r="H11" s="43">
        <f t="shared" ca="1" si="4"/>
        <v>2.8939072986831889</v>
      </c>
      <c r="I11" s="43">
        <f t="shared" ca="1" si="4"/>
        <v>0.75588794494979084</v>
      </c>
      <c r="J11" s="43">
        <f t="shared" ca="1" si="4"/>
        <v>2.138019353733398</v>
      </c>
      <c r="K11" s="44">
        <f t="shared" ca="1" si="1"/>
        <v>0.242876009145121</v>
      </c>
      <c r="L11" s="45">
        <f t="shared" ca="1" si="2"/>
        <v>0.92984768474750246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2003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98</v>
      </c>
      <c r="B1" s="47" t="s">
        <v>232</v>
      </c>
      <c r="C1" s="47" t="s">
        <v>1988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1995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338.84630900000008</v>
      </c>
      <c r="I6" s="15">
        <v>311.27117800000002</v>
      </c>
      <c r="J6" s="15">
        <v>294.65874269424319</v>
      </c>
      <c r="K6" s="15">
        <v>113.81431112850704</v>
      </c>
      <c r="L6" s="15">
        <v>180.84443156573616</v>
      </c>
      <c r="M6" s="16">
        <v>0.36564359045316763</v>
      </c>
      <c r="N6" s="17">
        <v>0.94663034524270395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336.03376400000002</v>
      </c>
      <c r="I7" s="35">
        <f ca="1">SUM(I8:OFFSET(I6,MATCH("PROYECTOS",$A$8:$A$18,0),0))</f>
        <v>308.15893999999992</v>
      </c>
      <c r="J7" s="35">
        <f ca="1">SUM(J8:OFFSET(J6,MATCH("PROYECTOS",$A$8:$A$18,0),0))</f>
        <v>291.76483539556</v>
      </c>
      <c r="K7" s="35">
        <f ca="1">SUM(K8:OFFSET(K6,MATCH("PROYECTOS",$A$8:$A$18,0),0))</f>
        <v>113.05842318355725</v>
      </c>
      <c r="L7" s="35">
        <f ca="1">SUM(L8:OFFSET(L6,MATCH("PROYECTOS",$A$8:$A$18,0),0))</f>
        <v>178.70641221200276</v>
      </c>
      <c r="M7" s="37">
        <f ca="1">IFERROR(K7/I7,0)</f>
        <v>0.36688347637604568</v>
      </c>
      <c r="N7" s="38">
        <f ca="1">IFERROR(SUM(K7,L7)/I7,0)</f>
        <v>0.94679984100269843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23.178772000000002</v>
      </c>
      <c r="I8" s="22">
        <v>21.041326999999992</v>
      </c>
      <c r="J8" s="22">
        <f t="shared" ref="J8:J17" si="0">SUM(K8,L8)</f>
        <v>20.587197316715447</v>
      </c>
      <c r="K8" s="22">
        <v>9.3184152217909286</v>
      </c>
      <c r="L8" s="22">
        <v>11.268782094924518</v>
      </c>
      <c r="M8" s="23">
        <f t="shared" ref="M8:M18" si="1">IFERROR(K8/I8,0)</f>
        <v>0.44286252581840169</v>
      </c>
      <c r="N8" s="24">
        <f t="shared" ref="N8:N18" si="2">IFERROR(SUM(K8,L8)/I8,0)</f>
        <v>0.97841725080910791</v>
      </c>
      <c r="O8" s="61">
        <v>736</v>
      </c>
      <c r="P8" s="22">
        <v>691</v>
      </c>
      <c r="Q8" s="24">
        <f>IFERROR(P8/O8,".")</f>
        <v>0.93885869565217395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2.6127230000000004</v>
      </c>
      <c r="I9" s="22">
        <v>0.92967800000000012</v>
      </c>
      <c r="J9" s="22">
        <f t="shared" si="0"/>
        <v>0.87421543570235372</v>
      </c>
      <c r="K9" s="22">
        <v>0.36498639918863773</v>
      </c>
      <c r="L9" s="22">
        <v>0.50922903651371598</v>
      </c>
      <c r="M9" s="23">
        <f t="shared" si="1"/>
        <v>0.39259442429382829</v>
      </c>
      <c r="N9" s="24">
        <f t="shared" si="2"/>
        <v>0.94034217836966516</v>
      </c>
      <c r="O9" s="61">
        <v>40</v>
      </c>
      <c r="P9" s="22">
        <v>37</v>
      </c>
      <c r="Q9" s="24">
        <f t="shared" ref="Q9:Q17" si="3">IFERROR(P9/O9,".")</f>
        <v>0.92500000000000004</v>
      </c>
    </row>
    <row r="10" spans="1:17" ht="63.75" x14ac:dyDescent="0.25">
      <c r="A10" s="18"/>
      <c r="B10" s="65">
        <v>5002894</v>
      </c>
      <c r="C10" s="20" t="s">
        <v>1996</v>
      </c>
      <c r="D10" s="20">
        <v>3000314</v>
      </c>
      <c r="E10" s="20" t="s">
        <v>1992</v>
      </c>
      <c r="F10" s="60">
        <v>56</v>
      </c>
      <c r="G10" s="20" t="s">
        <v>300</v>
      </c>
      <c r="H10" s="21">
        <v>3.800961</v>
      </c>
      <c r="I10" s="22">
        <v>0.13630100000000001</v>
      </c>
      <c r="J10" s="22">
        <f t="shared" si="0"/>
        <v>9.2258029981167056E-2</v>
      </c>
      <c r="K10" s="22">
        <v>4.6628529540612362E-2</v>
      </c>
      <c r="L10" s="22">
        <v>4.5629500440554693E-2</v>
      </c>
      <c r="M10" s="23">
        <f t="shared" si="1"/>
        <v>0.34209968775439914</v>
      </c>
      <c r="N10" s="24">
        <f t="shared" si="2"/>
        <v>0.67686979538790659</v>
      </c>
      <c r="O10" s="61">
        <v>54001</v>
      </c>
      <c r="P10" s="22">
        <v>45850</v>
      </c>
      <c r="Q10" s="24">
        <f t="shared" si="3"/>
        <v>0.849058350771282</v>
      </c>
    </row>
    <row r="11" spans="1:17" ht="63.75" x14ac:dyDescent="0.25">
      <c r="A11" s="18"/>
      <c r="B11" s="65">
        <v>5002955</v>
      </c>
      <c r="C11" s="20" t="s">
        <v>1997</v>
      </c>
      <c r="D11" s="20">
        <v>3000314</v>
      </c>
      <c r="E11" s="20" t="s">
        <v>1992</v>
      </c>
      <c r="F11" s="60">
        <v>56</v>
      </c>
      <c r="G11" s="20" t="s">
        <v>300</v>
      </c>
      <c r="H11" s="21">
        <v>34.421984999999999</v>
      </c>
      <c r="I11" s="22">
        <v>77.887209999999996</v>
      </c>
      <c r="J11" s="22">
        <f t="shared" si="0"/>
        <v>71.907807055880767</v>
      </c>
      <c r="K11" s="22">
        <v>28.104703581597278</v>
      </c>
      <c r="L11" s="22">
        <v>43.803103474283489</v>
      </c>
      <c r="M11" s="23">
        <f t="shared" si="1"/>
        <v>0.36083849429960679</v>
      </c>
      <c r="N11" s="24">
        <f t="shared" si="2"/>
        <v>0.92322997647342575</v>
      </c>
      <c r="O11" s="61">
        <v>79305</v>
      </c>
      <c r="P11" s="22">
        <v>81874</v>
      </c>
      <c r="Q11" s="24">
        <f t="shared" si="3"/>
        <v>1.0323939221991048</v>
      </c>
    </row>
    <row r="12" spans="1:17" ht="63.75" x14ac:dyDescent="0.25">
      <c r="A12" s="18"/>
      <c r="B12" s="65">
        <v>5004343</v>
      </c>
      <c r="C12" s="20" t="s">
        <v>1998</v>
      </c>
      <c r="D12" s="20">
        <v>3000314</v>
      </c>
      <c r="E12" s="20" t="s">
        <v>1992</v>
      </c>
      <c r="F12" s="60">
        <v>194</v>
      </c>
      <c r="G12" s="20" t="s">
        <v>773</v>
      </c>
      <c r="H12" s="21">
        <v>6.7293950000000002</v>
      </c>
      <c r="I12" s="22">
        <v>9.6016439999999967</v>
      </c>
      <c r="J12" s="22">
        <f t="shared" si="0"/>
        <v>7.779423207975924</v>
      </c>
      <c r="K12" s="22">
        <v>2.2939540157094598</v>
      </c>
      <c r="L12" s="22">
        <v>5.4854691922664642</v>
      </c>
      <c r="M12" s="23">
        <f t="shared" si="1"/>
        <v>0.23891262951526432</v>
      </c>
      <c r="N12" s="24">
        <f t="shared" si="2"/>
        <v>0.81021783436002492</v>
      </c>
      <c r="O12" s="61">
        <v>1765</v>
      </c>
      <c r="P12" s="22">
        <v>1556</v>
      </c>
      <c r="Q12" s="24">
        <f t="shared" si="3"/>
        <v>0.88158640226628893</v>
      </c>
    </row>
    <row r="13" spans="1:17" ht="63.75" x14ac:dyDescent="0.25">
      <c r="A13" s="18"/>
      <c r="B13" s="65">
        <v>5004344</v>
      </c>
      <c r="C13" s="20" t="s">
        <v>1999</v>
      </c>
      <c r="D13" s="20">
        <v>3000314</v>
      </c>
      <c r="E13" s="20" t="s">
        <v>1992</v>
      </c>
      <c r="F13" s="60">
        <v>88</v>
      </c>
      <c r="G13" s="20" t="s">
        <v>471</v>
      </c>
      <c r="H13" s="21">
        <v>40.243430999999994</v>
      </c>
      <c r="I13" s="22">
        <v>8.5102799999999998</v>
      </c>
      <c r="J13" s="22">
        <f t="shared" si="0"/>
        <v>6.8430327867686174</v>
      </c>
      <c r="K13" s="22">
        <v>4.4727845877150685</v>
      </c>
      <c r="L13" s="22">
        <v>2.3702481990535489</v>
      </c>
      <c r="M13" s="23">
        <f t="shared" si="1"/>
        <v>0.52557431573521296</v>
      </c>
      <c r="N13" s="24">
        <f t="shared" si="2"/>
        <v>0.80409020464292802</v>
      </c>
      <c r="O13" s="61">
        <v>19569</v>
      </c>
      <c r="P13" s="22">
        <v>16690</v>
      </c>
      <c r="Q13" s="24">
        <f t="shared" si="3"/>
        <v>0.85287955439726093</v>
      </c>
    </row>
    <row r="14" spans="1:17" ht="63.75" x14ac:dyDescent="0.25">
      <c r="A14" s="18"/>
      <c r="B14" s="65">
        <v>5004343</v>
      </c>
      <c r="C14" s="20" t="s">
        <v>1998</v>
      </c>
      <c r="D14" s="20">
        <v>3000584</v>
      </c>
      <c r="E14" s="20" t="s">
        <v>1993</v>
      </c>
      <c r="F14" s="60">
        <v>194</v>
      </c>
      <c r="G14" s="20" t="s">
        <v>773</v>
      </c>
      <c r="H14" s="21">
        <v>4.8662439999999991</v>
      </c>
      <c r="I14" s="22">
        <v>1.9169280000000004</v>
      </c>
      <c r="J14" s="22">
        <f t="shared" si="0"/>
        <v>1.4184804579126649</v>
      </c>
      <c r="K14" s="22">
        <v>0.80196270577289397</v>
      </c>
      <c r="L14" s="22">
        <v>0.61651775213977089</v>
      </c>
      <c r="M14" s="23">
        <f t="shared" si="1"/>
        <v>0.41835828250872947</v>
      </c>
      <c r="N14" s="24">
        <f t="shared" si="2"/>
        <v>0.73997586654932501</v>
      </c>
      <c r="O14" s="61">
        <v>725</v>
      </c>
      <c r="P14" s="22">
        <v>657</v>
      </c>
      <c r="Q14" s="24">
        <f t="shared" si="3"/>
        <v>0.90620689655172415</v>
      </c>
    </row>
    <row r="15" spans="1:17" ht="63.75" x14ac:dyDescent="0.25">
      <c r="A15" s="18"/>
      <c r="B15" s="65">
        <v>5004344</v>
      </c>
      <c r="C15" s="20" t="s">
        <v>1999</v>
      </c>
      <c r="D15" s="20">
        <v>3000584</v>
      </c>
      <c r="E15" s="20" t="s">
        <v>1993</v>
      </c>
      <c r="F15" s="60">
        <v>88</v>
      </c>
      <c r="G15" s="20" t="s">
        <v>471</v>
      </c>
      <c r="H15" s="21">
        <v>11.839290000000002</v>
      </c>
      <c r="I15" s="22">
        <v>5.8962330000000005</v>
      </c>
      <c r="J15" s="22">
        <f t="shared" si="0"/>
        <v>4.7275933821973819</v>
      </c>
      <c r="K15" s="22">
        <v>1.0224822317130828</v>
      </c>
      <c r="L15" s="22">
        <v>3.7051111504842993</v>
      </c>
      <c r="M15" s="23">
        <f t="shared" si="1"/>
        <v>0.17341279283113181</v>
      </c>
      <c r="N15" s="24">
        <f t="shared" si="2"/>
        <v>0.80179894217161729</v>
      </c>
      <c r="O15" s="61">
        <v>16358</v>
      </c>
      <c r="P15" s="22">
        <v>15225</v>
      </c>
      <c r="Q15" s="24">
        <f t="shared" si="3"/>
        <v>0.93073725394302487</v>
      </c>
    </row>
    <row r="16" spans="1:17" ht="63.75" x14ac:dyDescent="0.25">
      <c r="A16" s="18"/>
      <c r="B16" s="65">
        <v>5004345</v>
      </c>
      <c r="C16" s="20" t="s">
        <v>2000</v>
      </c>
      <c r="D16" s="20">
        <v>3000584</v>
      </c>
      <c r="E16" s="20" t="s">
        <v>1993</v>
      </c>
      <c r="F16" s="60">
        <v>79</v>
      </c>
      <c r="G16" s="20" t="s">
        <v>1994</v>
      </c>
      <c r="H16" s="21">
        <v>176.02746200000007</v>
      </c>
      <c r="I16" s="22">
        <v>153.82884999999996</v>
      </c>
      <c r="J16" s="22">
        <f t="shared" si="0"/>
        <v>149.4939007001085</v>
      </c>
      <c r="K16" s="22">
        <v>62.844611118052853</v>
      </c>
      <c r="L16" s="22">
        <v>86.649289582055644</v>
      </c>
      <c r="M16" s="23">
        <f t="shared" si="1"/>
        <v>0.40853592234520941</v>
      </c>
      <c r="N16" s="24">
        <f t="shared" si="2"/>
        <v>0.97181965996696029</v>
      </c>
      <c r="O16" s="61">
        <v>64554</v>
      </c>
      <c r="P16" s="22">
        <v>56281</v>
      </c>
      <c r="Q16" s="24">
        <f t="shared" si="3"/>
        <v>0.87184372773182139</v>
      </c>
    </row>
    <row r="17" spans="1:17" ht="63.75" x14ac:dyDescent="0.25">
      <c r="A17" s="18"/>
      <c r="B17" s="65">
        <v>5004501</v>
      </c>
      <c r="C17" s="20" t="s">
        <v>2001</v>
      </c>
      <c r="D17" s="20">
        <v>3000584</v>
      </c>
      <c r="E17" s="20" t="s">
        <v>1993</v>
      </c>
      <c r="F17" s="60">
        <v>182</v>
      </c>
      <c r="G17" s="20" t="s">
        <v>696</v>
      </c>
      <c r="H17" s="21">
        <v>32.313501000000002</v>
      </c>
      <c r="I17" s="22">
        <v>28.410488999999995</v>
      </c>
      <c r="J17" s="22">
        <f t="shared" si="0"/>
        <v>28.040927022317192</v>
      </c>
      <c r="K17" s="22">
        <v>3.7878947924764361</v>
      </c>
      <c r="L17" s="22">
        <v>24.253032229840755</v>
      </c>
      <c r="M17" s="23">
        <f t="shared" si="1"/>
        <v>0.13332733528368473</v>
      </c>
      <c r="N17" s="24">
        <f t="shared" si="2"/>
        <v>0.98699205854278671</v>
      </c>
      <c r="O17" s="61">
        <v>3487</v>
      </c>
      <c r="P17" s="22">
        <v>3202</v>
      </c>
      <c r="Q17" s="24">
        <f t="shared" si="3"/>
        <v>0.91826785202179528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2.8125450000000569</v>
      </c>
      <c r="I18" s="42">
        <f t="shared" ref="I18:L18" ca="1" si="4">OFFSET(I18,-MATCH("PROYECTOS",$A$8:$A$18,0)-1,0)-(OFFSET(I18,-MATCH("PROYECTOS",$A$8:$A$18,0),0))</f>
        <v>3.1122380000001044</v>
      </c>
      <c r="J18" s="42">
        <f t="shared" ca="1" si="4"/>
        <v>2.8939072986831889</v>
      </c>
      <c r="K18" s="42">
        <f t="shared" ca="1" si="4"/>
        <v>0.75588794494979084</v>
      </c>
      <c r="L18" s="42">
        <f t="shared" ca="1" si="4"/>
        <v>2.138019353733398</v>
      </c>
      <c r="M18" s="44">
        <f t="shared" ca="1" si="1"/>
        <v>0.24287600914511212</v>
      </c>
      <c r="N18" s="45">
        <f t="shared" ca="1" si="2"/>
        <v>0.92984768474746848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99</v>
      </c>
      <c r="B1" s="48" t="s">
        <v>232</v>
      </c>
      <c r="C1" s="47" t="s">
        <v>61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2004</v>
      </c>
      <c r="L2" s="1" t="s">
        <v>2012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43.982809999999994</v>
      </c>
      <c r="E6" s="15">
        <f ca="1">SUM(E7:OFFSET(E7,50,0))</f>
        <v>61.324172999999988</v>
      </c>
      <c r="F6" s="15">
        <f ca="1">SUM(F7:OFFSET(F7,50,0))</f>
        <v>60.133072308787618</v>
      </c>
      <c r="G6" s="15">
        <f ca="1">SUM(G7:OFFSET(G7,50,0))</f>
        <v>30.591213308027363</v>
      </c>
      <c r="H6" s="15">
        <f ca="1">SUM(H7:OFFSET(H7,50,0))</f>
        <v>29.541859000760255</v>
      </c>
      <c r="I6" s="16">
        <f ca="1">IFERROR(G6/E6,0)</f>
        <v>0.49884428621691107</v>
      </c>
      <c r="J6" s="17">
        <f ca="1">IFERROR(SUM(G6,H6)/E6,0)</f>
        <v>0.98057697914308006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3.4717800000000003</v>
      </c>
      <c r="E7" s="22">
        <v>4.1150099999999998</v>
      </c>
      <c r="F7" s="22">
        <f t="shared" ref="F7:F20" si="0">SUM(G7,H7)</f>
        <v>4.0713202142269438</v>
      </c>
      <c r="G7" s="22">
        <v>1.5270545362727717</v>
      </c>
      <c r="H7" s="22">
        <v>2.5442656779541721</v>
      </c>
      <c r="I7" s="23">
        <f t="shared" ref="I7:I20" si="1">IFERROR(G7/E7,0)</f>
        <v>0.3710937607132842</v>
      </c>
      <c r="J7" s="24">
        <f t="shared" ref="J7:J20" si="2">IFERROR(SUM(G7,H7)/E7,0)</f>
        <v>0.98938282391220045</v>
      </c>
      <c r="K7" s="5"/>
      <c r="L7" t="s">
        <v>247</v>
      </c>
      <c r="M7" s="6">
        <v>3.5547645059062347</v>
      </c>
      <c r="N7" s="72">
        <v>0.99999789182153875</v>
      </c>
    </row>
    <row r="8" spans="1:14" x14ac:dyDescent="0.25">
      <c r="A8" s="18"/>
      <c r="B8" s="51">
        <v>4</v>
      </c>
      <c r="C8" s="20" t="s">
        <v>247</v>
      </c>
      <c r="D8" s="21">
        <v>2.0007980000000001</v>
      </c>
      <c r="E8" s="22">
        <v>3.5547719999999998</v>
      </c>
      <c r="F8" s="22">
        <f t="shared" si="0"/>
        <v>3.5547645059062347</v>
      </c>
      <c r="G8" s="22">
        <v>2.3967153416888323</v>
      </c>
      <c r="H8" s="22">
        <v>1.1580491642174024</v>
      </c>
      <c r="I8" s="23">
        <f t="shared" si="1"/>
        <v>0.67422477213414322</v>
      </c>
      <c r="J8" s="24">
        <f t="shared" si="2"/>
        <v>0.99999789182153875</v>
      </c>
      <c r="K8" s="5"/>
      <c r="L8" t="s">
        <v>254</v>
      </c>
      <c r="M8" s="6">
        <v>2.311045493115671</v>
      </c>
      <c r="N8" s="72">
        <v>0.99999588634440606</v>
      </c>
    </row>
    <row r="9" spans="1:14" x14ac:dyDescent="0.25">
      <c r="A9" s="18"/>
      <c r="B9" s="51">
        <v>6</v>
      </c>
      <c r="C9" s="20" t="s">
        <v>249</v>
      </c>
      <c r="D9" s="21">
        <v>1.7506980000000001</v>
      </c>
      <c r="E9" s="22">
        <v>1.6461440000000001</v>
      </c>
      <c r="F9" s="22">
        <f t="shared" si="0"/>
        <v>1.6373961251811124</v>
      </c>
      <c r="G9" s="22">
        <v>0.86623532249359414</v>
      </c>
      <c r="H9" s="22">
        <v>0.7711608026875183</v>
      </c>
      <c r="I9" s="23">
        <f t="shared" si="1"/>
        <v>0.52622086676110602</v>
      </c>
      <c r="J9" s="24">
        <f t="shared" si="2"/>
        <v>0.99468583865148641</v>
      </c>
      <c r="K9" s="5"/>
      <c r="L9" t="s">
        <v>266</v>
      </c>
      <c r="M9" s="6">
        <v>0.33935062028467655</v>
      </c>
      <c r="N9" s="72">
        <v>0.99998120057837769</v>
      </c>
    </row>
    <row r="10" spans="1:14" x14ac:dyDescent="0.25">
      <c r="A10" s="18"/>
      <c r="B10" s="51">
        <v>7</v>
      </c>
      <c r="C10" s="20" t="s">
        <v>250</v>
      </c>
      <c r="D10" s="21">
        <v>3.1277510000000004</v>
      </c>
      <c r="E10" s="22">
        <v>3.7978420000000002</v>
      </c>
      <c r="F10" s="22">
        <f t="shared" si="0"/>
        <v>3.7297191787074553</v>
      </c>
      <c r="G10" s="22">
        <v>2.0799463943112642</v>
      </c>
      <c r="H10" s="22">
        <v>1.6497727843961911</v>
      </c>
      <c r="I10" s="23">
        <f t="shared" si="1"/>
        <v>0.54766533055120881</v>
      </c>
      <c r="J10" s="24">
        <f t="shared" si="2"/>
        <v>0.98206275529826015</v>
      </c>
      <c r="K10" s="5"/>
      <c r="L10" t="s">
        <v>255</v>
      </c>
      <c r="M10" s="6">
        <v>1.1949367433350488</v>
      </c>
      <c r="N10" s="72">
        <v>0.99980650698064921</v>
      </c>
    </row>
    <row r="11" spans="1:14" x14ac:dyDescent="0.25">
      <c r="A11" s="18"/>
      <c r="B11" s="51">
        <v>8</v>
      </c>
      <c r="C11" s="20" t="s">
        <v>251</v>
      </c>
      <c r="D11" s="21">
        <v>1.6606510000000001</v>
      </c>
      <c r="E11" s="22">
        <v>2.1682900000000003</v>
      </c>
      <c r="F11" s="22">
        <f t="shared" si="0"/>
        <v>2.1674079209769843</v>
      </c>
      <c r="G11" s="22">
        <v>1.4229916006006533</v>
      </c>
      <c r="H11" s="22">
        <v>0.74441632037633099</v>
      </c>
      <c r="I11" s="23">
        <f t="shared" si="1"/>
        <v>0.65627365370898416</v>
      </c>
      <c r="J11" s="24">
        <f t="shared" si="2"/>
        <v>0.99959319139828351</v>
      </c>
      <c r="K11" s="5"/>
      <c r="L11" t="s">
        <v>256</v>
      </c>
      <c r="M11" s="6">
        <v>4.559012821802753</v>
      </c>
      <c r="N11" s="72">
        <v>0.99977211264317889</v>
      </c>
    </row>
    <row r="12" spans="1:14" x14ac:dyDescent="0.25">
      <c r="A12" s="18"/>
      <c r="B12" s="51">
        <v>11</v>
      </c>
      <c r="C12" s="20" t="s">
        <v>254</v>
      </c>
      <c r="D12" s="21">
        <v>2.8659909999999997</v>
      </c>
      <c r="E12" s="22">
        <v>2.3110549999999996</v>
      </c>
      <c r="F12" s="22">
        <f t="shared" si="0"/>
        <v>2.311045493115671</v>
      </c>
      <c r="G12" s="22">
        <v>1.2091930323513225</v>
      </c>
      <c r="H12" s="22">
        <v>1.1018524607643485</v>
      </c>
      <c r="I12" s="23">
        <f t="shared" si="1"/>
        <v>0.52322122682122352</v>
      </c>
      <c r="J12" s="24">
        <f t="shared" si="2"/>
        <v>0.99999588634440606</v>
      </c>
      <c r="K12" s="5"/>
      <c r="L12" t="s">
        <v>251</v>
      </c>
      <c r="M12" s="6">
        <v>2.1674079209769843</v>
      </c>
      <c r="N12" s="72">
        <v>0.99959319139828351</v>
      </c>
    </row>
    <row r="13" spans="1:14" x14ac:dyDescent="0.25">
      <c r="A13" s="18"/>
      <c r="B13" s="51">
        <v>12</v>
      </c>
      <c r="C13" s="20" t="s">
        <v>255</v>
      </c>
      <c r="D13" s="21">
        <v>1.625178</v>
      </c>
      <c r="E13" s="22">
        <v>1.1951680000000002</v>
      </c>
      <c r="F13" s="22">
        <f t="shared" si="0"/>
        <v>1.1949367433350488</v>
      </c>
      <c r="G13" s="22">
        <v>0.72790289902332006</v>
      </c>
      <c r="H13" s="22">
        <v>0.46703384431172879</v>
      </c>
      <c r="I13" s="23">
        <f t="shared" si="1"/>
        <v>0.60903814277433799</v>
      </c>
      <c r="J13" s="24">
        <f t="shared" si="2"/>
        <v>0.99980650698064921</v>
      </c>
      <c r="K13" s="5"/>
      <c r="L13" t="s">
        <v>257</v>
      </c>
      <c r="M13" s="6">
        <v>3.2407169929647353</v>
      </c>
      <c r="N13" s="72">
        <v>0.99953796801406924</v>
      </c>
    </row>
    <row r="14" spans="1:14" x14ac:dyDescent="0.25">
      <c r="A14" s="18"/>
      <c r="B14" s="51">
        <v>13</v>
      </c>
      <c r="C14" s="20" t="s">
        <v>256</v>
      </c>
      <c r="D14" s="21">
        <v>2.8278819999999998</v>
      </c>
      <c r="E14" s="22">
        <v>4.5600519999999998</v>
      </c>
      <c r="F14" s="22">
        <f t="shared" si="0"/>
        <v>4.559012821802753</v>
      </c>
      <c r="G14" s="22">
        <v>2.7264764629508136</v>
      </c>
      <c r="H14" s="22">
        <v>1.8325363588519394</v>
      </c>
      <c r="I14" s="23">
        <f t="shared" si="1"/>
        <v>0.59790468682173226</v>
      </c>
      <c r="J14" s="24">
        <f t="shared" si="2"/>
        <v>0.99977211264317889</v>
      </c>
      <c r="K14" s="5"/>
      <c r="L14" t="s">
        <v>249</v>
      </c>
      <c r="M14" s="6">
        <v>1.6373961251811124</v>
      </c>
      <c r="N14" s="72">
        <v>0.99468583865148641</v>
      </c>
    </row>
    <row r="15" spans="1:14" x14ac:dyDescent="0.25">
      <c r="A15" s="18"/>
      <c r="B15" s="51">
        <v>14</v>
      </c>
      <c r="C15" s="20" t="s">
        <v>257</v>
      </c>
      <c r="D15" s="21">
        <v>3.4178080000000004</v>
      </c>
      <c r="E15" s="22">
        <v>3.2422149999999998</v>
      </c>
      <c r="F15" s="22">
        <f t="shared" si="0"/>
        <v>3.2407169929647353</v>
      </c>
      <c r="G15" s="22">
        <v>2.0408870266983286</v>
      </c>
      <c r="H15" s="22">
        <v>1.1998299662664067</v>
      </c>
      <c r="I15" s="23">
        <f t="shared" si="1"/>
        <v>0.62947306908959733</v>
      </c>
      <c r="J15" s="24">
        <f t="shared" si="2"/>
        <v>0.99953796801406924</v>
      </c>
      <c r="K15" s="5"/>
      <c r="L15" t="s">
        <v>245</v>
      </c>
      <c r="M15" s="6">
        <v>4.0713202142269438</v>
      </c>
      <c r="N15" s="72">
        <v>0.98938282391220045</v>
      </c>
    </row>
    <row r="16" spans="1:14" x14ac:dyDescent="0.25">
      <c r="A16" s="18"/>
      <c r="B16" s="51">
        <v>15</v>
      </c>
      <c r="C16" s="20" t="s">
        <v>258</v>
      </c>
      <c r="D16" s="21">
        <v>20.480402999999999</v>
      </c>
      <c r="E16" s="22">
        <v>32.281529999999997</v>
      </c>
      <c r="F16" s="22">
        <f t="shared" si="0"/>
        <v>31.480958335754622</v>
      </c>
      <c r="G16" s="22">
        <v>15.497484311286826</v>
      </c>
      <c r="H16" s="22">
        <v>15.983474024467796</v>
      </c>
      <c r="I16" s="23">
        <f t="shared" si="1"/>
        <v>0.48007279429713606</v>
      </c>
      <c r="J16" s="24">
        <f t="shared" si="2"/>
        <v>0.97520031844075006</v>
      </c>
      <c r="K16" s="5"/>
      <c r="L16" t="s">
        <v>261</v>
      </c>
      <c r="M16" s="6">
        <v>0.26126611486688489</v>
      </c>
      <c r="N16" s="72">
        <v>0.98592846984616633</v>
      </c>
    </row>
    <row r="17" spans="1:14" x14ac:dyDescent="0.25">
      <c r="A17" s="18"/>
      <c r="B17" s="51">
        <v>18</v>
      </c>
      <c r="C17" s="20" t="s">
        <v>261</v>
      </c>
      <c r="D17" s="21">
        <v>0.75387000000000004</v>
      </c>
      <c r="E17" s="22">
        <v>0.26499500000000004</v>
      </c>
      <c r="F17" s="22">
        <f t="shared" si="0"/>
        <v>0.26126611486688489</v>
      </c>
      <c r="G17" s="22">
        <v>9.6326380349637475E-2</v>
      </c>
      <c r="H17" s="22">
        <v>0.16493973451724742</v>
      </c>
      <c r="I17" s="23">
        <f t="shared" si="1"/>
        <v>0.36350263344454598</v>
      </c>
      <c r="J17" s="24">
        <f t="shared" si="2"/>
        <v>0.98592846984616633</v>
      </c>
      <c r="K17" s="5"/>
      <c r="L17" t="s">
        <v>250</v>
      </c>
      <c r="M17" s="6">
        <v>3.7297191787074553</v>
      </c>
      <c r="N17" s="72">
        <v>0.98206275529826015</v>
      </c>
    </row>
    <row r="18" spans="1:14" x14ac:dyDescent="0.25">
      <c r="A18" s="18"/>
      <c r="B18" s="51">
        <v>23</v>
      </c>
      <c r="C18" s="20" t="s">
        <v>266</v>
      </c>
      <c r="D18" s="21">
        <v>0</v>
      </c>
      <c r="E18" s="22">
        <v>0.33935700000000002</v>
      </c>
      <c r="F18" s="22">
        <f t="shared" si="0"/>
        <v>0.33935062028467655</v>
      </c>
      <c r="G18" s="22">
        <v>0</v>
      </c>
      <c r="H18" s="22">
        <v>0.33935062028467655</v>
      </c>
      <c r="I18" s="23">
        <f t="shared" si="1"/>
        <v>0</v>
      </c>
      <c r="J18" s="24">
        <f t="shared" si="2"/>
        <v>0.99998120057837769</v>
      </c>
      <c r="K18" s="5"/>
      <c r="L18" t="s">
        <v>258</v>
      </c>
      <c r="M18" s="6">
        <v>31.480958335754622</v>
      </c>
      <c r="N18" s="72">
        <v>0.97520031844075006</v>
      </c>
    </row>
    <row r="19" spans="1:14" x14ac:dyDescent="0.25">
      <c r="A19" s="18"/>
      <c r="B19" s="51">
        <v>24</v>
      </c>
      <c r="C19" s="20" t="s">
        <v>267</v>
      </c>
      <c r="D19" s="21">
        <v>0</v>
      </c>
      <c r="E19" s="22">
        <v>0.87771999999999994</v>
      </c>
      <c r="F19" s="22">
        <f t="shared" si="0"/>
        <v>0.81814433839463163</v>
      </c>
      <c r="G19" s="22">
        <v>0</v>
      </c>
      <c r="H19" s="22">
        <v>0.81814433839463163</v>
      </c>
      <c r="I19" s="23">
        <f t="shared" si="1"/>
        <v>0</v>
      </c>
      <c r="J19" s="24">
        <f t="shared" si="2"/>
        <v>0.93212452535504675</v>
      </c>
      <c r="K19" s="5"/>
      <c r="L19" t="s">
        <v>267</v>
      </c>
      <c r="M19" s="6">
        <v>0.81814433839463163</v>
      </c>
      <c r="N19" s="72">
        <v>0.93212452535504675</v>
      </c>
    </row>
    <row r="20" spans="1:14" ht="15.75" thickBot="1" x14ac:dyDescent="0.3">
      <c r="A20" s="25"/>
      <c r="B20" s="52">
        <v>25</v>
      </c>
      <c r="C20" s="27" t="s">
        <v>268</v>
      </c>
      <c r="D20" s="28">
        <v>0</v>
      </c>
      <c r="E20" s="29">
        <v>0.97002299999999997</v>
      </c>
      <c r="F20" s="29">
        <f t="shared" si="0"/>
        <v>0.76703290326986462</v>
      </c>
      <c r="G20" s="29">
        <v>0</v>
      </c>
      <c r="H20" s="29">
        <v>0.76703290326986462</v>
      </c>
      <c r="I20" s="30">
        <f t="shared" si="1"/>
        <v>0</v>
      </c>
      <c r="J20" s="31">
        <f t="shared" si="2"/>
        <v>0.79073682095152864</v>
      </c>
      <c r="K20" s="5"/>
      <c r="L20" t="s">
        <v>268</v>
      </c>
      <c r="M20" s="6">
        <v>0.76703290326986462</v>
      </c>
      <c r="N20" s="72">
        <v>0.79073682095152864</v>
      </c>
    </row>
    <row r="21" spans="1:14" x14ac:dyDescent="0.25">
      <c r="M21" s="6"/>
      <c r="N21" s="72"/>
    </row>
    <row r="22" spans="1:14" x14ac:dyDescent="0.25">
      <c r="M22" s="6"/>
      <c r="N22" s="72"/>
    </row>
    <row r="23" spans="1:14" x14ac:dyDescent="0.25">
      <c r="M23" s="6"/>
      <c r="N23" s="72"/>
    </row>
    <row r="24" spans="1:14" x14ac:dyDescent="0.25">
      <c r="M24" s="6"/>
      <c r="N24" s="72"/>
    </row>
    <row r="25" spans="1:14" x14ac:dyDescent="0.25">
      <c r="M25" s="6"/>
      <c r="N25" s="72"/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99</v>
      </c>
      <c r="B1" s="53" t="s">
        <v>232</v>
      </c>
      <c r="C1" s="47" t="s">
        <v>61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2005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43.982809999999994</v>
      </c>
      <c r="E6" s="15">
        <v>61.324172999999988</v>
      </c>
      <c r="F6" s="15">
        <v>60.133072308787618</v>
      </c>
      <c r="G6" s="15">
        <v>30.591213308027363</v>
      </c>
      <c r="H6" s="15">
        <v>29.541859000760255</v>
      </c>
      <c r="I6" s="16">
        <v>0.49884428621691107</v>
      </c>
      <c r="J6" s="17">
        <v>0.98057697914308006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43.982810000000008</v>
      </c>
      <c r="E7" s="36">
        <f ca="1">SUM(E8:OFFSET(E6,MATCH("GOBIERNOS REGIONALES",$A$8:$A$50,0),0))</f>
        <v>61.324173000000016</v>
      </c>
      <c r="F7" s="36">
        <f ca="1">SUM(F8:OFFSET(F6,MATCH("GOBIERNOS REGIONALES",$A$8:$A$50,0),0))</f>
        <v>60.133072308787618</v>
      </c>
      <c r="G7" s="36">
        <f ca="1">SUM(G8:OFFSET(G6,MATCH("GOBIERNOS REGIONALES",$A$8:$A$50,0),0))</f>
        <v>30.591213308027363</v>
      </c>
      <c r="H7" s="36">
        <f ca="1">SUM(H8:OFFSET(H6,MATCH("GOBIERNOS REGIONALES",$A$8:$A$50,0),0))</f>
        <v>29.541859000760255</v>
      </c>
      <c r="I7" s="37">
        <f ca="1">IFERROR(G7/E7,0)</f>
        <v>0.49884428621691085</v>
      </c>
      <c r="J7" s="38">
        <f ca="1">IFERROR(SUM(G7,H7)/E7,0)</f>
        <v>0.98057697914307951</v>
      </c>
      <c r="K7" s="5"/>
    </row>
    <row r="8" spans="1:11" x14ac:dyDescent="0.25">
      <c r="A8" s="18"/>
      <c r="B8" s="19">
        <v>4</v>
      </c>
      <c r="C8" s="20" t="s">
        <v>101</v>
      </c>
      <c r="D8" s="21">
        <v>43.982810000000008</v>
      </c>
      <c r="E8" s="22">
        <v>61.324173000000016</v>
      </c>
      <c r="F8" s="22">
        <f t="shared" ref="F8:F10" si="0">SUM(G8,H8)</f>
        <v>60.133072308787618</v>
      </c>
      <c r="G8" s="22">
        <v>30.591213308027363</v>
      </c>
      <c r="H8" s="22">
        <v>29.541859000760255</v>
      </c>
      <c r="I8" s="23">
        <f t="shared" ref="I8:I10" si="1">IFERROR(G8/E8,0)</f>
        <v>0.49884428621691085</v>
      </c>
      <c r="J8" s="24">
        <f t="shared" ref="J8:J10" si="2">IFERROR(SUM(G8,H8)/E8,0)</f>
        <v>0.98057697914307951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99</v>
      </c>
      <c r="B1" s="47" t="s">
        <v>232</v>
      </c>
      <c r="C1" s="47" t="s">
        <v>61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2006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43.982809999999994</v>
      </c>
      <c r="G6" s="15">
        <v>61.324172999999988</v>
      </c>
      <c r="H6" s="15">
        <v>60.133072308787618</v>
      </c>
      <c r="I6" s="15">
        <v>30.591213308027363</v>
      </c>
      <c r="J6" s="15">
        <v>29.541859000760255</v>
      </c>
      <c r="K6" s="16">
        <v>0.49884428621691107</v>
      </c>
      <c r="L6" s="17">
        <v>0.98057697914308006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43.982810000000015</v>
      </c>
      <c r="G7" s="36">
        <f ca="1">SUM(G8:OFFSET(G6,MATCH("PROYECTOS",$A$8:$A$50,0),0))</f>
        <v>61.324173000000009</v>
      </c>
      <c r="H7" s="36">
        <f ca="1">SUM(H8:OFFSET(H6,MATCH("PROYECTOS",$A$8:$A$50,0),0))</f>
        <v>60.133072308787618</v>
      </c>
      <c r="I7" s="36">
        <f ca="1">SUM(I8:OFFSET(I6,MATCH("PROYECTOS",$A$8:$A$50,0),0))</f>
        <v>30.591213308027363</v>
      </c>
      <c r="J7" s="36">
        <f ca="1">SUM(J8:OFFSET(J6,MATCH("PROYECTOS",$A$8:$A$50,0),0))</f>
        <v>29.541859000760255</v>
      </c>
      <c r="K7" s="37">
        <f ca="1">IFERROR(I7/G7,0)</f>
        <v>0.4988442862169109</v>
      </c>
      <c r="L7" s="38">
        <f ca="1">IFERROR(SUM(I7,J7)/G7,0)</f>
        <v>0.98057697914307962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0.53059199999999995</v>
      </c>
      <c r="G8" s="22">
        <v>0.92494699999999996</v>
      </c>
      <c r="H8" s="22">
        <f t="shared" ref="H8:H11" si="0">SUM(I8,J8)</f>
        <v>0.82159689057152718</v>
      </c>
      <c r="I8" s="22">
        <v>0.14021870994474739</v>
      </c>
      <c r="J8" s="22">
        <v>0.68137818062677979</v>
      </c>
      <c r="K8" s="23">
        <f t="shared" ref="K8:K12" si="1">IFERROR(I8/G8,0)</f>
        <v>0.15159648060348041</v>
      </c>
      <c r="L8" s="24">
        <f t="shared" ref="L8:L12" si="2">IFERROR(SUM(I8,J8)/G8,0)</f>
        <v>0.88826374978407108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3000511</v>
      </c>
      <c r="C9" s="20" t="s">
        <v>1469</v>
      </c>
      <c r="D9" s="60">
        <v>533</v>
      </c>
      <c r="E9" s="20" t="s">
        <v>672</v>
      </c>
      <c r="F9" s="21">
        <v>39.32171000000001</v>
      </c>
      <c r="G9" s="22">
        <v>53.498157000000006</v>
      </c>
      <c r="H9" s="22">
        <f t="shared" si="0"/>
        <v>52.790949522338437</v>
      </c>
      <c r="I9" s="22">
        <v>29.886791618118878</v>
      </c>
      <c r="J9" s="22">
        <v>22.904157904219559</v>
      </c>
      <c r="K9" s="23">
        <f t="shared" si="1"/>
        <v>0.55865086376936079</v>
      </c>
      <c r="L9" s="24">
        <f t="shared" si="2"/>
        <v>0.98678071325594319</v>
      </c>
      <c r="M9" s="61"/>
      <c r="N9" s="22"/>
      <c r="O9" s="24" t="str">
        <f t="shared" ref="O9:O11" si="3">IFERROR(N9/M9,".")</f>
        <v>.</v>
      </c>
    </row>
    <row r="10" spans="1:15" ht="25.5" x14ac:dyDescent="0.25">
      <c r="A10" s="18"/>
      <c r="B10" s="20">
        <v>3000512</v>
      </c>
      <c r="C10" s="20" t="s">
        <v>1470</v>
      </c>
      <c r="D10" s="60">
        <v>88</v>
      </c>
      <c r="E10" s="20" t="s">
        <v>471</v>
      </c>
      <c r="F10" s="21">
        <v>0.62233100000000008</v>
      </c>
      <c r="G10" s="22">
        <v>0.78758300000000026</v>
      </c>
      <c r="H10" s="22">
        <f t="shared" si="0"/>
        <v>0.7314011956914328</v>
      </c>
      <c r="I10" s="22">
        <v>0.14309999824035913</v>
      </c>
      <c r="J10" s="22">
        <v>0.58830119745107368</v>
      </c>
      <c r="K10" s="23">
        <f t="shared" si="1"/>
        <v>0.18169513338957174</v>
      </c>
      <c r="L10" s="24">
        <f t="shared" si="2"/>
        <v>0.9286655446999651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3000513</v>
      </c>
      <c r="C11" s="20" t="s">
        <v>1471</v>
      </c>
      <c r="D11" s="60">
        <v>538</v>
      </c>
      <c r="E11" s="20" t="s">
        <v>1472</v>
      </c>
      <c r="F11" s="21">
        <v>3.5081769999999999</v>
      </c>
      <c r="G11" s="22">
        <v>6.1134859999999991</v>
      </c>
      <c r="H11" s="22">
        <f t="shared" si="0"/>
        <v>5.7891247001862212</v>
      </c>
      <c r="I11" s="22">
        <v>0.42110298172337934</v>
      </c>
      <c r="J11" s="22">
        <v>5.3680217184628418</v>
      </c>
      <c r="K11" s="23">
        <f t="shared" si="1"/>
        <v>6.8880992239677891E-2</v>
      </c>
      <c r="L11" s="24">
        <f t="shared" si="2"/>
        <v>0.94694331518649455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0</v>
      </c>
      <c r="H12" s="43">
        <f t="shared" ca="1" si="4"/>
        <v>0</v>
      </c>
      <c r="I12" s="43">
        <f t="shared" ca="1" si="4"/>
        <v>0</v>
      </c>
      <c r="J12" s="43">
        <f t="shared" ca="1" si="4"/>
        <v>0</v>
      </c>
      <c r="K12" s="44">
        <f t="shared" ca="1" si="1"/>
        <v>0</v>
      </c>
      <c r="L12" s="45">
        <f t="shared" ca="1" si="2"/>
        <v>0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2013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2"/>
  <sheetViews>
    <sheetView topLeftCell="A308" workbookViewId="0">
      <selection activeCell="L6" sqref="L6:P3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16</v>
      </c>
      <c r="B1" s="47" t="s">
        <v>232</v>
      </c>
      <c r="C1" s="47" t="s">
        <v>438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486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89.25" x14ac:dyDescent="0.25">
      <c r="A6" s="18"/>
      <c r="B6" s="20">
        <v>5000069</v>
      </c>
      <c r="C6" s="20" t="s">
        <v>478</v>
      </c>
      <c r="D6" s="20">
        <v>3043959</v>
      </c>
      <c r="E6" s="20" t="s">
        <v>457</v>
      </c>
      <c r="F6" s="20">
        <v>259</v>
      </c>
      <c r="G6" s="20" t="s">
        <v>296</v>
      </c>
      <c r="H6" s="20">
        <v>11</v>
      </c>
      <c r="I6" s="20" t="s">
        <v>109</v>
      </c>
      <c r="J6" s="20">
        <v>124</v>
      </c>
      <c r="K6" s="20" t="s">
        <v>342</v>
      </c>
      <c r="L6" s="66">
        <v>6.8560849999999984</v>
      </c>
      <c r="M6" s="67">
        <v>5.8963589999999986</v>
      </c>
      <c r="N6" s="68">
        <v>5.8927280250936747</v>
      </c>
      <c r="O6" s="67">
        <v>1018708</v>
      </c>
      <c r="P6" s="68">
        <v>1018708</v>
      </c>
    </row>
    <row r="7" spans="1:16" ht="51" x14ac:dyDescent="0.25">
      <c r="A7" s="18"/>
      <c r="B7" s="20">
        <v>5000069</v>
      </c>
      <c r="C7" s="20" t="s">
        <v>478</v>
      </c>
      <c r="D7" s="20">
        <v>3043959</v>
      </c>
      <c r="E7" s="20" t="s">
        <v>457</v>
      </c>
      <c r="F7" s="20">
        <v>259</v>
      </c>
      <c r="G7" s="20" t="s">
        <v>296</v>
      </c>
      <c r="H7" s="20">
        <v>131</v>
      </c>
      <c r="I7" s="20" t="s">
        <v>141</v>
      </c>
      <c r="J7" s="20">
        <v>131</v>
      </c>
      <c r="K7" s="20" t="s">
        <v>343</v>
      </c>
      <c r="L7" s="66">
        <v>1.449935</v>
      </c>
      <c r="M7" s="67">
        <v>1.3790280000000001</v>
      </c>
      <c r="N7" s="68">
        <v>1.3725067693740129</v>
      </c>
      <c r="O7" s="67">
        <v>450840</v>
      </c>
      <c r="P7" s="68">
        <v>396110</v>
      </c>
    </row>
    <row r="8" spans="1:16" ht="63.75" x14ac:dyDescent="0.25">
      <c r="A8" s="18"/>
      <c r="B8" s="20">
        <v>5000069</v>
      </c>
      <c r="C8" s="20" t="s">
        <v>478</v>
      </c>
      <c r="D8" s="20">
        <v>3043959</v>
      </c>
      <c r="E8" s="20" t="s">
        <v>457</v>
      </c>
      <c r="F8" s="20">
        <v>259</v>
      </c>
      <c r="G8" s="20" t="s">
        <v>296</v>
      </c>
      <c r="H8" s="20">
        <v>137</v>
      </c>
      <c r="I8" s="20" t="s">
        <v>144</v>
      </c>
      <c r="J8" s="20">
        <v>137</v>
      </c>
      <c r="K8" s="20" t="s">
        <v>345</v>
      </c>
      <c r="L8" s="66">
        <v>4.4842719999999971</v>
      </c>
      <c r="M8" s="67">
        <v>5.5487600000000006</v>
      </c>
      <c r="N8" s="68">
        <v>5.1400765556241979</v>
      </c>
      <c r="O8" s="67">
        <v>2000179</v>
      </c>
      <c r="P8" s="68">
        <v>2045525</v>
      </c>
    </row>
    <row r="9" spans="1:16" ht="51" x14ac:dyDescent="0.25">
      <c r="A9" s="18"/>
      <c r="B9" s="20">
        <v>5000069</v>
      </c>
      <c r="C9" s="20" t="s">
        <v>478</v>
      </c>
      <c r="D9" s="20">
        <v>3043959</v>
      </c>
      <c r="E9" s="20" t="s">
        <v>457</v>
      </c>
      <c r="F9" s="20">
        <v>259</v>
      </c>
      <c r="G9" s="20" t="s">
        <v>296</v>
      </c>
      <c r="H9" s="20">
        <v>440</v>
      </c>
      <c r="I9" s="20" t="s">
        <v>205</v>
      </c>
      <c r="J9" s="20">
        <v>440</v>
      </c>
      <c r="K9" s="20" t="s">
        <v>346</v>
      </c>
      <c r="L9" s="66">
        <v>0.25464799999999999</v>
      </c>
      <c r="M9" s="67">
        <v>0.26221500000000003</v>
      </c>
      <c r="N9" s="68">
        <v>0.26084555791021558</v>
      </c>
      <c r="O9" s="67">
        <v>229488</v>
      </c>
      <c r="P9" s="68">
        <v>217359</v>
      </c>
    </row>
    <row r="10" spans="1:16" ht="51" x14ac:dyDescent="0.25">
      <c r="A10" s="18"/>
      <c r="B10" s="20">
        <v>5000069</v>
      </c>
      <c r="C10" s="20" t="s">
        <v>478</v>
      </c>
      <c r="D10" s="20">
        <v>3043959</v>
      </c>
      <c r="E10" s="20" t="s">
        <v>457</v>
      </c>
      <c r="F10" s="20">
        <v>259</v>
      </c>
      <c r="G10" s="20" t="s">
        <v>296</v>
      </c>
      <c r="H10" s="20">
        <v>441</v>
      </c>
      <c r="I10" s="20" t="s">
        <v>206</v>
      </c>
      <c r="J10" s="20">
        <v>441</v>
      </c>
      <c r="K10" s="20" t="s">
        <v>347</v>
      </c>
      <c r="L10" s="66">
        <v>1.3845139999999982</v>
      </c>
      <c r="M10" s="67">
        <v>1.609391</v>
      </c>
      <c r="N10" s="68">
        <v>1.6066709327860735</v>
      </c>
      <c r="O10" s="67">
        <v>532537</v>
      </c>
      <c r="P10" s="68">
        <v>722900</v>
      </c>
    </row>
    <row r="11" spans="1:16" ht="51" x14ac:dyDescent="0.25">
      <c r="A11" s="18"/>
      <c r="B11" s="20">
        <v>5000069</v>
      </c>
      <c r="C11" s="20" t="s">
        <v>478</v>
      </c>
      <c r="D11" s="20">
        <v>3043959</v>
      </c>
      <c r="E11" s="20" t="s">
        <v>457</v>
      </c>
      <c r="F11" s="20">
        <v>259</v>
      </c>
      <c r="G11" s="20" t="s">
        <v>296</v>
      </c>
      <c r="H11" s="20">
        <v>442</v>
      </c>
      <c r="I11" s="20" t="s">
        <v>207</v>
      </c>
      <c r="J11" s="20">
        <v>442</v>
      </c>
      <c r="K11" s="20" t="s">
        <v>348</v>
      </c>
      <c r="L11" s="66">
        <v>0.175427</v>
      </c>
      <c r="M11" s="67">
        <v>0.20726900000000001</v>
      </c>
      <c r="N11" s="68">
        <v>0.20417099519545445</v>
      </c>
      <c r="O11" s="67">
        <v>125423</v>
      </c>
      <c r="P11" s="68">
        <v>107556</v>
      </c>
    </row>
    <row r="12" spans="1:16" ht="51" x14ac:dyDescent="0.25">
      <c r="A12" s="18"/>
      <c r="B12" s="20">
        <v>5000069</v>
      </c>
      <c r="C12" s="20" t="s">
        <v>478</v>
      </c>
      <c r="D12" s="20">
        <v>3043959</v>
      </c>
      <c r="E12" s="20" t="s">
        <v>457</v>
      </c>
      <c r="F12" s="20">
        <v>259</v>
      </c>
      <c r="G12" s="20" t="s">
        <v>296</v>
      </c>
      <c r="H12" s="20">
        <v>443</v>
      </c>
      <c r="I12" s="20" t="s">
        <v>208</v>
      </c>
      <c r="J12" s="20">
        <v>443</v>
      </c>
      <c r="K12" s="20" t="s">
        <v>349</v>
      </c>
      <c r="L12" s="66">
        <v>1.5312029999999999</v>
      </c>
      <c r="M12" s="67">
        <v>1.699111</v>
      </c>
      <c r="N12" s="68">
        <v>1.6715427843155339</v>
      </c>
      <c r="O12" s="67">
        <v>3354848</v>
      </c>
      <c r="P12" s="68">
        <v>559164</v>
      </c>
    </row>
    <row r="13" spans="1:16" ht="51" x14ac:dyDescent="0.25">
      <c r="A13" s="18"/>
      <c r="B13" s="20">
        <v>5000069</v>
      </c>
      <c r="C13" s="20" t="s">
        <v>478</v>
      </c>
      <c r="D13" s="20">
        <v>3043959</v>
      </c>
      <c r="E13" s="20" t="s">
        <v>457</v>
      </c>
      <c r="F13" s="20">
        <v>259</v>
      </c>
      <c r="G13" s="20" t="s">
        <v>296</v>
      </c>
      <c r="H13" s="20">
        <v>444</v>
      </c>
      <c r="I13" s="20" t="s">
        <v>209</v>
      </c>
      <c r="J13" s="20">
        <v>444</v>
      </c>
      <c r="K13" s="20" t="s">
        <v>350</v>
      </c>
      <c r="L13" s="66">
        <v>0.87382799999999983</v>
      </c>
      <c r="M13" s="67">
        <v>1.2228719999999997</v>
      </c>
      <c r="N13" s="68">
        <v>1.2120053869839467</v>
      </c>
      <c r="O13" s="67">
        <v>814082</v>
      </c>
      <c r="P13" s="68">
        <v>748218</v>
      </c>
    </row>
    <row r="14" spans="1:16" ht="51" x14ac:dyDescent="0.25">
      <c r="A14" s="18"/>
      <c r="B14" s="20">
        <v>5000069</v>
      </c>
      <c r="C14" s="20" t="s">
        <v>478</v>
      </c>
      <c r="D14" s="20">
        <v>3043959</v>
      </c>
      <c r="E14" s="20" t="s">
        <v>457</v>
      </c>
      <c r="F14" s="20">
        <v>259</v>
      </c>
      <c r="G14" s="20" t="s">
        <v>296</v>
      </c>
      <c r="H14" s="20">
        <v>445</v>
      </c>
      <c r="I14" s="20" t="s">
        <v>210</v>
      </c>
      <c r="J14" s="20">
        <v>445</v>
      </c>
      <c r="K14" s="20" t="s">
        <v>351</v>
      </c>
      <c r="L14" s="66">
        <v>1.412957</v>
      </c>
      <c r="M14" s="67">
        <v>1.758346999999999</v>
      </c>
      <c r="N14" s="68">
        <v>1.7567599777539726</v>
      </c>
      <c r="O14" s="67">
        <v>1047591</v>
      </c>
      <c r="P14" s="68">
        <v>1343632</v>
      </c>
    </row>
    <row r="15" spans="1:16" ht="51" x14ac:dyDescent="0.25">
      <c r="A15" s="18"/>
      <c r="B15" s="20">
        <v>5000069</v>
      </c>
      <c r="C15" s="20" t="s">
        <v>478</v>
      </c>
      <c r="D15" s="20">
        <v>3043959</v>
      </c>
      <c r="E15" s="20" t="s">
        <v>457</v>
      </c>
      <c r="F15" s="20">
        <v>259</v>
      </c>
      <c r="G15" s="20" t="s">
        <v>296</v>
      </c>
      <c r="H15" s="20">
        <v>446</v>
      </c>
      <c r="I15" s="20" t="s">
        <v>211</v>
      </c>
      <c r="J15" s="20">
        <v>446</v>
      </c>
      <c r="K15" s="20" t="s">
        <v>352</v>
      </c>
      <c r="L15" s="66">
        <v>0.46112500000000006</v>
      </c>
      <c r="M15" s="67">
        <v>0.56041500000000033</v>
      </c>
      <c r="N15" s="68">
        <v>0.55791106075753305</v>
      </c>
      <c r="O15" s="67">
        <v>441158</v>
      </c>
      <c r="P15" s="68">
        <v>415144</v>
      </c>
    </row>
    <row r="16" spans="1:16" ht="51" x14ac:dyDescent="0.25">
      <c r="A16" s="18"/>
      <c r="B16" s="20">
        <v>5000069</v>
      </c>
      <c r="C16" s="20" t="s">
        <v>478</v>
      </c>
      <c r="D16" s="20">
        <v>3043959</v>
      </c>
      <c r="E16" s="20" t="s">
        <v>457</v>
      </c>
      <c r="F16" s="20">
        <v>259</v>
      </c>
      <c r="G16" s="20" t="s">
        <v>296</v>
      </c>
      <c r="H16" s="20">
        <v>447</v>
      </c>
      <c r="I16" s="20" t="s">
        <v>212</v>
      </c>
      <c r="J16" s="20">
        <v>447</v>
      </c>
      <c r="K16" s="20" t="s">
        <v>353</v>
      </c>
      <c r="L16" s="66">
        <v>0.40076700000000004</v>
      </c>
      <c r="M16" s="67">
        <v>0.4207240000000001</v>
      </c>
      <c r="N16" s="68">
        <v>0.42039271621456464</v>
      </c>
      <c r="O16" s="67">
        <v>135551</v>
      </c>
      <c r="P16" s="68">
        <v>139277</v>
      </c>
    </row>
    <row r="17" spans="1:16" ht="51" x14ac:dyDescent="0.25">
      <c r="A17" s="18"/>
      <c r="B17" s="20">
        <v>5000069</v>
      </c>
      <c r="C17" s="20" t="s">
        <v>478</v>
      </c>
      <c r="D17" s="20">
        <v>3043959</v>
      </c>
      <c r="E17" s="20" t="s">
        <v>457</v>
      </c>
      <c r="F17" s="20">
        <v>259</v>
      </c>
      <c r="G17" s="20" t="s">
        <v>296</v>
      </c>
      <c r="H17" s="20">
        <v>448</v>
      </c>
      <c r="I17" s="20" t="s">
        <v>213</v>
      </c>
      <c r="J17" s="20">
        <v>448</v>
      </c>
      <c r="K17" s="20" t="s">
        <v>354</v>
      </c>
      <c r="L17" s="66">
        <v>2.3956409999999999</v>
      </c>
      <c r="M17" s="67">
        <v>2.7476829999999985</v>
      </c>
      <c r="N17" s="68">
        <v>2.7256691860675346</v>
      </c>
      <c r="O17" s="67">
        <v>544510</v>
      </c>
      <c r="P17" s="68">
        <v>713280</v>
      </c>
    </row>
    <row r="18" spans="1:16" ht="51" x14ac:dyDescent="0.25">
      <c r="A18" s="18"/>
      <c r="B18" s="20">
        <v>5000069</v>
      </c>
      <c r="C18" s="20" t="s">
        <v>478</v>
      </c>
      <c r="D18" s="20">
        <v>3043959</v>
      </c>
      <c r="E18" s="20" t="s">
        <v>457</v>
      </c>
      <c r="F18" s="20">
        <v>259</v>
      </c>
      <c r="G18" s="20" t="s">
        <v>296</v>
      </c>
      <c r="H18" s="20">
        <v>449</v>
      </c>
      <c r="I18" s="20" t="s">
        <v>214</v>
      </c>
      <c r="J18" s="20">
        <v>449</v>
      </c>
      <c r="K18" s="20" t="s">
        <v>355</v>
      </c>
      <c r="L18" s="66">
        <v>1.6780749999999995</v>
      </c>
      <c r="M18" s="67">
        <v>2.382215</v>
      </c>
      <c r="N18" s="68">
        <v>2.3722604697104543</v>
      </c>
      <c r="O18" s="67">
        <v>475844</v>
      </c>
      <c r="P18" s="68">
        <v>486466</v>
      </c>
    </row>
    <row r="19" spans="1:16" ht="51" x14ac:dyDescent="0.25">
      <c r="A19" s="18"/>
      <c r="B19" s="20">
        <v>5000069</v>
      </c>
      <c r="C19" s="20" t="s">
        <v>478</v>
      </c>
      <c r="D19" s="20">
        <v>3043959</v>
      </c>
      <c r="E19" s="20" t="s">
        <v>457</v>
      </c>
      <c r="F19" s="20">
        <v>259</v>
      </c>
      <c r="G19" s="20" t="s">
        <v>296</v>
      </c>
      <c r="H19" s="20">
        <v>450</v>
      </c>
      <c r="I19" s="20" t="s">
        <v>215</v>
      </c>
      <c r="J19" s="20">
        <v>450</v>
      </c>
      <c r="K19" s="20" t="s">
        <v>356</v>
      </c>
      <c r="L19" s="66">
        <v>1.2912099999999995</v>
      </c>
      <c r="M19" s="67">
        <v>1.8404689999999997</v>
      </c>
      <c r="N19" s="68">
        <v>1.8256618822706514</v>
      </c>
      <c r="O19" s="67">
        <v>663760</v>
      </c>
      <c r="P19" s="68">
        <v>2064170.0998535156</v>
      </c>
    </row>
    <row r="20" spans="1:16" ht="51" x14ac:dyDescent="0.25">
      <c r="A20" s="18"/>
      <c r="B20" s="20">
        <v>5000069</v>
      </c>
      <c r="C20" s="20" t="s">
        <v>478</v>
      </c>
      <c r="D20" s="20">
        <v>3043959</v>
      </c>
      <c r="E20" s="20" t="s">
        <v>457</v>
      </c>
      <c r="F20" s="20">
        <v>259</v>
      </c>
      <c r="G20" s="20" t="s">
        <v>296</v>
      </c>
      <c r="H20" s="20">
        <v>451</v>
      </c>
      <c r="I20" s="20" t="s">
        <v>216</v>
      </c>
      <c r="J20" s="20">
        <v>451</v>
      </c>
      <c r="K20" s="20" t="s">
        <v>357</v>
      </c>
      <c r="L20" s="66">
        <v>1.2671290000000002</v>
      </c>
      <c r="M20" s="67">
        <v>1.6450459999999996</v>
      </c>
      <c r="N20" s="68">
        <v>1.5960631590132834</v>
      </c>
      <c r="O20" s="67">
        <v>449718</v>
      </c>
      <c r="P20" s="68">
        <v>449490</v>
      </c>
    </row>
    <row r="21" spans="1:16" ht="51" x14ac:dyDescent="0.25">
      <c r="A21" s="18"/>
      <c r="B21" s="20">
        <v>5000069</v>
      </c>
      <c r="C21" s="20" t="s">
        <v>478</v>
      </c>
      <c r="D21" s="20">
        <v>3043959</v>
      </c>
      <c r="E21" s="20" t="s">
        <v>457</v>
      </c>
      <c r="F21" s="20">
        <v>259</v>
      </c>
      <c r="G21" s="20" t="s">
        <v>296</v>
      </c>
      <c r="H21" s="20">
        <v>452</v>
      </c>
      <c r="I21" s="20" t="s">
        <v>217</v>
      </c>
      <c r="J21" s="20">
        <v>452</v>
      </c>
      <c r="K21" s="20" t="s">
        <v>358</v>
      </c>
      <c r="L21" s="66">
        <v>1.7578979999999997</v>
      </c>
      <c r="M21" s="67">
        <v>1.854098</v>
      </c>
      <c r="N21" s="68">
        <v>1.8452679971815087</v>
      </c>
      <c r="O21" s="67">
        <v>196508</v>
      </c>
      <c r="P21" s="68">
        <v>195133</v>
      </c>
    </row>
    <row r="22" spans="1:16" ht="51" x14ac:dyDescent="0.25">
      <c r="A22" s="18"/>
      <c r="B22" s="20">
        <v>5000069</v>
      </c>
      <c r="C22" s="20" t="s">
        <v>478</v>
      </c>
      <c r="D22" s="20">
        <v>3043959</v>
      </c>
      <c r="E22" s="20" t="s">
        <v>457</v>
      </c>
      <c r="F22" s="20">
        <v>259</v>
      </c>
      <c r="G22" s="20" t="s">
        <v>296</v>
      </c>
      <c r="H22" s="20">
        <v>453</v>
      </c>
      <c r="I22" s="20" t="s">
        <v>218</v>
      </c>
      <c r="J22" s="20">
        <v>453</v>
      </c>
      <c r="K22" s="20" t="s">
        <v>359</v>
      </c>
      <c r="L22" s="66">
        <v>1.8437219999999996</v>
      </c>
      <c r="M22" s="67">
        <v>1.8237730000000001</v>
      </c>
      <c r="N22" s="68">
        <v>1.8092211331240833</v>
      </c>
      <c r="O22" s="67">
        <v>1556708</v>
      </c>
      <c r="P22" s="68">
        <v>2360480</v>
      </c>
    </row>
    <row r="23" spans="1:16" ht="51" x14ac:dyDescent="0.25">
      <c r="A23" s="18"/>
      <c r="B23" s="20">
        <v>5000069</v>
      </c>
      <c r="C23" s="20" t="s">
        <v>478</v>
      </c>
      <c r="D23" s="20">
        <v>3043959</v>
      </c>
      <c r="E23" s="20" t="s">
        <v>457</v>
      </c>
      <c r="F23" s="20">
        <v>259</v>
      </c>
      <c r="G23" s="20" t="s">
        <v>296</v>
      </c>
      <c r="H23" s="20">
        <v>454</v>
      </c>
      <c r="I23" s="20" t="s">
        <v>219</v>
      </c>
      <c r="J23" s="20">
        <v>454</v>
      </c>
      <c r="K23" s="20" t="s">
        <v>360</v>
      </c>
      <c r="L23" s="66">
        <v>0.55060000000000009</v>
      </c>
      <c r="M23" s="67">
        <v>0.734012</v>
      </c>
      <c r="N23" s="68">
        <v>0.69155702466377988</v>
      </c>
      <c r="O23" s="67">
        <v>298000</v>
      </c>
      <c r="P23" s="68">
        <v>255272</v>
      </c>
    </row>
    <row r="24" spans="1:16" ht="51" x14ac:dyDescent="0.25">
      <c r="A24" s="18"/>
      <c r="B24" s="20">
        <v>5000069</v>
      </c>
      <c r="C24" s="20" t="s">
        <v>478</v>
      </c>
      <c r="D24" s="20">
        <v>3043959</v>
      </c>
      <c r="E24" s="20" t="s">
        <v>457</v>
      </c>
      <c r="F24" s="20">
        <v>259</v>
      </c>
      <c r="G24" s="20" t="s">
        <v>296</v>
      </c>
      <c r="H24" s="20">
        <v>455</v>
      </c>
      <c r="I24" s="20" t="s">
        <v>220</v>
      </c>
      <c r="J24" s="20">
        <v>455</v>
      </c>
      <c r="K24" s="20" t="s">
        <v>361</v>
      </c>
      <c r="L24" s="66">
        <v>0.16158300000000003</v>
      </c>
      <c r="M24" s="67">
        <v>0.13797399999999999</v>
      </c>
      <c r="N24" s="68">
        <v>0.13573918802285334</v>
      </c>
      <c r="O24" s="67">
        <v>90300</v>
      </c>
      <c r="P24" s="68">
        <v>96535</v>
      </c>
    </row>
    <row r="25" spans="1:16" ht="51" x14ac:dyDescent="0.25">
      <c r="A25" s="18"/>
      <c r="B25" s="20">
        <v>5000069</v>
      </c>
      <c r="C25" s="20" t="s">
        <v>478</v>
      </c>
      <c r="D25" s="20">
        <v>3043959</v>
      </c>
      <c r="E25" s="20" t="s">
        <v>457</v>
      </c>
      <c r="F25" s="20">
        <v>259</v>
      </c>
      <c r="G25" s="20" t="s">
        <v>296</v>
      </c>
      <c r="H25" s="20">
        <v>456</v>
      </c>
      <c r="I25" s="20" t="s">
        <v>221</v>
      </c>
      <c r="J25" s="20">
        <v>456</v>
      </c>
      <c r="K25" s="20" t="s">
        <v>362</v>
      </c>
      <c r="L25" s="66">
        <v>0.46840600000000004</v>
      </c>
      <c r="M25" s="67">
        <v>0.52339400000000025</v>
      </c>
      <c r="N25" s="68">
        <v>0.47347336063103285</v>
      </c>
      <c r="O25" s="67">
        <v>100288</v>
      </c>
      <c r="P25" s="68">
        <v>76528</v>
      </c>
    </row>
    <row r="26" spans="1:16" ht="51" x14ac:dyDescent="0.25">
      <c r="A26" s="18"/>
      <c r="B26" s="20">
        <v>5000069</v>
      </c>
      <c r="C26" s="20" t="s">
        <v>478</v>
      </c>
      <c r="D26" s="20">
        <v>3043959</v>
      </c>
      <c r="E26" s="20" t="s">
        <v>457</v>
      </c>
      <c r="F26" s="20">
        <v>259</v>
      </c>
      <c r="G26" s="20" t="s">
        <v>296</v>
      </c>
      <c r="H26" s="20">
        <v>457</v>
      </c>
      <c r="I26" s="20" t="s">
        <v>222</v>
      </c>
      <c r="J26" s="20">
        <v>457</v>
      </c>
      <c r="K26" s="20" t="s">
        <v>363</v>
      </c>
      <c r="L26" s="66">
        <v>0.94129899999999989</v>
      </c>
      <c r="M26" s="67">
        <v>0.90887600000000024</v>
      </c>
      <c r="N26" s="68">
        <v>0.89025883094291203</v>
      </c>
      <c r="O26" s="67">
        <v>1135933</v>
      </c>
      <c r="P26" s="68">
        <v>677125</v>
      </c>
    </row>
    <row r="27" spans="1:16" ht="51" x14ac:dyDescent="0.25">
      <c r="A27" s="18"/>
      <c r="B27" s="20">
        <v>5000069</v>
      </c>
      <c r="C27" s="20" t="s">
        <v>478</v>
      </c>
      <c r="D27" s="20">
        <v>3043959</v>
      </c>
      <c r="E27" s="20" t="s">
        <v>457</v>
      </c>
      <c r="F27" s="20">
        <v>259</v>
      </c>
      <c r="G27" s="20" t="s">
        <v>296</v>
      </c>
      <c r="H27" s="20">
        <v>458</v>
      </c>
      <c r="I27" s="20" t="s">
        <v>223</v>
      </c>
      <c r="J27" s="20">
        <v>458</v>
      </c>
      <c r="K27" s="20" t="s">
        <v>364</v>
      </c>
      <c r="L27" s="66">
        <v>1.466205999999999</v>
      </c>
      <c r="M27" s="67">
        <v>1.874023999999999</v>
      </c>
      <c r="N27" s="68">
        <v>1.8586495732688491</v>
      </c>
      <c r="O27" s="67">
        <v>1109886</v>
      </c>
      <c r="P27" s="68">
        <v>1163824</v>
      </c>
    </row>
    <row r="28" spans="1:16" ht="51" x14ac:dyDescent="0.25">
      <c r="A28" s="18"/>
      <c r="B28" s="20">
        <v>5000069</v>
      </c>
      <c r="C28" s="20" t="s">
        <v>478</v>
      </c>
      <c r="D28" s="20">
        <v>3043959</v>
      </c>
      <c r="E28" s="20" t="s">
        <v>457</v>
      </c>
      <c r="F28" s="20">
        <v>259</v>
      </c>
      <c r="G28" s="20" t="s">
        <v>296</v>
      </c>
      <c r="H28" s="20">
        <v>459</v>
      </c>
      <c r="I28" s="20" t="s">
        <v>224</v>
      </c>
      <c r="J28" s="20">
        <v>459</v>
      </c>
      <c r="K28" s="20" t="s">
        <v>365</v>
      </c>
      <c r="L28" s="66">
        <v>0.81315500000000029</v>
      </c>
      <c r="M28" s="67">
        <v>0.89475200000000021</v>
      </c>
      <c r="N28" s="68">
        <v>0.87219670022750506</v>
      </c>
      <c r="O28" s="67">
        <v>591121</v>
      </c>
      <c r="P28" s="68">
        <v>578247</v>
      </c>
    </row>
    <row r="29" spans="1:16" ht="51" x14ac:dyDescent="0.25">
      <c r="A29" s="18"/>
      <c r="B29" s="20">
        <v>5000069</v>
      </c>
      <c r="C29" s="20" t="s">
        <v>478</v>
      </c>
      <c r="D29" s="20">
        <v>3043959</v>
      </c>
      <c r="E29" s="20" t="s">
        <v>457</v>
      </c>
      <c r="F29" s="20">
        <v>259</v>
      </c>
      <c r="G29" s="20" t="s">
        <v>296</v>
      </c>
      <c r="H29" s="20">
        <v>460</v>
      </c>
      <c r="I29" s="20" t="s">
        <v>225</v>
      </c>
      <c r="J29" s="20">
        <v>460</v>
      </c>
      <c r="K29" s="20" t="s">
        <v>366</v>
      </c>
      <c r="L29" s="66">
        <v>0.29880499999999999</v>
      </c>
      <c r="M29" s="67">
        <v>0.300292</v>
      </c>
      <c r="N29" s="68">
        <v>0.29958762239493808</v>
      </c>
      <c r="O29" s="67">
        <v>92250</v>
      </c>
      <c r="P29" s="68">
        <v>102705</v>
      </c>
    </row>
    <row r="30" spans="1:16" ht="51" x14ac:dyDescent="0.25">
      <c r="A30" s="18"/>
      <c r="B30" s="20">
        <v>5000069</v>
      </c>
      <c r="C30" s="20" t="s">
        <v>478</v>
      </c>
      <c r="D30" s="20">
        <v>3043959</v>
      </c>
      <c r="E30" s="20" t="s">
        <v>457</v>
      </c>
      <c r="F30" s="20">
        <v>259</v>
      </c>
      <c r="G30" s="20" t="s">
        <v>296</v>
      </c>
      <c r="H30" s="20">
        <v>461</v>
      </c>
      <c r="I30" s="20" t="s">
        <v>226</v>
      </c>
      <c r="J30" s="20">
        <v>461</v>
      </c>
      <c r="K30" s="20" t="s">
        <v>367</v>
      </c>
      <c r="L30" s="66">
        <v>0.14084199999999999</v>
      </c>
      <c r="M30" s="67">
        <v>0.14084199999999999</v>
      </c>
      <c r="N30" s="68">
        <v>0.14079800411127508</v>
      </c>
      <c r="O30" s="67">
        <v>165154</v>
      </c>
      <c r="P30" s="68">
        <v>155672</v>
      </c>
    </row>
    <row r="31" spans="1:16" ht="51" x14ac:dyDescent="0.25">
      <c r="A31" s="18"/>
      <c r="B31" s="20">
        <v>5000069</v>
      </c>
      <c r="C31" s="20" t="s">
        <v>478</v>
      </c>
      <c r="D31" s="20">
        <v>3043959</v>
      </c>
      <c r="E31" s="20" t="s">
        <v>457</v>
      </c>
      <c r="F31" s="20">
        <v>259</v>
      </c>
      <c r="G31" s="20" t="s">
        <v>296</v>
      </c>
      <c r="H31" s="20">
        <v>462</v>
      </c>
      <c r="I31" s="20" t="s">
        <v>227</v>
      </c>
      <c r="J31" s="20">
        <v>462</v>
      </c>
      <c r="K31" s="20" t="s">
        <v>368</v>
      </c>
      <c r="L31" s="66">
        <v>0.566604</v>
      </c>
      <c r="M31" s="67">
        <v>0.65343099999999998</v>
      </c>
      <c r="N31" s="68">
        <v>0.63879879901651293</v>
      </c>
      <c r="O31" s="67">
        <v>561932</v>
      </c>
      <c r="P31" s="68">
        <v>426353</v>
      </c>
    </row>
    <row r="32" spans="1:16" ht="51" x14ac:dyDescent="0.25">
      <c r="A32" s="18"/>
      <c r="B32" s="20">
        <v>5000069</v>
      </c>
      <c r="C32" s="20" t="s">
        <v>478</v>
      </c>
      <c r="D32" s="20">
        <v>3043959</v>
      </c>
      <c r="E32" s="20" t="s">
        <v>457</v>
      </c>
      <c r="F32" s="20">
        <v>259</v>
      </c>
      <c r="G32" s="20" t="s">
        <v>296</v>
      </c>
      <c r="H32" s="20">
        <v>463</v>
      </c>
      <c r="I32" s="20" t="s">
        <v>228</v>
      </c>
      <c r="J32" s="20">
        <v>463</v>
      </c>
      <c r="K32" s="20" t="s">
        <v>369</v>
      </c>
      <c r="L32" s="66">
        <v>1.4231389999999986</v>
      </c>
      <c r="M32" s="67">
        <v>1.4729559999999995</v>
      </c>
      <c r="N32" s="68">
        <v>1.469977555796504</v>
      </c>
      <c r="O32" s="67">
        <v>594701</v>
      </c>
      <c r="P32" s="68">
        <v>626856</v>
      </c>
    </row>
    <row r="33" spans="1:16" ht="51" x14ac:dyDescent="0.25">
      <c r="A33" s="18"/>
      <c r="B33" s="20">
        <v>5000069</v>
      </c>
      <c r="C33" s="20" t="s">
        <v>478</v>
      </c>
      <c r="D33" s="20">
        <v>3043959</v>
      </c>
      <c r="E33" s="20" t="s">
        <v>457</v>
      </c>
      <c r="F33" s="20">
        <v>259</v>
      </c>
      <c r="G33" s="20" t="s">
        <v>296</v>
      </c>
      <c r="H33" s="20">
        <v>464</v>
      </c>
      <c r="I33" s="20" t="s">
        <v>229</v>
      </c>
      <c r="J33" s="20">
        <v>464</v>
      </c>
      <c r="K33" s="20" t="s">
        <v>370</v>
      </c>
      <c r="L33" s="66">
        <v>0.97490199999999982</v>
      </c>
      <c r="M33" s="67">
        <v>0.92636000000000007</v>
      </c>
      <c r="N33" s="68">
        <v>0.92102402485033963</v>
      </c>
      <c r="O33" s="67">
        <v>571232</v>
      </c>
      <c r="P33" s="68">
        <v>655769</v>
      </c>
    </row>
    <row r="34" spans="1:16" ht="51" x14ac:dyDescent="0.25">
      <c r="A34" s="18"/>
      <c r="B34" s="20">
        <v>5000071</v>
      </c>
      <c r="C34" s="20" t="s">
        <v>479</v>
      </c>
      <c r="D34" s="20">
        <v>3043961</v>
      </c>
      <c r="E34" s="20" t="s">
        <v>459</v>
      </c>
      <c r="F34" s="20">
        <v>394</v>
      </c>
      <c r="G34" s="20" t="s">
        <v>467</v>
      </c>
      <c r="H34" s="20">
        <v>11</v>
      </c>
      <c r="I34" s="20" t="s">
        <v>109</v>
      </c>
      <c r="J34" s="20">
        <v>11</v>
      </c>
      <c r="K34" s="20" t="s">
        <v>341</v>
      </c>
      <c r="L34" s="66">
        <v>0</v>
      </c>
      <c r="M34" s="67">
        <v>0.21709699999999998</v>
      </c>
      <c r="N34" s="68">
        <v>0.20952560380101204</v>
      </c>
      <c r="O34" s="67">
        <v>4</v>
      </c>
      <c r="P34" s="68">
        <v>4</v>
      </c>
    </row>
    <row r="35" spans="1:16" ht="89.25" x14ac:dyDescent="0.25">
      <c r="A35" s="18"/>
      <c r="B35" s="20">
        <v>5000071</v>
      </c>
      <c r="C35" s="20" t="s">
        <v>479</v>
      </c>
      <c r="D35" s="20">
        <v>3043961</v>
      </c>
      <c r="E35" s="20" t="s">
        <v>459</v>
      </c>
      <c r="F35" s="20">
        <v>394</v>
      </c>
      <c r="G35" s="20" t="s">
        <v>467</v>
      </c>
      <c r="H35" s="20">
        <v>11</v>
      </c>
      <c r="I35" s="20" t="s">
        <v>109</v>
      </c>
      <c r="J35" s="20">
        <v>124</v>
      </c>
      <c r="K35" s="20" t="s">
        <v>342</v>
      </c>
      <c r="L35" s="66">
        <v>3.3059320000000012</v>
      </c>
      <c r="M35" s="67">
        <v>1.6913199999999997</v>
      </c>
      <c r="N35" s="68">
        <v>1.6913054195611039</v>
      </c>
      <c r="O35" s="67">
        <v>213684</v>
      </c>
      <c r="P35" s="68">
        <v>213684</v>
      </c>
    </row>
    <row r="36" spans="1:16" ht="51" x14ac:dyDescent="0.25">
      <c r="A36" s="18"/>
      <c r="B36" s="20">
        <v>5000071</v>
      </c>
      <c r="C36" s="20" t="s">
        <v>479</v>
      </c>
      <c r="D36" s="20">
        <v>3043961</v>
      </c>
      <c r="E36" s="20" t="s">
        <v>459</v>
      </c>
      <c r="F36" s="20">
        <v>394</v>
      </c>
      <c r="G36" s="20" t="s">
        <v>467</v>
      </c>
      <c r="H36" s="20">
        <v>131</v>
      </c>
      <c r="I36" s="20" t="s">
        <v>141</v>
      </c>
      <c r="J36" s="20">
        <v>131</v>
      </c>
      <c r="K36" s="20" t="s">
        <v>343</v>
      </c>
      <c r="L36" s="66">
        <v>0.02</v>
      </c>
      <c r="M36" s="67">
        <v>0.02</v>
      </c>
      <c r="N36" s="68">
        <v>1.9546579569578171E-2</v>
      </c>
      <c r="O36" s="67">
        <v>150</v>
      </c>
      <c r="P36" s="68">
        <v>114</v>
      </c>
    </row>
    <row r="37" spans="1:16" ht="76.5" x14ac:dyDescent="0.25">
      <c r="A37" s="18"/>
      <c r="B37" s="20">
        <v>5000071</v>
      </c>
      <c r="C37" s="20" t="s">
        <v>479</v>
      </c>
      <c r="D37" s="20">
        <v>3043961</v>
      </c>
      <c r="E37" s="20" t="s">
        <v>459</v>
      </c>
      <c r="F37" s="20">
        <v>394</v>
      </c>
      <c r="G37" s="20" t="s">
        <v>467</v>
      </c>
      <c r="H37" s="20">
        <v>136</v>
      </c>
      <c r="I37" s="20" t="s">
        <v>143</v>
      </c>
      <c r="J37" s="20">
        <v>136</v>
      </c>
      <c r="K37" s="20" t="s">
        <v>485</v>
      </c>
      <c r="L37" s="66">
        <v>6.0000000000000001E-3</v>
      </c>
      <c r="M37" s="67">
        <v>1.6500000000000001E-2</v>
      </c>
      <c r="N37" s="68">
        <v>1.6500000318046659E-2</v>
      </c>
      <c r="O37" s="67">
        <v>320</v>
      </c>
      <c r="P37" s="68">
        <v>372</v>
      </c>
    </row>
    <row r="38" spans="1:16" ht="63.75" x14ac:dyDescent="0.25">
      <c r="A38" s="18"/>
      <c r="B38" s="20">
        <v>5000071</v>
      </c>
      <c r="C38" s="20" t="s">
        <v>479</v>
      </c>
      <c r="D38" s="20">
        <v>3043961</v>
      </c>
      <c r="E38" s="20" t="s">
        <v>459</v>
      </c>
      <c r="F38" s="20">
        <v>394</v>
      </c>
      <c r="G38" s="20" t="s">
        <v>467</v>
      </c>
      <c r="H38" s="20">
        <v>137</v>
      </c>
      <c r="I38" s="20" t="s">
        <v>144</v>
      </c>
      <c r="J38" s="20">
        <v>137</v>
      </c>
      <c r="K38" s="20" t="s">
        <v>345</v>
      </c>
      <c r="L38" s="66">
        <v>5.7273479999999992</v>
      </c>
      <c r="M38" s="67">
        <v>6.7400580000000021</v>
      </c>
      <c r="N38" s="68">
        <v>6.597321662070982</v>
      </c>
      <c r="O38" s="67">
        <v>610262</v>
      </c>
      <c r="P38" s="68">
        <v>789686</v>
      </c>
    </row>
    <row r="39" spans="1:16" ht="51" x14ac:dyDescent="0.25">
      <c r="A39" s="18"/>
      <c r="B39" s="20">
        <v>5000071</v>
      </c>
      <c r="C39" s="20" t="s">
        <v>479</v>
      </c>
      <c r="D39" s="20">
        <v>3043961</v>
      </c>
      <c r="E39" s="20" t="s">
        <v>459</v>
      </c>
      <c r="F39" s="20">
        <v>394</v>
      </c>
      <c r="G39" s="20" t="s">
        <v>467</v>
      </c>
      <c r="H39" s="20">
        <v>440</v>
      </c>
      <c r="I39" s="20" t="s">
        <v>205</v>
      </c>
      <c r="J39" s="20">
        <v>440</v>
      </c>
      <c r="K39" s="20" t="s">
        <v>346</v>
      </c>
      <c r="L39" s="66">
        <v>0.18591100000000002</v>
      </c>
      <c r="M39" s="67">
        <v>0.19341700000000003</v>
      </c>
      <c r="N39" s="68">
        <v>0.1916136979998555</v>
      </c>
      <c r="O39" s="67">
        <v>3952</v>
      </c>
      <c r="P39" s="68">
        <v>4358</v>
      </c>
    </row>
    <row r="40" spans="1:16" ht="51" x14ac:dyDescent="0.25">
      <c r="A40" s="18"/>
      <c r="B40" s="20">
        <v>5000071</v>
      </c>
      <c r="C40" s="20" t="s">
        <v>479</v>
      </c>
      <c r="D40" s="20">
        <v>3043961</v>
      </c>
      <c r="E40" s="20" t="s">
        <v>459</v>
      </c>
      <c r="F40" s="20">
        <v>394</v>
      </c>
      <c r="G40" s="20" t="s">
        <v>467</v>
      </c>
      <c r="H40" s="20">
        <v>441</v>
      </c>
      <c r="I40" s="20" t="s">
        <v>206</v>
      </c>
      <c r="J40" s="20">
        <v>441</v>
      </c>
      <c r="K40" s="20" t="s">
        <v>347</v>
      </c>
      <c r="L40" s="66">
        <v>0.15063600000000002</v>
      </c>
      <c r="M40" s="67">
        <v>0.25386399999999998</v>
      </c>
      <c r="N40" s="68">
        <v>0.22325893575907685</v>
      </c>
      <c r="O40" s="67">
        <v>49052</v>
      </c>
      <c r="P40" s="68">
        <v>40056</v>
      </c>
    </row>
    <row r="41" spans="1:16" ht="51" x14ac:dyDescent="0.25">
      <c r="A41" s="18"/>
      <c r="B41" s="20">
        <v>5000071</v>
      </c>
      <c r="C41" s="20" t="s">
        <v>479</v>
      </c>
      <c r="D41" s="20">
        <v>3043961</v>
      </c>
      <c r="E41" s="20" t="s">
        <v>459</v>
      </c>
      <c r="F41" s="20">
        <v>394</v>
      </c>
      <c r="G41" s="20" t="s">
        <v>467</v>
      </c>
      <c r="H41" s="20">
        <v>442</v>
      </c>
      <c r="I41" s="20" t="s">
        <v>207</v>
      </c>
      <c r="J41" s="20">
        <v>442</v>
      </c>
      <c r="K41" s="20" t="s">
        <v>348</v>
      </c>
      <c r="L41" s="66">
        <v>0.14447499999999999</v>
      </c>
      <c r="M41" s="67">
        <v>0.14447500000000002</v>
      </c>
      <c r="N41" s="68">
        <v>0.14446699743075442</v>
      </c>
      <c r="O41" s="67">
        <v>1092</v>
      </c>
      <c r="P41" s="68">
        <v>886</v>
      </c>
    </row>
    <row r="42" spans="1:16" ht="51" x14ac:dyDescent="0.25">
      <c r="A42" s="18"/>
      <c r="B42" s="20">
        <v>5000071</v>
      </c>
      <c r="C42" s="20" t="s">
        <v>479</v>
      </c>
      <c r="D42" s="20">
        <v>3043961</v>
      </c>
      <c r="E42" s="20" t="s">
        <v>459</v>
      </c>
      <c r="F42" s="20">
        <v>394</v>
      </c>
      <c r="G42" s="20" t="s">
        <v>467</v>
      </c>
      <c r="H42" s="20">
        <v>443</v>
      </c>
      <c r="I42" s="20" t="s">
        <v>208</v>
      </c>
      <c r="J42" s="20">
        <v>443</v>
      </c>
      <c r="K42" s="20" t="s">
        <v>349</v>
      </c>
      <c r="L42" s="66">
        <v>0.71476699999999993</v>
      </c>
      <c r="M42" s="67">
        <v>0.85204899999999995</v>
      </c>
      <c r="N42" s="68">
        <v>0.83465199192869477</v>
      </c>
      <c r="O42" s="67">
        <v>45924</v>
      </c>
      <c r="P42" s="68">
        <v>47293</v>
      </c>
    </row>
    <row r="43" spans="1:16" ht="51" x14ac:dyDescent="0.25">
      <c r="A43" s="18"/>
      <c r="B43" s="20">
        <v>5000071</v>
      </c>
      <c r="C43" s="20" t="s">
        <v>479</v>
      </c>
      <c r="D43" s="20">
        <v>3043961</v>
      </c>
      <c r="E43" s="20" t="s">
        <v>459</v>
      </c>
      <c r="F43" s="20">
        <v>394</v>
      </c>
      <c r="G43" s="20" t="s">
        <v>467</v>
      </c>
      <c r="H43" s="20">
        <v>444</v>
      </c>
      <c r="I43" s="20" t="s">
        <v>209</v>
      </c>
      <c r="J43" s="20">
        <v>444</v>
      </c>
      <c r="K43" s="20" t="s">
        <v>350</v>
      </c>
      <c r="L43" s="66">
        <v>0.23167800000000002</v>
      </c>
      <c r="M43" s="67">
        <v>0.24707399999999999</v>
      </c>
      <c r="N43" s="68">
        <v>0.24579000192170497</v>
      </c>
      <c r="O43" s="67">
        <v>55247</v>
      </c>
      <c r="P43" s="68">
        <v>53422</v>
      </c>
    </row>
    <row r="44" spans="1:16" ht="51" x14ac:dyDescent="0.25">
      <c r="A44" s="18"/>
      <c r="B44" s="20">
        <v>5000071</v>
      </c>
      <c r="C44" s="20" t="s">
        <v>479</v>
      </c>
      <c r="D44" s="20">
        <v>3043961</v>
      </c>
      <c r="E44" s="20" t="s">
        <v>459</v>
      </c>
      <c r="F44" s="20">
        <v>394</v>
      </c>
      <c r="G44" s="20" t="s">
        <v>467</v>
      </c>
      <c r="H44" s="20">
        <v>445</v>
      </c>
      <c r="I44" s="20" t="s">
        <v>210</v>
      </c>
      <c r="J44" s="20">
        <v>445</v>
      </c>
      <c r="K44" s="20" t="s">
        <v>351</v>
      </c>
      <c r="L44" s="66">
        <v>0.83113199999999987</v>
      </c>
      <c r="M44" s="67">
        <v>0.93762299999999976</v>
      </c>
      <c r="N44" s="68">
        <v>0.93368454618030228</v>
      </c>
      <c r="O44" s="67">
        <v>24649</v>
      </c>
      <c r="P44" s="68">
        <v>24095</v>
      </c>
    </row>
    <row r="45" spans="1:16" ht="51" x14ac:dyDescent="0.25">
      <c r="A45" s="18"/>
      <c r="B45" s="20">
        <v>5000071</v>
      </c>
      <c r="C45" s="20" t="s">
        <v>479</v>
      </c>
      <c r="D45" s="20">
        <v>3043961</v>
      </c>
      <c r="E45" s="20" t="s">
        <v>459</v>
      </c>
      <c r="F45" s="20">
        <v>394</v>
      </c>
      <c r="G45" s="20" t="s">
        <v>467</v>
      </c>
      <c r="H45" s="20">
        <v>446</v>
      </c>
      <c r="I45" s="20" t="s">
        <v>211</v>
      </c>
      <c r="J45" s="20">
        <v>446</v>
      </c>
      <c r="K45" s="20" t="s">
        <v>352</v>
      </c>
      <c r="L45" s="66">
        <v>0.17865300000000003</v>
      </c>
      <c r="M45" s="67">
        <v>0.18261700000000003</v>
      </c>
      <c r="N45" s="68">
        <v>0.18260708787056501</v>
      </c>
      <c r="O45" s="67">
        <v>32015</v>
      </c>
      <c r="P45" s="68">
        <v>21417</v>
      </c>
    </row>
    <row r="46" spans="1:16" ht="51" x14ac:dyDescent="0.25">
      <c r="A46" s="18"/>
      <c r="B46" s="20">
        <v>5000071</v>
      </c>
      <c r="C46" s="20" t="s">
        <v>479</v>
      </c>
      <c r="D46" s="20">
        <v>3043961</v>
      </c>
      <c r="E46" s="20" t="s">
        <v>459</v>
      </c>
      <c r="F46" s="20">
        <v>394</v>
      </c>
      <c r="G46" s="20" t="s">
        <v>467</v>
      </c>
      <c r="H46" s="20">
        <v>447</v>
      </c>
      <c r="I46" s="20" t="s">
        <v>212</v>
      </c>
      <c r="J46" s="20">
        <v>447</v>
      </c>
      <c r="K46" s="20" t="s">
        <v>353</v>
      </c>
      <c r="L46" s="66">
        <v>1.5E-3</v>
      </c>
      <c r="M46" s="67">
        <v>1.5E-3</v>
      </c>
      <c r="N46" s="68">
        <v>1.500000013038516E-3</v>
      </c>
      <c r="O46" s="67">
        <v>48</v>
      </c>
      <c r="P46" s="68">
        <v>48</v>
      </c>
    </row>
    <row r="47" spans="1:16" ht="51" x14ac:dyDescent="0.25">
      <c r="A47" s="18"/>
      <c r="B47" s="20">
        <v>5000071</v>
      </c>
      <c r="C47" s="20" t="s">
        <v>479</v>
      </c>
      <c r="D47" s="20">
        <v>3043961</v>
      </c>
      <c r="E47" s="20" t="s">
        <v>459</v>
      </c>
      <c r="F47" s="20">
        <v>394</v>
      </c>
      <c r="G47" s="20" t="s">
        <v>467</v>
      </c>
      <c r="H47" s="20">
        <v>448</v>
      </c>
      <c r="I47" s="20" t="s">
        <v>213</v>
      </c>
      <c r="J47" s="20">
        <v>448</v>
      </c>
      <c r="K47" s="20" t="s">
        <v>354</v>
      </c>
      <c r="L47" s="66">
        <v>5.6763000000000001E-2</v>
      </c>
      <c r="M47" s="67">
        <v>6.1025000000000003E-2</v>
      </c>
      <c r="N47" s="68">
        <v>6.0223184886126546E-2</v>
      </c>
      <c r="O47" s="67">
        <v>6895</v>
      </c>
      <c r="P47" s="68">
        <v>5079</v>
      </c>
    </row>
    <row r="48" spans="1:16" ht="51" x14ac:dyDescent="0.25">
      <c r="A48" s="18"/>
      <c r="B48" s="20">
        <v>5000071</v>
      </c>
      <c r="C48" s="20" t="s">
        <v>479</v>
      </c>
      <c r="D48" s="20">
        <v>3043961</v>
      </c>
      <c r="E48" s="20" t="s">
        <v>459</v>
      </c>
      <c r="F48" s="20">
        <v>394</v>
      </c>
      <c r="G48" s="20" t="s">
        <v>467</v>
      </c>
      <c r="H48" s="20">
        <v>449</v>
      </c>
      <c r="I48" s="20" t="s">
        <v>214</v>
      </c>
      <c r="J48" s="20">
        <v>449</v>
      </c>
      <c r="K48" s="20" t="s">
        <v>355</v>
      </c>
      <c r="L48" s="66">
        <v>0.13206500000000002</v>
      </c>
      <c r="M48" s="67">
        <v>0.15506499999999998</v>
      </c>
      <c r="N48" s="68">
        <v>0.15368017711443827</v>
      </c>
      <c r="O48" s="67">
        <v>27354</v>
      </c>
      <c r="P48" s="68">
        <v>20565</v>
      </c>
    </row>
    <row r="49" spans="1:16" ht="51" x14ac:dyDescent="0.25">
      <c r="A49" s="18"/>
      <c r="B49" s="20">
        <v>5000071</v>
      </c>
      <c r="C49" s="20" t="s">
        <v>479</v>
      </c>
      <c r="D49" s="20">
        <v>3043961</v>
      </c>
      <c r="E49" s="20" t="s">
        <v>459</v>
      </c>
      <c r="F49" s="20">
        <v>394</v>
      </c>
      <c r="G49" s="20" t="s">
        <v>467</v>
      </c>
      <c r="H49" s="20">
        <v>450</v>
      </c>
      <c r="I49" s="20" t="s">
        <v>215</v>
      </c>
      <c r="J49" s="20">
        <v>450</v>
      </c>
      <c r="K49" s="20" t="s">
        <v>356</v>
      </c>
      <c r="L49" s="66">
        <v>0.13690699999999997</v>
      </c>
      <c r="M49" s="67">
        <v>0.26289300000000004</v>
      </c>
      <c r="N49" s="68">
        <v>0.25291606481550843</v>
      </c>
      <c r="O49" s="67">
        <v>3892</v>
      </c>
      <c r="P49" s="68">
        <v>5436</v>
      </c>
    </row>
    <row r="50" spans="1:16" ht="51" x14ac:dyDescent="0.25">
      <c r="A50" s="18"/>
      <c r="B50" s="20">
        <v>5000071</v>
      </c>
      <c r="C50" s="20" t="s">
        <v>479</v>
      </c>
      <c r="D50" s="20">
        <v>3043961</v>
      </c>
      <c r="E50" s="20" t="s">
        <v>459</v>
      </c>
      <c r="F50" s="20">
        <v>394</v>
      </c>
      <c r="G50" s="20" t="s">
        <v>467</v>
      </c>
      <c r="H50" s="20">
        <v>451</v>
      </c>
      <c r="I50" s="20" t="s">
        <v>216</v>
      </c>
      <c r="J50" s="20">
        <v>451</v>
      </c>
      <c r="K50" s="20" t="s">
        <v>357</v>
      </c>
      <c r="L50" s="66">
        <v>2.3869469999999997</v>
      </c>
      <c r="M50" s="67">
        <v>2.3869470000000002</v>
      </c>
      <c r="N50" s="68">
        <v>2.3567598753143102</v>
      </c>
      <c r="O50" s="67">
        <v>28456</v>
      </c>
      <c r="P50" s="68">
        <v>25303</v>
      </c>
    </row>
    <row r="51" spans="1:16" ht="51" x14ac:dyDescent="0.25">
      <c r="A51" s="18"/>
      <c r="B51" s="20">
        <v>5000071</v>
      </c>
      <c r="C51" s="20" t="s">
        <v>479</v>
      </c>
      <c r="D51" s="20">
        <v>3043961</v>
      </c>
      <c r="E51" s="20" t="s">
        <v>459</v>
      </c>
      <c r="F51" s="20">
        <v>394</v>
      </c>
      <c r="G51" s="20" t="s">
        <v>467</v>
      </c>
      <c r="H51" s="20">
        <v>452</v>
      </c>
      <c r="I51" s="20" t="s">
        <v>217</v>
      </c>
      <c r="J51" s="20">
        <v>452</v>
      </c>
      <c r="K51" s="20" t="s">
        <v>358</v>
      </c>
      <c r="L51" s="66">
        <v>2.7935829999999999</v>
      </c>
      <c r="M51" s="67">
        <v>2.8834630000000012</v>
      </c>
      <c r="N51" s="68">
        <v>2.8828880902037781</v>
      </c>
      <c r="O51" s="67">
        <v>22748</v>
      </c>
      <c r="P51" s="68">
        <v>22733</v>
      </c>
    </row>
    <row r="52" spans="1:16" ht="51" x14ac:dyDescent="0.25">
      <c r="A52" s="18"/>
      <c r="B52" s="20">
        <v>5000071</v>
      </c>
      <c r="C52" s="20" t="s">
        <v>479</v>
      </c>
      <c r="D52" s="20">
        <v>3043961</v>
      </c>
      <c r="E52" s="20" t="s">
        <v>459</v>
      </c>
      <c r="F52" s="20">
        <v>394</v>
      </c>
      <c r="G52" s="20" t="s">
        <v>467</v>
      </c>
      <c r="H52" s="20">
        <v>453</v>
      </c>
      <c r="I52" s="20" t="s">
        <v>218</v>
      </c>
      <c r="J52" s="20">
        <v>453</v>
      </c>
      <c r="K52" s="20" t="s">
        <v>359</v>
      </c>
      <c r="L52" s="66">
        <v>1.9912570000000003</v>
      </c>
      <c r="M52" s="67">
        <v>2.0811269999999999</v>
      </c>
      <c r="N52" s="68">
        <v>2.0748088839754928</v>
      </c>
      <c r="O52" s="67">
        <v>199736</v>
      </c>
      <c r="P52" s="68">
        <v>160578.19995117188</v>
      </c>
    </row>
    <row r="53" spans="1:16" ht="51" x14ac:dyDescent="0.25">
      <c r="A53" s="18"/>
      <c r="B53" s="20">
        <v>5000071</v>
      </c>
      <c r="C53" s="20" t="s">
        <v>479</v>
      </c>
      <c r="D53" s="20">
        <v>3043961</v>
      </c>
      <c r="E53" s="20" t="s">
        <v>459</v>
      </c>
      <c r="F53" s="20">
        <v>394</v>
      </c>
      <c r="G53" s="20" t="s">
        <v>467</v>
      </c>
      <c r="H53" s="20">
        <v>454</v>
      </c>
      <c r="I53" s="20" t="s">
        <v>219</v>
      </c>
      <c r="J53" s="20">
        <v>454</v>
      </c>
      <c r="K53" s="20" t="s">
        <v>360</v>
      </c>
      <c r="L53" s="66">
        <v>0.22744800000000004</v>
      </c>
      <c r="M53" s="67">
        <v>0.27493600000000001</v>
      </c>
      <c r="N53" s="68">
        <v>0.25727078027557582</v>
      </c>
      <c r="O53" s="67">
        <v>30460</v>
      </c>
      <c r="P53" s="68">
        <v>26768</v>
      </c>
    </row>
    <row r="54" spans="1:16" ht="51" x14ac:dyDescent="0.25">
      <c r="A54" s="18"/>
      <c r="B54" s="20">
        <v>5000071</v>
      </c>
      <c r="C54" s="20" t="s">
        <v>479</v>
      </c>
      <c r="D54" s="20">
        <v>3043961</v>
      </c>
      <c r="E54" s="20" t="s">
        <v>459</v>
      </c>
      <c r="F54" s="20">
        <v>394</v>
      </c>
      <c r="G54" s="20" t="s">
        <v>467</v>
      </c>
      <c r="H54" s="20">
        <v>455</v>
      </c>
      <c r="I54" s="20" t="s">
        <v>220</v>
      </c>
      <c r="J54" s="20">
        <v>455</v>
      </c>
      <c r="K54" s="20" t="s">
        <v>361</v>
      </c>
      <c r="L54" s="66">
        <v>4.6583000000000006E-2</v>
      </c>
      <c r="M54" s="67">
        <v>4.7354E-2</v>
      </c>
      <c r="N54" s="68">
        <v>4.6168639019015245E-2</v>
      </c>
      <c r="O54" s="67">
        <v>6489</v>
      </c>
      <c r="P54" s="68">
        <v>6978</v>
      </c>
    </row>
    <row r="55" spans="1:16" ht="51" x14ac:dyDescent="0.25">
      <c r="A55" s="18"/>
      <c r="B55" s="20">
        <v>5000071</v>
      </c>
      <c r="C55" s="20" t="s">
        <v>479</v>
      </c>
      <c r="D55" s="20">
        <v>3043961</v>
      </c>
      <c r="E55" s="20" t="s">
        <v>459</v>
      </c>
      <c r="F55" s="20">
        <v>394</v>
      </c>
      <c r="G55" s="20" t="s">
        <v>467</v>
      </c>
      <c r="H55" s="20">
        <v>456</v>
      </c>
      <c r="I55" s="20" t="s">
        <v>221</v>
      </c>
      <c r="J55" s="20">
        <v>456</v>
      </c>
      <c r="K55" s="20" t="s">
        <v>362</v>
      </c>
      <c r="L55" s="66">
        <v>6.4999999999999997E-3</v>
      </c>
      <c r="M55" s="67">
        <v>6.6169999999999996E-3</v>
      </c>
      <c r="N55" s="68">
        <v>5.814820047817193E-3</v>
      </c>
      <c r="O55" s="67">
        <v>3393</v>
      </c>
      <c r="P55" s="68">
        <v>4175</v>
      </c>
    </row>
    <row r="56" spans="1:16" ht="51" x14ac:dyDescent="0.25">
      <c r="A56" s="18"/>
      <c r="B56" s="20">
        <v>5000071</v>
      </c>
      <c r="C56" s="20" t="s">
        <v>479</v>
      </c>
      <c r="D56" s="20">
        <v>3043961</v>
      </c>
      <c r="E56" s="20" t="s">
        <v>459</v>
      </c>
      <c r="F56" s="20">
        <v>394</v>
      </c>
      <c r="G56" s="20" t="s">
        <v>467</v>
      </c>
      <c r="H56" s="20">
        <v>457</v>
      </c>
      <c r="I56" s="20" t="s">
        <v>222</v>
      </c>
      <c r="J56" s="20">
        <v>457</v>
      </c>
      <c r="K56" s="20" t="s">
        <v>363</v>
      </c>
      <c r="L56" s="66">
        <v>6.9367590000000003</v>
      </c>
      <c r="M56" s="67">
        <v>7.8645979999999991</v>
      </c>
      <c r="N56" s="68">
        <v>7.8407852665695827</v>
      </c>
      <c r="O56" s="67">
        <v>34736</v>
      </c>
      <c r="P56" s="68">
        <v>16534</v>
      </c>
    </row>
    <row r="57" spans="1:16" ht="51" x14ac:dyDescent="0.25">
      <c r="A57" s="18"/>
      <c r="B57" s="20">
        <v>5000071</v>
      </c>
      <c r="C57" s="20" t="s">
        <v>479</v>
      </c>
      <c r="D57" s="20">
        <v>3043961</v>
      </c>
      <c r="E57" s="20" t="s">
        <v>459</v>
      </c>
      <c r="F57" s="20">
        <v>394</v>
      </c>
      <c r="G57" s="20" t="s">
        <v>467</v>
      </c>
      <c r="H57" s="20">
        <v>458</v>
      </c>
      <c r="I57" s="20" t="s">
        <v>223</v>
      </c>
      <c r="J57" s="20">
        <v>458</v>
      </c>
      <c r="K57" s="20" t="s">
        <v>364</v>
      </c>
      <c r="L57" s="66">
        <v>0.74401100000000042</v>
      </c>
      <c r="M57" s="67">
        <v>0.81133500000000058</v>
      </c>
      <c r="N57" s="68">
        <v>0.80975124831638823</v>
      </c>
      <c r="O57" s="67">
        <v>30889</v>
      </c>
      <c r="P57" s="68">
        <v>23675</v>
      </c>
    </row>
    <row r="58" spans="1:16" ht="51" x14ac:dyDescent="0.25">
      <c r="A58" s="18"/>
      <c r="B58" s="20">
        <v>5000071</v>
      </c>
      <c r="C58" s="20" t="s">
        <v>479</v>
      </c>
      <c r="D58" s="20">
        <v>3043961</v>
      </c>
      <c r="E58" s="20" t="s">
        <v>459</v>
      </c>
      <c r="F58" s="20">
        <v>394</v>
      </c>
      <c r="G58" s="20" t="s">
        <v>467</v>
      </c>
      <c r="H58" s="20">
        <v>459</v>
      </c>
      <c r="I58" s="20" t="s">
        <v>224</v>
      </c>
      <c r="J58" s="20">
        <v>459</v>
      </c>
      <c r="K58" s="20" t="s">
        <v>365</v>
      </c>
      <c r="L58" s="66">
        <v>0.185144</v>
      </c>
      <c r="M58" s="67">
        <v>0.20594400000000007</v>
      </c>
      <c r="N58" s="68">
        <v>0.2054528189037228</v>
      </c>
      <c r="O58" s="67">
        <v>20926</v>
      </c>
      <c r="P58" s="68">
        <v>20044</v>
      </c>
    </row>
    <row r="59" spans="1:16" ht="51" x14ac:dyDescent="0.25">
      <c r="A59" s="18"/>
      <c r="B59" s="20">
        <v>5000071</v>
      </c>
      <c r="C59" s="20" t="s">
        <v>479</v>
      </c>
      <c r="D59" s="20">
        <v>3043961</v>
      </c>
      <c r="E59" s="20" t="s">
        <v>459</v>
      </c>
      <c r="F59" s="20">
        <v>394</v>
      </c>
      <c r="G59" s="20" t="s">
        <v>467</v>
      </c>
      <c r="H59" s="20">
        <v>460</v>
      </c>
      <c r="I59" s="20" t="s">
        <v>225</v>
      </c>
      <c r="J59" s="20">
        <v>460</v>
      </c>
      <c r="K59" s="20" t="s">
        <v>366</v>
      </c>
      <c r="L59" s="66">
        <v>9.910200000000001E-2</v>
      </c>
      <c r="M59" s="67">
        <v>9.1920000000000002E-2</v>
      </c>
      <c r="N59" s="68">
        <v>9.1918238918879069E-2</v>
      </c>
      <c r="O59" s="67">
        <v>34100</v>
      </c>
      <c r="P59" s="68">
        <v>27940</v>
      </c>
    </row>
    <row r="60" spans="1:16" ht="51" x14ac:dyDescent="0.25">
      <c r="A60" s="18"/>
      <c r="B60" s="20">
        <v>5000071</v>
      </c>
      <c r="C60" s="20" t="s">
        <v>479</v>
      </c>
      <c r="D60" s="20">
        <v>3043961</v>
      </c>
      <c r="E60" s="20" t="s">
        <v>459</v>
      </c>
      <c r="F60" s="20">
        <v>394</v>
      </c>
      <c r="G60" s="20" t="s">
        <v>467</v>
      </c>
      <c r="H60" s="20">
        <v>461</v>
      </c>
      <c r="I60" s="20" t="s">
        <v>226</v>
      </c>
      <c r="J60" s="20">
        <v>461</v>
      </c>
      <c r="K60" s="20" t="s">
        <v>367</v>
      </c>
      <c r="L60" s="66">
        <v>3.8000000000000006E-2</v>
      </c>
      <c r="M60" s="67">
        <v>3.7999999999999999E-2</v>
      </c>
      <c r="N60" s="68">
        <v>3.7998000509105623E-2</v>
      </c>
      <c r="O60" s="67">
        <v>13100</v>
      </c>
      <c r="P60" s="68">
        <v>9200</v>
      </c>
    </row>
    <row r="61" spans="1:16" ht="51" x14ac:dyDescent="0.25">
      <c r="A61" s="18"/>
      <c r="B61" s="20">
        <v>5000071</v>
      </c>
      <c r="C61" s="20" t="s">
        <v>479</v>
      </c>
      <c r="D61" s="20">
        <v>3043961</v>
      </c>
      <c r="E61" s="20" t="s">
        <v>459</v>
      </c>
      <c r="F61" s="20">
        <v>394</v>
      </c>
      <c r="G61" s="20" t="s">
        <v>467</v>
      </c>
      <c r="H61" s="20">
        <v>462</v>
      </c>
      <c r="I61" s="20" t="s">
        <v>227</v>
      </c>
      <c r="J61" s="20">
        <v>462</v>
      </c>
      <c r="K61" s="20" t="s">
        <v>368</v>
      </c>
      <c r="L61" s="66">
        <v>0.89006299999999994</v>
      </c>
      <c r="M61" s="67">
        <v>1.0052199999999998</v>
      </c>
      <c r="N61" s="68">
        <v>1.0052127891394775</v>
      </c>
      <c r="O61" s="67">
        <v>27051</v>
      </c>
      <c r="P61" s="68">
        <v>28306</v>
      </c>
    </row>
    <row r="62" spans="1:16" ht="51" x14ac:dyDescent="0.25">
      <c r="A62" s="18"/>
      <c r="B62" s="20">
        <v>5000071</v>
      </c>
      <c r="C62" s="20" t="s">
        <v>479</v>
      </c>
      <c r="D62" s="20">
        <v>3043961</v>
      </c>
      <c r="E62" s="20" t="s">
        <v>459</v>
      </c>
      <c r="F62" s="20">
        <v>394</v>
      </c>
      <c r="G62" s="20" t="s">
        <v>467</v>
      </c>
      <c r="H62" s="20">
        <v>463</v>
      </c>
      <c r="I62" s="20" t="s">
        <v>228</v>
      </c>
      <c r="J62" s="20">
        <v>463</v>
      </c>
      <c r="K62" s="20" t="s">
        <v>369</v>
      </c>
      <c r="L62" s="66">
        <v>0.44544999999999996</v>
      </c>
      <c r="M62" s="67">
        <v>0.45698199999999994</v>
      </c>
      <c r="N62" s="68">
        <v>0.45695968777727103</v>
      </c>
      <c r="O62" s="67">
        <v>42826</v>
      </c>
      <c r="P62" s="68">
        <v>42508</v>
      </c>
    </row>
    <row r="63" spans="1:16" ht="51" x14ac:dyDescent="0.25">
      <c r="A63" s="18"/>
      <c r="B63" s="20">
        <v>5000071</v>
      </c>
      <c r="C63" s="20" t="s">
        <v>479</v>
      </c>
      <c r="D63" s="20">
        <v>3043961</v>
      </c>
      <c r="E63" s="20" t="s">
        <v>459</v>
      </c>
      <c r="F63" s="20">
        <v>394</v>
      </c>
      <c r="G63" s="20" t="s">
        <v>467</v>
      </c>
      <c r="H63" s="20">
        <v>464</v>
      </c>
      <c r="I63" s="20" t="s">
        <v>229</v>
      </c>
      <c r="J63" s="20">
        <v>464</v>
      </c>
      <c r="K63" s="20" t="s">
        <v>370</v>
      </c>
      <c r="L63" s="66">
        <v>0.38659100000000002</v>
      </c>
      <c r="M63" s="67">
        <v>0.36950699999999997</v>
      </c>
      <c r="N63" s="68">
        <v>0.3695021646854002</v>
      </c>
      <c r="O63" s="67">
        <v>81480</v>
      </c>
      <c r="P63" s="68">
        <v>89827</v>
      </c>
    </row>
    <row r="64" spans="1:16" ht="89.25" x14ac:dyDescent="0.25">
      <c r="A64" s="18"/>
      <c r="B64" s="20">
        <v>5000078</v>
      </c>
      <c r="C64" s="20" t="s">
        <v>487</v>
      </c>
      <c r="D64" s="20">
        <v>3043968</v>
      </c>
      <c r="E64" s="20" t="s">
        <v>460</v>
      </c>
      <c r="F64" s="20">
        <v>87</v>
      </c>
      <c r="G64" s="20" t="s">
        <v>466</v>
      </c>
      <c r="H64" s="20">
        <v>11</v>
      </c>
      <c r="I64" s="20" t="s">
        <v>109</v>
      </c>
      <c r="J64" s="20">
        <v>124</v>
      </c>
      <c r="K64" s="20" t="s">
        <v>342</v>
      </c>
      <c r="L64" s="66">
        <v>1.979433</v>
      </c>
      <c r="M64" s="67">
        <v>2.5794329999999999</v>
      </c>
      <c r="N64" s="68">
        <v>2.5757303845603019</v>
      </c>
      <c r="O64" s="67">
        <v>492304</v>
      </c>
      <c r="P64" s="68">
        <v>265846</v>
      </c>
    </row>
    <row r="65" spans="1:16" ht="76.5" x14ac:dyDescent="0.25">
      <c r="A65" s="18"/>
      <c r="B65" s="20">
        <v>5000078</v>
      </c>
      <c r="C65" s="20" t="s">
        <v>487</v>
      </c>
      <c r="D65" s="20">
        <v>3043968</v>
      </c>
      <c r="E65" s="20" t="s">
        <v>460</v>
      </c>
      <c r="F65" s="20">
        <v>87</v>
      </c>
      <c r="G65" s="20" t="s">
        <v>466</v>
      </c>
      <c r="H65" s="20">
        <v>136</v>
      </c>
      <c r="I65" s="20" t="s">
        <v>143</v>
      </c>
      <c r="J65" s="20">
        <v>136</v>
      </c>
      <c r="K65" s="20" t="s">
        <v>485</v>
      </c>
      <c r="L65" s="66">
        <v>0.01</v>
      </c>
      <c r="M65" s="67">
        <v>1.5650000000000001E-2</v>
      </c>
      <c r="N65" s="68">
        <v>1.5629370085662231E-2</v>
      </c>
      <c r="O65" s="67">
        <v>1800</v>
      </c>
      <c r="P65" s="68">
        <v>1748</v>
      </c>
    </row>
    <row r="66" spans="1:16" ht="63.75" x14ac:dyDescent="0.25">
      <c r="A66" s="18"/>
      <c r="B66" s="20">
        <v>5000078</v>
      </c>
      <c r="C66" s="20" t="s">
        <v>487</v>
      </c>
      <c r="D66" s="20">
        <v>3043968</v>
      </c>
      <c r="E66" s="20" t="s">
        <v>460</v>
      </c>
      <c r="F66" s="20">
        <v>87</v>
      </c>
      <c r="G66" s="20" t="s">
        <v>466</v>
      </c>
      <c r="H66" s="20">
        <v>137</v>
      </c>
      <c r="I66" s="20" t="s">
        <v>144</v>
      </c>
      <c r="J66" s="20">
        <v>137</v>
      </c>
      <c r="K66" s="20" t="s">
        <v>345</v>
      </c>
      <c r="L66" s="66">
        <v>5.6562739999999989</v>
      </c>
      <c r="M66" s="67">
        <v>6.9032539999999978</v>
      </c>
      <c r="N66" s="68">
        <v>6.8390499249711638</v>
      </c>
      <c r="O66" s="67">
        <v>1713604</v>
      </c>
      <c r="P66" s="68">
        <v>1471256</v>
      </c>
    </row>
    <row r="67" spans="1:16" ht="51" x14ac:dyDescent="0.25">
      <c r="A67" s="18"/>
      <c r="B67" s="20">
        <v>5000078</v>
      </c>
      <c r="C67" s="20" t="s">
        <v>487</v>
      </c>
      <c r="D67" s="20">
        <v>3043968</v>
      </c>
      <c r="E67" s="20" t="s">
        <v>460</v>
      </c>
      <c r="F67" s="20">
        <v>87</v>
      </c>
      <c r="G67" s="20" t="s">
        <v>466</v>
      </c>
      <c r="H67" s="20">
        <v>440</v>
      </c>
      <c r="I67" s="20" t="s">
        <v>205</v>
      </c>
      <c r="J67" s="20">
        <v>440</v>
      </c>
      <c r="K67" s="20" t="s">
        <v>346</v>
      </c>
      <c r="L67" s="66">
        <v>0.16950700000000005</v>
      </c>
      <c r="M67" s="67">
        <v>0.17394200000000007</v>
      </c>
      <c r="N67" s="68">
        <v>0.17317088879281073</v>
      </c>
      <c r="O67" s="67">
        <v>57476</v>
      </c>
      <c r="P67" s="68">
        <v>48254</v>
      </c>
    </row>
    <row r="68" spans="1:16" ht="51" x14ac:dyDescent="0.25">
      <c r="A68" s="18"/>
      <c r="B68" s="20">
        <v>5000078</v>
      </c>
      <c r="C68" s="20" t="s">
        <v>487</v>
      </c>
      <c r="D68" s="20">
        <v>3043968</v>
      </c>
      <c r="E68" s="20" t="s">
        <v>460</v>
      </c>
      <c r="F68" s="20">
        <v>87</v>
      </c>
      <c r="G68" s="20" t="s">
        <v>466</v>
      </c>
      <c r="H68" s="20">
        <v>441</v>
      </c>
      <c r="I68" s="20" t="s">
        <v>206</v>
      </c>
      <c r="J68" s="20">
        <v>441</v>
      </c>
      <c r="K68" s="20" t="s">
        <v>347</v>
      </c>
      <c r="L68" s="66">
        <v>0.20797900000000002</v>
      </c>
      <c r="M68" s="67">
        <v>1.4648559999999999</v>
      </c>
      <c r="N68" s="68">
        <v>1.1422027215412527</v>
      </c>
      <c r="O68" s="67">
        <v>231674</v>
      </c>
      <c r="P68" s="68">
        <v>268486</v>
      </c>
    </row>
    <row r="69" spans="1:16" ht="51" x14ac:dyDescent="0.25">
      <c r="A69" s="18"/>
      <c r="B69" s="20">
        <v>5000078</v>
      </c>
      <c r="C69" s="20" t="s">
        <v>487</v>
      </c>
      <c r="D69" s="20">
        <v>3043968</v>
      </c>
      <c r="E69" s="20" t="s">
        <v>460</v>
      </c>
      <c r="F69" s="20">
        <v>87</v>
      </c>
      <c r="G69" s="20" t="s">
        <v>466</v>
      </c>
      <c r="H69" s="20">
        <v>442</v>
      </c>
      <c r="I69" s="20" t="s">
        <v>207</v>
      </c>
      <c r="J69" s="20">
        <v>442</v>
      </c>
      <c r="K69" s="20" t="s">
        <v>348</v>
      </c>
      <c r="L69" s="66">
        <v>0.17612299999999997</v>
      </c>
      <c r="M69" s="67">
        <v>0.23615799999999995</v>
      </c>
      <c r="N69" s="68">
        <v>0.23502634960425439</v>
      </c>
      <c r="O69" s="67">
        <v>45070</v>
      </c>
      <c r="P69" s="68">
        <v>42433</v>
      </c>
    </row>
    <row r="70" spans="1:16" ht="51" x14ac:dyDescent="0.25">
      <c r="A70" s="18"/>
      <c r="B70" s="20">
        <v>5000078</v>
      </c>
      <c r="C70" s="20" t="s">
        <v>487</v>
      </c>
      <c r="D70" s="20">
        <v>3043968</v>
      </c>
      <c r="E70" s="20" t="s">
        <v>460</v>
      </c>
      <c r="F70" s="20">
        <v>87</v>
      </c>
      <c r="G70" s="20" t="s">
        <v>466</v>
      </c>
      <c r="H70" s="20">
        <v>443</v>
      </c>
      <c r="I70" s="20" t="s">
        <v>208</v>
      </c>
      <c r="J70" s="20">
        <v>443</v>
      </c>
      <c r="K70" s="20" t="s">
        <v>349</v>
      </c>
      <c r="L70" s="66">
        <v>0.56822399999999984</v>
      </c>
      <c r="M70" s="67">
        <v>1.4348619999999994</v>
      </c>
      <c r="N70" s="68">
        <v>1.2419831457664259</v>
      </c>
      <c r="O70" s="67">
        <v>217504</v>
      </c>
      <c r="P70" s="68">
        <v>152101</v>
      </c>
    </row>
    <row r="71" spans="1:16" ht="51" x14ac:dyDescent="0.25">
      <c r="A71" s="18"/>
      <c r="B71" s="20">
        <v>5000078</v>
      </c>
      <c r="C71" s="20" t="s">
        <v>487</v>
      </c>
      <c r="D71" s="20">
        <v>3043968</v>
      </c>
      <c r="E71" s="20" t="s">
        <v>460</v>
      </c>
      <c r="F71" s="20">
        <v>87</v>
      </c>
      <c r="G71" s="20" t="s">
        <v>466</v>
      </c>
      <c r="H71" s="20">
        <v>444</v>
      </c>
      <c r="I71" s="20" t="s">
        <v>209</v>
      </c>
      <c r="J71" s="20">
        <v>444</v>
      </c>
      <c r="K71" s="20" t="s">
        <v>350</v>
      </c>
      <c r="L71" s="66">
        <v>0.67479500000000014</v>
      </c>
      <c r="M71" s="67">
        <v>2.1117179999999998</v>
      </c>
      <c r="N71" s="68">
        <v>2.0819251871140523</v>
      </c>
      <c r="O71" s="67">
        <v>284621</v>
      </c>
      <c r="P71" s="68">
        <v>279590</v>
      </c>
    </row>
    <row r="72" spans="1:16" ht="51" x14ac:dyDescent="0.25">
      <c r="A72" s="18"/>
      <c r="B72" s="20">
        <v>5000078</v>
      </c>
      <c r="C72" s="20" t="s">
        <v>487</v>
      </c>
      <c r="D72" s="20">
        <v>3043968</v>
      </c>
      <c r="E72" s="20" t="s">
        <v>460</v>
      </c>
      <c r="F72" s="20">
        <v>87</v>
      </c>
      <c r="G72" s="20" t="s">
        <v>466</v>
      </c>
      <c r="H72" s="20">
        <v>445</v>
      </c>
      <c r="I72" s="20" t="s">
        <v>210</v>
      </c>
      <c r="J72" s="20">
        <v>445</v>
      </c>
      <c r="K72" s="20" t="s">
        <v>351</v>
      </c>
      <c r="L72" s="66">
        <v>0.56986399999999993</v>
      </c>
      <c r="M72" s="67">
        <v>0.75620399999999999</v>
      </c>
      <c r="N72" s="68">
        <v>0.73360817466164008</v>
      </c>
      <c r="O72" s="67">
        <v>568379</v>
      </c>
      <c r="P72" s="68">
        <v>466614</v>
      </c>
    </row>
    <row r="73" spans="1:16" ht="51" x14ac:dyDescent="0.25">
      <c r="A73" s="18"/>
      <c r="B73" s="20">
        <v>5000078</v>
      </c>
      <c r="C73" s="20" t="s">
        <v>487</v>
      </c>
      <c r="D73" s="20">
        <v>3043968</v>
      </c>
      <c r="E73" s="20" t="s">
        <v>460</v>
      </c>
      <c r="F73" s="20">
        <v>87</v>
      </c>
      <c r="G73" s="20" t="s">
        <v>466</v>
      </c>
      <c r="H73" s="20">
        <v>446</v>
      </c>
      <c r="I73" s="20" t="s">
        <v>211</v>
      </c>
      <c r="J73" s="20">
        <v>446</v>
      </c>
      <c r="K73" s="20" t="s">
        <v>352</v>
      </c>
      <c r="L73" s="66">
        <v>0.23518399999999998</v>
      </c>
      <c r="M73" s="67">
        <v>0.36746000000000018</v>
      </c>
      <c r="N73" s="68">
        <v>0.367069641472483</v>
      </c>
      <c r="O73" s="67">
        <v>211618</v>
      </c>
      <c r="P73" s="68">
        <v>202421</v>
      </c>
    </row>
    <row r="74" spans="1:16" ht="51" x14ac:dyDescent="0.25">
      <c r="A74" s="18"/>
      <c r="B74" s="20">
        <v>5000078</v>
      </c>
      <c r="C74" s="20" t="s">
        <v>487</v>
      </c>
      <c r="D74" s="20">
        <v>3043968</v>
      </c>
      <c r="E74" s="20" t="s">
        <v>460</v>
      </c>
      <c r="F74" s="20">
        <v>87</v>
      </c>
      <c r="G74" s="20" t="s">
        <v>466</v>
      </c>
      <c r="H74" s="20">
        <v>447</v>
      </c>
      <c r="I74" s="20" t="s">
        <v>212</v>
      </c>
      <c r="J74" s="20">
        <v>447</v>
      </c>
      <c r="K74" s="20" t="s">
        <v>353</v>
      </c>
      <c r="L74" s="66">
        <v>0.16731099999999999</v>
      </c>
      <c r="M74" s="67">
        <v>2.8541399999999997</v>
      </c>
      <c r="N74" s="68">
        <v>2.6019327152117739</v>
      </c>
      <c r="O74" s="67">
        <v>138755</v>
      </c>
      <c r="P74" s="68">
        <v>149987</v>
      </c>
    </row>
    <row r="75" spans="1:16" ht="51" x14ac:dyDescent="0.25">
      <c r="A75" s="18"/>
      <c r="B75" s="20">
        <v>5000078</v>
      </c>
      <c r="C75" s="20" t="s">
        <v>487</v>
      </c>
      <c r="D75" s="20">
        <v>3043968</v>
      </c>
      <c r="E75" s="20" t="s">
        <v>460</v>
      </c>
      <c r="F75" s="20">
        <v>87</v>
      </c>
      <c r="G75" s="20" t="s">
        <v>466</v>
      </c>
      <c r="H75" s="20">
        <v>448</v>
      </c>
      <c r="I75" s="20" t="s">
        <v>213</v>
      </c>
      <c r="J75" s="20">
        <v>448</v>
      </c>
      <c r="K75" s="20" t="s">
        <v>354</v>
      </c>
      <c r="L75" s="66">
        <v>1.7245E-2</v>
      </c>
      <c r="M75" s="67">
        <v>0.26909700000000003</v>
      </c>
      <c r="N75" s="68">
        <v>0.26330966453494398</v>
      </c>
      <c r="O75" s="67">
        <v>186770</v>
      </c>
      <c r="P75" s="68">
        <v>174773</v>
      </c>
    </row>
    <row r="76" spans="1:16" ht="51" x14ac:dyDescent="0.25">
      <c r="A76" s="18"/>
      <c r="B76" s="20">
        <v>5000078</v>
      </c>
      <c r="C76" s="20" t="s">
        <v>487</v>
      </c>
      <c r="D76" s="20">
        <v>3043968</v>
      </c>
      <c r="E76" s="20" t="s">
        <v>460</v>
      </c>
      <c r="F76" s="20">
        <v>87</v>
      </c>
      <c r="G76" s="20" t="s">
        <v>466</v>
      </c>
      <c r="H76" s="20">
        <v>449</v>
      </c>
      <c r="I76" s="20" t="s">
        <v>214</v>
      </c>
      <c r="J76" s="20">
        <v>449</v>
      </c>
      <c r="K76" s="20" t="s">
        <v>355</v>
      </c>
      <c r="L76" s="66">
        <v>0.61966800000000022</v>
      </c>
      <c r="M76" s="67">
        <v>0.78687299999999993</v>
      </c>
      <c r="N76" s="68">
        <v>0.72027398328646086</v>
      </c>
      <c r="O76" s="67">
        <v>122862</v>
      </c>
      <c r="P76" s="68">
        <v>103063</v>
      </c>
    </row>
    <row r="77" spans="1:16" ht="51" x14ac:dyDescent="0.25">
      <c r="A77" s="18"/>
      <c r="B77" s="20">
        <v>5000078</v>
      </c>
      <c r="C77" s="20" t="s">
        <v>487</v>
      </c>
      <c r="D77" s="20">
        <v>3043968</v>
      </c>
      <c r="E77" s="20" t="s">
        <v>460</v>
      </c>
      <c r="F77" s="20">
        <v>87</v>
      </c>
      <c r="G77" s="20" t="s">
        <v>466</v>
      </c>
      <c r="H77" s="20">
        <v>450</v>
      </c>
      <c r="I77" s="20" t="s">
        <v>215</v>
      </c>
      <c r="J77" s="20">
        <v>450</v>
      </c>
      <c r="K77" s="20" t="s">
        <v>356</v>
      </c>
      <c r="L77" s="66">
        <v>0.281719</v>
      </c>
      <c r="M77" s="67">
        <v>0.60915899999999978</v>
      </c>
      <c r="N77" s="68">
        <v>0.53296792791661574</v>
      </c>
      <c r="O77" s="67">
        <v>598296</v>
      </c>
      <c r="P77" s="68">
        <v>526840.80090332031</v>
      </c>
    </row>
    <row r="78" spans="1:16" ht="51" x14ac:dyDescent="0.25">
      <c r="A78" s="18"/>
      <c r="B78" s="20">
        <v>5000078</v>
      </c>
      <c r="C78" s="20" t="s">
        <v>487</v>
      </c>
      <c r="D78" s="20">
        <v>3043968</v>
      </c>
      <c r="E78" s="20" t="s">
        <v>460</v>
      </c>
      <c r="F78" s="20">
        <v>87</v>
      </c>
      <c r="G78" s="20" t="s">
        <v>466</v>
      </c>
      <c r="H78" s="20">
        <v>451</v>
      </c>
      <c r="I78" s="20" t="s">
        <v>216</v>
      </c>
      <c r="J78" s="20">
        <v>451</v>
      </c>
      <c r="K78" s="20" t="s">
        <v>357</v>
      </c>
      <c r="L78" s="66">
        <v>0.76785599999999976</v>
      </c>
      <c r="M78" s="67">
        <v>0.96332899999999999</v>
      </c>
      <c r="N78" s="68">
        <v>0.88530814559635473</v>
      </c>
      <c r="O78" s="67">
        <v>96860</v>
      </c>
      <c r="P78" s="68">
        <v>93353</v>
      </c>
    </row>
    <row r="79" spans="1:16" ht="51" x14ac:dyDescent="0.25">
      <c r="A79" s="18"/>
      <c r="B79" s="20">
        <v>5000078</v>
      </c>
      <c r="C79" s="20" t="s">
        <v>487</v>
      </c>
      <c r="D79" s="20">
        <v>3043968</v>
      </c>
      <c r="E79" s="20" t="s">
        <v>460</v>
      </c>
      <c r="F79" s="20">
        <v>87</v>
      </c>
      <c r="G79" s="20" t="s">
        <v>466</v>
      </c>
      <c r="H79" s="20">
        <v>452</v>
      </c>
      <c r="I79" s="20" t="s">
        <v>217</v>
      </c>
      <c r="J79" s="20">
        <v>452</v>
      </c>
      <c r="K79" s="20" t="s">
        <v>358</v>
      </c>
      <c r="L79" s="66">
        <v>1.9283059999999996</v>
      </c>
      <c r="M79" s="67">
        <v>2.0622449999999994</v>
      </c>
      <c r="N79" s="68">
        <v>2.0564278500969522</v>
      </c>
      <c r="O79" s="67">
        <v>181604</v>
      </c>
      <c r="P79" s="68">
        <v>180200</v>
      </c>
    </row>
    <row r="80" spans="1:16" ht="51" x14ac:dyDescent="0.25">
      <c r="A80" s="18"/>
      <c r="B80" s="20">
        <v>5000078</v>
      </c>
      <c r="C80" s="20" t="s">
        <v>487</v>
      </c>
      <c r="D80" s="20">
        <v>3043968</v>
      </c>
      <c r="E80" s="20" t="s">
        <v>460</v>
      </c>
      <c r="F80" s="20">
        <v>87</v>
      </c>
      <c r="G80" s="20" t="s">
        <v>466</v>
      </c>
      <c r="H80" s="20">
        <v>453</v>
      </c>
      <c r="I80" s="20" t="s">
        <v>218</v>
      </c>
      <c r="J80" s="20">
        <v>453</v>
      </c>
      <c r="K80" s="20" t="s">
        <v>359</v>
      </c>
      <c r="L80" s="66">
        <v>0.90680899999999998</v>
      </c>
      <c r="M80" s="67">
        <v>0.76727300000000009</v>
      </c>
      <c r="N80" s="68">
        <v>0.76700214409356704</v>
      </c>
      <c r="O80" s="67">
        <v>215767</v>
      </c>
      <c r="P80" s="68">
        <v>180792.17980957031</v>
      </c>
    </row>
    <row r="81" spans="1:16" ht="51" x14ac:dyDescent="0.25">
      <c r="A81" s="18"/>
      <c r="B81" s="20">
        <v>5000078</v>
      </c>
      <c r="C81" s="20" t="s">
        <v>487</v>
      </c>
      <c r="D81" s="20">
        <v>3043968</v>
      </c>
      <c r="E81" s="20" t="s">
        <v>460</v>
      </c>
      <c r="F81" s="20">
        <v>87</v>
      </c>
      <c r="G81" s="20" t="s">
        <v>466</v>
      </c>
      <c r="H81" s="20">
        <v>454</v>
      </c>
      <c r="I81" s="20" t="s">
        <v>219</v>
      </c>
      <c r="J81" s="20">
        <v>454</v>
      </c>
      <c r="K81" s="20" t="s">
        <v>360</v>
      </c>
      <c r="L81" s="66">
        <v>0.18983799999999998</v>
      </c>
      <c r="M81" s="67">
        <v>0.19708500000000001</v>
      </c>
      <c r="N81" s="68">
        <v>0.19687063060700893</v>
      </c>
      <c r="O81" s="67">
        <v>4240</v>
      </c>
      <c r="P81" s="68">
        <v>4272</v>
      </c>
    </row>
    <row r="82" spans="1:16" ht="51" x14ac:dyDescent="0.25">
      <c r="A82" s="18"/>
      <c r="B82" s="20">
        <v>5000078</v>
      </c>
      <c r="C82" s="20" t="s">
        <v>487</v>
      </c>
      <c r="D82" s="20">
        <v>3043968</v>
      </c>
      <c r="E82" s="20" t="s">
        <v>460</v>
      </c>
      <c r="F82" s="20">
        <v>87</v>
      </c>
      <c r="G82" s="20" t="s">
        <v>466</v>
      </c>
      <c r="H82" s="20">
        <v>455</v>
      </c>
      <c r="I82" s="20" t="s">
        <v>220</v>
      </c>
      <c r="J82" s="20">
        <v>455</v>
      </c>
      <c r="K82" s="20" t="s">
        <v>361</v>
      </c>
      <c r="L82" s="66">
        <v>1.0761909999999999</v>
      </c>
      <c r="M82" s="67">
        <v>1.3533340000000003</v>
      </c>
      <c r="N82" s="68">
        <v>1.3267460650386056</v>
      </c>
      <c r="O82" s="67">
        <v>48551</v>
      </c>
      <c r="P82" s="68">
        <v>40138</v>
      </c>
    </row>
    <row r="83" spans="1:16" ht="51" x14ac:dyDescent="0.25">
      <c r="A83" s="18"/>
      <c r="B83" s="20">
        <v>5000078</v>
      </c>
      <c r="C83" s="20" t="s">
        <v>487</v>
      </c>
      <c r="D83" s="20">
        <v>3043968</v>
      </c>
      <c r="E83" s="20" t="s">
        <v>460</v>
      </c>
      <c r="F83" s="20">
        <v>87</v>
      </c>
      <c r="G83" s="20" t="s">
        <v>466</v>
      </c>
      <c r="H83" s="20">
        <v>456</v>
      </c>
      <c r="I83" s="20" t="s">
        <v>221</v>
      </c>
      <c r="J83" s="20">
        <v>456</v>
      </c>
      <c r="K83" s="20" t="s">
        <v>362</v>
      </c>
      <c r="L83" s="66">
        <v>5.9999999999999993E-3</v>
      </c>
      <c r="M83" s="67">
        <v>6.0000000000000001E-3</v>
      </c>
      <c r="N83" s="68">
        <v>5.1494200015440583E-3</v>
      </c>
      <c r="O83" s="67">
        <v>25208</v>
      </c>
      <c r="P83" s="68">
        <v>23420</v>
      </c>
    </row>
    <row r="84" spans="1:16" ht="51" x14ac:dyDescent="0.25">
      <c r="A84" s="18"/>
      <c r="B84" s="20">
        <v>5000078</v>
      </c>
      <c r="C84" s="20" t="s">
        <v>487</v>
      </c>
      <c r="D84" s="20">
        <v>3043968</v>
      </c>
      <c r="E84" s="20" t="s">
        <v>460</v>
      </c>
      <c r="F84" s="20">
        <v>87</v>
      </c>
      <c r="G84" s="20" t="s">
        <v>466</v>
      </c>
      <c r="H84" s="20">
        <v>457</v>
      </c>
      <c r="I84" s="20" t="s">
        <v>222</v>
      </c>
      <c r="J84" s="20">
        <v>457</v>
      </c>
      <c r="K84" s="20" t="s">
        <v>363</v>
      </c>
      <c r="L84" s="66">
        <v>0.10129500000000001</v>
      </c>
      <c r="M84" s="67">
        <v>0.18514599999999995</v>
      </c>
      <c r="N84" s="68">
        <v>0.18041619430641731</v>
      </c>
      <c r="O84" s="67">
        <v>183402</v>
      </c>
      <c r="P84" s="68">
        <v>123793.60009765625</v>
      </c>
    </row>
    <row r="85" spans="1:16" ht="51" x14ac:dyDescent="0.25">
      <c r="A85" s="18"/>
      <c r="B85" s="20">
        <v>5000078</v>
      </c>
      <c r="C85" s="20" t="s">
        <v>487</v>
      </c>
      <c r="D85" s="20">
        <v>3043968</v>
      </c>
      <c r="E85" s="20" t="s">
        <v>460</v>
      </c>
      <c r="F85" s="20">
        <v>87</v>
      </c>
      <c r="G85" s="20" t="s">
        <v>466</v>
      </c>
      <c r="H85" s="20">
        <v>458</v>
      </c>
      <c r="I85" s="20" t="s">
        <v>223</v>
      </c>
      <c r="J85" s="20">
        <v>458</v>
      </c>
      <c r="K85" s="20" t="s">
        <v>364</v>
      </c>
      <c r="L85" s="66">
        <v>0.24913200000000002</v>
      </c>
      <c r="M85" s="67">
        <v>0.30470699999999995</v>
      </c>
      <c r="N85" s="68">
        <v>0.2990481364322477</v>
      </c>
      <c r="O85" s="67">
        <v>184819</v>
      </c>
      <c r="P85" s="68">
        <v>144974</v>
      </c>
    </row>
    <row r="86" spans="1:16" ht="51" x14ac:dyDescent="0.25">
      <c r="A86" s="18"/>
      <c r="B86" s="20">
        <v>5000078</v>
      </c>
      <c r="C86" s="20" t="s">
        <v>487</v>
      </c>
      <c r="D86" s="20">
        <v>3043968</v>
      </c>
      <c r="E86" s="20" t="s">
        <v>460</v>
      </c>
      <c r="F86" s="20">
        <v>87</v>
      </c>
      <c r="G86" s="20" t="s">
        <v>466</v>
      </c>
      <c r="H86" s="20">
        <v>459</v>
      </c>
      <c r="I86" s="20" t="s">
        <v>224</v>
      </c>
      <c r="J86" s="20">
        <v>459</v>
      </c>
      <c r="K86" s="20" t="s">
        <v>365</v>
      </c>
      <c r="L86" s="66">
        <v>0.42134099999999997</v>
      </c>
      <c r="M86" s="67">
        <v>0.46881299999999992</v>
      </c>
      <c r="N86" s="68">
        <v>0.45693917860808142</v>
      </c>
      <c r="O86" s="67">
        <v>36399</v>
      </c>
      <c r="P86" s="68">
        <v>32285</v>
      </c>
    </row>
    <row r="87" spans="1:16" ht="51" x14ac:dyDescent="0.25">
      <c r="A87" s="18"/>
      <c r="B87" s="20">
        <v>5000078</v>
      </c>
      <c r="C87" s="20" t="s">
        <v>487</v>
      </c>
      <c r="D87" s="20">
        <v>3043968</v>
      </c>
      <c r="E87" s="20" t="s">
        <v>460</v>
      </c>
      <c r="F87" s="20">
        <v>87</v>
      </c>
      <c r="G87" s="20" t="s">
        <v>466</v>
      </c>
      <c r="H87" s="20">
        <v>460</v>
      </c>
      <c r="I87" s="20" t="s">
        <v>225</v>
      </c>
      <c r="J87" s="20">
        <v>460</v>
      </c>
      <c r="K87" s="20" t="s">
        <v>366</v>
      </c>
      <c r="L87" s="66">
        <v>1.4999999999999999E-2</v>
      </c>
      <c r="M87" s="67">
        <v>2.06E-2</v>
      </c>
      <c r="N87" s="68">
        <v>2.0598749921191484E-2</v>
      </c>
      <c r="O87" s="67">
        <v>23989</v>
      </c>
      <c r="P87" s="68">
        <v>19929</v>
      </c>
    </row>
    <row r="88" spans="1:16" ht="51" x14ac:dyDescent="0.25">
      <c r="A88" s="18"/>
      <c r="B88" s="20">
        <v>5000078</v>
      </c>
      <c r="C88" s="20" t="s">
        <v>487</v>
      </c>
      <c r="D88" s="20">
        <v>3043968</v>
      </c>
      <c r="E88" s="20" t="s">
        <v>460</v>
      </c>
      <c r="F88" s="20">
        <v>87</v>
      </c>
      <c r="G88" s="20" t="s">
        <v>466</v>
      </c>
      <c r="H88" s="20">
        <v>461</v>
      </c>
      <c r="I88" s="20" t="s">
        <v>226</v>
      </c>
      <c r="J88" s="20">
        <v>461</v>
      </c>
      <c r="K88" s="20" t="s">
        <v>367</v>
      </c>
      <c r="L88" s="66">
        <v>0.76014100000000007</v>
      </c>
      <c r="M88" s="67">
        <v>0.76014099999999996</v>
      </c>
      <c r="N88" s="68">
        <v>0.75290262146154419</v>
      </c>
      <c r="O88" s="67">
        <v>60660</v>
      </c>
      <c r="P88" s="68">
        <v>25794</v>
      </c>
    </row>
    <row r="89" spans="1:16" ht="51" x14ac:dyDescent="0.25">
      <c r="A89" s="18"/>
      <c r="B89" s="20">
        <v>5000078</v>
      </c>
      <c r="C89" s="20" t="s">
        <v>487</v>
      </c>
      <c r="D89" s="20">
        <v>3043968</v>
      </c>
      <c r="E89" s="20" t="s">
        <v>460</v>
      </c>
      <c r="F89" s="20">
        <v>87</v>
      </c>
      <c r="G89" s="20" t="s">
        <v>466</v>
      </c>
      <c r="H89" s="20">
        <v>462</v>
      </c>
      <c r="I89" s="20" t="s">
        <v>227</v>
      </c>
      <c r="J89" s="20">
        <v>462</v>
      </c>
      <c r="K89" s="20" t="s">
        <v>368</v>
      </c>
      <c r="L89" s="66">
        <v>9.9429000000000003E-2</v>
      </c>
      <c r="M89" s="67">
        <v>0.11263700000000003</v>
      </c>
      <c r="N89" s="68">
        <v>0.11263511260040104</v>
      </c>
      <c r="O89" s="67">
        <v>25144</v>
      </c>
      <c r="P89" s="68">
        <v>11480</v>
      </c>
    </row>
    <row r="90" spans="1:16" ht="51" x14ac:dyDescent="0.25">
      <c r="A90" s="18"/>
      <c r="B90" s="20">
        <v>5000078</v>
      </c>
      <c r="C90" s="20" t="s">
        <v>487</v>
      </c>
      <c r="D90" s="20">
        <v>3043968</v>
      </c>
      <c r="E90" s="20" t="s">
        <v>460</v>
      </c>
      <c r="F90" s="20">
        <v>87</v>
      </c>
      <c r="G90" s="20" t="s">
        <v>466</v>
      </c>
      <c r="H90" s="20">
        <v>463</v>
      </c>
      <c r="I90" s="20" t="s">
        <v>228</v>
      </c>
      <c r="J90" s="20">
        <v>463</v>
      </c>
      <c r="K90" s="20" t="s">
        <v>369</v>
      </c>
      <c r="L90" s="66">
        <v>1.0840769999999997</v>
      </c>
      <c r="M90" s="67">
        <v>1.098978</v>
      </c>
      <c r="N90" s="68">
        <v>1.0981610400704085</v>
      </c>
      <c r="O90" s="67">
        <v>355591</v>
      </c>
      <c r="P90" s="68">
        <v>398011</v>
      </c>
    </row>
    <row r="91" spans="1:16" ht="51" x14ac:dyDescent="0.25">
      <c r="A91" s="18"/>
      <c r="B91" s="20">
        <v>5000078</v>
      </c>
      <c r="C91" s="20" t="s">
        <v>487</v>
      </c>
      <c r="D91" s="20">
        <v>3043968</v>
      </c>
      <c r="E91" s="20" t="s">
        <v>460</v>
      </c>
      <c r="F91" s="20">
        <v>87</v>
      </c>
      <c r="G91" s="20" t="s">
        <v>466</v>
      </c>
      <c r="H91" s="20">
        <v>464</v>
      </c>
      <c r="I91" s="20" t="s">
        <v>229</v>
      </c>
      <c r="J91" s="20">
        <v>464</v>
      </c>
      <c r="K91" s="20" t="s">
        <v>370</v>
      </c>
      <c r="L91" s="66">
        <v>0.92253900000000011</v>
      </c>
      <c r="M91" s="67">
        <v>2.4916849999999995</v>
      </c>
      <c r="N91" s="68">
        <v>2.4781873451138381</v>
      </c>
      <c r="O91" s="67">
        <v>390684</v>
      </c>
      <c r="P91" s="68">
        <v>436196</v>
      </c>
    </row>
    <row r="92" spans="1:16" ht="51" x14ac:dyDescent="0.25">
      <c r="A92" s="18"/>
      <c r="B92" s="20">
        <v>5000079</v>
      </c>
      <c r="C92" s="20" t="s">
        <v>480</v>
      </c>
      <c r="D92" s="20">
        <v>3043969</v>
      </c>
      <c r="E92" s="20" t="s">
        <v>461</v>
      </c>
      <c r="F92" s="20">
        <v>87</v>
      </c>
      <c r="G92" s="20" t="s">
        <v>466</v>
      </c>
      <c r="H92" s="20">
        <v>11</v>
      </c>
      <c r="I92" s="20" t="s">
        <v>109</v>
      </c>
      <c r="J92" s="20">
        <v>11</v>
      </c>
      <c r="K92" s="20" t="s">
        <v>341</v>
      </c>
      <c r="L92" s="66">
        <v>0</v>
      </c>
      <c r="M92" s="67">
        <v>1.9531E-2</v>
      </c>
      <c r="N92" s="68">
        <v>1.1350299580954015E-2</v>
      </c>
      <c r="O92" s="67">
        <v>35841</v>
      </c>
      <c r="P92" s="68">
        <v>34710</v>
      </c>
    </row>
    <row r="93" spans="1:16" ht="89.25" x14ac:dyDescent="0.25">
      <c r="A93" s="18"/>
      <c r="B93" s="20">
        <v>5000079</v>
      </c>
      <c r="C93" s="20" t="s">
        <v>480</v>
      </c>
      <c r="D93" s="20">
        <v>3043969</v>
      </c>
      <c r="E93" s="20" t="s">
        <v>461</v>
      </c>
      <c r="F93" s="20">
        <v>87</v>
      </c>
      <c r="G93" s="20" t="s">
        <v>466</v>
      </c>
      <c r="H93" s="20">
        <v>11</v>
      </c>
      <c r="I93" s="20" t="s">
        <v>109</v>
      </c>
      <c r="J93" s="20">
        <v>124</v>
      </c>
      <c r="K93" s="20" t="s">
        <v>342</v>
      </c>
      <c r="L93" s="66">
        <v>36.294377000000011</v>
      </c>
      <c r="M93" s="67">
        <v>55.039073000000002</v>
      </c>
      <c r="N93" s="68">
        <v>55.030382212251425</v>
      </c>
      <c r="O93" s="67">
        <v>31942</v>
      </c>
      <c r="P93" s="68">
        <v>31942</v>
      </c>
    </row>
    <row r="94" spans="1:16" ht="51" x14ac:dyDescent="0.25">
      <c r="A94" s="18"/>
      <c r="B94" s="20">
        <v>5000079</v>
      </c>
      <c r="C94" s="20" t="s">
        <v>480</v>
      </c>
      <c r="D94" s="20">
        <v>3043969</v>
      </c>
      <c r="E94" s="20" t="s">
        <v>461</v>
      </c>
      <c r="F94" s="20">
        <v>87</v>
      </c>
      <c r="G94" s="20" t="s">
        <v>466</v>
      </c>
      <c r="H94" s="20">
        <v>131</v>
      </c>
      <c r="I94" s="20" t="s">
        <v>141</v>
      </c>
      <c r="J94" s="20">
        <v>131</v>
      </c>
      <c r="K94" s="20" t="s">
        <v>343</v>
      </c>
      <c r="L94" s="66">
        <v>16.292135999999999</v>
      </c>
      <c r="M94" s="67">
        <v>17.223786</v>
      </c>
      <c r="N94" s="68">
        <v>17.200978824585036</v>
      </c>
      <c r="O94" s="67">
        <v>1381800</v>
      </c>
      <c r="P94" s="68">
        <v>1221045</v>
      </c>
    </row>
    <row r="95" spans="1:16" ht="51" x14ac:dyDescent="0.25">
      <c r="A95" s="18"/>
      <c r="B95" s="20">
        <v>5000079</v>
      </c>
      <c r="C95" s="20" t="s">
        <v>480</v>
      </c>
      <c r="D95" s="20">
        <v>3043969</v>
      </c>
      <c r="E95" s="20" t="s">
        <v>461</v>
      </c>
      <c r="F95" s="20">
        <v>87</v>
      </c>
      <c r="G95" s="20" t="s">
        <v>466</v>
      </c>
      <c r="H95" s="20">
        <v>135</v>
      </c>
      <c r="I95" s="20" t="s">
        <v>142</v>
      </c>
      <c r="J95" s="20">
        <v>135</v>
      </c>
      <c r="K95" s="20" t="s">
        <v>344</v>
      </c>
      <c r="L95" s="66">
        <v>19.962210000000002</v>
      </c>
      <c r="M95" s="67">
        <v>19.962210000000002</v>
      </c>
      <c r="N95" s="68">
        <v>19.96220990922302</v>
      </c>
      <c r="O95" s="67">
        <v>81359</v>
      </c>
      <c r="P95" s="68">
        <v>85093</v>
      </c>
    </row>
    <row r="96" spans="1:16" ht="76.5" x14ac:dyDescent="0.25">
      <c r="A96" s="18"/>
      <c r="B96" s="20">
        <v>5000079</v>
      </c>
      <c r="C96" s="20" t="s">
        <v>480</v>
      </c>
      <c r="D96" s="20">
        <v>3043969</v>
      </c>
      <c r="E96" s="20" t="s">
        <v>461</v>
      </c>
      <c r="F96" s="20">
        <v>87</v>
      </c>
      <c r="G96" s="20" t="s">
        <v>466</v>
      </c>
      <c r="H96" s="20">
        <v>136</v>
      </c>
      <c r="I96" s="20" t="s">
        <v>143</v>
      </c>
      <c r="J96" s="20">
        <v>136</v>
      </c>
      <c r="K96" s="20" t="s">
        <v>485</v>
      </c>
      <c r="L96" s="66">
        <v>1.1721000000000001E-2</v>
      </c>
      <c r="M96" s="67">
        <v>1.1721000000000001E-2</v>
      </c>
      <c r="N96" s="68">
        <v>1.1717799992766231E-2</v>
      </c>
      <c r="O96" s="67">
        <v>790</v>
      </c>
      <c r="P96" s="68">
        <v>705</v>
      </c>
    </row>
    <row r="97" spans="1:16" ht="63.75" x14ac:dyDescent="0.25">
      <c r="A97" s="18"/>
      <c r="B97" s="20">
        <v>5000079</v>
      </c>
      <c r="C97" s="20" t="s">
        <v>480</v>
      </c>
      <c r="D97" s="20">
        <v>3043969</v>
      </c>
      <c r="E97" s="20" t="s">
        <v>461</v>
      </c>
      <c r="F97" s="20">
        <v>87</v>
      </c>
      <c r="G97" s="20" t="s">
        <v>466</v>
      </c>
      <c r="H97" s="20">
        <v>137</v>
      </c>
      <c r="I97" s="20" t="s">
        <v>144</v>
      </c>
      <c r="J97" s="20">
        <v>137</v>
      </c>
      <c r="K97" s="20" t="s">
        <v>345</v>
      </c>
      <c r="L97" s="66">
        <v>5.6974049999999998</v>
      </c>
      <c r="M97" s="67">
        <v>9.0334619999999983</v>
      </c>
      <c r="N97" s="68">
        <v>7.9780331885482383</v>
      </c>
      <c r="O97" s="67">
        <v>395852</v>
      </c>
      <c r="P97" s="68">
        <v>375484</v>
      </c>
    </row>
    <row r="98" spans="1:16" ht="51" x14ac:dyDescent="0.25">
      <c r="A98" s="18"/>
      <c r="B98" s="20">
        <v>5000079</v>
      </c>
      <c r="C98" s="20" t="s">
        <v>480</v>
      </c>
      <c r="D98" s="20">
        <v>3043969</v>
      </c>
      <c r="E98" s="20" t="s">
        <v>461</v>
      </c>
      <c r="F98" s="20">
        <v>87</v>
      </c>
      <c r="G98" s="20" t="s">
        <v>466</v>
      </c>
      <c r="H98" s="20">
        <v>440</v>
      </c>
      <c r="I98" s="20" t="s">
        <v>205</v>
      </c>
      <c r="J98" s="20">
        <v>440</v>
      </c>
      <c r="K98" s="20" t="s">
        <v>346</v>
      </c>
      <c r="L98" s="66">
        <v>0.408466</v>
      </c>
      <c r="M98" s="67">
        <v>0.93174099999999982</v>
      </c>
      <c r="N98" s="68">
        <v>0.92069885179262201</v>
      </c>
      <c r="O98" s="67">
        <v>2096</v>
      </c>
      <c r="P98" s="68">
        <v>2533</v>
      </c>
    </row>
    <row r="99" spans="1:16" ht="51" x14ac:dyDescent="0.25">
      <c r="A99" s="18"/>
      <c r="B99" s="20">
        <v>5000079</v>
      </c>
      <c r="C99" s="20" t="s">
        <v>480</v>
      </c>
      <c r="D99" s="20">
        <v>3043969</v>
      </c>
      <c r="E99" s="20" t="s">
        <v>461</v>
      </c>
      <c r="F99" s="20">
        <v>87</v>
      </c>
      <c r="G99" s="20" t="s">
        <v>466</v>
      </c>
      <c r="H99" s="20">
        <v>441</v>
      </c>
      <c r="I99" s="20" t="s">
        <v>206</v>
      </c>
      <c r="J99" s="20">
        <v>441</v>
      </c>
      <c r="K99" s="20" t="s">
        <v>347</v>
      </c>
      <c r="L99" s="66">
        <v>4.4031999999999995E-2</v>
      </c>
      <c r="M99" s="67">
        <v>0.50410099999999991</v>
      </c>
      <c r="N99" s="68">
        <v>0.42722377856262028</v>
      </c>
      <c r="O99" s="67">
        <v>5711</v>
      </c>
      <c r="P99" s="68">
        <v>5625</v>
      </c>
    </row>
    <row r="100" spans="1:16" ht="51" x14ac:dyDescent="0.25">
      <c r="A100" s="18"/>
      <c r="B100" s="20">
        <v>5000079</v>
      </c>
      <c r="C100" s="20" t="s">
        <v>480</v>
      </c>
      <c r="D100" s="20">
        <v>3043969</v>
      </c>
      <c r="E100" s="20" t="s">
        <v>461</v>
      </c>
      <c r="F100" s="20">
        <v>87</v>
      </c>
      <c r="G100" s="20" t="s">
        <v>466</v>
      </c>
      <c r="H100" s="20">
        <v>442</v>
      </c>
      <c r="I100" s="20" t="s">
        <v>207</v>
      </c>
      <c r="J100" s="20">
        <v>442</v>
      </c>
      <c r="K100" s="20" t="s">
        <v>348</v>
      </c>
      <c r="L100" s="66">
        <v>0.25034500000000004</v>
      </c>
      <c r="M100" s="67">
        <v>0.52713900000000002</v>
      </c>
      <c r="N100" s="68">
        <v>0.5270433136029169</v>
      </c>
      <c r="O100" s="67">
        <v>163</v>
      </c>
      <c r="P100" s="68">
        <v>114</v>
      </c>
    </row>
    <row r="101" spans="1:16" ht="51" x14ac:dyDescent="0.25">
      <c r="A101" s="18"/>
      <c r="B101" s="20">
        <v>5000079</v>
      </c>
      <c r="C101" s="20" t="s">
        <v>480</v>
      </c>
      <c r="D101" s="20">
        <v>3043969</v>
      </c>
      <c r="E101" s="20" t="s">
        <v>461</v>
      </c>
      <c r="F101" s="20">
        <v>87</v>
      </c>
      <c r="G101" s="20" t="s">
        <v>466</v>
      </c>
      <c r="H101" s="20">
        <v>443</v>
      </c>
      <c r="I101" s="20" t="s">
        <v>208</v>
      </c>
      <c r="J101" s="20">
        <v>443</v>
      </c>
      <c r="K101" s="20" t="s">
        <v>349</v>
      </c>
      <c r="L101" s="66">
        <v>0.46224499999999996</v>
      </c>
      <c r="M101" s="67">
        <v>0.62208599999999992</v>
      </c>
      <c r="N101" s="68">
        <v>0.55653757455002051</v>
      </c>
      <c r="O101" s="67">
        <v>20670</v>
      </c>
      <c r="P101" s="68">
        <v>19826</v>
      </c>
    </row>
    <row r="102" spans="1:16" ht="51" x14ac:dyDescent="0.25">
      <c r="A102" s="18"/>
      <c r="B102" s="20">
        <v>5000079</v>
      </c>
      <c r="C102" s="20" t="s">
        <v>480</v>
      </c>
      <c r="D102" s="20">
        <v>3043969</v>
      </c>
      <c r="E102" s="20" t="s">
        <v>461</v>
      </c>
      <c r="F102" s="20">
        <v>87</v>
      </c>
      <c r="G102" s="20" t="s">
        <v>466</v>
      </c>
      <c r="H102" s="20">
        <v>444</v>
      </c>
      <c r="I102" s="20" t="s">
        <v>209</v>
      </c>
      <c r="J102" s="20">
        <v>444</v>
      </c>
      <c r="K102" s="20" t="s">
        <v>350</v>
      </c>
      <c r="L102" s="66">
        <v>0.01</v>
      </c>
      <c r="M102" s="67">
        <v>0.30471600000000004</v>
      </c>
      <c r="N102" s="68">
        <v>0.28880159149412066</v>
      </c>
      <c r="O102" s="67">
        <v>175</v>
      </c>
      <c r="P102" s="68">
        <v>130</v>
      </c>
    </row>
    <row r="103" spans="1:16" ht="51" x14ac:dyDescent="0.25">
      <c r="A103" s="18"/>
      <c r="B103" s="20">
        <v>5000079</v>
      </c>
      <c r="C103" s="20" t="s">
        <v>480</v>
      </c>
      <c r="D103" s="20">
        <v>3043969</v>
      </c>
      <c r="E103" s="20" t="s">
        <v>461</v>
      </c>
      <c r="F103" s="20">
        <v>87</v>
      </c>
      <c r="G103" s="20" t="s">
        <v>466</v>
      </c>
      <c r="H103" s="20">
        <v>445</v>
      </c>
      <c r="I103" s="20" t="s">
        <v>210</v>
      </c>
      <c r="J103" s="20">
        <v>445</v>
      </c>
      <c r="K103" s="20" t="s">
        <v>351</v>
      </c>
      <c r="L103" s="66">
        <v>0.52135500000000001</v>
      </c>
      <c r="M103" s="67">
        <v>1.0567419999999998</v>
      </c>
      <c r="N103" s="68">
        <v>1.0556485194247216</v>
      </c>
      <c r="O103" s="67">
        <v>1292</v>
      </c>
      <c r="P103" s="68">
        <v>873</v>
      </c>
    </row>
    <row r="104" spans="1:16" ht="51" x14ac:dyDescent="0.25">
      <c r="A104" s="18"/>
      <c r="B104" s="20">
        <v>5000079</v>
      </c>
      <c r="C104" s="20" t="s">
        <v>480</v>
      </c>
      <c r="D104" s="20">
        <v>3043969</v>
      </c>
      <c r="E104" s="20" t="s">
        <v>461</v>
      </c>
      <c r="F104" s="20">
        <v>87</v>
      </c>
      <c r="G104" s="20" t="s">
        <v>466</v>
      </c>
      <c r="H104" s="20">
        <v>446</v>
      </c>
      <c r="I104" s="20" t="s">
        <v>211</v>
      </c>
      <c r="J104" s="20">
        <v>446</v>
      </c>
      <c r="K104" s="20" t="s">
        <v>352</v>
      </c>
      <c r="L104" s="66">
        <v>0.24500000000000002</v>
      </c>
      <c r="M104" s="67">
        <v>1.056136</v>
      </c>
      <c r="N104" s="68">
        <v>1.052398929782612</v>
      </c>
      <c r="O104" s="67">
        <v>3356</v>
      </c>
      <c r="P104" s="68">
        <v>1925</v>
      </c>
    </row>
    <row r="105" spans="1:16" ht="51" x14ac:dyDescent="0.25">
      <c r="A105" s="18"/>
      <c r="B105" s="20">
        <v>5000079</v>
      </c>
      <c r="C105" s="20" t="s">
        <v>480</v>
      </c>
      <c r="D105" s="20">
        <v>3043969</v>
      </c>
      <c r="E105" s="20" t="s">
        <v>461</v>
      </c>
      <c r="F105" s="20">
        <v>87</v>
      </c>
      <c r="G105" s="20" t="s">
        <v>466</v>
      </c>
      <c r="H105" s="20">
        <v>447</v>
      </c>
      <c r="I105" s="20" t="s">
        <v>212</v>
      </c>
      <c r="J105" s="20">
        <v>447</v>
      </c>
      <c r="K105" s="20" t="s">
        <v>353</v>
      </c>
      <c r="L105" s="66">
        <v>2.9349000000000007E-2</v>
      </c>
      <c r="M105" s="67">
        <v>0.21436500000000003</v>
      </c>
      <c r="N105" s="68">
        <v>0.19407080211385619</v>
      </c>
      <c r="O105" s="67">
        <v>203</v>
      </c>
      <c r="P105" s="68">
        <v>77</v>
      </c>
    </row>
    <row r="106" spans="1:16" ht="51" x14ac:dyDescent="0.25">
      <c r="A106" s="18"/>
      <c r="B106" s="20">
        <v>5000079</v>
      </c>
      <c r="C106" s="20" t="s">
        <v>480</v>
      </c>
      <c r="D106" s="20">
        <v>3043969</v>
      </c>
      <c r="E106" s="20" t="s">
        <v>461</v>
      </c>
      <c r="F106" s="20">
        <v>87</v>
      </c>
      <c r="G106" s="20" t="s">
        <v>466</v>
      </c>
      <c r="H106" s="20">
        <v>448</v>
      </c>
      <c r="I106" s="20" t="s">
        <v>213</v>
      </c>
      <c r="J106" s="20">
        <v>448</v>
      </c>
      <c r="K106" s="20" t="s">
        <v>354</v>
      </c>
      <c r="L106" s="66">
        <v>3.2079999999999999E-3</v>
      </c>
      <c r="M106" s="67">
        <v>0.72923000000000004</v>
      </c>
      <c r="N106" s="68">
        <v>0.61227609014895279</v>
      </c>
      <c r="O106" s="67">
        <v>1081</v>
      </c>
      <c r="P106" s="68">
        <v>794</v>
      </c>
    </row>
    <row r="107" spans="1:16" ht="51" x14ac:dyDescent="0.25">
      <c r="A107" s="18"/>
      <c r="B107" s="20">
        <v>5000079</v>
      </c>
      <c r="C107" s="20" t="s">
        <v>480</v>
      </c>
      <c r="D107" s="20">
        <v>3043969</v>
      </c>
      <c r="E107" s="20" t="s">
        <v>461</v>
      </c>
      <c r="F107" s="20">
        <v>87</v>
      </c>
      <c r="G107" s="20" t="s">
        <v>466</v>
      </c>
      <c r="H107" s="20">
        <v>449</v>
      </c>
      <c r="I107" s="20" t="s">
        <v>214</v>
      </c>
      <c r="J107" s="20">
        <v>449</v>
      </c>
      <c r="K107" s="20" t="s">
        <v>355</v>
      </c>
      <c r="L107" s="66">
        <v>0.126058</v>
      </c>
      <c r="M107" s="67">
        <v>0.48500000000000004</v>
      </c>
      <c r="N107" s="68">
        <v>0.37963464206404751</v>
      </c>
      <c r="O107" s="67">
        <v>11268</v>
      </c>
      <c r="P107" s="68">
        <v>10088</v>
      </c>
    </row>
    <row r="108" spans="1:16" ht="51" x14ac:dyDescent="0.25">
      <c r="A108" s="18"/>
      <c r="B108" s="20">
        <v>5000079</v>
      </c>
      <c r="C108" s="20" t="s">
        <v>480</v>
      </c>
      <c r="D108" s="20">
        <v>3043969</v>
      </c>
      <c r="E108" s="20" t="s">
        <v>461</v>
      </c>
      <c r="F108" s="20">
        <v>87</v>
      </c>
      <c r="G108" s="20" t="s">
        <v>466</v>
      </c>
      <c r="H108" s="20">
        <v>450</v>
      </c>
      <c r="I108" s="20" t="s">
        <v>215</v>
      </c>
      <c r="J108" s="20">
        <v>450</v>
      </c>
      <c r="K108" s="20" t="s">
        <v>356</v>
      </c>
      <c r="L108" s="66">
        <v>8.2999000000000003E-2</v>
      </c>
      <c r="M108" s="67">
        <v>0.7623439999999998</v>
      </c>
      <c r="N108" s="68">
        <v>0.73693765422649449</v>
      </c>
      <c r="O108" s="67">
        <v>5465</v>
      </c>
      <c r="P108" s="68">
        <v>7308.6110000610352</v>
      </c>
    </row>
    <row r="109" spans="1:16" ht="51" x14ac:dyDescent="0.25">
      <c r="A109" s="18"/>
      <c r="B109" s="20">
        <v>5000079</v>
      </c>
      <c r="C109" s="20" t="s">
        <v>480</v>
      </c>
      <c r="D109" s="20">
        <v>3043969</v>
      </c>
      <c r="E109" s="20" t="s">
        <v>461</v>
      </c>
      <c r="F109" s="20">
        <v>87</v>
      </c>
      <c r="G109" s="20" t="s">
        <v>466</v>
      </c>
      <c r="H109" s="20">
        <v>451</v>
      </c>
      <c r="I109" s="20" t="s">
        <v>216</v>
      </c>
      <c r="J109" s="20">
        <v>451</v>
      </c>
      <c r="K109" s="20" t="s">
        <v>357</v>
      </c>
      <c r="L109" s="66">
        <v>0.86376700000000017</v>
      </c>
      <c r="M109" s="67">
        <v>1.3591369999999998</v>
      </c>
      <c r="N109" s="68">
        <v>1.2935273298277252</v>
      </c>
      <c r="O109" s="67">
        <v>25920</v>
      </c>
      <c r="P109" s="68">
        <v>28588</v>
      </c>
    </row>
    <row r="110" spans="1:16" ht="51" x14ac:dyDescent="0.25">
      <c r="A110" s="18"/>
      <c r="B110" s="20">
        <v>5000079</v>
      </c>
      <c r="C110" s="20" t="s">
        <v>480</v>
      </c>
      <c r="D110" s="20">
        <v>3043969</v>
      </c>
      <c r="E110" s="20" t="s">
        <v>461</v>
      </c>
      <c r="F110" s="20">
        <v>87</v>
      </c>
      <c r="G110" s="20" t="s">
        <v>466</v>
      </c>
      <c r="H110" s="20">
        <v>452</v>
      </c>
      <c r="I110" s="20" t="s">
        <v>217</v>
      </c>
      <c r="J110" s="20">
        <v>452</v>
      </c>
      <c r="K110" s="20" t="s">
        <v>358</v>
      </c>
      <c r="L110" s="66">
        <v>1.6665989999999999</v>
      </c>
      <c r="M110" s="67">
        <v>3.0628219999999988</v>
      </c>
      <c r="N110" s="68">
        <v>2.7231945080275182</v>
      </c>
      <c r="O110" s="67">
        <v>14302</v>
      </c>
      <c r="P110" s="68">
        <v>13972</v>
      </c>
    </row>
    <row r="111" spans="1:16" ht="51" x14ac:dyDescent="0.25">
      <c r="A111" s="18"/>
      <c r="B111" s="20">
        <v>5000079</v>
      </c>
      <c r="C111" s="20" t="s">
        <v>480</v>
      </c>
      <c r="D111" s="20">
        <v>3043969</v>
      </c>
      <c r="E111" s="20" t="s">
        <v>461</v>
      </c>
      <c r="F111" s="20">
        <v>87</v>
      </c>
      <c r="G111" s="20" t="s">
        <v>466</v>
      </c>
      <c r="H111" s="20">
        <v>453</v>
      </c>
      <c r="I111" s="20" t="s">
        <v>218</v>
      </c>
      <c r="J111" s="20">
        <v>453</v>
      </c>
      <c r="K111" s="20" t="s">
        <v>359</v>
      </c>
      <c r="L111" s="66">
        <v>1.2222459999999999</v>
      </c>
      <c r="M111" s="67">
        <v>2.3990390000000001</v>
      </c>
      <c r="N111" s="68">
        <v>2.3807954195290222</v>
      </c>
      <c r="O111" s="67">
        <v>282030</v>
      </c>
      <c r="P111" s="68">
        <v>280790.06011962891</v>
      </c>
    </row>
    <row r="112" spans="1:16" ht="51" x14ac:dyDescent="0.25">
      <c r="A112" s="18"/>
      <c r="B112" s="20">
        <v>5000079</v>
      </c>
      <c r="C112" s="20" t="s">
        <v>480</v>
      </c>
      <c r="D112" s="20">
        <v>3043969</v>
      </c>
      <c r="E112" s="20" t="s">
        <v>461</v>
      </c>
      <c r="F112" s="20">
        <v>87</v>
      </c>
      <c r="G112" s="20" t="s">
        <v>466</v>
      </c>
      <c r="H112" s="20">
        <v>454</v>
      </c>
      <c r="I112" s="20" t="s">
        <v>219</v>
      </c>
      <c r="J112" s="20">
        <v>454</v>
      </c>
      <c r="K112" s="20" t="s">
        <v>360</v>
      </c>
      <c r="L112" s="66">
        <v>0.14252500000000001</v>
      </c>
      <c r="M112" s="67">
        <v>0.44124600000000008</v>
      </c>
      <c r="N112" s="68">
        <v>0.33081102839787491</v>
      </c>
      <c r="O112" s="67">
        <v>6990</v>
      </c>
      <c r="P112" s="68">
        <v>7623</v>
      </c>
    </row>
    <row r="113" spans="1:16" ht="51" x14ac:dyDescent="0.25">
      <c r="A113" s="18"/>
      <c r="B113" s="20">
        <v>5000079</v>
      </c>
      <c r="C113" s="20" t="s">
        <v>480</v>
      </c>
      <c r="D113" s="20">
        <v>3043969</v>
      </c>
      <c r="E113" s="20" t="s">
        <v>461</v>
      </c>
      <c r="F113" s="20">
        <v>87</v>
      </c>
      <c r="G113" s="20" t="s">
        <v>466</v>
      </c>
      <c r="H113" s="20">
        <v>455</v>
      </c>
      <c r="I113" s="20" t="s">
        <v>220</v>
      </c>
      <c r="J113" s="20">
        <v>455</v>
      </c>
      <c r="K113" s="20" t="s">
        <v>361</v>
      </c>
      <c r="L113" s="66">
        <v>4.6114000000000002E-2</v>
      </c>
      <c r="M113" s="67">
        <v>0.15757299999999994</v>
      </c>
      <c r="N113" s="68">
        <v>0.15122604285352281</v>
      </c>
      <c r="O113" s="67">
        <v>1037</v>
      </c>
      <c r="P113" s="68">
        <v>1145</v>
      </c>
    </row>
    <row r="114" spans="1:16" ht="51" x14ac:dyDescent="0.25">
      <c r="A114" s="18"/>
      <c r="B114" s="20">
        <v>5000079</v>
      </c>
      <c r="C114" s="20" t="s">
        <v>480</v>
      </c>
      <c r="D114" s="20">
        <v>3043969</v>
      </c>
      <c r="E114" s="20" t="s">
        <v>461</v>
      </c>
      <c r="F114" s="20">
        <v>87</v>
      </c>
      <c r="G114" s="20" t="s">
        <v>466</v>
      </c>
      <c r="H114" s="20">
        <v>456</v>
      </c>
      <c r="I114" s="20" t="s">
        <v>221</v>
      </c>
      <c r="J114" s="20">
        <v>456</v>
      </c>
      <c r="K114" s="20" t="s">
        <v>362</v>
      </c>
      <c r="L114" s="66">
        <v>9.5000000000000015E-3</v>
      </c>
      <c r="M114" s="67">
        <v>3.4500000000000003E-2</v>
      </c>
      <c r="N114" s="68">
        <v>2.4469960408168845E-2</v>
      </c>
      <c r="O114" s="67">
        <v>562</v>
      </c>
      <c r="P114" s="68">
        <v>387</v>
      </c>
    </row>
    <row r="115" spans="1:16" ht="51" x14ac:dyDescent="0.25">
      <c r="A115" s="18"/>
      <c r="B115" s="20">
        <v>5000079</v>
      </c>
      <c r="C115" s="20" t="s">
        <v>480</v>
      </c>
      <c r="D115" s="20">
        <v>3043969</v>
      </c>
      <c r="E115" s="20" t="s">
        <v>461</v>
      </c>
      <c r="F115" s="20">
        <v>87</v>
      </c>
      <c r="G115" s="20" t="s">
        <v>466</v>
      </c>
      <c r="H115" s="20">
        <v>457</v>
      </c>
      <c r="I115" s="20" t="s">
        <v>222</v>
      </c>
      <c r="J115" s="20">
        <v>457</v>
      </c>
      <c r="K115" s="20" t="s">
        <v>363</v>
      </c>
      <c r="L115" s="66">
        <v>0.22764200000000001</v>
      </c>
      <c r="M115" s="67">
        <v>0.94752500000000006</v>
      </c>
      <c r="N115" s="68">
        <v>0.93627481308976712</v>
      </c>
      <c r="O115" s="67">
        <v>15227</v>
      </c>
      <c r="P115" s="68">
        <v>3853</v>
      </c>
    </row>
    <row r="116" spans="1:16" ht="51" x14ac:dyDescent="0.25">
      <c r="A116" s="18"/>
      <c r="B116" s="20">
        <v>5000079</v>
      </c>
      <c r="C116" s="20" t="s">
        <v>480</v>
      </c>
      <c r="D116" s="20">
        <v>3043969</v>
      </c>
      <c r="E116" s="20" t="s">
        <v>461</v>
      </c>
      <c r="F116" s="20">
        <v>87</v>
      </c>
      <c r="G116" s="20" t="s">
        <v>466</v>
      </c>
      <c r="H116" s="20">
        <v>458</v>
      </c>
      <c r="I116" s="20" t="s">
        <v>223</v>
      </c>
      <c r="J116" s="20">
        <v>458</v>
      </c>
      <c r="K116" s="20" t="s">
        <v>364</v>
      </c>
      <c r="L116" s="66">
        <v>0.17349400000000001</v>
      </c>
      <c r="M116" s="67">
        <v>0.313334</v>
      </c>
      <c r="N116" s="68">
        <v>0.30290494708197002</v>
      </c>
      <c r="O116" s="67">
        <v>866</v>
      </c>
      <c r="P116" s="68">
        <v>770</v>
      </c>
    </row>
    <row r="117" spans="1:16" ht="51" x14ac:dyDescent="0.25">
      <c r="A117" s="18"/>
      <c r="B117" s="20">
        <v>5000079</v>
      </c>
      <c r="C117" s="20" t="s">
        <v>480</v>
      </c>
      <c r="D117" s="20">
        <v>3043969</v>
      </c>
      <c r="E117" s="20" t="s">
        <v>461</v>
      </c>
      <c r="F117" s="20">
        <v>87</v>
      </c>
      <c r="G117" s="20" t="s">
        <v>466</v>
      </c>
      <c r="H117" s="20">
        <v>459</v>
      </c>
      <c r="I117" s="20" t="s">
        <v>224</v>
      </c>
      <c r="J117" s="20">
        <v>459</v>
      </c>
      <c r="K117" s="20" t="s">
        <v>365</v>
      </c>
      <c r="L117" s="66">
        <v>0.23013200000000009</v>
      </c>
      <c r="M117" s="67">
        <v>1.1445439999999998</v>
      </c>
      <c r="N117" s="68">
        <v>1.0169419593503335</v>
      </c>
      <c r="O117" s="67">
        <v>25762</v>
      </c>
      <c r="P117" s="68">
        <v>23020.800000190735</v>
      </c>
    </row>
    <row r="118" spans="1:16" ht="51" x14ac:dyDescent="0.25">
      <c r="A118" s="18"/>
      <c r="B118" s="20">
        <v>5000079</v>
      </c>
      <c r="C118" s="20" t="s">
        <v>480</v>
      </c>
      <c r="D118" s="20">
        <v>3043969</v>
      </c>
      <c r="E118" s="20" t="s">
        <v>461</v>
      </c>
      <c r="F118" s="20">
        <v>87</v>
      </c>
      <c r="G118" s="20" t="s">
        <v>466</v>
      </c>
      <c r="H118" s="20">
        <v>460</v>
      </c>
      <c r="I118" s="20" t="s">
        <v>225</v>
      </c>
      <c r="J118" s="20">
        <v>460</v>
      </c>
      <c r="K118" s="20" t="s">
        <v>366</v>
      </c>
      <c r="L118" s="66">
        <v>0.1431</v>
      </c>
      <c r="M118" s="67">
        <v>0.38187400000000005</v>
      </c>
      <c r="N118" s="68">
        <v>0.38180624855885981</v>
      </c>
      <c r="O118" s="67">
        <v>11618</v>
      </c>
      <c r="P118" s="68">
        <v>12441</v>
      </c>
    </row>
    <row r="119" spans="1:16" ht="51" x14ac:dyDescent="0.25">
      <c r="A119" s="18"/>
      <c r="B119" s="20">
        <v>5000079</v>
      </c>
      <c r="C119" s="20" t="s">
        <v>480</v>
      </c>
      <c r="D119" s="20">
        <v>3043969</v>
      </c>
      <c r="E119" s="20" t="s">
        <v>461</v>
      </c>
      <c r="F119" s="20">
        <v>87</v>
      </c>
      <c r="G119" s="20" t="s">
        <v>466</v>
      </c>
      <c r="H119" s="20">
        <v>461</v>
      </c>
      <c r="I119" s="20" t="s">
        <v>226</v>
      </c>
      <c r="J119" s="20">
        <v>461</v>
      </c>
      <c r="K119" s="20" t="s">
        <v>367</v>
      </c>
      <c r="L119" s="66">
        <v>1.2808310000000001</v>
      </c>
      <c r="M119" s="67">
        <v>1.7290810000000001</v>
      </c>
      <c r="N119" s="68">
        <v>1.695475970976986</v>
      </c>
      <c r="O119" s="67">
        <v>7251</v>
      </c>
      <c r="P119" s="68">
        <v>3750</v>
      </c>
    </row>
    <row r="120" spans="1:16" ht="51" x14ac:dyDescent="0.25">
      <c r="A120" s="18"/>
      <c r="B120" s="20">
        <v>5000079</v>
      </c>
      <c r="C120" s="20" t="s">
        <v>480</v>
      </c>
      <c r="D120" s="20">
        <v>3043969</v>
      </c>
      <c r="E120" s="20" t="s">
        <v>461</v>
      </c>
      <c r="F120" s="20">
        <v>87</v>
      </c>
      <c r="G120" s="20" t="s">
        <v>466</v>
      </c>
      <c r="H120" s="20">
        <v>462</v>
      </c>
      <c r="I120" s="20" t="s">
        <v>227</v>
      </c>
      <c r="J120" s="20">
        <v>462</v>
      </c>
      <c r="K120" s="20" t="s">
        <v>368</v>
      </c>
      <c r="L120" s="66">
        <v>3.6771999999999999E-2</v>
      </c>
      <c r="M120" s="67">
        <v>1.0716080000000001</v>
      </c>
      <c r="N120" s="68">
        <v>1.0573005608166568</v>
      </c>
      <c r="O120" s="67">
        <v>13102</v>
      </c>
      <c r="P120" s="68">
        <v>8051</v>
      </c>
    </row>
    <row r="121" spans="1:16" ht="51" x14ac:dyDescent="0.25">
      <c r="A121" s="18"/>
      <c r="B121" s="20">
        <v>5000079</v>
      </c>
      <c r="C121" s="20" t="s">
        <v>480</v>
      </c>
      <c r="D121" s="20">
        <v>3043969</v>
      </c>
      <c r="E121" s="20" t="s">
        <v>461</v>
      </c>
      <c r="F121" s="20">
        <v>87</v>
      </c>
      <c r="G121" s="20" t="s">
        <v>466</v>
      </c>
      <c r="H121" s="20">
        <v>463</v>
      </c>
      <c r="I121" s="20" t="s">
        <v>228</v>
      </c>
      <c r="J121" s="20">
        <v>463</v>
      </c>
      <c r="K121" s="20" t="s">
        <v>369</v>
      </c>
      <c r="L121" s="66">
        <v>0.83044199999999979</v>
      </c>
      <c r="M121" s="67">
        <v>1.8406729999999991</v>
      </c>
      <c r="N121" s="68">
        <v>1.7969656689747353</v>
      </c>
      <c r="O121" s="67">
        <v>16516</v>
      </c>
      <c r="P121" s="68">
        <v>16538</v>
      </c>
    </row>
    <row r="122" spans="1:16" ht="51" x14ac:dyDescent="0.25">
      <c r="A122" s="18"/>
      <c r="B122" s="20">
        <v>5000079</v>
      </c>
      <c r="C122" s="20" t="s">
        <v>480</v>
      </c>
      <c r="D122" s="20">
        <v>3043969</v>
      </c>
      <c r="E122" s="20" t="s">
        <v>461</v>
      </c>
      <c r="F122" s="20">
        <v>87</v>
      </c>
      <c r="G122" s="20" t="s">
        <v>466</v>
      </c>
      <c r="H122" s="20">
        <v>464</v>
      </c>
      <c r="I122" s="20" t="s">
        <v>229</v>
      </c>
      <c r="J122" s="20">
        <v>464</v>
      </c>
      <c r="K122" s="20" t="s">
        <v>370</v>
      </c>
      <c r="L122" s="66">
        <v>0.63923500000000011</v>
      </c>
      <c r="M122" s="67">
        <v>1.3002779999999996</v>
      </c>
      <c r="N122" s="68">
        <v>1.2965171371033648</v>
      </c>
      <c r="O122" s="67">
        <v>91200</v>
      </c>
      <c r="P122" s="68">
        <v>68409</v>
      </c>
    </row>
    <row r="123" spans="1:16" ht="89.25" x14ac:dyDescent="0.25">
      <c r="A123" s="18"/>
      <c r="B123" s="20">
        <v>5000081</v>
      </c>
      <c r="C123" s="20" t="s">
        <v>488</v>
      </c>
      <c r="D123" s="20">
        <v>3043971</v>
      </c>
      <c r="E123" s="20" t="s">
        <v>463</v>
      </c>
      <c r="F123" s="20">
        <v>207</v>
      </c>
      <c r="G123" s="20" t="s">
        <v>407</v>
      </c>
      <c r="H123" s="20">
        <v>11</v>
      </c>
      <c r="I123" s="20" t="s">
        <v>109</v>
      </c>
      <c r="J123" s="20">
        <v>124</v>
      </c>
      <c r="K123" s="20" t="s">
        <v>342</v>
      </c>
      <c r="L123" s="66">
        <v>0.60549199999999981</v>
      </c>
      <c r="M123" s="67">
        <v>0.62220599999999981</v>
      </c>
      <c r="N123" s="68">
        <v>0.62218715156268445</v>
      </c>
      <c r="O123" s="67">
        <v>4542</v>
      </c>
      <c r="P123" s="68">
        <v>4542</v>
      </c>
    </row>
    <row r="124" spans="1:16" ht="63.75" x14ac:dyDescent="0.25">
      <c r="A124" s="18"/>
      <c r="B124" s="20">
        <v>5000081</v>
      </c>
      <c r="C124" s="20" t="s">
        <v>488</v>
      </c>
      <c r="D124" s="20">
        <v>3043971</v>
      </c>
      <c r="E124" s="20" t="s">
        <v>463</v>
      </c>
      <c r="F124" s="20">
        <v>207</v>
      </c>
      <c r="G124" s="20" t="s">
        <v>407</v>
      </c>
      <c r="H124" s="20">
        <v>137</v>
      </c>
      <c r="I124" s="20" t="s">
        <v>144</v>
      </c>
      <c r="J124" s="20">
        <v>137</v>
      </c>
      <c r="K124" s="20" t="s">
        <v>345</v>
      </c>
      <c r="L124" s="66">
        <v>2.8299849999999993</v>
      </c>
      <c r="M124" s="67">
        <v>3.3823509999999999</v>
      </c>
      <c r="N124" s="68">
        <v>3.317939941350005</v>
      </c>
      <c r="O124" s="67">
        <v>7626</v>
      </c>
      <c r="P124" s="68">
        <v>5713</v>
      </c>
    </row>
    <row r="125" spans="1:16" ht="51" x14ac:dyDescent="0.25">
      <c r="A125" s="18"/>
      <c r="B125" s="20">
        <v>5000081</v>
      </c>
      <c r="C125" s="20" t="s">
        <v>488</v>
      </c>
      <c r="D125" s="20">
        <v>3043971</v>
      </c>
      <c r="E125" s="20" t="s">
        <v>463</v>
      </c>
      <c r="F125" s="20">
        <v>207</v>
      </c>
      <c r="G125" s="20" t="s">
        <v>407</v>
      </c>
      <c r="H125" s="20">
        <v>440</v>
      </c>
      <c r="I125" s="20" t="s">
        <v>205</v>
      </c>
      <c r="J125" s="20">
        <v>440</v>
      </c>
      <c r="K125" s="20" t="s">
        <v>346</v>
      </c>
      <c r="L125" s="66">
        <v>2.2500000000000003E-2</v>
      </c>
      <c r="M125" s="67">
        <v>2.2891000000000005E-2</v>
      </c>
      <c r="N125" s="68">
        <v>2.2872969799209386E-2</v>
      </c>
      <c r="O125" s="67">
        <v>469</v>
      </c>
      <c r="P125" s="68">
        <v>513</v>
      </c>
    </row>
    <row r="126" spans="1:16" ht="51" x14ac:dyDescent="0.25">
      <c r="A126" s="18"/>
      <c r="B126" s="20">
        <v>5000081</v>
      </c>
      <c r="C126" s="20" t="s">
        <v>488</v>
      </c>
      <c r="D126" s="20">
        <v>3043971</v>
      </c>
      <c r="E126" s="20" t="s">
        <v>463</v>
      </c>
      <c r="F126" s="20">
        <v>207</v>
      </c>
      <c r="G126" s="20" t="s">
        <v>407</v>
      </c>
      <c r="H126" s="20">
        <v>441</v>
      </c>
      <c r="I126" s="20" t="s">
        <v>206</v>
      </c>
      <c r="J126" s="20">
        <v>441</v>
      </c>
      <c r="K126" s="20" t="s">
        <v>347</v>
      </c>
      <c r="L126" s="66">
        <v>8.5182999999999995E-2</v>
      </c>
      <c r="M126" s="67">
        <v>7.9337000000000019E-2</v>
      </c>
      <c r="N126" s="68">
        <v>7.9281159487436526E-2</v>
      </c>
      <c r="O126" s="67">
        <v>198</v>
      </c>
      <c r="P126" s="68">
        <v>58</v>
      </c>
    </row>
    <row r="127" spans="1:16" ht="51" x14ac:dyDescent="0.25">
      <c r="A127" s="18"/>
      <c r="B127" s="20">
        <v>5000081</v>
      </c>
      <c r="C127" s="20" t="s">
        <v>488</v>
      </c>
      <c r="D127" s="20">
        <v>3043971</v>
      </c>
      <c r="E127" s="20" t="s">
        <v>463</v>
      </c>
      <c r="F127" s="20">
        <v>207</v>
      </c>
      <c r="G127" s="20" t="s">
        <v>407</v>
      </c>
      <c r="H127" s="20">
        <v>442</v>
      </c>
      <c r="I127" s="20" t="s">
        <v>207</v>
      </c>
      <c r="J127" s="20">
        <v>442</v>
      </c>
      <c r="K127" s="20" t="s">
        <v>348</v>
      </c>
      <c r="L127" s="66">
        <v>8.1466000000000011E-2</v>
      </c>
      <c r="M127" s="67">
        <v>7.9266000000000017E-2</v>
      </c>
      <c r="N127" s="68">
        <v>7.9088772836257704E-2</v>
      </c>
      <c r="O127" s="67">
        <v>83</v>
      </c>
      <c r="P127" s="68">
        <v>56</v>
      </c>
    </row>
    <row r="128" spans="1:16" ht="51" x14ac:dyDescent="0.25">
      <c r="A128" s="18"/>
      <c r="B128" s="20">
        <v>5000081</v>
      </c>
      <c r="C128" s="20" t="s">
        <v>488</v>
      </c>
      <c r="D128" s="20">
        <v>3043971</v>
      </c>
      <c r="E128" s="20" t="s">
        <v>463</v>
      </c>
      <c r="F128" s="20">
        <v>207</v>
      </c>
      <c r="G128" s="20" t="s">
        <v>407</v>
      </c>
      <c r="H128" s="20">
        <v>443</v>
      </c>
      <c r="I128" s="20" t="s">
        <v>208</v>
      </c>
      <c r="J128" s="20">
        <v>443</v>
      </c>
      <c r="K128" s="20" t="s">
        <v>349</v>
      </c>
      <c r="L128" s="66">
        <v>0.25981300000000002</v>
      </c>
      <c r="M128" s="67">
        <v>0.30811100000000002</v>
      </c>
      <c r="N128" s="68">
        <v>0.30480110438656993</v>
      </c>
      <c r="O128" s="67">
        <v>457</v>
      </c>
      <c r="P128" s="68">
        <v>227</v>
      </c>
    </row>
    <row r="129" spans="1:16" ht="51" x14ac:dyDescent="0.25">
      <c r="A129" s="18"/>
      <c r="B129" s="20">
        <v>5000081</v>
      </c>
      <c r="C129" s="20" t="s">
        <v>488</v>
      </c>
      <c r="D129" s="20">
        <v>3043971</v>
      </c>
      <c r="E129" s="20" t="s">
        <v>463</v>
      </c>
      <c r="F129" s="20">
        <v>207</v>
      </c>
      <c r="G129" s="20" t="s">
        <v>407</v>
      </c>
      <c r="H129" s="20">
        <v>444</v>
      </c>
      <c r="I129" s="20" t="s">
        <v>209</v>
      </c>
      <c r="J129" s="20">
        <v>444</v>
      </c>
      <c r="K129" s="20" t="s">
        <v>350</v>
      </c>
      <c r="L129" s="66">
        <v>2.605E-2</v>
      </c>
      <c r="M129" s="67">
        <v>6.1875999999999994E-2</v>
      </c>
      <c r="N129" s="68">
        <v>5.9729539167165058E-2</v>
      </c>
      <c r="O129" s="67">
        <v>378</v>
      </c>
      <c r="P129" s="68">
        <v>258</v>
      </c>
    </row>
    <row r="130" spans="1:16" ht="51" x14ac:dyDescent="0.25">
      <c r="A130" s="18"/>
      <c r="B130" s="20">
        <v>5000081</v>
      </c>
      <c r="C130" s="20" t="s">
        <v>488</v>
      </c>
      <c r="D130" s="20">
        <v>3043971</v>
      </c>
      <c r="E130" s="20" t="s">
        <v>463</v>
      </c>
      <c r="F130" s="20">
        <v>207</v>
      </c>
      <c r="G130" s="20" t="s">
        <v>407</v>
      </c>
      <c r="H130" s="20">
        <v>445</v>
      </c>
      <c r="I130" s="20" t="s">
        <v>210</v>
      </c>
      <c r="J130" s="20">
        <v>445</v>
      </c>
      <c r="K130" s="20" t="s">
        <v>351</v>
      </c>
      <c r="L130" s="66">
        <v>0.6374930000000002</v>
      </c>
      <c r="M130" s="67">
        <v>0.748085</v>
      </c>
      <c r="N130" s="68">
        <v>0.74765151489282289</v>
      </c>
      <c r="O130" s="67">
        <v>1245</v>
      </c>
      <c r="P130" s="68">
        <v>276</v>
      </c>
    </row>
    <row r="131" spans="1:16" ht="51" x14ac:dyDescent="0.25">
      <c r="A131" s="18"/>
      <c r="B131" s="20">
        <v>5000081</v>
      </c>
      <c r="C131" s="20" t="s">
        <v>488</v>
      </c>
      <c r="D131" s="20">
        <v>3043971</v>
      </c>
      <c r="E131" s="20" t="s">
        <v>463</v>
      </c>
      <c r="F131" s="20">
        <v>207</v>
      </c>
      <c r="G131" s="20" t="s">
        <v>407</v>
      </c>
      <c r="H131" s="20">
        <v>446</v>
      </c>
      <c r="I131" s="20" t="s">
        <v>211</v>
      </c>
      <c r="J131" s="20">
        <v>446</v>
      </c>
      <c r="K131" s="20" t="s">
        <v>352</v>
      </c>
      <c r="L131" s="66">
        <v>0.34748700000000005</v>
      </c>
      <c r="M131" s="67">
        <v>0.58236600000000016</v>
      </c>
      <c r="N131" s="68">
        <v>0.58186251647657627</v>
      </c>
      <c r="O131" s="67">
        <v>594</v>
      </c>
      <c r="P131" s="68">
        <v>221</v>
      </c>
    </row>
    <row r="132" spans="1:16" ht="51" x14ac:dyDescent="0.25">
      <c r="A132" s="18"/>
      <c r="B132" s="20">
        <v>5000081</v>
      </c>
      <c r="C132" s="20" t="s">
        <v>488</v>
      </c>
      <c r="D132" s="20">
        <v>3043971</v>
      </c>
      <c r="E132" s="20" t="s">
        <v>463</v>
      </c>
      <c r="F132" s="20">
        <v>207</v>
      </c>
      <c r="G132" s="20" t="s">
        <v>407</v>
      </c>
      <c r="H132" s="20">
        <v>447</v>
      </c>
      <c r="I132" s="20" t="s">
        <v>212</v>
      </c>
      <c r="J132" s="20">
        <v>447</v>
      </c>
      <c r="K132" s="20" t="s">
        <v>353</v>
      </c>
      <c r="L132" s="66">
        <v>1.5095000000000001E-2</v>
      </c>
      <c r="M132" s="67">
        <v>1.5117999999999999E-2</v>
      </c>
      <c r="N132" s="68">
        <v>1.5106399783689994E-2</v>
      </c>
      <c r="O132" s="67">
        <v>74</v>
      </c>
      <c r="P132" s="68">
        <v>39</v>
      </c>
    </row>
    <row r="133" spans="1:16" ht="51" x14ac:dyDescent="0.25">
      <c r="A133" s="18"/>
      <c r="B133" s="20">
        <v>5000081</v>
      </c>
      <c r="C133" s="20" t="s">
        <v>488</v>
      </c>
      <c r="D133" s="20">
        <v>3043971</v>
      </c>
      <c r="E133" s="20" t="s">
        <v>463</v>
      </c>
      <c r="F133" s="20">
        <v>207</v>
      </c>
      <c r="G133" s="20" t="s">
        <v>407</v>
      </c>
      <c r="H133" s="20">
        <v>448</v>
      </c>
      <c r="I133" s="20" t="s">
        <v>213</v>
      </c>
      <c r="J133" s="20">
        <v>448</v>
      </c>
      <c r="K133" s="20" t="s">
        <v>354</v>
      </c>
      <c r="L133" s="66">
        <v>3.4999999999999996E-3</v>
      </c>
      <c r="M133" s="67">
        <v>3.4999999999999996E-3</v>
      </c>
      <c r="N133" s="68">
        <v>3.4983099685632624E-3</v>
      </c>
      <c r="O133" s="67">
        <v>212</v>
      </c>
      <c r="P133" s="68">
        <v>55</v>
      </c>
    </row>
    <row r="134" spans="1:16" ht="51" x14ac:dyDescent="0.25">
      <c r="A134" s="18"/>
      <c r="B134" s="20">
        <v>5000081</v>
      </c>
      <c r="C134" s="20" t="s">
        <v>488</v>
      </c>
      <c r="D134" s="20">
        <v>3043971</v>
      </c>
      <c r="E134" s="20" t="s">
        <v>463</v>
      </c>
      <c r="F134" s="20">
        <v>207</v>
      </c>
      <c r="G134" s="20" t="s">
        <v>407</v>
      </c>
      <c r="H134" s="20">
        <v>449</v>
      </c>
      <c r="I134" s="20" t="s">
        <v>214</v>
      </c>
      <c r="J134" s="20">
        <v>449</v>
      </c>
      <c r="K134" s="20" t="s">
        <v>355</v>
      </c>
      <c r="L134" s="66">
        <v>0.46209499999999998</v>
      </c>
      <c r="M134" s="67">
        <v>0.51427300000000009</v>
      </c>
      <c r="N134" s="68">
        <v>0.51419799424184021</v>
      </c>
      <c r="O134" s="67">
        <v>358</v>
      </c>
      <c r="P134" s="68">
        <v>216</v>
      </c>
    </row>
    <row r="135" spans="1:16" ht="51" x14ac:dyDescent="0.25">
      <c r="A135" s="18"/>
      <c r="B135" s="20">
        <v>5000081</v>
      </c>
      <c r="C135" s="20" t="s">
        <v>488</v>
      </c>
      <c r="D135" s="20">
        <v>3043971</v>
      </c>
      <c r="E135" s="20" t="s">
        <v>463</v>
      </c>
      <c r="F135" s="20">
        <v>207</v>
      </c>
      <c r="G135" s="20" t="s">
        <v>407</v>
      </c>
      <c r="H135" s="20">
        <v>450</v>
      </c>
      <c r="I135" s="20" t="s">
        <v>215</v>
      </c>
      <c r="J135" s="20">
        <v>450</v>
      </c>
      <c r="K135" s="20" t="s">
        <v>356</v>
      </c>
      <c r="L135" s="66">
        <v>1.34E-2</v>
      </c>
      <c r="M135" s="67">
        <v>1.3232000000000001E-2</v>
      </c>
      <c r="N135" s="68">
        <v>1.2219929965795018E-2</v>
      </c>
      <c r="O135" s="67">
        <v>213</v>
      </c>
      <c r="P135" s="68">
        <v>175.99899995326996</v>
      </c>
    </row>
    <row r="136" spans="1:16" ht="51" x14ac:dyDescent="0.25">
      <c r="A136" s="18"/>
      <c r="B136" s="20">
        <v>5000081</v>
      </c>
      <c r="C136" s="20" t="s">
        <v>488</v>
      </c>
      <c r="D136" s="20">
        <v>3043971</v>
      </c>
      <c r="E136" s="20" t="s">
        <v>463</v>
      </c>
      <c r="F136" s="20">
        <v>207</v>
      </c>
      <c r="G136" s="20" t="s">
        <v>407</v>
      </c>
      <c r="H136" s="20">
        <v>451</v>
      </c>
      <c r="I136" s="20" t="s">
        <v>216</v>
      </c>
      <c r="J136" s="20">
        <v>451</v>
      </c>
      <c r="K136" s="20" t="s">
        <v>357</v>
      </c>
      <c r="L136" s="66">
        <v>1.5700000000000002E-2</v>
      </c>
      <c r="M136" s="67">
        <v>1.5699999999999999E-2</v>
      </c>
      <c r="N136" s="68">
        <v>1.5692729793954641E-2</v>
      </c>
      <c r="O136" s="67">
        <v>39</v>
      </c>
      <c r="P136" s="68">
        <v>18</v>
      </c>
    </row>
    <row r="137" spans="1:16" ht="51" x14ac:dyDescent="0.25">
      <c r="A137" s="18"/>
      <c r="B137" s="20">
        <v>5000081</v>
      </c>
      <c r="C137" s="20" t="s">
        <v>488</v>
      </c>
      <c r="D137" s="20">
        <v>3043971</v>
      </c>
      <c r="E137" s="20" t="s">
        <v>463</v>
      </c>
      <c r="F137" s="20">
        <v>207</v>
      </c>
      <c r="G137" s="20" t="s">
        <v>407</v>
      </c>
      <c r="H137" s="20">
        <v>452</v>
      </c>
      <c r="I137" s="20" t="s">
        <v>217</v>
      </c>
      <c r="J137" s="20">
        <v>452</v>
      </c>
      <c r="K137" s="20" t="s">
        <v>358</v>
      </c>
      <c r="L137" s="66">
        <v>0.28794100000000006</v>
      </c>
      <c r="M137" s="67">
        <v>0.30896099999999999</v>
      </c>
      <c r="N137" s="68">
        <v>0.3089547188646975</v>
      </c>
      <c r="O137" s="67">
        <v>565</v>
      </c>
      <c r="P137" s="68">
        <v>565</v>
      </c>
    </row>
    <row r="138" spans="1:16" ht="51" x14ac:dyDescent="0.25">
      <c r="A138" s="18"/>
      <c r="B138" s="20">
        <v>5000081</v>
      </c>
      <c r="C138" s="20" t="s">
        <v>488</v>
      </c>
      <c r="D138" s="20">
        <v>3043971</v>
      </c>
      <c r="E138" s="20" t="s">
        <v>463</v>
      </c>
      <c r="F138" s="20">
        <v>207</v>
      </c>
      <c r="G138" s="20" t="s">
        <v>407</v>
      </c>
      <c r="H138" s="20">
        <v>453</v>
      </c>
      <c r="I138" s="20" t="s">
        <v>218</v>
      </c>
      <c r="J138" s="20">
        <v>453</v>
      </c>
      <c r="K138" s="20" t="s">
        <v>359</v>
      </c>
      <c r="L138" s="66">
        <v>0.49758700000000011</v>
      </c>
      <c r="M138" s="67">
        <v>0.41943100000000005</v>
      </c>
      <c r="N138" s="68">
        <v>0.419412534305593</v>
      </c>
      <c r="O138" s="67">
        <v>4072</v>
      </c>
      <c r="P138" s="68">
        <v>1483.7599945068359</v>
      </c>
    </row>
    <row r="139" spans="1:16" ht="51" x14ac:dyDescent="0.25">
      <c r="A139" s="18"/>
      <c r="B139" s="20">
        <v>5000081</v>
      </c>
      <c r="C139" s="20" t="s">
        <v>488</v>
      </c>
      <c r="D139" s="20">
        <v>3043971</v>
      </c>
      <c r="E139" s="20" t="s">
        <v>463</v>
      </c>
      <c r="F139" s="20">
        <v>207</v>
      </c>
      <c r="G139" s="20" t="s">
        <v>407</v>
      </c>
      <c r="H139" s="20">
        <v>454</v>
      </c>
      <c r="I139" s="20" t="s">
        <v>219</v>
      </c>
      <c r="J139" s="20">
        <v>454</v>
      </c>
      <c r="K139" s="20" t="s">
        <v>360</v>
      </c>
      <c r="L139" s="66">
        <v>9.7809999999999998E-3</v>
      </c>
      <c r="M139" s="67">
        <v>1.1934E-2</v>
      </c>
      <c r="N139" s="68">
        <v>1.0528079808864277E-2</v>
      </c>
      <c r="O139" s="67">
        <v>60</v>
      </c>
      <c r="P139" s="68">
        <v>60</v>
      </c>
    </row>
    <row r="140" spans="1:16" ht="51" x14ac:dyDescent="0.25">
      <c r="A140" s="18"/>
      <c r="B140" s="20">
        <v>5000081</v>
      </c>
      <c r="C140" s="20" t="s">
        <v>488</v>
      </c>
      <c r="D140" s="20">
        <v>3043971</v>
      </c>
      <c r="E140" s="20" t="s">
        <v>463</v>
      </c>
      <c r="F140" s="20">
        <v>207</v>
      </c>
      <c r="G140" s="20" t="s">
        <v>407</v>
      </c>
      <c r="H140" s="20">
        <v>455</v>
      </c>
      <c r="I140" s="20" t="s">
        <v>220</v>
      </c>
      <c r="J140" s="20">
        <v>455</v>
      </c>
      <c r="K140" s="20" t="s">
        <v>361</v>
      </c>
      <c r="L140" s="66">
        <v>2.3090000000000003E-3</v>
      </c>
      <c r="M140" s="67">
        <v>5.0630000000000007E-3</v>
      </c>
      <c r="N140" s="68">
        <v>4.873350088018924E-3</v>
      </c>
      <c r="O140" s="67">
        <v>24</v>
      </c>
      <c r="P140" s="68">
        <v>11</v>
      </c>
    </row>
    <row r="141" spans="1:16" ht="51" x14ac:dyDescent="0.25">
      <c r="A141" s="18"/>
      <c r="B141" s="20">
        <v>5000081</v>
      </c>
      <c r="C141" s="20" t="s">
        <v>488</v>
      </c>
      <c r="D141" s="20">
        <v>3043971</v>
      </c>
      <c r="E141" s="20" t="s">
        <v>463</v>
      </c>
      <c r="F141" s="20">
        <v>207</v>
      </c>
      <c r="G141" s="20" t="s">
        <v>407</v>
      </c>
      <c r="H141" s="20">
        <v>456</v>
      </c>
      <c r="I141" s="20" t="s">
        <v>221</v>
      </c>
      <c r="J141" s="20">
        <v>456</v>
      </c>
      <c r="K141" s="20" t="s">
        <v>362</v>
      </c>
      <c r="L141" s="66">
        <v>6.0000000000000001E-3</v>
      </c>
      <c r="M141" s="67">
        <v>6.0000000000000001E-3</v>
      </c>
      <c r="N141" s="68">
        <v>3.3730100039974786E-3</v>
      </c>
      <c r="O141" s="67">
        <v>150</v>
      </c>
      <c r="P141" s="68">
        <v>24</v>
      </c>
    </row>
    <row r="142" spans="1:16" ht="51" x14ac:dyDescent="0.25">
      <c r="A142" s="18"/>
      <c r="B142" s="20">
        <v>5000081</v>
      </c>
      <c r="C142" s="20" t="s">
        <v>488</v>
      </c>
      <c r="D142" s="20">
        <v>3043971</v>
      </c>
      <c r="E142" s="20" t="s">
        <v>463</v>
      </c>
      <c r="F142" s="20">
        <v>207</v>
      </c>
      <c r="G142" s="20" t="s">
        <v>407</v>
      </c>
      <c r="H142" s="20">
        <v>457</v>
      </c>
      <c r="I142" s="20" t="s">
        <v>222</v>
      </c>
      <c r="J142" s="20">
        <v>457</v>
      </c>
      <c r="K142" s="20" t="s">
        <v>363</v>
      </c>
      <c r="L142" s="66">
        <v>3.3E-3</v>
      </c>
      <c r="M142" s="67">
        <v>3.2169999999999998E-3</v>
      </c>
      <c r="N142" s="68">
        <v>2.6944000273942947E-3</v>
      </c>
      <c r="O142" s="67">
        <v>88</v>
      </c>
      <c r="P142" s="68">
        <v>50</v>
      </c>
    </row>
    <row r="143" spans="1:16" ht="51" x14ac:dyDescent="0.25">
      <c r="A143" s="18"/>
      <c r="B143" s="20">
        <v>5000081</v>
      </c>
      <c r="C143" s="20" t="s">
        <v>488</v>
      </c>
      <c r="D143" s="20">
        <v>3043971</v>
      </c>
      <c r="E143" s="20" t="s">
        <v>463</v>
      </c>
      <c r="F143" s="20">
        <v>207</v>
      </c>
      <c r="G143" s="20" t="s">
        <v>407</v>
      </c>
      <c r="H143" s="20">
        <v>458</v>
      </c>
      <c r="I143" s="20" t="s">
        <v>223</v>
      </c>
      <c r="J143" s="20">
        <v>458</v>
      </c>
      <c r="K143" s="20" t="s">
        <v>364</v>
      </c>
      <c r="L143" s="66">
        <v>0.66645700000000019</v>
      </c>
      <c r="M143" s="67">
        <v>0.71831900000000015</v>
      </c>
      <c r="N143" s="68">
        <v>0.71725022375403569</v>
      </c>
      <c r="O143" s="67">
        <v>283</v>
      </c>
      <c r="P143" s="68">
        <v>158</v>
      </c>
    </row>
    <row r="144" spans="1:16" ht="51" x14ac:dyDescent="0.25">
      <c r="A144" s="18"/>
      <c r="B144" s="20">
        <v>5000081</v>
      </c>
      <c r="C144" s="20" t="s">
        <v>488</v>
      </c>
      <c r="D144" s="20">
        <v>3043971</v>
      </c>
      <c r="E144" s="20" t="s">
        <v>463</v>
      </c>
      <c r="F144" s="20">
        <v>207</v>
      </c>
      <c r="G144" s="20" t="s">
        <v>407</v>
      </c>
      <c r="H144" s="20">
        <v>459</v>
      </c>
      <c r="I144" s="20" t="s">
        <v>224</v>
      </c>
      <c r="J144" s="20">
        <v>459</v>
      </c>
      <c r="K144" s="20" t="s">
        <v>365</v>
      </c>
      <c r="L144" s="66">
        <v>4.0868000000000008E-2</v>
      </c>
      <c r="M144" s="67">
        <v>4.1485000000000008E-2</v>
      </c>
      <c r="N144" s="68">
        <v>4.0913500065698827E-2</v>
      </c>
      <c r="O144" s="67">
        <v>262</v>
      </c>
      <c r="P144" s="68">
        <v>254</v>
      </c>
    </row>
    <row r="145" spans="1:16" ht="51" x14ac:dyDescent="0.25">
      <c r="A145" s="18"/>
      <c r="B145" s="20">
        <v>5000081</v>
      </c>
      <c r="C145" s="20" t="s">
        <v>488</v>
      </c>
      <c r="D145" s="20">
        <v>3043971</v>
      </c>
      <c r="E145" s="20" t="s">
        <v>463</v>
      </c>
      <c r="F145" s="20">
        <v>207</v>
      </c>
      <c r="G145" s="20" t="s">
        <v>407</v>
      </c>
      <c r="H145" s="20">
        <v>460</v>
      </c>
      <c r="I145" s="20" t="s">
        <v>225</v>
      </c>
      <c r="J145" s="20">
        <v>460</v>
      </c>
      <c r="K145" s="20" t="s">
        <v>366</v>
      </c>
      <c r="L145" s="66">
        <v>1.4000000000000002E-2</v>
      </c>
      <c r="M145" s="67">
        <v>1.3986999999999999E-2</v>
      </c>
      <c r="N145" s="68">
        <v>1.3986080273753032E-2</v>
      </c>
      <c r="O145" s="67">
        <v>136</v>
      </c>
      <c r="P145" s="68">
        <v>64</v>
      </c>
    </row>
    <row r="146" spans="1:16" ht="51" x14ac:dyDescent="0.25">
      <c r="A146" s="18"/>
      <c r="B146" s="20">
        <v>5000081</v>
      </c>
      <c r="C146" s="20" t="s">
        <v>488</v>
      </c>
      <c r="D146" s="20">
        <v>3043971</v>
      </c>
      <c r="E146" s="20" t="s">
        <v>463</v>
      </c>
      <c r="F146" s="20">
        <v>207</v>
      </c>
      <c r="G146" s="20" t="s">
        <v>407</v>
      </c>
      <c r="H146" s="20">
        <v>462</v>
      </c>
      <c r="I146" s="20" t="s">
        <v>227</v>
      </c>
      <c r="J146" s="20">
        <v>462</v>
      </c>
      <c r="K146" s="20" t="s">
        <v>368</v>
      </c>
      <c r="L146" s="66">
        <v>5.2000000000000011E-2</v>
      </c>
      <c r="M146" s="67">
        <v>4.2000000000000003E-2</v>
      </c>
      <c r="N146" s="68">
        <v>4.1971529455622658E-2</v>
      </c>
      <c r="O146" s="67">
        <v>1557</v>
      </c>
      <c r="P146" s="68">
        <v>738</v>
      </c>
    </row>
    <row r="147" spans="1:16" ht="51" x14ac:dyDescent="0.25">
      <c r="A147" s="18"/>
      <c r="B147" s="20">
        <v>5000081</v>
      </c>
      <c r="C147" s="20" t="s">
        <v>488</v>
      </c>
      <c r="D147" s="20">
        <v>3043971</v>
      </c>
      <c r="E147" s="20" t="s">
        <v>463</v>
      </c>
      <c r="F147" s="20">
        <v>207</v>
      </c>
      <c r="G147" s="20" t="s">
        <v>407</v>
      </c>
      <c r="H147" s="20">
        <v>463</v>
      </c>
      <c r="I147" s="20" t="s">
        <v>228</v>
      </c>
      <c r="J147" s="20">
        <v>463</v>
      </c>
      <c r="K147" s="20" t="s">
        <v>369</v>
      </c>
      <c r="L147" s="66">
        <v>7.9618000000000008E-2</v>
      </c>
      <c r="M147" s="67">
        <v>7.3640999999999998E-2</v>
      </c>
      <c r="N147" s="68">
        <v>7.3635280012240401E-2</v>
      </c>
      <c r="O147" s="67">
        <v>525</v>
      </c>
      <c r="P147" s="68">
        <v>387</v>
      </c>
    </row>
    <row r="148" spans="1:16" ht="51" x14ac:dyDescent="0.25">
      <c r="A148" s="18"/>
      <c r="B148" s="20">
        <v>5000081</v>
      </c>
      <c r="C148" s="20" t="s">
        <v>488</v>
      </c>
      <c r="D148" s="20">
        <v>3043971</v>
      </c>
      <c r="E148" s="20" t="s">
        <v>463</v>
      </c>
      <c r="F148" s="20">
        <v>207</v>
      </c>
      <c r="G148" s="20" t="s">
        <v>407</v>
      </c>
      <c r="H148" s="20">
        <v>464</v>
      </c>
      <c r="I148" s="20" t="s">
        <v>229</v>
      </c>
      <c r="J148" s="20">
        <v>464</v>
      </c>
      <c r="K148" s="20" t="s">
        <v>370</v>
      </c>
      <c r="L148" s="66">
        <v>0.61532399999999998</v>
      </c>
      <c r="M148" s="67">
        <v>1.4194610000000001</v>
      </c>
      <c r="N148" s="68">
        <v>1.3157399776464445</v>
      </c>
      <c r="O148" s="67">
        <v>3190</v>
      </c>
      <c r="P148" s="68">
        <v>1812</v>
      </c>
    </row>
    <row r="149" spans="1:16" ht="89.25" x14ac:dyDescent="0.25">
      <c r="A149" s="18"/>
      <c r="B149" s="20">
        <v>5000082</v>
      </c>
      <c r="C149" s="20" t="s">
        <v>489</v>
      </c>
      <c r="D149" s="20">
        <v>3043972</v>
      </c>
      <c r="E149" s="20" t="s">
        <v>464</v>
      </c>
      <c r="F149" s="20">
        <v>394</v>
      </c>
      <c r="G149" s="20" t="s">
        <v>467</v>
      </c>
      <c r="H149" s="20">
        <v>11</v>
      </c>
      <c r="I149" s="20" t="s">
        <v>109</v>
      </c>
      <c r="J149" s="20">
        <v>124</v>
      </c>
      <c r="K149" s="20" t="s">
        <v>342</v>
      </c>
      <c r="L149" s="66">
        <v>3.5520300000000007</v>
      </c>
      <c r="M149" s="67">
        <v>6.0974830000000004</v>
      </c>
      <c r="N149" s="68">
        <v>6.0974814031505957</v>
      </c>
      <c r="O149" s="67">
        <v>144</v>
      </c>
      <c r="P149" s="68">
        <v>144</v>
      </c>
    </row>
    <row r="150" spans="1:16" ht="63.75" x14ac:dyDescent="0.25">
      <c r="A150" s="18"/>
      <c r="B150" s="20">
        <v>5000082</v>
      </c>
      <c r="C150" s="20" t="s">
        <v>489</v>
      </c>
      <c r="D150" s="20">
        <v>3043972</v>
      </c>
      <c r="E150" s="20" t="s">
        <v>464</v>
      </c>
      <c r="F150" s="20">
        <v>394</v>
      </c>
      <c r="G150" s="20" t="s">
        <v>467</v>
      </c>
      <c r="H150" s="20">
        <v>137</v>
      </c>
      <c r="I150" s="20" t="s">
        <v>144</v>
      </c>
      <c r="J150" s="20">
        <v>137</v>
      </c>
      <c r="K150" s="20" t="s">
        <v>345</v>
      </c>
      <c r="L150" s="66">
        <v>5.294264000000001</v>
      </c>
      <c r="M150" s="67">
        <v>6.0819380000000001</v>
      </c>
      <c r="N150" s="68">
        <v>5.9164124135074871</v>
      </c>
      <c r="O150" s="67">
        <v>5375</v>
      </c>
      <c r="P150" s="68">
        <v>3002</v>
      </c>
    </row>
    <row r="151" spans="1:16" ht="63.75" x14ac:dyDescent="0.25">
      <c r="A151" s="18"/>
      <c r="B151" s="20">
        <v>5000082</v>
      </c>
      <c r="C151" s="20" t="s">
        <v>489</v>
      </c>
      <c r="D151" s="20">
        <v>3043972</v>
      </c>
      <c r="E151" s="20" t="s">
        <v>464</v>
      </c>
      <c r="F151" s="20">
        <v>394</v>
      </c>
      <c r="G151" s="20" t="s">
        <v>467</v>
      </c>
      <c r="H151" s="20">
        <v>440</v>
      </c>
      <c r="I151" s="20" t="s">
        <v>205</v>
      </c>
      <c r="J151" s="20">
        <v>440</v>
      </c>
      <c r="K151" s="20" t="s">
        <v>346</v>
      </c>
      <c r="L151" s="66">
        <v>2.9933000000000001E-2</v>
      </c>
      <c r="M151" s="67">
        <v>3.2932999999999997E-2</v>
      </c>
      <c r="N151" s="68">
        <v>3.1939281689119525E-2</v>
      </c>
      <c r="O151" s="67">
        <v>64</v>
      </c>
      <c r="P151" s="68">
        <v>0</v>
      </c>
    </row>
    <row r="152" spans="1:16" ht="63.75" x14ac:dyDescent="0.25">
      <c r="A152" s="18"/>
      <c r="B152" s="20">
        <v>5000082</v>
      </c>
      <c r="C152" s="20" t="s">
        <v>489</v>
      </c>
      <c r="D152" s="20">
        <v>3043972</v>
      </c>
      <c r="E152" s="20" t="s">
        <v>464</v>
      </c>
      <c r="F152" s="20">
        <v>394</v>
      </c>
      <c r="G152" s="20" t="s">
        <v>467</v>
      </c>
      <c r="H152" s="20">
        <v>441</v>
      </c>
      <c r="I152" s="20" t="s">
        <v>206</v>
      </c>
      <c r="J152" s="20">
        <v>441</v>
      </c>
      <c r="K152" s="20" t="s">
        <v>347</v>
      </c>
      <c r="L152" s="66">
        <v>7.6638000000000012E-2</v>
      </c>
      <c r="M152" s="67">
        <v>7.6672999999999991E-2</v>
      </c>
      <c r="N152" s="68">
        <v>7.6612852091784589E-2</v>
      </c>
      <c r="O152" s="67">
        <v>361</v>
      </c>
      <c r="P152" s="68">
        <v>79</v>
      </c>
    </row>
    <row r="153" spans="1:16" ht="63.75" x14ac:dyDescent="0.25">
      <c r="A153" s="18"/>
      <c r="B153" s="20">
        <v>5000082</v>
      </c>
      <c r="C153" s="20" t="s">
        <v>489</v>
      </c>
      <c r="D153" s="20">
        <v>3043972</v>
      </c>
      <c r="E153" s="20" t="s">
        <v>464</v>
      </c>
      <c r="F153" s="20">
        <v>394</v>
      </c>
      <c r="G153" s="20" t="s">
        <v>467</v>
      </c>
      <c r="H153" s="20">
        <v>442</v>
      </c>
      <c r="I153" s="20" t="s">
        <v>207</v>
      </c>
      <c r="J153" s="20">
        <v>442</v>
      </c>
      <c r="K153" s="20" t="s">
        <v>348</v>
      </c>
      <c r="L153" s="66">
        <v>0.155053</v>
      </c>
      <c r="M153" s="67">
        <v>0.155053</v>
      </c>
      <c r="N153" s="68">
        <v>0.15502336109057069</v>
      </c>
      <c r="O153" s="67">
        <v>228</v>
      </c>
      <c r="P153" s="68">
        <v>100</v>
      </c>
    </row>
    <row r="154" spans="1:16" ht="63.75" x14ac:dyDescent="0.25">
      <c r="A154" s="18"/>
      <c r="B154" s="20">
        <v>5000082</v>
      </c>
      <c r="C154" s="20" t="s">
        <v>489</v>
      </c>
      <c r="D154" s="20">
        <v>3043972</v>
      </c>
      <c r="E154" s="20" t="s">
        <v>464</v>
      </c>
      <c r="F154" s="20">
        <v>394</v>
      </c>
      <c r="G154" s="20" t="s">
        <v>467</v>
      </c>
      <c r="H154" s="20">
        <v>443</v>
      </c>
      <c r="I154" s="20" t="s">
        <v>208</v>
      </c>
      <c r="J154" s="20">
        <v>443</v>
      </c>
      <c r="K154" s="20" t="s">
        <v>349</v>
      </c>
      <c r="L154" s="66">
        <v>0.24416900000000002</v>
      </c>
      <c r="M154" s="67">
        <v>0.47228800000000004</v>
      </c>
      <c r="N154" s="68">
        <v>0.32411305268760771</v>
      </c>
      <c r="O154" s="67">
        <v>364</v>
      </c>
      <c r="P154" s="68">
        <v>0</v>
      </c>
    </row>
    <row r="155" spans="1:16" ht="63.75" x14ac:dyDescent="0.25">
      <c r="A155" s="18"/>
      <c r="B155" s="20">
        <v>5000082</v>
      </c>
      <c r="C155" s="20" t="s">
        <v>489</v>
      </c>
      <c r="D155" s="20">
        <v>3043972</v>
      </c>
      <c r="E155" s="20" t="s">
        <v>464</v>
      </c>
      <c r="F155" s="20">
        <v>394</v>
      </c>
      <c r="G155" s="20" t="s">
        <v>467</v>
      </c>
      <c r="H155" s="20">
        <v>444</v>
      </c>
      <c r="I155" s="20" t="s">
        <v>209</v>
      </c>
      <c r="J155" s="20">
        <v>444</v>
      </c>
      <c r="K155" s="20" t="s">
        <v>350</v>
      </c>
      <c r="L155" s="66">
        <v>1.2999999999999999E-2</v>
      </c>
      <c r="M155" s="67">
        <v>2.8000000000000001E-2</v>
      </c>
      <c r="N155" s="68">
        <v>2.4840740150466445E-2</v>
      </c>
      <c r="O155" s="67">
        <v>40</v>
      </c>
      <c r="P155" s="68">
        <v>4</v>
      </c>
    </row>
    <row r="156" spans="1:16" ht="63.75" x14ac:dyDescent="0.25">
      <c r="A156" s="18"/>
      <c r="B156" s="20">
        <v>5000082</v>
      </c>
      <c r="C156" s="20" t="s">
        <v>489</v>
      </c>
      <c r="D156" s="20">
        <v>3043972</v>
      </c>
      <c r="E156" s="20" t="s">
        <v>464</v>
      </c>
      <c r="F156" s="20">
        <v>394</v>
      </c>
      <c r="G156" s="20" t="s">
        <v>467</v>
      </c>
      <c r="H156" s="20">
        <v>445</v>
      </c>
      <c r="I156" s="20" t="s">
        <v>210</v>
      </c>
      <c r="J156" s="20">
        <v>445</v>
      </c>
      <c r="K156" s="20" t="s">
        <v>351</v>
      </c>
      <c r="L156" s="66">
        <v>0.27546599999999999</v>
      </c>
      <c r="M156" s="67">
        <v>0.29946600000000001</v>
      </c>
      <c r="N156" s="68">
        <v>0.21791278780438006</v>
      </c>
      <c r="O156" s="67">
        <v>19</v>
      </c>
      <c r="P156" s="68">
        <v>9</v>
      </c>
    </row>
    <row r="157" spans="1:16" ht="63.75" x14ac:dyDescent="0.25">
      <c r="A157" s="18"/>
      <c r="B157" s="20">
        <v>5000082</v>
      </c>
      <c r="C157" s="20" t="s">
        <v>489</v>
      </c>
      <c r="D157" s="20">
        <v>3043972</v>
      </c>
      <c r="E157" s="20" t="s">
        <v>464</v>
      </c>
      <c r="F157" s="20">
        <v>394</v>
      </c>
      <c r="G157" s="20" t="s">
        <v>467</v>
      </c>
      <c r="H157" s="20">
        <v>446</v>
      </c>
      <c r="I157" s="20" t="s">
        <v>211</v>
      </c>
      <c r="J157" s="20">
        <v>446</v>
      </c>
      <c r="K157" s="20" t="s">
        <v>352</v>
      </c>
      <c r="L157" s="66">
        <v>0.166468</v>
      </c>
      <c r="M157" s="67">
        <v>0.166468</v>
      </c>
      <c r="N157" s="68">
        <v>0.16633800496310869</v>
      </c>
      <c r="O157" s="67">
        <v>20</v>
      </c>
      <c r="P157" s="68">
        <v>4</v>
      </c>
    </row>
    <row r="158" spans="1:16" ht="63.75" x14ac:dyDescent="0.25">
      <c r="A158" s="18"/>
      <c r="B158" s="20">
        <v>5000082</v>
      </c>
      <c r="C158" s="20" t="s">
        <v>489</v>
      </c>
      <c r="D158" s="20">
        <v>3043972</v>
      </c>
      <c r="E158" s="20" t="s">
        <v>464</v>
      </c>
      <c r="F158" s="20">
        <v>394</v>
      </c>
      <c r="G158" s="20" t="s">
        <v>467</v>
      </c>
      <c r="H158" s="20">
        <v>447</v>
      </c>
      <c r="I158" s="20" t="s">
        <v>212</v>
      </c>
      <c r="J158" s="20">
        <v>447</v>
      </c>
      <c r="K158" s="20" t="s">
        <v>353</v>
      </c>
      <c r="L158" s="66">
        <v>2.3E-3</v>
      </c>
      <c r="M158" s="67">
        <v>2.1359999999999999E-3</v>
      </c>
      <c r="N158" s="68">
        <v>2.135799964889884E-3</v>
      </c>
      <c r="O158" s="67">
        <v>2</v>
      </c>
      <c r="P158" s="68">
        <v>2</v>
      </c>
    </row>
    <row r="159" spans="1:16" ht="63.75" x14ac:dyDescent="0.25">
      <c r="A159" s="18"/>
      <c r="B159" s="20">
        <v>5000082</v>
      </c>
      <c r="C159" s="20" t="s">
        <v>489</v>
      </c>
      <c r="D159" s="20">
        <v>3043972</v>
      </c>
      <c r="E159" s="20" t="s">
        <v>464</v>
      </c>
      <c r="F159" s="20">
        <v>394</v>
      </c>
      <c r="G159" s="20" t="s">
        <v>467</v>
      </c>
      <c r="H159" s="20">
        <v>449</v>
      </c>
      <c r="I159" s="20" t="s">
        <v>214</v>
      </c>
      <c r="J159" s="20">
        <v>449</v>
      </c>
      <c r="K159" s="20" t="s">
        <v>355</v>
      </c>
      <c r="L159" s="66">
        <v>0.34179500000000002</v>
      </c>
      <c r="M159" s="67">
        <v>0.35302100000000003</v>
      </c>
      <c r="N159" s="68">
        <v>0.35220030788332224</v>
      </c>
      <c r="O159" s="67">
        <v>56</v>
      </c>
      <c r="P159" s="68">
        <v>24</v>
      </c>
    </row>
    <row r="160" spans="1:16" ht="63.75" x14ac:dyDescent="0.25">
      <c r="A160" s="18"/>
      <c r="B160" s="20">
        <v>5000082</v>
      </c>
      <c r="C160" s="20" t="s">
        <v>489</v>
      </c>
      <c r="D160" s="20">
        <v>3043972</v>
      </c>
      <c r="E160" s="20" t="s">
        <v>464</v>
      </c>
      <c r="F160" s="20">
        <v>394</v>
      </c>
      <c r="G160" s="20" t="s">
        <v>467</v>
      </c>
      <c r="H160" s="20">
        <v>450</v>
      </c>
      <c r="I160" s="20" t="s">
        <v>215</v>
      </c>
      <c r="J160" s="20">
        <v>450</v>
      </c>
      <c r="K160" s="20" t="s">
        <v>356</v>
      </c>
      <c r="L160" s="66">
        <v>6.4496999999999999E-2</v>
      </c>
      <c r="M160" s="67">
        <v>0.13245499999999999</v>
      </c>
      <c r="N160" s="68">
        <v>0.13244922787998803</v>
      </c>
      <c r="O160" s="67">
        <v>12</v>
      </c>
      <c r="P160" s="68">
        <v>0</v>
      </c>
    </row>
    <row r="161" spans="1:16" ht="63.75" x14ac:dyDescent="0.25">
      <c r="A161" s="18"/>
      <c r="B161" s="20">
        <v>5000082</v>
      </c>
      <c r="C161" s="20" t="s">
        <v>489</v>
      </c>
      <c r="D161" s="20">
        <v>3043972</v>
      </c>
      <c r="E161" s="20" t="s">
        <v>464</v>
      </c>
      <c r="F161" s="20">
        <v>394</v>
      </c>
      <c r="G161" s="20" t="s">
        <v>467</v>
      </c>
      <c r="H161" s="20">
        <v>451</v>
      </c>
      <c r="I161" s="20" t="s">
        <v>216</v>
      </c>
      <c r="J161" s="20">
        <v>451</v>
      </c>
      <c r="K161" s="20" t="s">
        <v>357</v>
      </c>
      <c r="L161" s="66">
        <v>1.0120000000000001E-2</v>
      </c>
      <c r="M161" s="67">
        <v>1.0120000000000001E-2</v>
      </c>
      <c r="N161" s="68">
        <v>8.7113798799691722E-3</v>
      </c>
      <c r="O161" s="67">
        <v>9</v>
      </c>
      <c r="P161" s="68">
        <v>0</v>
      </c>
    </row>
    <row r="162" spans="1:16" ht="63.75" x14ac:dyDescent="0.25">
      <c r="A162" s="18"/>
      <c r="B162" s="20">
        <v>5000082</v>
      </c>
      <c r="C162" s="20" t="s">
        <v>489</v>
      </c>
      <c r="D162" s="20">
        <v>3043972</v>
      </c>
      <c r="E162" s="20" t="s">
        <v>464</v>
      </c>
      <c r="F162" s="20">
        <v>394</v>
      </c>
      <c r="G162" s="20" t="s">
        <v>467</v>
      </c>
      <c r="H162" s="20">
        <v>452</v>
      </c>
      <c r="I162" s="20" t="s">
        <v>217</v>
      </c>
      <c r="J162" s="20">
        <v>452</v>
      </c>
      <c r="K162" s="20" t="s">
        <v>358</v>
      </c>
      <c r="L162" s="66">
        <v>0.37464199999999998</v>
      </c>
      <c r="M162" s="67">
        <v>0.39964199999999994</v>
      </c>
      <c r="N162" s="68">
        <v>0.39964201766997576</v>
      </c>
      <c r="O162" s="67">
        <v>8</v>
      </c>
      <c r="P162" s="68">
        <v>8</v>
      </c>
    </row>
    <row r="163" spans="1:16" ht="63.75" x14ac:dyDescent="0.25">
      <c r="A163" s="18"/>
      <c r="B163" s="20">
        <v>5000082</v>
      </c>
      <c r="C163" s="20" t="s">
        <v>489</v>
      </c>
      <c r="D163" s="20">
        <v>3043972</v>
      </c>
      <c r="E163" s="20" t="s">
        <v>464</v>
      </c>
      <c r="F163" s="20">
        <v>394</v>
      </c>
      <c r="G163" s="20" t="s">
        <v>467</v>
      </c>
      <c r="H163" s="20">
        <v>453</v>
      </c>
      <c r="I163" s="20" t="s">
        <v>218</v>
      </c>
      <c r="J163" s="20">
        <v>453</v>
      </c>
      <c r="K163" s="20" t="s">
        <v>359</v>
      </c>
      <c r="L163" s="66">
        <v>0.60654000000000008</v>
      </c>
      <c r="M163" s="67">
        <v>0.96751699999999996</v>
      </c>
      <c r="N163" s="68">
        <v>0.96751337457681075</v>
      </c>
      <c r="O163" s="67">
        <v>1874</v>
      </c>
      <c r="P163" s="68">
        <v>1851</v>
      </c>
    </row>
    <row r="164" spans="1:16" ht="63.75" x14ac:dyDescent="0.25">
      <c r="A164" s="18"/>
      <c r="B164" s="20">
        <v>5000082</v>
      </c>
      <c r="C164" s="20" t="s">
        <v>489</v>
      </c>
      <c r="D164" s="20">
        <v>3043972</v>
      </c>
      <c r="E164" s="20" t="s">
        <v>464</v>
      </c>
      <c r="F164" s="20">
        <v>394</v>
      </c>
      <c r="G164" s="20" t="s">
        <v>467</v>
      </c>
      <c r="H164" s="20">
        <v>457</v>
      </c>
      <c r="I164" s="20" t="s">
        <v>222</v>
      </c>
      <c r="J164" s="20">
        <v>457</v>
      </c>
      <c r="K164" s="20" t="s">
        <v>363</v>
      </c>
      <c r="L164" s="66">
        <v>4.2000000000000006E-3</v>
      </c>
      <c r="M164" s="67">
        <v>4.1990000000000005E-3</v>
      </c>
      <c r="N164" s="68">
        <v>2.1983500337228179E-3</v>
      </c>
      <c r="O164" s="67">
        <v>4</v>
      </c>
      <c r="P164" s="68">
        <v>0</v>
      </c>
    </row>
    <row r="165" spans="1:16" ht="63.75" x14ac:dyDescent="0.25">
      <c r="A165" s="18"/>
      <c r="B165" s="20">
        <v>5000082</v>
      </c>
      <c r="C165" s="20" t="s">
        <v>489</v>
      </c>
      <c r="D165" s="20">
        <v>3043972</v>
      </c>
      <c r="E165" s="20" t="s">
        <v>464</v>
      </c>
      <c r="F165" s="20">
        <v>394</v>
      </c>
      <c r="G165" s="20" t="s">
        <v>467</v>
      </c>
      <c r="H165" s="20">
        <v>458</v>
      </c>
      <c r="I165" s="20" t="s">
        <v>223</v>
      </c>
      <c r="J165" s="20">
        <v>458</v>
      </c>
      <c r="K165" s="20" t="s">
        <v>364</v>
      </c>
      <c r="L165" s="66">
        <v>3.3647999999999997E-2</v>
      </c>
      <c r="M165" s="67">
        <v>3.3647999999999997E-2</v>
      </c>
      <c r="N165" s="68">
        <v>3.3642199334281031E-2</v>
      </c>
      <c r="O165" s="67">
        <v>60</v>
      </c>
      <c r="P165" s="68">
        <v>0</v>
      </c>
    </row>
    <row r="166" spans="1:16" ht="63.75" x14ac:dyDescent="0.25">
      <c r="A166" s="18"/>
      <c r="B166" s="20">
        <v>5000082</v>
      </c>
      <c r="C166" s="20" t="s">
        <v>489</v>
      </c>
      <c r="D166" s="20">
        <v>3043972</v>
      </c>
      <c r="E166" s="20" t="s">
        <v>464</v>
      </c>
      <c r="F166" s="20">
        <v>394</v>
      </c>
      <c r="G166" s="20" t="s">
        <v>467</v>
      </c>
      <c r="H166" s="20">
        <v>459</v>
      </c>
      <c r="I166" s="20" t="s">
        <v>224</v>
      </c>
      <c r="J166" s="20">
        <v>459</v>
      </c>
      <c r="K166" s="20" t="s">
        <v>365</v>
      </c>
      <c r="L166" s="66">
        <v>7.6208999999999999E-2</v>
      </c>
      <c r="M166" s="67">
        <v>7.6209000000000013E-2</v>
      </c>
      <c r="N166" s="68">
        <v>7.5909003178821877E-2</v>
      </c>
      <c r="O166" s="67">
        <v>9</v>
      </c>
      <c r="P166" s="68">
        <v>9</v>
      </c>
    </row>
    <row r="167" spans="1:16" ht="63.75" x14ac:dyDescent="0.25">
      <c r="A167" s="18"/>
      <c r="B167" s="20">
        <v>5000082</v>
      </c>
      <c r="C167" s="20" t="s">
        <v>489</v>
      </c>
      <c r="D167" s="20">
        <v>3043972</v>
      </c>
      <c r="E167" s="20" t="s">
        <v>464</v>
      </c>
      <c r="F167" s="20">
        <v>394</v>
      </c>
      <c r="G167" s="20" t="s">
        <v>467</v>
      </c>
      <c r="H167" s="20">
        <v>460</v>
      </c>
      <c r="I167" s="20" t="s">
        <v>225</v>
      </c>
      <c r="J167" s="20">
        <v>460</v>
      </c>
      <c r="K167" s="20" t="s">
        <v>366</v>
      </c>
      <c r="L167" s="66">
        <v>0.13537099999999999</v>
      </c>
      <c r="M167" s="67">
        <v>0.13871599999999998</v>
      </c>
      <c r="N167" s="68">
        <v>0.13871459323127056</v>
      </c>
      <c r="O167" s="67">
        <v>25</v>
      </c>
      <c r="P167" s="68">
        <v>11</v>
      </c>
    </row>
    <row r="168" spans="1:16" ht="63.75" x14ac:dyDescent="0.25">
      <c r="A168" s="18"/>
      <c r="B168" s="20">
        <v>5000082</v>
      </c>
      <c r="C168" s="20" t="s">
        <v>489</v>
      </c>
      <c r="D168" s="20">
        <v>3043972</v>
      </c>
      <c r="E168" s="20" t="s">
        <v>464</v>
      </c>
      <c r="F168" s="20">
        <v>394</v>
      </c>
      <c r="G168" s="20" t="s">
        <v>467</v>
      </c>
      <c r="H168" s="20">
        <v>461</v>
      </c>
      <c r="I168" s="20" t="s">
        <v>226</v>
      </c>
      <c r="J168" s="20">
        <v>461</v>
      </c>
      <c r="K168" s="20" t="s">
        <v>367</v>
      </c>
      <c r="L168" s="66">
        <v>0.401945</v>
      </c>
      <c r="M168" s="67">
        <v>0.40194500000000005</v>
      </c>
      <c r="N168" s="68">
        <v>0.4019444677978754</v>
      </c>
      <c r="O168" s="67">
        <v>27</v>
      </c>
      <c r="P168" s="68">
        <v>0</v>
      </c>
    </row>
    <row r="169" spans="1:16" ht="63.75" x14ac:dyDescent="0.25">
      <c r="A169" s="18"/>
      <c r="B169" s="20">
        <v>5000082</v>
      </c>
      <c r="C169" s="20" t="s">
        <v>489</v>
      </c>
      <c r="D169" s="20">
        <v>3043972</v>
      </c>
      <c r="E169" s="20" t="s">
        <v>464</v>
      </c>
      <c r="F169" s="20">
        <v>394</v>
      </c>
      <c r="G169" s="20" t="s">
        <v>467</v>
      </c>
      <c r="H169" s="20">
        <v>462</v>
      </c>
      <c r="I169" s="20" t="s">
        <v>227</v>
      </c>
      <c r="J169" s="20">
        <v>462</v>
      </c>
      <c r="K169" s="20" t="s">
        <v>368</v>
      </c>
      <c r="L169" s="66">
        <v>1.4E-2</v>
      </c>
      <c r="M169" s="67">
        <v>1.4E-2</v>
      </c>
      <c r="N169" s="68">
        <v>1.3999999966472387E-2</v>
      </c>
      <c r="O169" s="67">
        <v>75</v>
      </c>
      <c r="P169" s="68">
        <v>33</v>
      </c>
    </row>
    <row r="170" spans="1:16" ht="63.75" x14ac:dyDescent="0.25">
      <c r="A170" s="18"/>
      <c r="B170" s="20">
        <v>5000082</v>
      </c>
      <c r="C170" s="20" t="s">
        <v>489</v>
      </c>
      <c r="D170" s="20">
        <v>3043972</v>
      </c>
      <c r="E170" s="20" t="s">
        <v>464</v>
      </c>
      <c r="F170" s="20">
        <v>394</v>
      </c>
      <c r="G170" s="20" t="s">
        <v>467</v>
      </c>
      <c r="H170" s="20">
        <v>463</v>
      </c>
      <c r="I170" s="20" t="s">
        <v>228</v>
      </c>
      <c r="J170" s="20">
        <v>463</v>
      </c>
      <c r="K170" s="20" t="s">
        <v>369</v>
      </c>
      <c r="L170" s="66">
        <v>0.35223100000000007</v>
      </c>
      <c r="M170" s="67">
        <v>0.33818300000000001</v>
      </c>
      <c r="N170" s="68">
        <v>0.33778784122841898</v>
      </c>
      <c r="O170" s="67">
        <v>107</v>
      </c>
      <c r="P170" s="68">
        <v>96</v>
      </c>
    </row>
    <row r="171" spans="1:16" ht="63.75" x14ac:dyDescent="0.25">
      <c r="A171" s="18"/>
      <c r="B171" s="20">
        <v>5000082</v>
      </c>
      <c r="C171" s="20" t="s">
        <v>489</v>
      </c>
      <c r="D171" s="20">
        <v>3043972</v>
      </c>
      <c r="E171" s="20" t="s">
        <v>464</v>
      </c>
      <c r="F171" s="20">
        <v>394</v>
      </c>
      <c r="G171" s="20" t="s">
        <v>467</v>
      </c>
      <c r="H171" s="20">
        <v>464</v>
      </c>
      <c r="I171" s="20" t="s">
        <v>229</v>
      </c>
      <c r="J171" s="20">
        <v>464</v>
      </c>
      <c r="K171" s="20" t="s">
        <v>370</v>
      </c>
      <c r="L171" s="66">
        <v>0.2944</v>
      </c>
      <c r="M171" s="67">
        <v>0.19571999999999998</v>
      </c>
      <c r="N171" s="68">
        <v>0.19565956341102719</v>
      </c>
      <c r="O171" s="67">
        <v>67</v>
      </c>
      <c r="P171" s="68">
        <v>56</v>
      </c>
    </row>
    <row r="172" spans="1:16" ht="89.25" x14ac:dyDescent="0.25">
      <c r="A172" s="18"/>
      <c r="B172" s="20">
        <v>5004436</v>
      </c>
      <c r="C172" s="20" t="s">
        <v>476</v>
      </c>
      <c r="D172" s="20">
        <v>3000612</v>
      </c>
      <c r="E172" s="20" t="s">
        <v>442</v>
      </c>
      <c r="F172" s="20">
        <v>87</v>
      </c>
      <c r="G172" s="20" t="s">
        <v>466</v>
      </c>
      <c r="H172" s="20">
        <v>11</v>
      </c>
      <c r="I172" s="20" t="s">
        <v>109</v>
      </c>
      <c r="J172" s="20">
        <v>124</v>
      </c>
      <c r="K172" s="20" t="s">
        <v>342</v>
      </c>
      <c r="L172" s="66">
        <v>1.5852169999999997</v>
      </c>
      <c r="M172" s="67">
        <v>1.0713290000000009</v>
      </c>
      <c r="N172" s="68">
        <v>1.0713138709834311</v>
      </c>
      <c r="O172" s="67">
        <v>4666309</v>
      </c>
      <c r="P172" s="68">
        <v>4666309</v>
      </c>
    </row>
    <row r="173" spans="1:16" ht="76.5" x14ac:dyDescent="0.25">
      <c r="A173" s="18"/>
      <c r="B173" s="20">
        <v>5004436</v>
      </c>
      <c r="C173" s="20" t="s">
        <v>476</v>
      </c>
      <c r="D173" s="20">
        <v>3000612</v>
      </c>
      <c r="E173" s="20" t="s">
        <v>442</v>
      </c>
      <c r="F173" s="20">
        <v>87</v>
      </c>
      <c r="G173" s="20" t="s">
        <v>466</v>
      </c>
      <c r="H173" s="20">
        <v>136</v>
      </c>
      <c r="I173" s="20" t="s">
        <v>143</v>
      </c>
      <c r="J173" s="20">
        <v>136</v>
      </c>
      <c r="K173" s="20" t="s">
        <v>485</v>
      </c>
      <c r="L173" s="66">
        <v>1.7000000000000001E-2</v>
      </c>
      <c r="M173" s="67">
        <v>1.7000000000000001E-2</v>
      </c>
      <c r="N173" s="68">
        <v>1.4840190138784237E-2</v>
      </c>
      <c r="O173" s="67">
        <v>16800</v>
      </c>
      <c r="P173" s="68">
        <v>15872</v>
      </c>
    </row>
    <row r="174" spans="1:16" ht="63.75" x14ac:dyDescent="0.25">
      <c r="A174" s="18"/>
      <c r="B174" s="20">
        <v>5004436</v>
      </c>
      <c r="C174" s="20" t="s">
        <v>476</v>
      </c>
      <c r="D174" s="20">
        <v>3000612</v>
      </c>
      <c r="E174" s="20" t="s">
        <v>442</v>
      </c>
      <c r="F174" s="20">
        <v>87</v>
      </c>
      <c r="G174" s="20" t="s">
        <v>466</v>
      </c>
      <c r="H174" s="20">
        <v>137</v>
      </c>
      <c r="I174" s="20" t="s">
        <v>144</v>
      </c>
      <c r="J174" s="20">
        <v>137</v>
      </c>
      <c r="K174" s="20" t="s">
        <v>345</v>
      </c>
      <c r="L174" s="66">
        <v>10.700431999999996</v>
      </c>
      <c r="M174" s="67">
        <v>11.989049000000001</v>
      </c>
      <c r="N174" s="68">
        <v>11.851620729148888</v>
      </c>
      <c r="O174" s="67">
        <v>6176464</v>
      </c>
      <c r="P174" s="68">
        <v>4925613</v>
      </c>
    </row>
    <row r="175" spans="1:16" ht="51" x14ac:dyDescent="0.25">
      <c r="A175" s="18"/>
      <c r="B175" s="20">
        <v>5004436</v>
      </c>
      <c r="C175" s="20" t="s">
        <v>476</v>
      </c>
      <c r="D175" s="20">
        <v>3000612</v>
      </c>
      <c r="E175" s="20" t="s">
        <v>442</v>
      </c>
      <c r="F175" s="20">
        <v>87</v>
      </c>
      <c r="G175" s="20" t="s">
        <v>466</v>
      </c>
      <c r="H175" s="20">
        <v>440</v>
      </c>
      <c r="I175" s="20" t="s">
        <v>205</v>
      </c>
      <c r="J175" s="20">
        <v>440</v>
      </c>
      <c r="K175" s="20" t="s">
        <v>346</v>
      </c>
      <c r="L175" s="66">
        <v>8.7838000000000027E-2</v>
      </c>
      <c r="M175" s="67">
        <v>0.13778100000000001</v>
      </c>
      <c r="N175" s="68">
        <v>0.13419414607596991</v>
      </c>
      <c r="O175" s="67">
        <v>195022</v>
      </c>
      <c r="P175" s="68">
        <v>194112</v>
      </c>
    </row>
    <row r="176" spans="1:16" ht="51" x14ac:dyDescent="0.25">
      <c r="A176" s="18"/>
      <c r="B176" s="20">
        <v>5004436</v>
      </c>
      <c r="C176" s="20" t="s">
        <v>476</v>
      </c>
      <c r="D176" s="20">
        <v>3000612</v>
      </c>
      <c r="E176" s="20" t="s">
        <v>442</v>
      </c>
      <c r="F176" s="20">
        <v>87</v>
      </c>
      <c r="G176" s="20" t="s">
        <v>466</v>
      </c>
      <c r="H176" s="20">
        <v>441</v>
      </c>
      <c r="I176" s="20" t="s">
        <v>206</v>
      </c>
      <c r="J176" s="20">
        <v>441</v>
      </c>
      <c r="K176" s="20" t="s">
        <v>347</v>
      </c>
      <c r="L176" s="66">
        <v>1.7854230000000002</v>
      </c>
      <c r="M176" s="67">
        <v>2.1077099999999995</v>
      </c>
      <c r="N176" s="68">
        <v>2.104591886542039</v>
      </c>
      <c r="O176" s="67">
        <v>946277</v>
      </c>
      <c r="P176" s="68">
        <v>1107926</v>
      </c>
    </row>
    <row r="177" spans="1:16" ht="51" x14ac:dyDescent="0.25">
      <c r="A177" s="18"/>
      <c r="B177" s="20">
        <v>5004436</v>
      </c>
      <c r="C177" s="20" t="s">
        <v>476</v>
      </c>
      <c r="D177" s="20">
        <v>3000612</v>
      </c>
      <c r="E177" s="20" t="s">
        <v>442</v>
      </c>
      <c r="F177" s="20">
        <v>87</v>
      </c>
      <c r="G177" s="20" t="s">
        <v>466</v>
      </c>
      <c r="H177" s="20">
        <v>442</v>
      </c>
      <c r="I177" s="20" t="s">
        <v>207</v>
      </c>
      <c r="J177" s="20">
        <v>442</v>
      </c>
      <c r="K177" s="20" t="s">
        <v>348</v>
      </c>
      <c r="L177" s="66">
        <v>0.20401700000000003</v>
      </c>
      <c r="M177" s="67">
        <v>0.39199100000000014</v>
      </c>
      <c r="N177" s="68">
        <v>0.3873686311126221</v>
      </c>
      <c r="O177" s="67">
        <v>254410</v>
      </c>
      <c r="P177" s="68">
        <v>206083</v>
      </c>
    </row>
    <row r="178" spans="1:16" ht="51" x14ac:dyDescent="0.25">
      <c r="A178" s="18"/>
      <c r="B178" s="20">
        <v>5004436</v>
      </c>
      <c r="C178" s="20" t="s">
        <v>476</v>
      </c>
      <c r="D178" s="20">
        <v>3000612</v>
      </c>
      <c r="E178" s="20" t="s">
        <v>442</v>
      </c>
      <c r="F178" s="20">
        <v>87</v>
      </c>
      <c r="G178" s="20" t="s">
        <v>466</v>
      </c>
      <c r="H178" s="20">
        <v>443</v>
      </c>
      <c r="I178" s="20" t="s">
        <v>208</v>
      </c>
      <c r="J178" s="20">
        <v>443</v>
      </c>
      <c r="K178" s="20" t="s">
        <v>349</v>
      </c>
      <c r="L178" s="66">
        <v>1.5910610000000001</v>
      </c>
      <c r="M178" s="67">
        <v>1.8357830000000004</v>
      </c>
      <c r="N178" s="68">
        <v>1.8268290942069143</v>
      </c>
      <c r="O178" s="67">
        <v>1376941</v>
      </c>
      <c r="P178" s="68">
        <v>1726806</v>
      </c>
    </row>
    <row r="179" spans="1:16" ht="51" x14ac:dyDescent="0.25">
      <c r="A179" s="18"/>
      <c r="B179" s="20">
        <v>5004436</v>
      </c>
      <c r="C179" s="20" t="s">
        <v>476</v>
      </c>
      <c r="D179" s="20">
        <v>3000612</v>
      </c>
      <c r="E179" s="20" t="s">
        <v>442</v>
      </c>
      <c r="F179" s="20">
        <v>87</v>
      </c>
      <c r="G179" s="20" t="s">
        <v>466</v>
      </c>
      <c r="H179" s="20">
        <v>444</v>
      </c>
      <c r="I179" s="20" t="s">
        <v>209</v>
      </c>
      <c r="J179" s="20">
        <v>444</v>
      </c>
      <c r="K179" s="20" t="s">
        <v>350</v>
      </c>
      <c r="L179" s="66">
        <v>1.1598830000000002</v>
      </c>
      <c r="M179" s="67">
        <v>2.2282819999999992</v>
      </c>
      <c r="N179" s="68">
        <v>2.0705670719471527</v>
      </c>
      <c r="O179" s="67">
        <v>1024721</v>
      </c>
      <c r="P179" s="68">
        <v>966983</v>
      </c>
    </row>
    <row r="180" spans="1:16" ht="51" x14ac:dyDescent="0.25">
      <c r="A180" s="18"/>
      <c r="B180" s="20">
        <v>5004436</v>
      </c>
      <c r="C180" s="20" t="s">
        <v>476</v>
      </c>
      <c r="D180" s="20">
        <v>3000612</v>
      </c>
      <c r="E180" s="20" t="s">
        <v>442</v>
      </c>
      <c r="F180" s="20">
        <v>87</v>
      </c>
      <c r="G180" s="20" t="s">
        <v>466</v>
      </c>
      <c r="H180" s="20">
        <v>445</v>
      </c>
      <c r="I180" s="20" t="s">
        <v>210</v>
      </c>
      <c r="J180" s="20">
        <v>445</v>
      </c>
      <c r="K180" s="20" t="s">
        <v>351</v>
      </c>
      <c r="L180" s="66">
        <v>1.6528710000000002</v>
      </c>
      <c r="M180" s="67">
        <v>2.2397679999999993</v>
      </c>
      <c r="N180" s="68">
        <v>2.2334097103594104</v>
      </c>
      <c r="O180" s="67">
        <v>678267</v>
      </c>
      <c r="P180" s="68">
        <v>795073</v>
      </c>
    </row>
    <row r="181" spans="1:16" ht="51" x14ac:dyDescent="0.25">
      <c r="A181" s="18"/>
      <c r="B181" s="20">
        <v>5004436</v>
      </c>
      <c r="C181" s="20" t="s">
        <v>476</v>
      </c>
      <c r="D181" s="20">
        <v>3000612</v>
      </c>
      <c r="E181" s="20" t="s">
        <v>442</v>
      </c>
      <c r="F181" s="20">
        <v>87</v>
      </c>
      <c r="G181" s="20" t="s">
        <v>466</v>
      </c>
      <c r="H181" s="20">
        <v>446</v>
      </c>
      <c r="I181" s="20" t="s">
        <v>211</v>
      </c>
      <c r="J181" s="20">
        <v>446</v>
      </c>
      <c r="K181" s="20" t="s">
        <v>352</v>
      </c>
      <c r="L181" s="66">
        <v>2.2188749999999984</v>
      </c>
      <c r="M181" s="67">
        <v>4.6553880000000012</v>
      </c>
      <c r="N181" s="68">
        <v>4.5969738243265965</v>
      </c>
      <c r="O181" s="67">
        <v>1519633</v>
      </c>
      <c r="P181" s="68">
        <v>1476878</v>
      </c>
    </row>
    <row r="182" spans="1:16" ht="51" x14ac:dyDescent="0.25">
      <c r="A182" s="18"/>
      <c r="B182" s="20">
        <v>5004436</v>
      </c>
      <c r="C182" s="20" t="s">
        <v>476</v>
      </c>
      <c r="D182" s="20">
        <v>3000612</v>
      </c>
      <c r="E182" s="20" t="s">
        <v>442</v>
      </c>
      <c r="F182" s="20">
        <v>87</v>
      </c>
      <c r="G182" s="20" t="s">
        <v>466</v>
      </c>
      <c r="H182" s="20">
        <v>447</v>
      </c>
      <c r="I182" s="20" t="s">
        <v>212</v>
      </c>
      <c r="J182" s="20">
        <v>447</v>
      </c>
      <c r="K182" s="20" t="s">
        <v>353</v>
      </c>
      <c r="L182" s="66">
        <v>0.60009699999999977</v>
      </c>
      <c r="M182" s="67">
        <v>0.4962560000000002</v>
      </c>
      <c r="N182" s="68">
        <v>0.49021380535236858</v>
      </c>
      <c r="O182" s="67">
        <v>720661</v>
      </c>
      <c r="P182" s="68">
        <v>646586</v>
      </c>
    </row>
    <row r="183" spans="1:16" ht="51" x14ac:dyDescent="0.25">
      <c r="A183" s="18"/>
      <c r="B183" s="20">
        <v>5004436</v>
      </c>
      <c r="C183" s="20" t="s">
        <v>476</v>
      </c>
      <c r="D183" s="20">
        <v>3000612</v>
      </c>
      <c r="E183" s="20" t="s">
        <v>442</v>
      </c>
      <c r="F183" s="20">
        <v>87</v>
      </c>
      <c r="G183" s="20" t="s">
        <v>466</v>
      </c>
      <c r="H183" s="20">
        <v>448</v>
      </c>
      <c r="I183" s="20" t="s">
        <v>213</v>
      </c>
      <c r="J183" s="20">
        <v>448</v>
      </c>
      <c r="K183" s="20" t="s">
        <v>354</v>
      </c>
      <c r="L183" s="66">
        <v>1.5261299999999991</v>
      </c>
      <c r="M183" s="67">
        <v>3.5900669999999995</v>
      </c>
      <c r="N183" s="68">
        <v>3.1747178827245079</v>
      </c>
      <c r="O183" s="67">
        <v>1271086</v>
      </c>
      <c r="P183" s="68">
        <v>569123</v>
      </c>
    </row>
    <row r="184" spans="1:16" ht="51" x14ac:dyDescent="0.25">
      <c r="A184" s="18"/>
      <c r="B184" s="20">
        <v>5004436</v>
      </c>
      <c r="C184" s="20" t="s">
        <v>476</v>
      </c>
      <c r="D184" s="20">
        <v>3000612</v>
      </c>
      <c r="E184" s="20" t="s">
        <v>442</v>
      </c>
      <c r="F184" s="20">
        <v>87</v>
      </c>
      <c r="G184" s="20" t="s">
        <v>466</v>
      </c>
      <c r="H184" s="20">
        <v>449</v>
      </c>
      <c r="I184" s="20" t="s">
        <v>214</v>
      </c>
      <c r="J184" s="20">
        <v>449</v>
      </c>
      <c r="K184" s="20" t="s">
        <v>355</v>
      </c>
      <c r="L184" s="66">
        <v>2.5329419999999998</v>
      </c>
      <c r="M184" s="67">
        <v>3.1164900000000006</v>
      </c>
      <c r="N184" s="68">
        <v>3.0938866417345707</v>
      </c>
      <c r="O184" s="67">
        <v>855922</v>
      </c>
      <c r="P184" s="68">
        <v>801843</v>
      </c>
    </row>
    <row r="185" spans="1:16" ht="51" x14ac:dyDescent="0.25">
      <c r="A185" s="18"/>
      <c r="B185" s="20">
        <v>5004436</v>
      </c>
      <c r="C185" s="20" t="s">
        <v>476</v>
      </c>
      <c r="D185" s="20">
        <v>3000612</v>
      </c>
      <c r="E185" s="20" t="s">
        <v>442</v>
      </c>
      <c r="F185" s="20">
        <v>87</v>
      </c>
      <c r="G185" s="20" t="s">
        <v>466</v>
      </c>
      <c r="H185" s="20">
        <v>450</v>
      </c>
      <c r="I185" s="20" t="s">
        <v>215</v>
      </c>
      <c r="J185" s="20">
        <v>450</v>
      </c>
      <c r="K185" s="20" t="s">
        <v>356</v>
      </c>
      <c r="L185" s="66">
        <v>1.4191269999999996</v>
      </c>
      <c r="M185" s="67">
        <v>1.6613729999999998</v>
      </c>
      <c r="N185" s="68">
        <v>1.6311334735972878</v>
      </c>
      <c r="O185" s="67">
        <v>1050778</v>
      </c>
      <c r="P185" s="68">
        <v>902776</v>
      </c>
    </row>
    <row r="186" spans="1:16" ht="51" x14ac:dyDescent="0.25">
      <c r="A186" s="18"/>
      <c r="B186" s="20">
        <v>5004436</v>
      </c>
      <c r="C186" s="20" t="s">
        <v>476</v>
      </c>
      <c r="D186" s="20">
        <v>3000612</v>
      </c>
      <c r="E186" s="20" t="s">
        <v>442</v>
      </c>
      <c r="F186" s="20">
        <v>87</v>
      </c>
      <c r="G186" s="20" t="s">
        <v>466</v>
      </c>
      <c r="H186" s="20">
        <v>451</v>
      </c>
      <c r="I186" s="20" t="s">
        <v>216</v>
      </c>
      <c r="J186" s="20">
        <v>451</v>
      </c>
      <c r="K186" s="20" t="s">
        <v>357</v>
      </c>
      <c r="L186" s="66">
        <v>4.7148739999999991</v>
      </c>
      <c r="M186" s="67">
        <v>8.0374899999999965</v>
      </c>
      <c r="N186" s="68">
        <v>7.3780769858731219</v>
      </c>
      <c r="O186" s="67">
        <v>2621015</v>
      </c>
      <c r="P186" s="68">
        <v>1809655</v>
      </c>
    </row>
    <row r="187" spans="1:16" ht="51" x14ac:dyDescent="0.25">
      <c r="A187" s="18"/>
      <c r="B187" s="20">
        <v>5004436</v>
      </c>
      <c r="C187" s="20" t="s">
        <v>476</v>
      </c>
      <c r="D187" s="20">
        <v>3000612</v>
      </c>
      <c r="E187" s="20" t="s">
        <v>442</v>
      </c>
      <c r="F187" s="20">
        <v>87</v>
      </c>
      <c r="G187" s="20" t="s">
        <v>466</v>
      </c>
      <c r="H187" s="20">
        <v>452</v>
      </c>
      <c r="I187" s="20" t="s">
        <v>217</v>
      </c>
      <c r="J187" s="20">
        <v>452</v>
      </c>
      <c r="K187" s="20" t="s">
        <v>358</v>
      </c>
      <c r="L187" s="66">
        <v>2.8935329999999997</v>
      </c>
      <c r="M187" s="67">
        <v>3.7842069999999994</v>
      </c>
      <c r="N187" s="68">
        <v>3.7402383909502532</v>
      </c>
      <c r="O187" s="67">
        <v>540405</v>
      </c>
      <c r="P187" s="68">
        <v>519713</v>
      </c>
    </row>
    <row r="188" spans="1:16" ht="51" x14ac:dyDescent="0.25">
      <c r="A188" s="18"/>
      <c r="B188" s="20">
        <v>5004436</v>
      </c>
      <c r="C188" s="20" t="s">
        <v>476</v>
      </c>
      <c r="D188" s="20">
        <v>3000612</v>
      </c>
      <c r="E188" s="20" t="s">
        <v>442</v>
      </c>
      <c r="F188" s="20">
        <v>87</v>
      </c>
      <c r="G188" s="20" t="s">
        <v>466</v>
      </c>
      <c r="H188" s="20">
        <v>453</v>
      </c>
      <c r="I188" s="20" t="s">
        <v>218</v>
      </c>
      <c r="J188" s="20">
        <v>453</v>
      </c>
      <c r="K188" s="20" t="s">
        <v>359</v>
      </c>
      <c r="L188" s="66">
        <v>1.5400459999999998</v>
      </c>
      <c r="M188" s="67">
        <v>1.2473519999999998</v>
      </c>
      <c r="N188" s="68">
        <v>1.2455247353569803</v>
      </c>
      <c r="O188" s="67">
        <v>881248</v>
      </c>
      <c r="P188" s="68">
        <v>814491</v>
      </c>
    </row>
    <row r="189" spans="1:16" ht="51" x14ac:dyDescent="0.25">
      <c r="A189" s="18"/>
      <c r="B189" s="20">
        <v>5004436</v>
      </c>
      <c r="C189" s="20" t="s">
        <v>476</v>
      </c>
      <c r="D189" s="20">
        <v>3000612</v>
      </c>
      <c r="E189" s="20" t="s">
        <v>442</v>
      </c>
      <c r="F189" s="20">
        <v>87</v>
      </c>
      <c r="G189" s="20" t="s">
        <v>466</v>
      </c>
      <c r="H189" s="20">
        <v>454</v>
      </c>
      <c r="I189" s="20" t="s">
        <v>219</v>
      </c>
      <c r="J189" s="20">
        <v>454</v>
      </c>
      <c r="K189" s="20" t="s">
        <v>360</v>
      </c>
      <c r="L189" s="66">
        <v>1.823224</v>
      </c>
      <c r="M189" s="67">
        <v>1.9814699999999998</v>
      </c>
      <c r="N189" s="68">
        <v>1.9715525122010149</v>
      </c>
      <c r="O189" s="67">
        <v>311400</v>
      </c>
      <c r="P189" s="68">
        <v>310855</v>
      </c>
    </row>
    <row r="190" spans="1:16" ht="51" x14ac:dyDescent="0.25">
      <c r="A190" s="18"/>
      <c r="B190" s="20">
        <v>5004436</v>
      </c>
      <c r="C190" s="20" t="s">
        <v>476</v>
      </c>
      <c r="D190" s="20">
        <v>3000612</v>
      </c>
      <c r="E190" s="20" t="s">
        <v>442</v>
      </c>
      <c r="F190" s="20">
        <v>87</v>
      </c>
      <c r="G190" s="20" t="s">
        <v>466</v>
      </c>
      <c r="H190" s="20">
        <v>455</v>
      </c>
      <c r="I190" s="20" t="s">
        <v>220</v>
      </c>
      <c r="J190" s="20">
        <v>455</v>
      </c>
      <c r="K190" s="20" t="s">
        <v>361</v>
      </c>
      <c r="L190" s="66">
        <v>0.76643199999999989</v>
      </c>
      <c r="M190" s="67">
        <v>0.96812199999999982</v>
      </c>
      <c r="N190" s="68">
        <v>0.96652773119967605</v>
      </c>
      <c r="O190" s="67">
        <v>186762</v>
      </c>
      <c r="P190" s="68">
        <v>203206</v>
      </c>
    </row>
    <row r="191" spans="1:16" ht="51" x14ac:dyDescent="0.25">
      <c r="A191" s="18"/>
      <c r="B191" s="20">
        <v>5004436</v>
      </c>
      <c r="C191" s="20" t="s">
        <v>476</v>
      </c>
      <c r="D191" s="20">
        <v>3000612</v>
      </c>
      <c r="E191" s="20" t="s">
        <v>442</v>
      </c>
      <c r="F191" s="20">
        <v>87</v>
      </c>
      <c r="G191" s="20" t="s">
        <v>466</v>
      </c>
      <c r="H191" s="20">
        <v>456</v>
      </c>
      <c r="I191" s="20" t="s">
        <v>221</v>
      </c>
      <c r="J191" s="20">
        <v>456</v>
      </c>
      <c r="K191" s="20" t="s">
        <v>362</v>
      </c>
      <c r="L191" s="66">
        <v>0.312081</v>
      </c>
      <c r="M191" s="67">
        <v>0.32946799999999998</v>
      </c>
      <c r="N191" s="68">
        <v>0.31010427686851472</v>
      </c>
      <c r="O191" s="67">
        <v>210399</v>
      </c>
      <c r="P191" s="68">
        <v>226596</v>
      </c>
    </row>
    <row r="192" spans="1:16" ht="51" x14ac:dyDescent="0.25">
      <c r="A192" s="18"/>
      <c r="B192" s="20">
        <v>5004436</v>
      </c>
      <c r="C192" s="20" t="s">
        <v>476</v>
      </c>
      <c r="D192" s="20">
        <v>3000612</v>
      </c>
      <c r="E192" s="20" t="s">
        <v>442</v>
      </c>
      <c r="F192" s="20">
        <v>87</v>
      </c>
      <c r="G192" s="20" t="s">
        <v>466</v>
      </c>
      <c r="H192" s="20">
        <v>457</v>
      </c>
      <c r="I192" s="20" t="s">
        <v>222</v>
      </c>
      <c r="J192" s="20">
        <v>457</v>
      </c>
      <c r="K192" s="20" t="s">
        <v>363</v>
      </c>
      <c r="L192" s="66">
        <v>1.7089549999999991</v>
      </c>
      <c r="M192" s="67">
        <v>1.7850359999999992</v>
      </c>
      <c r="N192" s="68">
        <v>1.770310279323553</v>
      </c>
      <c r="O192" s="67">
        <v>678025</v>
      </c>
      <c r="P192" s="68">
        <v>412544</v>
      </c>
    </row>
    <row r="193" spans="1:16" ht="51" x14ac:dyDescent="0.25">
      <c r="A193" s="18"/>
      <c r="B193" s="20">
        <v>5004436</v>
      </c>
      <c r="C193" s="20" t="s">
        <v>476</v>
      </c>
      <c r="D193" s="20">
        <v>3000612</v>
      </c>
      <c r="E193" s="20" t="s">
        <v>442</v>
      </c>
      <c r="F193" s="20">
        <v>87</v>
      </c>
      <c r="G193" s="20" t="s">
        <v>466</v>
      </c>
      <c r="H193" s="20">
        <v>458</v>
      </c>
      <c r="I193" s="20" t="s">
        <v>223</v>
      </c>
      <c r="J193" s="20">
        <v>458</v>
      </c>
      <c r="K193" s="20" t="s">
        <v>364</v>
      </c>
      <c r="L193" s="66">
        <v>1.3775409999999999</v>
      </c>
      <c r="M193" s="67">
        <v>1.7871840000000001</v>
      </c>
      <c r="N193" s="68">
        <v>1.7815731328591937</v>
      </c>
      <c r="O193" s="67">
        <v>1211947</v>
      </c>
      <c r="P193" s="68">
        <v>1441697</v>
      </c>
    </row>
    <row r="194" spans="1:16" ht="51" x14ac:dyDescent="0.25">
      <c r="A194" s="18"/>
      <c r="B194" s="20">
        <v>5004436</v>
      </c>
      <c r="C194" s="20" t="s">
        <v>476</v>
      </c>
      <c r="D194" s="20">
        <v>3000612</v>
      </c>
      <c r="E194" s="20" t="s">
        <v>442</v>
      </c>
      <c r="F194" s="20">
        <v>87</v>
      </c>
      <c r="G194" s="20" t="s">
        <v>466</v>
      </c>
      <c r="H194" s="20">
        <v>459</v>
      </c>
      <c r="I194" s="20" t="s">
        <v>224</v>
      </c>
      <c r="J194" s="20">
        <v>459</v>
      </c>
      <c r="K194" s="20" t="s">
        <v>365</v>
      </c>
      <c r="L194" s="66">
        <v>2.4824479999999989</v>
      </c>
      <c r="M194" s="67">
        <v>2.4602889999999991</v>
      </c>
      <c r="N194" s="68">
        <v>2.4259647794242483</v>
      </c>
      <c r="O194" s="67">
        <v>654770</v>
      </c>
      <c r="P194" s="68">
        <v>637952</v>
      </c>
    </row>
    <row r="195" spans="1:16" ht="51" x14ac:dyDescent="0.25">
      <c r="A195" s="18"/>
      <c r="B195" s="20">
        <v>5004436</v>
      </c>
      <c r="C195" s="20" t="s">
        <v>476</v>
      </c>
      <c r="D195" s="20">
        <v>3000612</v>
      </c>
      <c r="E195" s="20" t="s">
        <v>442</v>
      </c>
      <c r="F195" s="20">
        <v>87</v>
      </c>
      <c r="G195" s="20" t="s">
        <v>466</v>
      </c>
      <c r="H195" s="20">
        <v>460</v>
      </c>
      <c r="I195" s="20" t="s">
        <v>225</v>
      </c>
      <c r="J195" s="20">
        <v>460</v>
      </c>
      <c r="K195" s="20" t="s">
        <v>366</v>
      </c>
      <c r="L195" s="66">
        <v>9.4741089999999986</v>
      </c>
      <c r="M195" s="67">
        <v>10.564968999999998</v>
      </c>
      <c r="N195" s="68">
        <v>10.558751668431796</v>
      </c>
      <c r="O195" s="67">
        <v>522280</v>
      </c>
      <c r="P195" s="68">
        <v>541152</v>
      </c>
    </row>
    <row r="196" spans="1:16" ht="51" x14ac:dyDescent="0.25">
      <c r="A196" s="18"/>
      <c r="B196" s="20">
        <v>5004436</v>
      </c>
      <c r="C196" s="20" t="s">
        <v>476</v>
      </c>
      <c r="D196" s="20">
        <v>3000612</v>
      </c>
      <c r="E196" s="20" t="s">
        <v>442</v>
      </c>
      <c r="F196" s="20">
        <v>87</v>
      </c>
      <c r="G196" s="20" t="s">
        <v>466</v>
      </c>
      <c r="H196" s="20">
        <v>461</v>
      </c>
      <c r="I196" s="20" t="s">
        <v>226</v>
      </c>
      <c r="J196" s="20">
        <v>461</v>
      </c>
      <c r="K196" s="20" t="s">
        <v>367</v>
      </c>
      <c r="L196" s="66">
        <v>1.2845510000000002</v>
      </c>
      <c r="M196" s="67">
        <v>1.304535</v>
      </c>
      <c r="N196" s="68">
        <v>1.3009941480704583</v>
      </c>
      <c r="O196" s="67">
        <v>57311</v>
      </c>
      <c r="P196" s="68">
        <v>76714</v>
      </c>
    </row>
    <row r="197" spans="1:16" ht="51" x14ac:dyDescent="0.25">
      <c r="A197" s="18"/>
      <c r="B197" s="20">
        <v>5004436</v>
      </c>
      <c r="C197" s="20" t="s">
        <v>476</v>
      </c>
      <c r="D197" s="20">
        <v>3000612</v>
      </c>
      <c r="E197" s="20" t="s">
        <v>442</v>
      </c>
      <c r="F197" s="20">
        <v>87</v>
      </c>
      <c r="G197" s="20" t="s">
        <v>466</v>
      </c>
      <c r="H197" s="20">
        <v>462</v>
      </c>
      <c r="I197" s="20" t="s">
        <v>227</v>
      </c>
      <c r="J197" s="20">
        <v>462</v>
      </c>
      <c r="K197" s="20" t="s">
        <v>368</v>
      </c>
      <c r="L197" s="66">
        <v>1.3379609999999988</v>
      </c>
      <c r="M197" s="67">
        <v>1.3895719999999994</v>
      </c>
      <c r="N197" s="68">
        <v>1.3858853577112313</v>
      </c>
      <c r="O197" s="67">
        <v>194962</v>
      </c>
      <c r="P197" s="68">
        <v>163757</v>
      </c>
    </row>
    <row r="198" spans="1:16" ht="51" x14ac:dyDescent="0.25">
      <c r="A198" s="18"/>
      <c r="B198" s="20">
        <v>5004436</v>
      </c>
      <c r="C198" s="20" t="s">
        <v>476</v>
      </c>
      <c r="D198" s="20">
        <v>3000612</v>
      </c>
      <c r="E198" s="20" t="s">
        <v>442</v>
      </c>
      <c r="F198" s="20">
        <v>87</v>
      </c>
      <c r="G198" s="20" t="s">
        <v>466</v>
      </c>
      <c r="H198" s="20">
        <v>463</v>
      </c>
      <c r="I198" s="20" t="s">
        <v>228</v>
      </c>
      <c r="J198" s="20">
        <v>463</v>
      </c>
      <c r="K198" s="20" t="s">
        <v>369</v>
      </c>
      <c r="L198" s="66">
        <v>1.7104919999999986</v>
      </c>
      <c r="M198" s="67">
        <v>1.9255889999999996</v>
      </c>
      <c r="N198" s="68">
        <v>1.9183500826438831</v>
      </c>
      <c r="O198" s="67">
        <v>1173259</v>
      </c>
      <c r="P198" s="68">
        <v>1194619</v>
      </c>
    </row>
    <row r="199" spans="1:16" ht="51" x14ac:dyDescent="0.25">
      <c r="A199" s="18"/>
      <c r="B199" s="20">
        <v>5004436</v>
      </c>
      <c r="C199" s="20" t="s">
        <v>476</v>
      </c>
      <c r="D199" s="20">
        <v>3000612</v>
      </c>
      <c r="E199" s="20" t="s">
        <v>442</v>
      </c>
      <c r="F199" s="20">
        <v>87</v>
      </c>
      <c r="G199" s="20" t="s">
        <v>466</v>
      </c>
      <c r="H199" s="20">
        <v>464</v>
      </c>
      <c r="I199" s="20" t="s">
        <v>229</v>
      </c>
      <c r="J199" s="20">
        <v>464</v>
      </c>
      <c r="K199" s="20" t="s">
        <v>370</v>
      </c>
      <c r="L199" s="66">
        <v>2.1288639999999996</v>
      </c>
      <c r="M199" s="67">
        <v>2.1859239999999995</v>
      </c>
      <c r="N199" s="68">
        <v>2.1739074577926658</v>
      </c>
      <c r="O199" s="67">
        <v>1438819</v>
      </c>
      <c r="P199" s="68">
        <v>1388053</v>
      </c>
    </row>
    <row r="200" spans="1:16" ht="89.25" x14ac:dyDescent="0.25">
      <c r="A200" s="18"/>
      <c r="B200" s="20">
        <v>5004437</v>
      </c>
      <c r="C200" s="20" t="s">
        <v>490</v>
      </c>
      <c r="D200" s="20">
        <v>3000613</v>
      </c>
      <c r="E200" s="20" t="s">
        <v>443</v>
      </c>
      <c r="F200" s="20">
        <v>394</v>
      </c>
      <c r="G200" s="20" t="s">
        <v>467</v>
      </c>
      <c r="H200" s="20">
        <v>11</v>
      </c>
      <c r="I200" s="20" t="s">
        <v>109</v>
      </c>
      <c r="J200" s="20">
        <v>124</v>
      </c>
      <c r="K200" s="20" t="s">
        <v>342</v>
      </c>
      <c r="L200" s="66">
        <v>1.4718999999999998</v>
      </c>
      <c r="M200" s="67">
        <v>0.82988000000000028</v>
      </c>
      <c r="N200" s="68">
        <v>0.82987795084773097</v>
      </c>
      <c r="O200" s="67">
        <v>213716</v>
      </c>
      <c r="P200" s="68">
        <v>213716</v>
      </c>
    </row>
    <row r="201" spans="1:16" ht="63.75" x14ac:dyDescent="0.25">
      <c r="A201" s="18"/>
      <c r="B201" s="20">
        <v>5004437</v>
      </c>
      <c r="C201" s="20" t="s">
        <v>490</v>
      </c>
      <c r="D201" s="20">
        <v>3000613</v>
      </c>
      <c r="E201" s="20" t="s">
        <v>443</v>
      </c>
      <c r="F201" s="20">
        <v>394</v>
      </c>
      <c r="G201" s="20" t="s">
        <v>467</v>
      </c>
      <c r="H201" s="20">
        <v>137</v>
      </c>
      <c r="I201" s="20" t="s">
        <v>144</v>
      </c>
      <c r="J201" s="20">
        <v>137</v>
      </c>
      <c r="K201" s="20" t="s">
        <v>345</v>
      </c>
      <c r="L201" s="66">
        <v>11.015010999999991</v>
      </c>
      <c r="M201" s="67">
        <v>14.270600999999992</v>
      </c>
      <c r="N201" s="68">
        <v>13.822447166876373</v>
      </c>
      <c r="O201" s="67">
        <v>754344</v>
      </c>
      <c r="P201" s="68">
        <v>392273</v>
      </c>
    </row>
    <row r="202" spans="1:16" ht="51" x14ac:dyDescent="0.25">
      <c r="A202" s="18"/>
      <c r="B202" s="20">
        <v>5004437</v>
      </c>
      <c r="C202" s="20" t="s">
        <v>490</v>
      </c>
      <c r="D202" s="20">
        <v>3000613</v>
      </c>
      <c r="E202" s="20" t="s">
        <v>443</v>
      </c>
      <c r="F202" s="20">
        <v>394</v>
      </c>
      <c r="G202" s="20" t="s">
        <v>467</v>
      </c>
      <c r="H202" s="20">
        <v>440</v>
      </c>
      <c r="I202" s="20" t="s">
        <v>205</v>
      </c>
      <c r="J202" s="20">
        <v>440</v>
      </c>
      <c r="K202" s="20" t="s">
        <v>346</v>
      </c>
      <c r="L202" s="66">
        <v>7.000000000000001E-3</v>
      </c>
      <c r="M202" s="67">
        <v>6.9999999999999993E-3</v>
      </c>
      <c r="N202" s="68">
        <v>6.9799997563677607E-3</v>
      </c>
      <c r="O202" s="67">
        <v>545</v>
      </c>
      <c r="P202" s="68">
        <v>287</v>
      </c>
    </row>
    <row r="203" spans="1:16" ht="51" x14ac:dyDescent="0.25">
      <c r="A203" s="18"/>
      <c r="B203" s="20">
        <v>5004437</v>
      </c>
      <c r="C203" s="20" t="s">
        <v>490</v>
      </c>
      <c r="D203" s="20">
        <v>3000613</v>
      </c>
      <c r="E203" s="20" t="s">
        <v>443</v>
      </c>
      <c r="F203" s="20">
        <v>394</v>
      </c>
      <c r="G203" s="20" t="s">
        <v>467</v>
      </c>
      <c r="H203" s="20">
        <v>441</v>
      </c>
      <c r="I203" s="20" t="s">
        <v>206</v>
      </c>
      <c r="J203" s="20">
        <v>441</v>
      </c>
      <c r="K203" s="20" t="s">
        <v>347</v>
      </c>
      <c r="L203" s="66">
        <v>0.45792500000000003</v>
      </c>
      <c r="M203" s="67">
        <v>0.46010200000000001</v>
      </c>
      <c r="N203" s="68">
        <v>0.46006175081129186</v>
      </c>
      <c r="O203" s="67">
        <v>6961</v>
      </c>
      <c r="P203" s="68">
        <v>3750</v>
      </c>
    </row>
    <row r="204" spans="1:16" ht="51" x14ac:dyDescent="0.25">
      <c r="A204" s="18"/>
      <c r="B204" s="20">
        <v>5004437</v>
      </c>
      <c r="C204" s="20" t="s">
        <v>490</v>
      </c>
      <c r="D204" s="20">
        <v>3000613</v>
      </c>
      <c r="E204" s="20" t="s">
        <v>443</v>
      </c>
      <c r="F204" s="20">
        <v>394</v>
      </c>
      <c r="G204" s="20" t="s">
        <v>467</v>
      </c>
      <c r="H204" s="20">
        <v>442</v>
      </c>
      <c r="I204" s="20" t="s">
        <v>207</v>
      </c>
      <c r="J204" s="20">
        <v>442</v>
      </c>
      <c r="K204" s="20" t="s">
        <v>348</v>
      </c>
      <c r="L204" s="66">
        <v>0.36247200000000002</v>
      </c>
      <c r="M204" s="67">
        <v>0.36416799999999999</v>
      </c>
      <c r="N204" s="68">
        <v>0.36414256386342458</v>
      </c>
      <c r="O204" s="67">
        <v>3036</v>
      </c>
      <c r="P204" s="68">
        <v>909</v>
      </c>
    </row>
    <row r="205" spans="1:16" ht="51" x14ac:dyDescent="0.25">
      <c r="A205" s="18"/>
      <c r="B205" s="20">
        <v>5004437</v>
      </c>
      <c r="C205" s="20" t="s">
        <v>490</v>
      </c>
      <c r="D205" s="20">
        <v>3000613</v>
      </c>
      <c r="E205" s="20" t="s">
        <v>443</v>
      </c>
      <c r="F205" s="20">
        <v>394</v>
      </c>
      <c r="G205" s="20" t="s">
        <v>467</v>
      </c>
      <c r="H205" s="20">
        <v>443</v>
      </c>
      <c r="I205" s="20" t="s">
        <v>208</v>
      </c>
      <c r="J205" s="20">
        <v>443</v>
      </c>
      <c r="K205" s="20" t="s">
        <v>349</v>
      </c>
      <c r="L205" s="66">
        <v>0.51344400000000001</v>
      </c>
      <c r="M205" s="67">
        <v>0.56777399999999989</v>
      </c>
      <c r="N205" s="68">
        <v>0.56573512116301572</v>
      </c>
      <c r="O205" s="67">
        <v>30640</v>
      </c>
      <c r="P205" s="68">
        <v>22349</v>
      </c>
    </row>
    <row r="206" spans="1:16" ht="51" x14ac:dyDescent="0.25">
      <c r="A206" s="18"/>
      <c r="B206" s="20">
        <v>5004437</v>
      </c>
      <c r="C206" s="20" t="s">
        <v>490</v>
      </c>
      <c r="D206" s="20">
        <v>3000613</v>
      </c>
      <c r="E206" s="20" t="s">
        <v>443</v>
      </c>
      <c r="F206" s="20">
        <v>394</v>
      </c>
      <c r="G206" s="20" t="s">
        <v>467</v>
      </c>
      <c r="H206" s="20">
        <v>444</v>
      </c>
      <c r="I206" s="20" t="s">
        <v>209</v>
      </c>
      <c r="J206" s="20">
        <v>444</v>
      </c>
      <c r="K206" s="20" t="s">
        <v>350</v>
      </c>
      <c r="L206" s="66">
        <v>0.23549200000000001</v>
      </c>
      <c r="M206" s="67">
        <v>0.29602400000000001</v>
      </c>
      <c r="N206" s="68">
        <v>0.29585194253013469</v>
      </c>
      <c r="O206" s="67">
        <v>9422</v>
      </c>
      <c r="P206" s="68">
        <v>3405</v>
      </c>
    </row>
    <row r="207" spans="1:16" ht="51" x14ac:dyDescent="0.25">
      <c r="A207" s="18"/>
      <c r="B207" s="20">
        <v>5004437</v>
      </c>
      <c r="C207" s="20" t="s">
        <v>490</v>
      </c>
      <c r="D207" s="20">
        <v>3000613</v>
      </c>
      <c r="E207" s="20" t="s">
        <v>443</v>
      </c>
      <c r="F207" s="20">
        <v>394</v>
      </c>
      <c r="G207" s="20" t="s">
        <v>467</v>
      </c>
      <c r="H207" s="20">
        <v>445</v>
      </c>
      <c r="I207" s="20" t="s">
        <v>210</v>
      </c>
      <c r="J207" s="20">
        <v>445</v>
      </c>
      <c r="K207" s="20" t="s">
        <v>351</v>
      </c>
      <c r="L207" s="66">
        <v>0.65263699999999991</v>
      </c>
      <c r="M207" s="67">
        <v>1.0597570000000003</v>
      </c>
      <c r="N207" s="68">
        <v>1.0594234591117129</v>
      </c>
      <c r="O207" s="67">
        <v>8525</v>
      </c>
      <c r="P207" s="68">
        <v>6625</v>
      </c>
    </row>
    <row r="208" spans="1:16" ht="51" x14ac:dyDescent="0.25">
      <c r="A208" s="18"/>
      <c r="B208" s="20">
        <v>5004437</v>
      </c>
      <c r="C208" s="20" t="s">
        <v>490</v>
      </c>
      <c r="D208" s="20">
        <v>3000613</v>
      </c>
      <c r="E208" s="20" t="s">
        <v>443</v>
      </c>
      <c r="F208" s="20">
        <v>394</v>
      </c>
      <c r="G208" s="20" t="s">
        <v>467</v>
      </c>
      <c r="H208" s="20">
        <v>446</v>
      </c>
      <c r="I208" s="20" t="s">
        <v>211</v>
      </c>
      <c r="J208" s="20">
        <v>446</v>
      </c>
      <c r="K208" s="20" t="s">
        <v>352</v>
      </c>
      <c r="L208" s="66">
        <v>0.27006000000000008</v>
      </c>
      <c r="M208" s="67">
        <v>0.28535500000000003</v>
      </c>
      <c r="N208" s="68">
        <v>0.28417156589796377</v>
      </c>
      <c r="O208" s="67">
        <v>15786</v>
      </c>
      <c r="P208" s="68">
        <v>10692</v>
      </c>
    </row>
    <row r="209" spans="1:16" ht="51" x14ac:dyDescent="0.25">
      <c r="A209" s="18"/>
      <c r="B209" s="20">
        <v>5004437</v>
      </c>
      <c r="C209" s="20" t="s">
        <v>490</v>
      </c>
      <c r="D209" s="20">
        <v>3000613</v>
      </c>
      <c r="E209" s="20" t="s">
        <v>443</v>
      </c>
      <c r="F209" s="20">
        <v>394</v>
      </c>
      <c r="G209" s="20" t="s">
        <v>467</v>
      </c>
      <c r="H209" s="20">
        <v>447</v>
      </c>
      <c r="I209" s="20" t="s">
        <v>212</v>
      </c>
      <c r="J209" s="20">
        <v>447</v>
      </c>
      <c r="K209" s="20" t="s">
        <v>353</v>
      </c>
      <c r="L209" s="66">
        <v>4.3823999999999995E-2</v>
      </c>
      <c r="M209" s="67">
        <v>8.3819999999999992E-2</v>
      </c>
      <c r="N209" s="68">
        <v>8.3705098455538973E-2</v>
      </c>
      <c r="O209" s="67">
        <v>1680</v>
      </c>
      <c r="P209" s="68">
        <v>1215</v>
      </c>
    </row>
    <row r="210" spans="1:16" ht="51" x14ac:dyDescent="0.25">
      <c r="A210" s="18"/>
      <c r="B210" s="20">
        <v>5004437</v>
      </c>
      <c r="C210" s="20" t="s">
        <v>490</v>
      </c>
      <c r="D210" s="20">
        <v>3000613</v>
      </c>
      <c r="E210" s="20" t="s">
        <v>443</v>
      </c>
      <c r="F210" s="20">
        <v>394</v>
      </c>
      <c r="G210" s="20" t="s">
        <v>467</v>
      </c>
      <c r="H210" s="20">
        <v>448</v>
      </c>
      <c r="I210" s="20" t="s">
        <v>213</v>
      </c>
      <c r="J210" s="20">
        <v>448</v>
      </c>
      <c r="K210" s="20" t="s">
        <v>354</v>
      </c>
      <c r="L210" s="66">
        <v>0.17188300000000001</v>
      </c>
      <c r="M210" s="67">
        <v>0.18037900000000004</v>
      </c>
      <c r="N210" s="68">
        <v>0.17617135142063489</v>
      </c>
      <c r="O210" s="67">
        <v>1785</v>
      </c>
      <c r="P210" s="68">
        <v>1614</v>
      </c>
    </row>
    <row r="211" spans="1:16" ht="51" x14ac:dyDescent="0.25">
      <c r="A211" s="18"/>
      <c r="B211" s="20">
        <v>5004437</v>
      </c>
      <c r="C211" s="20" t="s">
        <v>490</v>
      </c>
      <c r="D211" s="20">
        <v>3000613</v>
      </c>
      <c r="E211" s="20" t="s">
        <v>443</v>
      </c>
      <c r="F211" s="20">
        <v>394</v>
      </c>
      <c r="G211" s="20" t="s">
        <v>467</v>
      </c>
      <c r="H211" s="20">
        <v>449</v>
      </c>
      <c r="I211" s="20" t="s">
        <v>214</v>
      </c>
      <c r="J211" s="20">
        <v>449</v>
      </c>
      <c r="K211" s="20" t="s">
        <v>355</v>
      </c>
      <c r="L211" s="66">
        <v>0.37610700000000002</v>
      </c>
      <c r="M211" s="67">
        <v>0.40995100000000001</v>
      </c>
      <c r="N211" s="68">
        <v>0.40934072836535051</v>
      </c>
      <c r="O211" s="67">
        <v>16493</v>
      </c>
      <c r="P211" s="68">
        <v>13971</v>
      </c>
    </row>
    <row r="212" spans="1:16" ht="51" x14ac:dyDescent="0.25">
      <c r="A212" s="18"/>
      <c r="B212" s="20">
        <v>5004437</v>
      </c>
      <c r="C212" s="20" t="s">
        <v>490</v>
      </c>
      <c r="D212" s="20">
        <v>3000613</v>
      </c>
      <c r="E212" s="20" t="s">
        <v>443</v>
      </c>
      <c r="F212" s="20">
        <v>394</v>
      </c>
      <c r="G212" s="20" t="s">
        <v>467</v>
      </c>
      <c r="H212" s="20">
        <v>450</v>
      </c>
      <c r="I212" s="20" t="s">
        <v>215</v>
      </c>
      <c r="J212" s="20">
        <v>450</v>
      </c>
      <c r="K212" s="20" t="s">
        <v>356</v>
      </c>
      <c r="L212" s="66">
        <v>5.2211E-2</v>
      </c>
      <c r="M212" s="67">
        <v>5.7199E-2</v>
      </c>
      <c r="N212" s="68">
        <v>5.6195853572717169E-2</v>
      </c>
      <c r="O212" s="67">
        <v>9097</v>
      </c>
      <c r="P212" s="68">
        <v>7975</v>
      </c>
    </row>
    <row r="213" spans="1:16" ht="51" x14ac:dyDescent="0.25">
      <c r="A213" s="18"/>
      <c r="B213" s="20">
        <v>5004437</v>
      </c>
      <c r="C213" s="20" t="s">
        <v>490</v>
      </c>
      <c r="D213" s="20">
        <v>3000613</v>
      </c>
      <c r="E213" s="20" t="s">
        <v>443</v>
      </c>
      <c r="F213" s="20">
        <v>394</v>
      </c>
      <c r="G213" s="20" t="s">
        <v>467</v>
      </c>
      <c r="H213" s="20">
        <v>451</v>
      </c>
      <c r="I213" s="20" t="s">
        <v>216</v>
      </c>
      <c r="J213" s="20">
        <v>451</v>
      </c>
      <c r="K213" s="20" t="s">
        <v>357</v>
      </c>
      <c r="L213" s="66">
        <v>0.567245</v>
      </c>
      <c r="M213" s="67">
        <v>0.56724499999999989</v>
      </c>
      <c r="N213" s="68">
        <v>0.56231773559557041</v>
      </c>
      <c r="O213" s="67">
        <v>4650</v>
      </c>
      <c r="P213" s="68">
        <v>3191</v>
      </c>
    </row>
    <row r="214" spans="1:16" ht="51" x14ac:dyDescent="0.25">
      <c r="A214" s="18"/>
      <c r="B214" s="20">
        <v>5004437</v>
      </c>
      <c r="C214" s="20" t="s">
        <v>490</v>
      </c>
      <c r="D214" s="20">
        <v>3000613</v>
      </c>
      <c r="E214" s="20" t="s">
        <v>443</v>
      </c>
      <c r="F214" s="20">
        <v>394</v>
      </c>
      <c r="G214" s="20" t="s">
        <v>467</v>
      </c>
      <c r="H214" s="20">
        <v>452</v>
      </c>
      <c r="I214" s="20" t="s">
        <v>217</v>
      </c>
      <c r="J214" s="20">
        <v>452</v>
      </c>
      <c r="K214" s="20" t="s">
        <v>358</v>
      </c>
      <c r="L214" s="66">
        <v>5.0000000000000001E-3</v>
      </c>
      <c r="M214" s="67">
        <v>5.0000000000000001E-3</v>
      </c>
      <c r="N214" s="68">
        <v>5.0000001210719347E-3</v>
      </c>
      <c r="O214" s="67">
        <v>4800</v>
      </c>
      <c r="P214" s="68">
        <v>4692</v>
      </c>
    </row>
    <row r="215" spans="1:16" ht="51" x14ac:dyDescent="0.25">
      <c r="A215" s="18"/>
      <c r="B215" s="20">
        <v>5004437</v>
      </c>
      <c r="C215" s="20" t="s">
        <v>490</v>
      </c>
      <c r="D215" s="20">
        <v>3000613</v>
      </c>
      <c r="E215" s="20" t="s">
        <v>443</v>
      </c>
      <c r="F215" s="20">
        <v>394</v>
      </c>
      <c r="G215" s="20" t="s">
        <v>467</v>
      </c>
      <c r="H215" s="20">
        <v>453</v>
      </c>
      <c r="I215" s="20" t="s">
        <v>218</v>
      </c>
      <c r="J215" s="20">
        <v>453</v>
      </c>
      <c r="K215" s="20" t="s">
        <v>359</v>
      </c>
      <c r="L215" s="66">
        <v>9.4014E-2</v>
      </c>
      <c r="M215" s="67">
        <v>0.12539400000000001</v>
      </c>
      <c r="N215" s="68">
        <v>0.12539222017949214</v>
      </c>
      <c r="O215" s="67">
        <v>4457</v>
      </c>
      <c r="P215" s="68">
        <v>3435</v>
      </c>
    </row>
    <row r="216" spans="1:16" ht="51" x14ac:dyDescent="0.25">
      <c r="A216" s="18"/>
      <c r="B216" s="20">
        <v>5004437</v>
      </c>
      <c r="C216" s="20" t="s">
        <v>490</v>
      </c>
      <c r="D216" s="20">
        <v>3000613</v>
      </c>
      <c r="E216" s="20" t="s">
        <v>443</v>
      </c>
      <c r="F216" s="20">
        <v>394</v>
      </c>
      <c r="G216" s="20" t="s">
        <v>467</v>
      </c>
      <c r="H216" s="20">
        <v>454</v>
      </c>
      <c r="I216" s="20" t="s">
        <v>219</v>
      </c>
      <c r="J216" s="20">
        <v>454</v>
      </c>
      <c r="K216" s="20" t="s">
        <v>360</v>
      </c>
      <c r="L216" s="66">
        <v>0.92357199999999995</v>
      </c>
      <c r="M216" s="67">
        <v>1.1934819999999999</v>
      </c>
      <c r="N216" s="68">
        <v>1.190754649345763</v>
      </c>
      <c r="O216" s="67">
        <v>6130</v>
      </c>
      <c r="P216" s="68">
        <v>5920</v>
      </c>
    </row>
    <row r="217" spans="1:16" ht="51" x14ac:dyDescent="0.25">
      <c r="A217" s="18"/>
      <c r="B217" s="20">
        <v>5004437</v>
      </c>
      <c r="C217" s="20" t="s">
        <v>490</v>
      </c>
      <c r="D217" s="20">
        <v>3000613</v>
      </c>
      <c r="E217" s="20" t="s">
        <v>443</v>
      </c>
      <c r="F217" s="20">
        <v>394</v>
      </c>
      <c r="G217" s="20" t="s">
        <v>467</v>
      </c>
      <c r="H217" s="20">
        <v>455</v>
      </c>
      <c r="I217" s="20" t="s">
        <v>220</v>
      </c>
      <c r="J217" s="20">
        <v>455</v>
      </c>
      <c r="K217" s="20" t="s">
        <v>361</v>
      </c>
      <c r="L217" s="66">
        <v>5.2620000000000002E-3</v>
      </c>
      <c r="M217" s="67">
        <v>5.2620000000000002E-3</v>
      </c>
      <c r="N217" s="68">
        <v>5.1972699293401092E-3</v>
      </c>
      <c r="O217" s="67">
        <v>1400</v>
      </c>
      <c r="P217" s="68">
        <v>1040</v>
      </c>
    </row>
    <row r="218" spans="1:16" ht="51" x14ac:dyDescent="0.25">
      <c r="A218" s="18"/>
      <c r="B218" s="20">
        <v>5004437</v>
      </c>
      <c r="C218" s="20" t="s">
        <v>490</v>
      </c>
      <c r="D218" s="20">
        <v>3000613</v>
      </c>
      <c r="E218" s="20" t="s">
        <v>443</v>
      </c>
      <c r="F218" s="20">
        <v>394</v>
      </c>
      <c r="G218" s="20" t="s">
        <v>467</v>
      </c>
      <c r="H218" s="20">
        <v>456</v>
      </c>
      <c r="I218" s="20" t="s">
        <v>221</v>
      </c>
      <c r="J218" s="20">
        <v>456</v>
      </c>
      <c r="K218" s="20" t="s">
        <v>362</v>
      </c>
      <c r="L218" s="66">
        <v>2.6936000000000002E-2</v>
      </c>
      <c r="M218" s="67">
        <v>3.0136999999999997E-2</v>
      </c>
      <c r="N218" s="68">
        <v>3.0103219451120822E-2</v>
      </c>
      <c r="O218" s="67">
        <v>2400</v>
      </c>
      <c r="P218" s="68">
        <v>2730</v>
      </c>
    </row>
    <row r="219" spans="1:16" ht="51" x14ac:dyDescent="0.25">
      <c r="A219" s="18"/>
      <c r="B219" s="20">
        <v>5004437</v>
      </c>
      <c r="C219" s="20" t="s">
        <v>490</v>
      </c>
      <c r="D219" s="20">
        <v>3000613</v>
      </c>
      <c r="E219" s="20" t="s">
        <v>443</v>
      </c>
      <c r="F219" s="20">
        <v>394</v>
      </c>
      <c r="G219" s="20" t="s">
        <v>467</v>
      </c>
      <c r="H219" s="20">
        <v>457</v>
      </c>
      <c r="I219" s="20" t="s">
        <v>222</v>
      </c>
      <c r="J219" s="20">
        <v>457</v>
      </c>
      <c r="K219" s="20" t="s">
        <v>363</v>
      </c>
      <c r="L219" s="66">
        <v>0.20030700000000001</v>
      </c>
      <c r="M219" s="67">
        <v>0.19131699999999999</v>
      </c>
      <c r="N219" s="68">
        <v>0.19131455356546212</v>
      </c>
      <c r="O219" s="67">
        <v>5332</v>
      </c>
      <c r="P219" s="68">
        <v>1571</v>
      </c>
    </row>
    <row r="220" spans="1:16" ht="51" x14ac:dyDescent="0.25">
      <c r="A220" s="18"/>
      <c r="B220" s="20">
        <v>5004437</v>
      </c>
      <c r="C220" s="20" t="s">
        <v>490</v>
      </c>
      <c r="D220" s="20">
        <v>3000613</v>
      </c>
      <c r="E220" s="20" t="s">
        <v>443</v>
      </c>
      <c r="F220" s="20">
        <v>394</v>
      </c>
      <c r="G220" s="20" t="s">
        <v>467</v>
      </c>
      <c r="H220" s="20">
        <v>458</v>
      </c>
      <c r="I220" s="20" t="s">
        <v>223</v>
      </c>
      <c r="J220" s="20">
        <v>458</v>
      </c>
      <c r="K220" s="20" t="s">
        <v>364</v>
      </c>
      <c r="L220" s="66">
        <v>0.19112899999999994</v>
      </c>
      <c r="M220" s="67">
        <v>0.22824800000000001</v>
      </c>
      <c r="N220" s="68">
        <v>0.22764380310729848</v>
      </c>
      <c r="O220" s="67">
        <v>12032</v>
      </c>
      <c r="P220" s="68">
        <v>8655</v>
      </c>
    </row>
    <row r="221" spans="1:16" ht="51" x14ac:dyDescent="0.25">
      <c r="A221" s="18"/>
      <c r="B221" s="20">
        <v>5004437</v>
      </c>
      <c r="C221" s="20" t="s">
        <v>490</v>
      </c>
      <c r="D221" s="20">
        <v>3000613</v>
      </c>
      <c r="E221" s="20" t="s">
        <v>443</v>
      </c>
      <c r="F221" s="20">
        <v>394</v>
      </c>
      <c r="G221" s="20" t="s">
        <v>467</v>
      </c>
      <c r="H221" s="20">
        <v>459</v>
      </c>
      <c r="I221" s="20" t="s">
        <v>224</v>
      </c>
      <c r="J221" s="20">
        <v>459</v>
      </c>
      <c r="K221" s="20" t="s">
        <v>365</v>
      </c>
      <c r="L221" s="66">
        <v>1.2044320000000006</v>
      </c>
      <c r="M221" s="67">
        <v>1.202464</v>
      </c>
      <c r="N221" s="68">
        <v>1.1962201398091565</v>
      </c>
      <c r="O221" s="67">
        <v>10070</v>
      </c>
      <c r="P221" s="68">
        <v>10070</v>
      </c>
    </row>
    <row r="222" spans="1:16" ht="51" x14ac:dyDescent="0.25">
      <c r="A222" s="18"/>
      <c r="B222" s="20">
        <v>5004437</v>
      </c>
      <c r="C222" s="20" t="s">
        <v>490</v>
      </c>
      <c r="D222" s="20">
        <v>3000613</v>
      </c>
      <c r="E222" s="20" t="s">
        <v>443</v>
      </c>
      <c r="F222" s="20">
        <v>394</v>
      </c>
      <c r="G222" s="20" t="s">
        <v>467</v>
      </c>
      <c r="H222" s="20">
        <v>460</v>
      </c>
      <c r="I222" s="20" t="s">
        <v>225</v>
      </c>
      <c r="J222" s="20">
        <v>460</v>
      </c>
      <c r="K222" s="20" t="s">
        <v>366</v>
      </c>
      <c r="L222" s="66">
        <v>4.0476000000000005E-2</v>
      </c>
      <c r="M222" s="67">
        <v>3.6542000000000005E-2</v>
      </c>
      <c r="N222" s="68">
        <v>3.6542000132612884E-2</v>
      </c>
      <c r="O222" s="67">
        <v>6420</v>
      </c>
      <c r="P222" s="68">
        <v>3138</v>
      </c>
    </row>
    <row r="223" spans="1:16" ht="51" x14ac:dyDescent="0.25">
      <c r="A223" s="18"/>
      <c r="B223" s="20">
        <v>5004437</v>
      </c>
      <c r="C223" s="20" t="s">
        <v>490</v>
      </c>
      <c r="D223" s="20">
        <v>3000613</v>
      </c>
      <c r="E223" s="20" t="s">
        <v>443</v>
      </c>
      <c r="F223" s="20">
        <v>394</v>
      </c>
      <c r="G223" s="20" t="s">
        <v>467</v>
      </c>
      <c r="H223" s="20">
        <v>462</v>
      </c>
      <c r="I223" s="20" t="s">
        <v>227</v>
      </c>
      <c r="J223" s="20">
        <v>462</v>
      </c>
      <c r="K223" s="20" t="s">
        <v>368</v>
      </c>
      <c r="L223" s="66">
        <v>1.6500000000000001E-2</v>
      </c>
      <c r="M223" s="67">
        <v>1.6500000000000001E-2</v>
      </c>
      <c r="N223" s="68">
        <v>1.6481280326843262E-2</v>
      </c>
      <c r="O223" s="67">
        <v>16828</v>
      </c>
      <c r="P223" s="68">
        <v>7930</v>
      </c>
    </row>
    <row r="224" spans="1:16" ht="51" x14ac:dyDescent="0.25">
      <c r="A224" s="18"/>
      <c r="B224" s="20">
        <v>5004437</v>
      </c>
      <c r="C224" s="20" t="s">
        <v>490</v>
      </c>
      <c r="D224" s="20">
        <v>3000613</v>
      </c>
      <c r="E224" s="20" t="s">
        <v>443</v>
      </c>
      <c r="F224" s="20">
        <v>394</v>
      </c>
      <c r="G224" s="20" t="s">
        <v>467</v>
      </c>
      <c r="H224" s="20">
        <v>463</v>
      </c>
      <c r="I224" s="20" t="s">
        <v>228</v>
      </c>
      <c r="J224" s="20">
        <v>463</v>
      </c>
      <c r="K224" s="20" t="s">
        <v>369</v>
      </c>
      <c r="L224" s="66">
        <v>0.56030000000000013</v>
      </c>
      <c r="M224" s="67">
        <v>0.59448500000000026</v>
      </c>
      <c r="N224" s="68">
        <v>0.5930321620904806</v>
      </c>
      <c r="O224" s="67">
        <v>22201</v>
      </c>
      <c r="P224" s="68">
        <v>21813</v>
      </c>
    </row>
    <row r="225" spans="1:16" ht="51" x14ac:dyDescent="0.25">
      <c r="A225" s="18"/>
      <c r="B225" s="20">
        <v>5004437</v>
      </c>
      <c r="C225" s="20" t="s">
        <v>490</v>
      </c>
      <c r="D225" s="20">
        <v>3000613</v>
      </c>
      <c r="E225" s="20" t="s">
        <v>443</v>
      </c>
      <c r="F225" s="20">
        <v>394</v>
      </c>
      <c r="G225" s="20" t="s">
        <v>467</v>
      </c>
      <c r="H225" s="20">
        <v>464</v>
      </c>
      <c r="I225" s="20" t="s">
        <v>229</v>
      </c>
      <c r="J225" s="20">
        <v>464</v>
      </c>
      <c r="K225" s="20" t="s">
        <v>370</v>
      </c>
      <c r="L225" s="66">
        <v>0.20698800000000001</v>
      </c>
      <c r="M225" s="67">
        <v>0.20773799999999998</v>
      </c>
      <c r="N225" s="68">
        <v>0.20770395477302372</v>
      </c>
      <c r="O225" s="67">
        <v>52560</v>
      </c>
      <c r="P225" s="68">
        <v>44400</v>
      </c>
    </row>
    <row r="226" spans="1:16" ht="51" x14ac:dyDescent="0.25">
      <c r="A226" s="18"/>
      <c r="B226" s="20">
        <v>5004438</v>
      </c>
      <c r="C226" s="20" t="s">
        <v>477</v>
      </c>
      <c r="D226" s="20">
        <v>3000614</v>
      </c>
      <c r="E226" s="20" t="s">
        <v>444</v>
      </c>
      <c r="F226" s="20">
        <v>393</v>
      </c>
      <c r="G226" s="20" t="s">
        <v>468</v>
      </c>
      <c r="H226" s="20">
        <v>11</v>
      </c>
      <c r="I226" s="20" t="s">
        <v>109</v>
      </c>
      <c r="J226" s="20">
        <v>11</v>
      </c>
      <c r="K226" s="20" t="s">
        <v>341</v>
      </c>
      <c r="L226" s="66">
        <v>25</v>
      </c>
      <c r="M226" s="67">
        <v>0.73485899999999993</v>
      </c>
      <c r="N226" s="68">
        <v>0.64565389347262681</v>
      </c>
      <c r="O226" s="67">
        <v>137931</v>
      </c>
      <c r="P226" s="68">
        <v>136434</v>
      </c>
    </row>
    <row r="227" spans="1:16" ht="89.25" x14ac:dyDescent="0.25">
      <c r="A227" s="18"/>
      <c r="B227" s="20">
        <v>5004438</v>
      </c>
      <c r="C227" s="20" t="s">
        <v>477</v>
      </c>
      <c r="D227" s="20">
        <v>3000614</v>
      </c>
      <c r="E227" s="20" t="s">
        <v>444</v>
      </c>
      <c r="F227" s="20">
        <v>393</v>
      </c>
      <c r="G227" s="20" t="s">
        <v>468</v>
      </c>
      <c r="H227" s="20">
        <v>11</v>
      </c>
      <c r="I227" s="20" t="s">
        <v>109</v>
      </c>
      <c r="J227" s="20">
        <v>124</v>
      </c>
      <c r="K227" s="20" t="s">
        <v>342</v>
      </c>
      <c r="L227" s="66">
        <v>8.6764549999999989</v>
      </c>
      <c r="M227" s="67">
        <v>0</v>
      </c>
      <c r="N227" s="68">
        <v>0</v>
      </c>
      <c r="O227" s="67">
        <v>28120</v>
      </c>
      <c r="P227" s="68">
        <v>0</v>
      </c>
    </row>
    <row r="228" spans="1:16" ht="51" x14ac:dyDescent="0.25">
      <c r="A228" s="18"/>
      <c r="B228" s="20">
        <v>5004438</v>
      </c>
      <c r="C228" s="20" t="s">
        <v>477</v>
      </c>
      <c r="D228" s="20">
        <v>3000614</v>
      </c>
      <c r="E228" s="20" t="s">
        <v>444</v>
      </c>
      <c r="F228" s="20">
        <v>393</v>
      </c>
      <c r="G228" s="20" t="s">
        <v>468</v>
      </c>
      <c r="H228" s="20">
        <v>131</v>
      </c>
      <c r="I228" s="20" t="s">
        <v>141</v>
      </c>
      <c r="J228" s="20">
        <v>131</v>
      </c>
      <c r="K228" s="20" t="s">
        <v>343</v>
      </c>
      <c r="L228" s="66">
        <v>7.8502230000000006</v>
      </c>
      <c r="M228" s="67">
        <v>7.2771619999999988</v>
      </c>
      <c r="N228" s="68">
        <v>6.7627983402162499</v>
      </c>
      <c r="O228" s="67">
        <v>665118</v>
      </c>
      <c r="P228" s="68">
        <v>838350</v>
      </c>
    </row>
    <row r="229" spans="1:16" ht="51" x14ac:dyDescent="0.25">
      <c r="A229" s="18"/>
      <c r="B229" s="20">
        <v>5004438</v>
      </c>
      <c r="C229" s="20" t="s">
        <v>477</v>
      </c>
      <c r="D229" s="20">
        <v>3000614</v>
      </c>
      <c r="E229" s="20" t="s">
        <v>444</v>
      </c>
      <c r="F229" s="20">
        <v>393</v>
      </c>
      <c r="G229" s="20" t="s">
        <v>468</v>
      </c>
      <c r="H229" s="20">
        <v>135</v>
      </c>
      <c r="I229" s="20" t="s">
        <v>142</v>
      </c>
      <c r="J229" s="20">
        <v>135</v>
      </c>
      <c r="K229" s="20" t="s">
        <v>344</v>
      </c>
      <c r="L229" s="66">
        <v>1.6702060000000001</v>
      </c>
      <c r="M229" s="67">
        <v>1.6702060000000001</v>
      </c>
      <c r="N229" s="68">
        <v>1.6702060401439667</v>
      </c>
      <c r="O229" s="67">
        <v>32100</v>
      </c>
      <c r="P229" s="68">
        <v>34106</v>
      </c>
    </row>
    <row r="230" spans="1:16" ht="76.5" x14ac:dyDescent="0.25">
      <c r="A230" s="18"/>
      <c r="B230" s="20">
        <v>5004438</v>
      </c>
      <c r="C230" s="20" t="s">
        <v>477</v>
      </c>
      <c r="D230" s="20">
        <v>3000614</v>
      </c>
      <c r="E230" s="20" t="s">
        <v>444</v>
      </c>
      <c r="F230" s="20">
        <v>393</v>
      </c>
      <c r="G230" s="20" t="s">
        <v>468</v>
      </c>
      <c r="H230" s="20">
        <v>136</v>
      </c>
      <c r="I230" s="20" t="s">
        <v>143</v>
      </c>
      <c r="J230" s="20">
        <v>136</v>
      </c>
      <c r="K230" s="20" t="s">
        <v>485</v>
      </c>
      <c r="L230" s="66">
        <v>1.2E-2</v>
      </c>
      <c r="M230" s="67">
        <v>1.5330999999999999E-2</v>
      </c>
      <c r="N230" s="68">
        <v>1.3170840102247894E-2</v>
      </c>
      <c r="O230" s="67">
        <v>640</v>
      </c>
      <c r="P230" s="68">
        <v>616</v>
      </c>
    </row>
    <row r="231" spans="1:16" ht="63.75" x14ac:dyDescent="0.25">
      <c r="A231" s="18"/>
      <c r="B231" s="20">
        <v>5004438</v>
      </c>
      <c r="C231" s="20" t="s">
        <v>477</v>
      </c>
      <c r="D231" s="20">
        <v>3000614</v>
      </c>
      <c r="E231" s="20" t="s">
        <v>444</v>
      </c>
      <c r="F231" s="20">
        <v>393</v>
      </c>
      <c r="G231" s="20" t="s">
        <v>468</v>
      </c>
      <c r="H231" s="20">
        <v>137</v>
      </c>
      <c r="I231" s="20" t="s">
        <v>144</v>
      </c>
      <c r="J231" s="20">
        <v>137</v>
      </c>
      <c r="K231" s="20" t="s">
        <v>345</v>
      </c>
      <c r="L231" s="66">
        <v>13.800263999999999</v>
      </c>
      <c r="M231" s="67">
        <v>31.201625000000014</v>
      </c>
      <c r="N231" s="68">
        <v>27.668661858439023</v>
      </c>
      <c r="O231" s="67">
        <v>656429</v>
      </c>
      <c r="P231" s="68">
        <v>267737</v>
      </c>
    </row>
    <row r="232" spans="1:16" ht="51" x14ac:dyDescent="0.25">
      <c r="A232" s="18"/>
      <c r="B232" s="20">
        <v>5004438</v>
      </c>
      <c r="C232" s="20" t="s">
        <v>477</v>
      </c>
      <c r="D232" s="20">
        <v>3000614</v>
      </c>
      <c r="E232" s="20" t="s">
        <v>444</v>
      </c>
      <c r="F232" s="20">
        <v>393</v>
      </c>
      <c r="G232" s="20" t="s">
        <v>468</v>
      </c>
      <c r="H232" s="20">
        <v>440</v>
      </c>
      <c r="I232" s="20" t="s">
        <v>205</v>
      </c>
      <c r="J232" s="20">
        <v>440</v>
      </c>
      <c r="K232" s="20" t="s">
        <v>346</v>
      </c>
      <c r="L232" s="66">
        <v>0.69486000000000003</v>
      </c>
      <c r="M232" s="67">
        <v>0.83961399999999997</v>
      </c>
      <c r="N232" s="68">
        <v>0.83870562005540705</v>
      </c>
      <c r="O232" s="67">
        <v>691</v>
      </c>
      <c r="P232" s="68">
        <v>546</v>
      </c>
    </row>
    <row r="233" spans="1:16" ht="51" x14ac:dyDescent="0.25">
      <c r="A233" s="18"/>
      <c r="B233" s="20">
        <v>5004438</v>
      </c>
      <c r="C233" s="20" t="s">
        <v>477</v>
      </c>
      <c r="D233" s="20">
        <v>3000614</v>
      </c>
      <c r="E233" s="20" t="s">
        <v>444</v>
      </c>
      <c r="F233" s="20">
        <v>393</v>
      </c>
      <c r="G233" s="20" t="s">
        <v>468</v>
      </c>
      <c r="H233" s="20">
        <v>441</v>
      </c>
      <c r="I233" s="20" t="s">
        <v>206</v>
      </c>
      <c r="J233" s="20">
        <v>441</v>
      </c>
      <c r="K233" s="20" t="s">
        <v>347</v>
      </c>
      <c r="L233" s="66">
        <v>0.68917899999999999</v>
      </c>
      <c r="M233" s="67">
        <v>0.8117589999999999</v>
      </c>
      <c r="N233" s="68">
        <v>0.80787560613089227</v>
      </c>
      <c r="O233" s="67">
        <v>5697</v>
      </c>
      <c r="P233" s="68">
        <v>4585</v>
      </c>
    </row>
    <row r="234" spans="1:16" ht="51" x14ac:dyDescent="0.25">
      <c r="A234" s="18"/>
      <c r="B234" s="20">
        <v>5004438</v>
      </c>
      <c r="C234" s="20" t="s">
        <v>477</v>
      </c>
      <c r="D234" s="20">
        <v>3000614</v>
      </c>
      <c r="E234" s="20" t="s">
        <v>444</v>
      </c>
      <c r="F234" s="20">
        <v>393</v>
      </c>
      <c r="G234" s="20" t="s">
        <v>468</v>
      </c>
      <c r="H234" s="20">
        <v>442</v>
      </c>
      <c r="I234" s="20" t="s">
        <v>207</v>
      </c>
      <c r="J234" s="20">
        <v>442</v>
      </c>
      <c r="K234" s="20" t="s">
        <v>348</v>
      </c>
      <c r="L234" s="66">
        <v>0.60338299999999989</v>
      </c>
      <c r="M234" s="67">
        <v>0.8883810000000002</v>
      </c>
      <c r="N234" s="68">
        <v>0.88780854718152113</v>
      </c>
      <c r="O234" s="67">
        <v>2094</v>
      </c>
      <c r="P234" s="68">
        <v>1657.9849939346313</v>
      </c>
    </row>
    <row r="235" spans="1:16" ht="51" x14ac:dyDescent="0.25">
      <c r="A235" s="18"/>
      <c r="B235" s="20">
        <v>5004438</v>
      </c>
      <c r="C235" s="20" t="s">
        <v>477</v>
      </c>
      <c r="D235" s="20">
        <v>3000614</v>
      </c>
      <c r="E235" s="20" t="s">
        <v>444</v>
      </c>
      <c r="F235" s="20">
        <v>393</v>
      </c>
      <c r="G235" s="20" t="s">
        <v>468</v>
      </c>
      <c r="H235" s="20">
        <v>443</v>
      </c>
      <c r="I235" s="20" t="s">
        <v>208</v>
      </c>
      <c r="J235" s="20">
        <v>443</v>
      </c>
      <c r="K235" s="20" t="s">
        <v>349</v>
      </c>
      <c r="L235" s="66">
        <v>0.40093200000000007</v>
      </c>
      <c r="M235" s="67">
        <v>0.45839300000000005</v>
      </c>
      <c r="N235" s="68">
        <v>0.44946664886083454</v>
      </c>
      <c r="O235" s="67">
        <v>50290</v>
      </c>
      <c r="P235" s="68">
        <v>46971</v>
      </c>
    </row>
    <row r="236" spans="1:16" ht="51" x14ac:dyDescent="0.25">
      <c r="A236" s="18"/>
      <c r="B236" s="20">
        <v>5004438</v>
      </c>
      <c r="C236" s="20" t="s">
        <v>477</v>
      </c>
      <c r="D236" s="20">
        <v>3000614</v>
      </c>
      <c r="E236" s="20" t="s">
        <v>444</v>
      </c>
      <c r="F236" s="20">
        <v>393</v>
      </c>
      <c r="G236" s="20" t="s">
        <v>468</v>
      </c>
      <c r="H236" s="20">
        <v>444</v>
      </c>
      <c r="I236" s="20" t="s">
        <v>209</v>
      </c>
      <c r="J236" s="20">
        <v>444</v>
      </c>
      <c r="K236" s="20" t="s">
        <v>350</v>
      </c>
      <c r="L236" s="66">
        <v>1.3210479999999998</v>
      </c>
      <c r="M236" s="67">
        <v>3.1588469999999997</v>
      </c>
      <c r="N236" s="68">
        <v>3.0725514169316739</v>
      </c>
      <c r="O236" s="67">
        <v>55168</v>
      </c>
      <c r="P236" s="68">
        <v>54589</v>
      </c>
    </row>
    <row r="237" spans="1:16" ht="51" x14ac:dyDescent="0.25">
      <c r="A237" s="18"/>
      <c r="B237" s="20">
        <v>5004438</v>
      </c>
      <c r="C237" s="20" t="s">
        <v>477</v>
      </c>
      <c r="D237" s="20">
        <v>3000614</v>
      </c>
      <c r="E237" s="20" t="s">
        <v>444</v>
      </c>
      <c r="F237" s="20">
        <v>393</v>
      </c>
      <c r="G237" s="20" t="s">
        <v>468</v>
      </c>
      <c r="H237" s="20">
        <v>445</v>
      </c>
      <c r="I237" s="20" t="s">
        <v>210</v>
      </c>
      <c r="J237" s="20">
        <v>445</v>
      </c>
      <c r="K237" s="20" t="s">
        <v>351</v>
      </c>
      <c r="L237" s="66">
        <v>0.80355900000000013</v>
      </c>
      <c r="M237" s="67">
        <v>1.0960099999999999</v>
      </c>
      <c r="N237" s="68">
        <v>1.0793010876586777</v>
      </c>
      <c r="O237" s="67">
        <v>4153</v>
      </c>
      <c r="P237" s="68">
        <v>4728</v>
      </c>
    </row>
    <row r="238" spans="1:16" ht="51" x14ac:dyDescent="0.25">
      <c r="A238" s="18"/>
      <c r="B238" s="20">
        <v>5004438</v>
      </c>
      <c r="C238" s="20" t="s">
        <v>477</v>
      </c>
      <c r="D238" s="20">
        <v>3000614</v>
      </c>
      <c r="E238" s="20" t="s">
        <v>444</v>
      </c>
      <c r="F238" s="20">
        <v>393</v>
      </c>
      <c r="G238" s="20" t="s">
        <v>468</v>
      </c>
      <c r="H238" s="20">
        <v>446</v>
      </c>
      <c r="I238" s="20" t="s">
        <v>211</v>
      </c>
      <c r="J238" s="20">
        <v>446</v>
      </c>
      <c r="K238" s="20" t="s">
        <v>352</v>
      </c>
      <c r="L238" s="66">
        <v>1.0148979999999999</v>
      </c>
      <c r="M238" s="67">
        <v>1.6594620000000004</v>
      </c>
      <c r="N238" s="68">
        <v>1.6178210584885164</v>
      </c>
      <c r="O238" s="67">
        <v>42121</v>
      </c>
      <c r="P238" s="68">
        <v>25618</v>
      </c>
    </row>
    <row r="239" spans="1:16" ht="51" x14ac:dyDescent="0.25">
      <c r="A239" s="18"/>
      <c r="B239" s="20">
        <v>5004438</v>
      </c>
      <c r="C239" s="20" t="s">
        <v>477</v>
      </c>
      <c r="D239" s="20">
        <v>3000614</v>
      </c>
      <c r="E239" s="20" t="s">
        <v>444</v>
      </c>
      <c r="F239" s="20">
        <v>393</v>
      </c>
      <c r="G239" s="20" t="s">
        <v>468</v>
      </c>
      <c r="H239" s="20">
        <v>447</v>
      </c>
      <c r="I239" s="20" t="s">
        <v>212</v>
      </c>
      <c r="J239" s="20">
        <v>447</v>
      </c>
      <c r="K239" s="20" t="s">
        <v>353</v>
      </c>
      <c r="L239" s="66">
        <v>1.6487719999999999</v>
      </c>
      <c r="M239" s="67">
        <v>1.6933449999999994</v>
      </c>
      <c r="N239" s="68">
        <v>1.6913017048063921</v>
      </c>
      <c r="O239" s="67">
        <v>1339</v>
      </c>
      <c r="P239" s="68">
        <v>1041</v>
      </c>
    </row>
    <row r="240" spans="1:16" ht="51" x14ac:dyDescent="0.25">
      <c r="A240" s="18"/>
      <c r="B240" s="20">
        <v>5004438</v>
      </c>
      <c r="C240" s="20" t="s">
        <v>477</v>
      </c>
      <c r="D240" s="20">
        <v>3000614</v>
      </c>
      <c r="E240" s="20" t="s">
        <v>444</v>
      </c>
      <c r="F240" s="20">
        <v>393</v>
      </c>
      <c r="G240" s="20" t="s">
        <v>468</v>
      </c>
      <c r="H240" s="20">
        <v>448</v>
      </c>
      <c r="I240" s="20" t="s">
        <v>213</v>
      </c>
      <c r="J240" s="20">
        <v>448</v>
      </c>
      <c r="K240" s="20" t="s">
        <v>354</v>
      </c>
      <c r="L240" s="66">
        <v>0.31510599999999994</v>
      </c>
      <c r="M240" s="67">
        <v>0.40884500000000001</v>
      </c>
      <c r="N240" s="68">
        <v>0.36408278063754551</v>
      </c>
      <c r="O240" s="67">
        <v>3549</v>
      </c>
      <c r="P240" s="68">
        <v>3356</v>
      </c>
    </row>
    <row r="241" spans="1:16" ht="51" x14ac:dyDescent="0.25">
      <c r="A241" s="18"/>
      <c r="B241" s="20">
        <v>5004438</v>
      </c>
      <c r="C241" s="20" t="s">
        <v>477</v>
      </c>
      <c r="D241" s="20">
        <v>3000614</v>
      </c>
      <c r="E241" s="20" t="s">
        <v>444</v>
      </c>
      <c r="F241" s="20">
        <v>393</v>
      </c>
      <c r="G241" s="20" t="s">
        <v>468</v>
      </c>
      <c r="H241" s="20">
        <v>449</v>
      </c>
      <c r="I241" s="20" t="s">
        <v>214</v>
      </c>
      <c r="J241" s="20">
        <v>449</v>
      </c>
      <c r="K241" s="20" t="s">
        <v>355</v>
      </c>
      <c r="L241" s="66">
        <v>1.1294939999999998</v>
      </c>
      <c r="M241" s="67">
        <v>1.510507</v>
      </c>
      <c r="N241" s="68">
        <v>1.3251636381319258</v>
      </c>
      <c r="O241" s="67">
        <v>12445</v>
      </c>
      <c r="P241" s="68">
        <v>10141</v>
      </c>
    </row>
    <row r="242" spans="1:16" ht="51" x14ac:dyDescent="0.25">
      <c r="A242" s="18"/>
      <c r="B242" s="20">
        <v>5004438</v>
      </c>
      <c r="C242" s="20" t="s">
        <v>477</v>
      </c>
      <c r="D242" s="20">
        <v>3000614</v>
      </c>
      <c r="E242" s="20" t="s">
        <v>444</v>
      </c>
      <c r="F242" s="20">
        <v>393</v>
      </c>
      <c r="G242" s="20" t="s">
        <v>468</v>
      </c>
      <c r="H242" s="20">
        <v>450</v>
      </c>
      <c r="I242" s="20" t="s">
        <v>215</v>
      </c>
      <c r="J242" s="20">
        <v>450</v>
      </c>
      <c r="K242" s="20" t="s">
        <v>356</v>
      </c>
      <c r="L242" s="66">
        <v>1.0264849999999999</v>
      </c>
      <c r="M242" s="67">
        <v>1.7143279999999994</v>
      </c>
      <c r="N242" s="68">
        <v>1.6432667060034873</v>
      </c>
      <c r="O242" s="67">
        <v>12369</v>
      </c>
      <c r="P242" s="68">
        <v>10672.261993408203</v>
      </c>
    </row>
    <row r="243" spans="1:16" ht="51" x14ac:dyDescent="0.25">
      <c r="A243" s="18"/>
      <c r="B243" s="20">
        <v>5004438</v>
      </c>
      <c r="C243" s="20" t="s">
        <v>477</v>
      </c>
      <c r="D243" s="20">
        <v>3000614</v>
      </c>
      <c r="E243" s="20" t="s">
        <v>444</v>
      </c>
      <c r="F243" s="20">
        <v>393</v>
      </c>
      <c r="G243" s="20" t="s">
        <v>468</v>
      </c>
      <c r="H243" s="20">
        <v>451</v>
      </c>
      <c r="I243" s="20" t="s">
        <v>216</v>
      </c>
      <c r="J243" s="20">
        <v>451</v>
      </c>
      <c r="K243" s="20" t="s">
        <v>357</v>
      </c>
      <c r="L243" s="66">
        <v>0.76814899999999975</v>
      </c>
      <c r="M243" s="67">
        <v>1.4163259999999995</v>
      </c>
      <c r="N243" s="68">
        <v>0.91420274568702098</v>
      </c>
      <c r="O243" s="67">
        <v>8108</v>
      </c>
      <c r="P243" s="68">
        <v>13251</v>
      </c>
    </row>
    <row r="244" spans="1:16" ht="51" x14ac:dyDescent="0.25">
      <c r="A244" s="18"/>
      <c r="B244" s="20">
        <v>5004438</v>
      </c>
      <c r="C244" s="20" t="s">
        <v>477</v>
      </c>
      <c r="D244" s="20">
        <v>3000614</v>
      </c>
      <c r="E244" s="20" t="s">
        <v>444</v>
      </c>
      <c r="F244" s="20">
        <v>393</v>
      </c>
      <c r="G244" s="20" t="s">
        <v>468</v>
      </c>
      <c r="H244" s="20">
        <v>452</v>
      </c>
      <c r="I244" s="20" t="s">
        <v>217</v>
      </c>
      <c r="J244" s="20">
        <v>452</v>
      </c>
      <c r="K244" s="20" t="s">
        <v>358</v>
      </c>
      <c r="L244" s="66">
        <v>1.1413329999999999</v>
      </c>
      <c r="M244" s="67">
        <v>1.2705329999999999</v>
      </c>
      <c r="N244" s="68">
        <v>1.2662181981868343</v>
      </c>
      <c r="O244" s="67">
        <v>8093</v>
      </c>
      <c r="P244" s="68">
        <v>7531</v>
      </c>
    </row>
    <row r="245" spans="1:16" ht="51" x14ac:dyDescent="0.25">
      <c r="A245" s="18"/>
      <c r="B245" s="20">
        <v>5004438</v>
      </c>
      <c r="C245" s="20" t="s">
        <v>477</v>
      </c>
      <c r="D245" s="20">
        <v>3000614</v>
      </c>
      <c r="E245" s="20" t="s">
        <v>444</v>
      </c>
      <c r="F245" s="20">
        <v>393</v>
      </c>
      <c r="G245" s="20" t="s">
        <v>468</v>
      </c>
      <c r="H245" s="20">
        <v>453</v>
      </c>
      <c r="I245" s="20" t="s">
        <v>218</v>
      </c>
      <c r="J245" s="20">
        <v>453</v>
      </c>
      <c r="K245" s="20" t="s">
        <v>359</v>
      </c>
      <c r="L245" s="66">
        <v>0.39764999999999995</v>
      </c>
      <c r="M245" s="67">
        <v>0.4750379999999999</v>
      </c>
      <c r="N245" s="68">
        <v>0.47485482713454985</v>
      </c>
      <c r="O245" s="67">
        <v>20133</v>
      </c>
      <c r="P245" s="68">
        <v>18292</v>
      </c>
    </row>
    <row r="246" spans="1:16" ht="51" x14ac:dyDescent="0.25">
      <c r="A246" s="18"/>
      <c r="B246" s="20">
        <v>5004438</v>
      </c>
      <c r="C246" s="20" t="s">
        <v>477</v>
      </c>
      <c r="D246" s="20">
        <v>3000614</v>
      </c>
      <c r="E246" s="20" t="s">
        <v>444</v>
      </c>
      <c r="F246" s="20">
        <v>393</v>
      </c>
      <c r="G246" s="20" t="s">
        <v>468</v>
      </c>
      <c r="H246" s="20">
        <v>454</v>
      </c>
      <c r="I246" s="20" t="s">
        <v>219</v>
      </c>
      <c r="J246" s="20">
        <v>454</v>
      </c>
      <c r="K246" s="20" t="s">
        <v>360</v>
      </c>
      <c r="L246" s="66">
        <v>0.25570300000000001</v>
      </c>
      <c r="M246" s="67">
        <v>1.1705939999999999</v>
      </c>
      <c r="N246" s="68">
        <v>1.1661624821099394</v>
      </c>
      <c r="O246" s="67">
        <v>3450</v>
      </c>
      <c r="P246" s="68">
        <v>3510</v>
      </c>
    </row>
    <row r="247" spans="1:16" ht="51" x14ac:dyDescent="0.25">
      <c r="A247" s="18"/>
      <c r="B247" s="20">
        <v>5004438</v>
      </c>
      <c r="C247" s="20" t="s">
        <v>477</v>
      </c>
      <c r="D247" s="20">
        <v>3000614</v>
      </c>
      <c r="E247" s="20" t="s">
        <v>444</v>
      </c>
      <c r="F247" s="20">
        <v>393</v>
      </c>
      <c r="G247" s="20" t="s">
        <v>468</v>
      </c>
      <c r="H247" s="20">
        <v>455</v>
      </c>
      <c r="I247" s="20" t="s">
        <v>220</v>
      </c>
      <c r="J247" s="20">
        <v>455</v>
      </c>
      <c r="K247" s="20" t="s">
        <v>361</v>
      </c>
      <c r="L247" s="66">
        <v>6.7330000000000001E-2</v>
      </c>
      <c r="M247" s="67">
        <v>6.7329E-2</v>
      </c>
      <c r="N247" s="68">
        <v>6.7287619029229973E-2</v>
      </c>
      <c r="O247" s="67">
        <v>975</v>
      </c>
      <c r="P247" s="68">
        <v>912</v>
      </c>
    </row>
    <row r="248" spans="1:16" ht="51" x14ac:dyDescent="0.25">
      <c r="A248" s="18"/>
      <c r="B248" s="20">
        <v>5004438</v>
      </c>
      <c r="C248" s="20" t="s">
        <v>477</v>
      </c>
      <c r="D248" s="20">
        <v>3000614</v>
      </c>
      <c r="E248" s="20" t="s">
        <v>444</v>
      </c>
      <c r="F248" s="20">
        <v>393</v>
      </c>
      <c r="G248" s="20" t="s">
        <v>468</v>
      </c>
      <c r="H248" s="20">
        <v>456</v>
      </c>
      <c r="I248" s="20" t="s">
        <v>221</v>
      </c>
      <c r="J248" s="20">
        <v>456</v>
      </c>
      <c r="K248" s="20" t="s">
        <v>362</v>
      </c>
      <c r="L248" s="66">
        <v>4.5407999999999997E-2</v>
      </c>
      <c r="M248" s="67">
        <v>0.21220799999999998</v>
      </c>
      <c r="N248" s="68">
        <v>0.15940332638274413</v>
      </c>
      <c r="O248" s="67">
        <v>798</v>
      </c>
      <c r="P248" s="68">
        <v>638</v>
      </c>
    </row>
    <row r="249" spans="1:16" ht="51" x14ac:dyDescent="0.25">
      <c r="A249" s="18"/>
      <c r="B249" s="20">
        <v>5004438</v>
      </c>
      <c r="C249" s="20" t="s">
        <v>477</v>
      </c>
      <c r="D249" s="20">
        <v>3000614</v>
      </c>
      <c r="E249" s="20" t="s">
        <v>444</v>
      </c>
      <c r="F249" s="20">
        <v>393</v>
      </c>
      <c r="G249" s="20" t="s">
        <v>468</v>
      </c>
      <c r="H249" s="20">
        <v>457</v>
      </c>
      <c r="I249" s="20" t="s">
        <v>222</v>
      </c>
      <c r="J249" s="20">
        <v>457</v>
      </c>
      <c r="K249" s="20" t="s">
        <v>363</v>
      </c>
      <c r="L249" s="66">
        <v>0.58065100000000003</v>
      </c>
      <c r="M249" s="67">
        <v>0.70232399999999995</v>
      </c>
      <c r="N249" s="68">
        <v>0.70175779656676696</v>
      </c>
      <c r="O249" s="67">
        <v>3216</v>
      </c>
      <c r="P249" s="68">
        <v>2665</v>
      </c>
    </row>
    <row r="250" spans="1:16" ht="51" x14ac:dyDescent="0.25">
      <c r="A250" s="18"/>
      <c r="B250" s="20">
        <v>5004438</v>
      </c>
      <c r="C250" s="20" t="s">
        <v>477</v>
      </c>
      <c r="D250" s="20">
        <v>3000614</v>
      </c>
      <c r="E250" s="20" t="s">
        <v>444</v>
      </c>
      <c r="F250" s="20">
        <v>393</v>
      </c>
      <c r="G250" s="20" t="s">
        <v>468</v>
      </c>
      <c r="H250" s="20">
        <v>458</v>
      </c>
      <c r="I250" s="20" t="s">
        <v>223</v>
      </c>
      <c r="J250" s="20">
        <v>458</v>
      </c>
      <c r="K250" s="20" t="s">
        <v>364</v>
      </c>
      <c r="L250" s="66">
        <v>0.63644599999999962</v>
      </c>
      <c r="M250" s="67">
        <v>1.7766119999999994</v>
      </c>
      <c r="N250" s="68">
        <v>1.2786006509479648</v>
      </c>
      <c r="O250" s="67">
        <v>4048</v>
      </c>
      <c r="P250" s="68">
        <v>3241</v>
      </c>
    </row>
    <row r="251" spans="1:16" ht="51" x14ac:dyDescent="0.25">
      <c r="A251" s="18"/>
      <c r="B251" s="20">
        <v>5004438</v>
      </c>
      <c r="C251" s="20" t="s">
        <v>477</v>
      </c>
      <c r="D251" s="20">
        <v>3000614</v>
      </c>
      <c r="E251" s="20" t="s">
        <v>444</v>
      </c>
      <c r="F251" s="20">
        <v>393</v>
      </c>
      <c r="G251" s="20" t="s">
        <v>468</v>
      </c>
      <c r="H251" s="20">
        <v>459</v>
      </c>
      <c r="I251" s="20" t="s">
        <v>224</v>
      </c>
      <c r="J251" s="20">
        <v>459</v>
      </c>
      <c r="K251" s="20" t="s">
        <v>365</v>
      </c>
      <c r="L251" s="66">
        <v>1.5069860000000002</v>
      </c>
      <c r="M251" s="67">
        <v>1.4920600000000002</v>
      </c>
      <c r="N251" s="68">
        <v>1.4655844851804432</v>
      </c>
      <c r="O251" s="67">
        <v>3956</v>
      </c>
      <c r="P251" s="68">
        <v>3886</v>
      </c>
    </row>
    <row r="252" spans="1:16" ht="51" x14ac:dyDescent="0.25">
      <c r="A252" s="18"/>
      <c r="B252" s="20">
        <v>5004438</v>
      </c>
      <c r="C252" s="20" t="s">
        <v>477</v>
      </c>
      <c r="D252" s="20">
        <v>3000614</v>
      </c>
      <c r="E252" s="20" t="s">
        <v>444</v>
      </c>
      <c r="F252" s="20">
        <v>393</v>
      </c>
      <c r="G252" s="20" t="s">
        <v>468</v>
      </c>
      <c r="H252" s="20">
        <v>460</v>
      </c>
      <c r="I252" s="20" t="s">
        <v>225</v>
      </c>
      <c r="J252" s="20">
        <v>460</v>
      </c>
      <c r="K252" s="20" t="s">
        <v>366</v>
      </c>
      <c r="L252" s="66">
        <v>0.13412399999999999</v>
      </c>
      <c r="M252" s="67">
        <v>0.16283400000000001</v>
      </c>
      <c r="N252" s="68">
        <v>0.16277930576325161</v>
      </c>
      <c r="O252" s="67">
        <v>8895</v>
      </c>
      <c r="P252" s="68">
        <v>6543</v>
      </c>
    </row>
    <row r="253" spans="1:16" ht="51" x14ac:dyDescent="0.25">
      <c r="A253" s="18"/>
      <c r="B253" s="20">
        <v>5004438</v>
      </c>
      <c r="C253" s="20" t="s">
        <v>477</v>
      </c>
      <c r="D253" s="20">
        <v>3000614</v>
      </c>
      <c r="E253" s="20" t="s">
        <v>444</v>
      </c>
      <c r="F253" s="20">
        <v>393</v>
      </c>
      <c r="G253" s="20" t="s">
        <v>468</v>
      </c>
      <c r="H253" s="20">
        <v>461</v>
      </c>
      <c r="I253" s="20" t="s">
        <v>226</v>
      </c>
      <c r="J253" s="20">
        <v>461</v>
      </c>
      <c r="K253" s="20" t="s">
        <v>367</v>
      </c>
      <c r="L253" s="66">
        <v>0.57085200000000003</v>
      </c>
      <c r="M253" s="67">
        <v>0.56885199999999991</v>
      </c>
      <c r="N253" s="68">
        <v>0.56800705547266261</v>
      </c>
      <c r="O253" s="67">
        <v>2304</v>
      </c>
      <c r="P253" s="68">
        <v>1845</v>
      </c>
    </row>
    <row r="254" spans="1:16" ht="51" x14ac:dyDescent="0.25">
      <c r="A254" s="18"/>
      <c r="B254" s="20">
        <v>5004438</v>
      </c>
      <c r="C254" s="20" t="s">
        <v>477</v>
      </c>
      <c r="D254" s="20">
        <v>3000614</v>
      </c>
      <c r="E254" s="20" t="s">
        <v>444</v>
      </c>
      <c r="F254" s="20">
        <v>393</v>
      </c>
      <c r="G254" s="20" t="s">
        <v>468</v>
      </c>
      <c r="H254" s="20">
        <v>462</v>
      </c>
      <c r="I254" s="20" t="s">
        <v>227</v>
      </c>
      <c r="J254" s="20">
        <v>462</v>
      </c>
      <c r="K254" s="20" t="s">
        <v>368</v>
      </c>
      <c r="L254" s="66">
        <v>0.238262</v>
      </c>
      <c r="M254" s="67">
        <v>0.25889500000000004</v>
      </c>
      <c r="N254" s="68">
        <v>0.25888920000579674</v>
      </c>
      <c r="O254" s="67">
        <v>7620</v>
      </c>
      <c r="P254" s="68">
        <v>5461</v>
      </c>
    </row>
    <row r="255" spans="1:16" ht="51" x14ac:dyDescent="0.25">
      <c r="A255" s="18"/>
      <c r="B255" s="20">
        <v>5004438</v>
      </c>
      <c r="C255" s="20" t="s">
        <v>477</v>
      </c>
      <c r="D255" s="20">
        <v>3000614</v>
      </c>
      <c r="E255" s="20" t="s">
        <v>444</v>
      </c>
      <c r="F255" s="20">
        <v>393</v>
      </c>
      <c r="G255" s="20" t="s">
        <v>468</v>
      </c>
      <c r="H255" s="20">
        <v>463</v>
      </c>
      <c r="I255" s="20" t="s">
        <v>228</v>
      </c>
      <c r="J255" s="20">
        <v>463</v>
      </c>
      <c r="K255" s="20" t="s">
        <v>369</v>
      </c>
      <c r="L255" s="66">
        <v>0.86946200000000018</v>
      </c>
      <c r="M255" s="67">
        <v>0.93815300000000013</v>
      </c>
      <c r="N255" s="68">
        <v>0.9364201650605537</v>
      </c>
      <c r="O255" s="67">
        <v>68560</v>
      </c>
      <c r="P255" s="68">
        <v>81237</v>
      </c>
    </row>
    <row r="256" spans="1:16" ht="51" x14ac:dyDescent="0.25">
      <c r="A256" s="18"/>
      <c r="B256" s="20">
        <v>5004438</v>
      </c>
      <c r="C256" s="20" t="s">
        <v>477</v>
      </c>
      <c r="D256" s="20">
        <v>3000614</v>
      </c>
      <c r="E256" s="20" t="s">
        <v>444</v>
      </c>
      <c r="F256" s="20">
        <v>393</v>
      </c>
      <c r="G256" s="20" t="s">
        <v>468</v>
      </c>
      <c r="H256" s="20">
        <v>464</v>
      </c>
      <c r="I256" s="20" t="s">
        <v>229</v>
      </c>
      <c r="J256" s="20">
        <v>464</v>
      </c>
      <c r="K256" s="20" t="s">
        <v>370</v>
      </c>
      <c r="L256" s="66">
        <v>1.056902</v>
      </c>
      <c r="M256" s="67">
        <v>1.47034</v>
      </c>
      <c r="N256" s="68">
        <v>1.4581017672026064</v>
      </c>
      <c r="O256" s="67">
        <v>258070</v>
      </c>
      <c r="P256" s="68">
        <v>254310</v>
      </c>
    </row>
    <row r="257" spans="1:16" ht="51" x14ac:dyDescent="0.25">
      <c r="A257" s="18"/>
      <c r="B257" s="20">
        <v>5004440</v>
      </c>
      <c r="C257" s="20" t="s">
        <v>491</v>
      </c>
      <c r="D257" s="20">
        <v>3000616</v>
      </c>
      <c r="E257" s="20" t="s">
        <v>446</v>
      </c>
      <c r="F257" s="20">
        <v>394</v>
      </c>
      <c r="G257" s="20" t="s">
        <v>467</v>
      </c>
      <c r="H257" s="20">
        <v>11</v>
      </c>
      <c r="I257" s="20" t="s">
        <v>109</v>
      </c>
      <c r="J257" s="20">
        <v>11</v>
      </c>
      <c r="K257" s="20" t="s">
        <v>341</v>
      </c>
      <c r="L257" s="66">
        <v>0</v>
      </c>
      <c r="M257" s="67">
        <v>0.156194</v>
      </c>
      <c r="N257" s="68">
        <v>0.11418797304941108</v>
      </c>
      <c r="O257" s="67">
        <v>432</v>
      </c>
      <c r="P257" s="68">
        <v>432</v>
      </c>
    </row>
    <row r="258" spans="1:16" ht="89.25" x14ac:dyDescent="0.25">
      <c r="A258" s="18"/>
      <c r="B258" s="20">
        <v>5004440</v>
      </c>
      <c r="C258" s="20" t="s">
        <v>491</v>
      </c>
      <c r="D258" s="20">
        <v>3000616</v>
      </c>
      <c r="E258" s="20" t="s">
        <v>446</v>
      </c>
      <c r="F258" s="20">
        <v>394</v>
      </c>
      <c r="G258" s="20" t="s">
        <v>467</v>
      </c>
      <c r="H258" s="20">
        <v>11</v>
      </c>
      <c r="I258" s="20" t="s">
        <v>109</v>
      </c>
      <c r="J258" s="20">
        <v>124</v>
      </c>
      <c r="K258" s="20" t="s">
        <v>342</v>
      </c>
      <c r="L258" s="66">
        <v>8.4689999999999974E-3</v>
      </c>
      <c r="M258" s="67">
        <v>8.4689999999999974E-3</v>
      </c>
      <c r="N258" s="68">
        <v>8.3146097749704495E-3</v>
      </c>
      <c r="O258" s="67">
        <v>14784</v>
      </c>
      <c r="P258" s="68">
        <v>14784</v>
      </c>
    </row>
    <row r="259" spans="1:16" ht="76.5" x14ac:dyDescent="0.25">
      <c r="A259" s="18"/>
      <c r="B259" s="20">
        <v>5004440</v>
      </c>
      <c r="C259" s="20" t="s">
        <v>491</v>
      </c>
      <c r="D259" s="20">
        <v>3000616</v>
      </c>
      <c r="E259" s="20" t="s">
        <v>446</v>
      </c>
      <c r="F259" s="20">
        <v>394</v>
      </c>
      <c r="G259" s="20" t="s">
        <v>467</v>
      </c>
      <c r="H259" s="20">
        <v>136</v>
      </c>
      <c r="I259" s="20" t="s">
        <v>143</v>
      </c>
      <c r="J259" s="20">
        <v>136</v>
      </c>
      <c r="K259" s="20" t="s">
        <v>485</v>
      </c>
      <c r="L259" s="66">
        <v>1.8279E-2</v>
      </c>
      <c r="M259" s="67">
        <v>1.8279E-2</v>
      </c>
      <c r="N259" s="68">
        <v>1.826779916882515E-2</v>
      </c>
      <c r="O259" s="67">
        <v>120</v>
      </c>
      <c r="P259" s="68">
        <v>95</v>
      </c>
    </row>
    <row r="260" spans="1:16" ht="63.75" x14ac:dyDescent="0.25">
      <c r="A260" s="18"/>
      <c r="B260" s="20">
        <v>5004440</v>
      </c>
      <c r="C260" s="20" t="s">
        <v>491</v>
      </c>
      <c r="D260" s="20">
        <v>3000616</v>
      </c>
      <c r="E260" s="20" t="s">
        <v>446</v>
      </c>
      <c r="F260" s="20">
        <v>394</v>
      </c>
      <c r="G260" s="20" t="s">
        <v>467</v>
      </c>
      <c r="H260" s="20">
        <v>137</v>
      </c>
      <c r="I260" s="20" t="s">
        <v>144</v>
      </c>
      <c r="J260" s="20">
        <v>137</v>
      </c>
      <c r="K260" s="20" t="s">
        <v>345</v>
      </c>
      <c r="L260" s="66">
        <v>5.3676669999999964</v>
      </c>
      <c r="M260" s="67">
        <v>6.3053059999999981</v>
      </c>
      <c r="N260" s="68">
        <v>6.2520070266672292</v>
      </c>
      <c r="O260" s="67">
        <v>145719</v>
      </c>
      <c r="P260" s="68">
        <v>134532</v>
      </c>
    </row>
    <row r="261" spans="1:16" ht="51" x14ac:dyDescent="0.25">
      <c r="A261" s="18"/>
      <c r="B261" s="20">
        <v>5004440</v>
      </c>
      <c r="C261" s="20" t="s">
        <v>491</v>
      </c>
      <c r="D261" s="20">
        <v>3000616</v>
      </c>
      <c r="E261" s="20" t="s">
        <v>446</v>
      </c>
      <c r="F261" s="20">
        <v>394</v>
      </c>
      <c r="G261" s="20" t="s">
        <v>467</v>
      </c>
      <c r="H261" s="20">
        <v>440</v>
      </c>
      <c r="I261" s="20" t="s">
        <v>205</v>
      </c>
      <c r="J261" s="20">
        <v>440</v>
      </c>
      <c r="K261" s="20" t="s">
        <v>346</v>
      </c>
      <c r="L261" s="66">
        <v>2.1795999999999999E-2</v>
      </c>
      <c r="M261" s="67">
        <v>1.8796E-2</v>
      </c>
      <c r="N261" s="68">
        <v>1.8735499693320889E-2</v>
      </c>
      <c r="O261" s="67">
        <v>373</v>
      </c>
      <c r="P261" s="68">
        <v>331</v>
      </c>
    </row>
    <row r="262" spans="1:16" ht="51" x14ac:dyDescent="0.25">
      <c r="A262" s="18"/>
      <c r="B262" s="20">
        <v>5004440</v>
      </c>
      <c r="C262" s="20" t="s">
        <v>491</v>
      </c>
      <c r="D262" s="20">
        <v>3000616</v>
      </c>
      <c r="E262" s="20" t="s">
        <v>446</v>
      </c>
      <c r="F262" s="20">
        <v>394</v>
      </c>
      <c r="G262" s="20" t="s">
        <v>467</v>
      </c>
      <c r="H262" s="20">
        <v>441</v>
      </c>
      <c r="I262" s="20" t="s">
        <v>206</v>
      </c>
      <c r="J262" s="20">
        <v>441</v>
      </c>
      <c r="K262" s="20" t="s">
        <v>347</v>
      </c>
      <c r="L262" s="66">
        <v>0.22714099999999995</v>
      </c>
      <c r="M262" s="67">
        <v>0.21564800000000001</v>
      </c>
      <c r="N262" s="68">
        <v>0.21558426949195564</v>
      </c>
      <c r="O262" s="67">
        <v>4837</v>
      </c>
      <c r="P262" s="68">
        <v>4750</v>
      </c>
    </row>
    <row r="263" spans="1:16" ht="51" x14ac:dyDescent="0.25">
      <c r="A263" s="18"/>
      <c r="B263" s="20">
        <v>5004440</v>
      </c>
      <c r="C263" s="20" t="s">
        <v>491</v>
      </c>
      <c r="D263" s="20">
        <v>3000616</v>
      </c>
      <c r="E263" s="20" t="s">
        <v>446</v>
      </c>
      <c r="F263" s="20">
        <v>394</v>
      </c>
      <c r="G263" s="20" t="s">
        <v>467</v>
      </c>
      <c r="H263" s="20">
        <v>442</v>
      </c>
      <c r="I263" s="20" t="s">
        <v>207</v>
      </c>
      <c r="J263" s="20">
        <v>442</v>
      </c>
      <c r="K263" s="20" t="s">
        <v>348</v>
      </c>
      <c r="L263" s="66">
        <v>0.13170499999999999</v>
      </c>
      <c r="M263" s="67">
        <v>0.28225700000000004</v>
      </c>
      <c r="N263" s="68">
        <v>0.28160666384064825</v>
      </c>
      <c r="O263" s="67">
        <v>1908</v>
      </c>
      <c r="P263" s="68">
        <v>1197.9199981689453</v>
      </c>
    </row>
    <row r="264" spans="1:16" ht="51" x14ac:dyDescent="0.25">
      <c r="A264" s="18"/>
      <c r="B264" s="20">
        <v>5004440</v>
      </c>
      <c r="C264" s="20" t="s">
        <v>491</v>
      </c>
      <c r="D264" s="20">
        <v>3000616</v>
      </c>
      <c r="E264" s="20" t="s">
        <v>446</v>
      </c>
      <c r="F264" s="20">
        <v>394</v>
      </c>
      <c r="G264" s="20" t="s">
        <v>467</v>
      </c>
      <c r="H264" s="20">
        <v>443</v>
      </c>
      <c r="I264" s="20" t="s">
        <v>208</v>
      </c>
      <c r="J264" s="20">
        <v>443</v>
      </c>
      <c r="K264" s="20" t="s">
        <v>349</v>
      </c>
      <c r="L264" s="66">
        <v>0.25260199999999999</v>
      </c>
      <c r="M264" s="67">
        <v>0.33163700000000007</v>
      </c>
      <c r="N264" s="68">
        <v>0.32802395141334273</v>
      </c>
      <c r="O264" s="67">
        <v>8507</v>
      </c>
      <c r="P264" s="68">
        <v>5583</v>
      </c>
    </row>
    <row r="265" spans="1:16" ht="51" x14ac:dyDescent="0.25">
      <c r="A265" s="18"/>
      <c r="B265" s="20">
        <v>5004440</v>
      </c>
      <c r="C265" s="20" t="s">
        <v>491</v>
      </c>
      <c r="D265" s="20">
        <v>3000616</v>
      </c>
      <c r="E265" s="20" t="s">
        <v>446</v>
      </c>
      <c r="F265" s="20">
        <v>394</v>
      </c>
      <c r="G265" s="20" t="s">
        <v>467</v>
      </c>
      <c r="H265" s="20">
        <v>444</v>
      </c>
      <c r="I265" s="20" t="s">
        <v>209</v>
      </c>
      <c r="J265" s="20">
        <v>444</v>
      </c>
      <c r="K265" s="20" t="s">
        <v>350</v>
      </c>
      <c r="L265" s="66">
        <v>0.37694099999999997</v>
      </c>
      <c r="M265" s="67">
        <v>0.41944500000000001</v>
      </c>
      <c r="N265" s="68">
        <v>0.41916083521209657</v>
      </c>
      <c r="O265" s="67">
        <v>2020</v>
      </c>
      <c r="P265" s="68">
        <v>1694</v>
      </c>
    </row>
    <row r="266" spans="1:16" ht="51" x14ac:dyDescent="0.25">
      <c r="A266" s="18"/>
      <c r="B266" s="20">
        <v>5004440</v>
      </c>
      <c r="C266" s="20" t="s">
        <v>491</v>
      </c>
      <c r="D266" s="20">
        <v>3000616</v>
      </c>
      <c r="E266" s="20" t="s">
        <v>446</v>
      </c>
      <c r="F266" s="20">
        <v>394</v>
      </c>
      <c r="G266" s="20" t="s">
        <v>467</v>
      </c>
      <c r="H266" s="20">
        <v>445</v>
      </c>
      <c r="I266" s="20" t="s">
        <v>210</v>
      </c>
      <c r="J266" s="20">
        <v>445</v>
      </c>
      <c r="K266" s="20" t="s">
        <v>351</v>
      </c>
      <c r="L266" s="66">
        <v>0.97025899999999998</v>
      </c>
      <c r="M266" s="67">
        <v>1.2697749999999997</v>
      </c>
      <c r="N266" s="68">
        <v>1.2615574611081684</v>
      </c>
      <c r="O266" s="67">
        <v>195</v>
      </c>
      <c r="P266" s="68">
        <v>240</v>
      </c>
    </row>
    <row r="267" spans="1:16" ht="51" x14ac:dyDescent="0.25">
      <c r="A267" s="18"/>
      <c r="B267" s="20">
        <v>5004440</v>
      </c>
      <c r="C267" s="20" t="s">
        <v>491</v>
      </c>
      <c r="D267" s="20">
        <v>3000616</v>
      </c>
      <c r="E267" s="20" t="s">
        <v>446</v>
      </c>
      <c r="F267" s="20">
        <v>394</v>
      </c>
      <c r="G267" s="20" t="s">
        <v>467</v>
      </c>
      <c r="H267" s="20">
        <v>446</v>
      </c>
      <c r="I267" s="20" t="s">
        <v>211</v>
      </c>
      <c r="J267" s="20">
        <v>446</v>
      </c>
      <c r="K267" s="20" t="s">
        <v>352</v>
      </c>
      <c r="L267" s="66">
        <v>0.16753000000000001</v>
      </c>
      <c r="M267" s="67">
        <v>0.42381599999999992</v>
      </c>
      <c r="N267" s="68">
        <v>0.41819499578923569</v>
      </c>
      <c r="O267" s="67">
        <v>9726</v>
      </c>
      <c r="P267" s="68">
        <v>12046</v>
      </c>
    </row>
    <row r="268" spans="1:16" ht="51" x14ac:dyDescent="0.25">
      <c r="A268" s="18"/>
      <c r="B268" s="20">
        <v>5004440</v>
      </c>
      <c r="C268" s="20" t="s">
        <v>491</v>
      </c>
      <c r="D268" s="20">
        <v>3000616</v>
      </c>
      <c r="E268" s="20" t="s">
        <v>446</v>
      </c>
      <c r="F268" s="20">
        <v>394</v>
      </c>
      <c r="G268" s="20" t="s">
        <v>467</v>
      </c>
      <c r="H268" s="20">
        <v>447</v>
      </c>
      <c r="I268" s="20" t="s">
        <v>212</v>
      </c>
      <c r="J268" s="20">
        <v>447</v>
      </c>
      <c r="K268" s="20" t="s">
        <v>353</v>
      </c>
      <c r="L268" s="66">
        <v>4.2763000000000009E-2</v>
      </c>
      <c r="M268" s="67">
        <v>8.2465000000000011E-2</v>
      </c>
      <c r="N268" s="68">
        <v>8.2430001701141009E-2</v>
      </c>
      <c r="O268" s="67">
        <v>394</v>
      </c>
      <c r="P268" s="68">
        <v>316</v>
      </c>
    </row>
    <row r="269" spans="1:16" ht="51" x14ac:dyDescent="0.25">
      <c r="A269" s="18"/>
      <c r="B269" s="20">
        <v>5004440</v>
      </c>
      <c r="C269" s="20" t="s">
        <v>491</v>
      </c>
      <c r="D269" s="20">
        <v>3000616</v>
      </c>
      <c r="E269" s="20" t="s">
        <v>446</v>
      </c>
      <c r="F269" s="20">
        <v>394</v>
      </c>
      <c r="G269" s="20" t="s">
        <v>467</v>
      </c>
      <c r="H269" s="20">
        <v>448</v>
      </c>
      <c r="I269" s="20" t="s">
        <v>213</v>
      </c>
      <c r="J269" s="20">
        <v>448</v>
      </c>
      <c r="K269" s="20" t="s">
        <v>354</v>
      </c>
      <c r="L269" s="66">
        <v>2E-3</v>
      </c>
      <c r="M269" s="67">
        <v>2E-3</v>
      </c>
      <c r="N269" s="68">
        <v>1.9999400246888399E-3</v>
      </c>
      <c r="O269" s="67">
        <v>15</v>
      </c>
      <c r="P269" s="68">
        <v>12</v>
      </c>
    </row>
    <row r="270" spans="1:16" ht="51" x14ac:dyDescent="0.25">
      <c r="A270" s="18"/>
      <c r="B270" s="20">
        <v>5004440</v>
      </c>
      <c r="C270" s="20" t="s">
        <v>491</v>
      </c>
      <c r="D270" s="20">
        <v>3000616</v>
      </c>
      <c r="E270" s="20" t="s">
        <v>446</v>
      </c>
      <c r="F270" s="20">
        <v>394</v>
      </c>
      <c r="G270" s="20" t="s">
        <v>467</v>
      </c>
      <c r="H270" s="20">
        <v>449</v>
      </c>
      <c r="I270" s="20" t="s">
        <v>214</v>
      </c>
      <c r="J270" s="20">
        <v>449</v>
      </c>
      <c r="K270" s="20" t="s">
        <v>355</v>
      </c>
      <c r="L270" s="66">
        <v>0.66089600000000004</v>
      </c>
      <c r="M270" s="67">
        <v>0.72142800000000018</v>
      </c>
      <c r="N270" s="68">
        <v>0.71637313521932811</v>
      </c>
      <c r="O270" s="67">
        <v>8966</v>
      </c>
      <c r="P270" s="68">
        <v>6101</v>
      </c>
    </row>
    <row r="271" spans="1:16" ht="51" x14ac:dyDescent="0.25">
      <c r="A271" s="18"/>
      <c r="B271" s="20">
        <v>5004440</v>
      </c>
      <c r="C271" s="20" t="s">
        <v>491</v>
      </c>
      <c r="D271" s="20">
        <v>3000616</v>
      </c>
      <c r="E271" s="20" t="s">
        <v>446</v>
      </c>
      <c r="F271" s="20">
        <v>394</v>
      </c>
      <c r="G271" s="20" t="s">
        <v>467</v>
      </c>
      <c r="H271" s="20">
        <v>450</v>
      </c>
      <c r="I271" s="20" t="s">
        <v>215</v>
      </c>
      <c r="J271" s="20">
        <v>450</v>
      </c>
      <c r="K271" s="20" t="s">
        <v>356</v>
      </c>
      <c r="L271" s="66">
        <v>8.0819000000000002E-2</v>
      </c>
      <c r="M271" s="67">
        <v>9.5189999999999997E-2</v>
      </c>
      <c r="N271" s="68">
        <v>9.387772178160958E-2</v>
      </c>
      <c r="O271" s="67">
        <v>2081</v>
      </c>
      <c r="P271" s="68">
        <v>1122.8930015563965</v>
      </c>
    </row>
    <row r="272" spans="1:16" ht="51" x14ac:dyDescent="0.25">
      <c r="A272" s="18"/>
      <c r="B272" s="20">
        <v>5004440</v>
      </c>
      <c r="C272" s="20" t="s">
        <v>491</v>
      </c>
      <c r="D272" s="20">
        <v>3000616</v>
      </c>
      <c r="E272" s="20" t="s">
        <v>446</v>
      </c>
      <c r="F272" s="20">
        <v>394</v>
      </c>
      <c r="G272" s="20" t="s">
        <v>467</v>
      </c>
      <c r="H272" s="20">
        <v>451</v>
      </c>
      <c r="I272" s="20" t="s">
        <v>216</v>
      </c>
      <c r="J272" s="20">
        <v>451</v>
      </c>
      <c r="K272" s="20" t="s">
        <v>357</v>
      </c>
      <c r="L272" s="66">
        <v>8.4025000000000002E-2</v>
      </c>
      <c r="M272" s="67">
        <v>8.4024999999999989E-2</v>
      </c>
      <c r="N272" s="68">
        <v>8.3827750699128956E-2</v>
      </c>
      <c r="O272" s="67">
        <v>406</v>
      </c>
      <c r="P272" s="68">
        <v>329</v>
      </c>
    </row>
    <row r="273" spans="1:16" ht="51" x14ac:dyDescent="0.25">
      <c r="A273" s="18"/>
      <c r="B273" s="20">
        <v>5004440</v>
      </c>
      <c r="C273" s="20" t="s">
        <v>491</v>
      </c>
      <c r="D273" s="20">
        <v>3000616</v>
      </c>
      <c r="E273" s="20" t="s">
        <v>446</v>
      </c>
      <c r="F273" s="20">
        <v>394</v>
      </c>
      <c r="G273" s="20" t="s">
        <v>467</v>
      </c>
      <c r="H273" s="20">
        <v>452</v>
      </c>
      <c r="I273" s="20" t="s">
        <v>217</v>
      </c>
      <c r="J273" s="20">
        <v>452</v>
      </c>
      <c r="K273" s="20" t="s">
        <v>358</v>
      </c>
      <c r="L273" s="66">
        <v>0.82567400000000002</v>
      </c>
      <c r="M273" s="67">
        <v>0.8666339999999999</v>
      </c>
      <c r="N273" s="68">
        <v>0.86277352408797015</v>
      </c>
      <c r="O273" s="67">
        <v>11272</v>
      </c>
      <c r="P273" s="68">
        <v>11231</v>
      </c>
    </row>
    <row r="274" spans="1:16" ht="51" x14ac:dyDescent="0.25">
      <c r="A274" s="18"/>
      <c r="B274" s="20">
        <v>5004440</v>
      </c>
      <c r="C274" s="20" t="s">
        <v>491</v>
      </c>
      <c r="D274" s="20">
        <v>3000616</v>
      </c>
      <c r="E274" s="20" t="s">
        <v>446</v>
      </c>
      <c r="F274" s="20">
        <v>394</v>
      </c>
      <c r="G274" s="20" t="s">
        <v>467</v>
      </c>
      <c r="H274" s="20">
        <v>453</v>
      </c>
      <c r="I274" s="20" t="s">
        <v>218</v>
      </c>
      <c r="J274" s="20">
        <v>453</v>
      </c>
      <c r="K274" s="20" t="s">
        <v>359</v>
      </c>
      <c r="L274" s="66">
        <v>0.43211099999999997</v>
      </c>
      <c r="M274" s="67">
        <v>0.38328999999999991</v>
      </c>
      <c r="N274" s="68">
        <v>0.38328793155233143</v>
      </c>
      <c r="O274" s="67">
        <v>14910</v>
      </c>
      <c r="P274" s="68">
        <v>12663</v>
      </c>
    </row>
    <row r="275" spans="1:16" ht="51" x14ac:dyDescent="0.25">
      <c r="A275" s="18"/>
      <c r="B275" s="20">
        <v>5004440</v>
      </c>
      <c r="C275" s="20" t="s">
        <v>491</v>
      </c>
      <c r="D275" s="20">
        <v>3000616</v>
      </c>
      <c r="E275" s="20" t="s">
        <v>446</v>
      </c>
      <c r="F275" s="20">
        <v>394</v>
      </c>
      <c r="G275" s="20" t="s">
        <v>467</v>
      </c>
      <c r="H275" s="20">
        <v>454</v>
      </c>
      <c r="I275" s="20" t="s">
        <v>219</v>
      </c>
      <c r="J275" s="20">
        <v>454</v>
      </c>
      <c r="K275" s="20" t="s">
        <v>360</v>
      </c>
      <c r="L275" s="66">
        <v>7.5716000000000006E-2</v>
      </c>
      <c r="M275" s="67">
        <v>9.4571999999999989E-2</v>
      </c>
      <c r="N275" s="68">
        <v>9.4410527119180188E-2</v>
      </c>
      <c r="O275" s="67">
        <v>1200</v>
      </c>
      <c r="P275" s="68">
        <v>1310</v>
      </c>
    </row>
    <row r="276" spans="1:16" ht="51" x14ac:dyDescent="0.25">
      <c r="A276" s="18"/>
      <c r="B276" s="20">
        <v>5004440</v>
      </c>
      <c r="C276" s="20" t="s">
        <v>491</v>
      </c>
      <c r="D276" s="20">
        <v>3000616</v>
      </c>
      <c r="E276" s="20" t="s">
        <v>446</v>
      </c>
      <c r="F276" s="20">
        <v>394</v>
      </c>
      <c r="G276" s="20" t="s">
        <v>467</v>
      </c>
      <c r="H276" s="20">
        <v>455</v>
      </c>
      <c r="I276" s="20" t="s">
        <v>220</v>
      </c>
      <c r="J276" s="20">
        <v>455</v>
      </c>
      <c r="K276" s="20" t="s">
        <v>361</v>
      </c>
      <c r="L276" s="66">
        <v>6.3739999999999995E-3</v>
      </c>
      <c r="M276" s="67">
        <v>5.6679999999999994E-3</v>
      </c>
      <c r="N276" s="68">
        <v>5.6199200334958732E-3</v>
      </c>
      <c r="O276" s="67">
        <v>208</v>
      </c>
      <c r="P276" s="68">
        <v>200</v>
      </c>
    </row>
    <row r="277" spans="1:16" ht="51" x14ac:dyDescent="0.25">
      <c r="A277" s="18"/>
      <c r="B277" s="20">
        <v>5004440</v>
      </c>
      <c r="C277" s="20" t="s">
        <v>491</v>
      </c>
      <c r="D277" s="20">
        <v>3000616</v>
      </c>
      <c r="E277" s="20" t="s">
        <v>446</v>
      </c>
      <c r="F277" s="20">
        <v>394</v>
      </c>
      <c r="G277" s="20" t="s">
        <v>467</v>
      </c>
      <c r="H277" s="20">
        <v>456</v>
      </c>
      <c r="I277" s="20" t="s">
        <v>221</v>
      </c>
      <c r="J277" s="20">
        <v>456</v>
      </c>
      <c r="K277" s="20" t="s">
        <v>362</v>
      </c>
      <c r="L277" s="66">
        <v>1.5E-3</v>
      </c>
      <c r="M277" s="67">
        <v>1.5E-3</v>
      </c>
      <c r="N277" s="68">
        <v>1.4295699656940997E-3</v>
      </c>
      <c r="O277" s="67">
        <v>180</v>
      </c>
      <c r="P277" s="68">
        <v>201</v>
      </c>
    </row>
    <row r="278" spans="1:16" ht="51" x14ac:dyDescent="0.25">
      <c r="A278" s="18"/>
      <c r="B278" s="20">
        <v>5004440</v>
      </c>
      <c r="C278" s="20" t="s">
        <v>491</v>
      </c>
      <c r="D278" s="20">
        <v>3000616</v>
      </c>
      <c r="E278" s="20" t="s">
        <v>446</v>
      </c>
      <c r="F278" s="20">
        <v>394</v>
      </c>
      <c r="G278" s="20" t="s">
        <v>467</v>
      </c>
      <c r="H278" s="20">
        <v>457</v>
      </c>
      <c r="I278" s="20" t="s">
        <v>222</v>
      </c>
      <c r="J278" s="20">
        <v>457</v>
      </c>
      <c r="K278" s="20" t="s">
        <v>363</v>
      </c>
      <c r="L278" s="66">
        <v>1.9200000000000002E-2</v>
      </c>
      <c r="M278" s="67">
        <v>1.9772000000000001E-2</v>
      </c>
      <c r="N278" s="68">
        <v>1.817119971383363E-2</v>
      </c>
      <c r="O278" s="67">
        <v>220</v>
      </c>
      <c r="P278" s="68">
        <v>153</v>
      </c>
    </row>
    <row r="279" spans="1:16" ht="51" x14ac:dyDescent="0.25">
      <c r="A279" s="18"/>
      <c r="B279" s="20">
        <v>5004440</v>
      </c>
      <c r="C279" s="20" t="s">
        <v>491</v>
      </c>
      <c r="D279" s="20">
        <v>3000616</v>
      </c>
      <c r="E279" s="20" t="s">
        <v>446</v>
      </c>
      <c r="F279" s="20">
        <v>394</v>
      </c>
      <c r="G279" s="20" t="s">
        <v>467</v>
      </c>
      <c r="H279" s="20">
        <v>458</v>
      </c>
      <c r="I279" s="20" t="s">
        <v>223</v>
      </c>
      <c r="J279" s="20">
        <v>458</v>
      </c>
      <c r="K279" s="20" t="s">
        <v>364</v>
      </c>
      <c r="L279" s="66">
        <v>0.25934600000000002</v>
      </c>
      <c r="M279" s="67">
        <v>0.27889799999999998</v>
      </c>
      <c r="N279" s="68">
        <v>0.27864690431306371</v>
      </c>
      <c r="O279" s="67">
        <v>2557</v>
      </c>
      <c r="P279" s="68">
        <v>2333</v>
      </c>
    </row>
    <row r="280" spans="1:16" ht="51" x14ac:dyDescent="0.25">
      <c r="A280" s="18"/>
      <c r="B280" s="20">
        <v>5004440</v>
      </c>
      <c r="C280" s="20" t="s">
        <v>491</v>
      </c>
      <c r="D280" s="20">
        <v>3000616</v>
      </c>
      <c r="E280" s="20" t="s">
        <v>446</v>
      </c>
      <c r="F280" s="20">
        <v>394</v>
      </c>
      <c r="G280" s="20" t="s">
        <v>467</v>
      </c>
      <c r="H280" s="20">
        <v>459</v>
      </c>
      <c r="I280" s="20" t="s">
        <v>224</v>
      </c>
      <c r="J280" s="20">
        <v>459</v>
      </c>
      <c r="K280" s="20" t="s">
        <v>365</v>
      </c>
      <c r="L280" s="66">
        <v>0.38730399999999998</v>
      </c>
      <c r="M280" s="67">
        <v>0.46230399999999994</v>
      </c>
      <c r="N280" s="68">
        <v>0.44540414814036922</v>
      </c>
      <c r="O280" s="67">
        <v>2905</v>
      </c>
      <c r="P280" s="68">
        <v>2875</v>
      </c>
    </row>
    <row r="281" spans="1:16" ht="51" x14ac:dyDescent="0.25">
      <c r="A281" s="18"/>
      <c r="B281" s="20">
        <v>5004440</v>
      </c>
      <c r="C281" s="20" t="s">
        <v>491</v>
      </c>
      <c r="D281" s="20">
        <v>3000616</v>
      </c>
      <c r="E281" s="20" t="s">
        <v>446</v>
      </c>
      <c r="F281" s="20">
        <v>394</v>
      </c>
      <c r="G281" s="20" t="s">
        <v>467</v>
      </c>
      <c r="H281" s="20">
        <v>460</v>
      </c>
      <c r="I281" s="20" t="s">
        <v>225</v>
      </c>
      <c r="J281" s="20">
        <v>460</v>
      </c>
      <c r="K281" s="20" t="s">
        <v>366</v>
      </c>
      <c r="L281" s="66">
        <v>3.3000000000000002E-2</v>
      </c>
      <c r="M281" s="67">
        <v>3.2995000000000003E-2</v>
      </c>
      <c r="N281" s="68">
        <v>3.2994960747600999E-2</v>
      </c>
      <c r="O281" s="67">
        <v>1558</v>
      </c>
      <c r="P281" s="68">
        <v>1136</v>
      </c>
    </row>
    <row r="282" spans="1:16" ht="51" x14ac:dyDescent="0.25">
      <c r="A282" s="18"/>
      <c r="B282" s="20">
        <v>5004440</v>
      </c>
      <c r="C282" s="20" t="s">
        <v>491</v>
      </c>
      <c r="D282" s="20">
        <v>3000616</v>
      </c>
      <c r="E282" s="20" t="s">
        <v>446</v>
      </c>
      <c r="F282" s="20">
        <v>394</v>
      </c>
      <c r="G282" s="20" t="s">
        <v>467</v>
      </c>
      <c r="H282" s="20">
        <v>461</v>
      </c>
      <c r="I282" s="20" t="s">
        <v>226</v>
      </c>
      <c r="J282" s="20">
        <v>461</v>
      </c>
      <c r="K282" s="20" t="s">
        <v>367</v>
      </c>
      <c r="L282" s="66">
        <v>0.8434640000000001</v>
      </c>
      <c r="M282" s="67">
        <v>0.8432630000000001</v>
      </c>
      <c r="N282" s="68">
        <v>0.83846571647882229</v>
      </c>
      <c r="O282" s="67">
        <v>558</v>
      </c>
      <c r="P282" s="68">
        <v>2522</v>
      </c>
    </row>
    <row r="283" spans="1:16" ht="51" x14ac:dyDescent="0.25">
      <c r="A283" s="18"/>
      <c r="B283" s="20">
        <v>5004440</v>
      </c>
      <c r="C283" s="20" t="s">
        <v>491</v>
      </c>
      <c r="D283" s="20">
        <v>3000616</v>
      </c>
      <c r="E283" s="20" t="s">
        <v>446</v>
      </c>
      <c r="F283" s="20">
        <v>394</v>
      </c>
      <c r="G283" s="20" t="s">
        <v>467</v>
      </c>
      <c r="H283" s="20">
        <v>462</v>
      </c>
      <c r="I283" s="20" t="s">
        <v>227</v>
      </c>
      <c r="J283" s="20">
        <v>462</v>
      </c>
      <c r="K283" s="20" t="s">
        <v>368</v>
      </c>
      <c r="L283" s="66">
        <v>1.8571999999999998E-2</v>
      </c>
      <c r="M283" s="67">
        <v>1.9876000000000001E-2</v>
      </c>
      <c r="N283" s="68">
        <v>1.9873110257321969E-2</v>
      </c>
      <c r="O283" s="67">
        <v>3240</v>
      </c>
      <c r="P283" s="68">
        <v>4828</v>
      </c>
    </row>
    <row r="284" spans="1:16" ht="51" x14ac:dyDescent="0.25">
      <c r="A284" s="18"/>
      <c r="B284" s="20">
        <v>5004440</v>
      </c>
      <c r="C284" s="20" t="s">
        <v>491</v>
      </c>
      <c r="D284" s="20">
        <v>3000616</v>
      </c>
      <c r="E284" s="20" t="s">
        <v>446</v>
      </c>
      <c r="F284" s="20">
        <v>394</v>
      </c>
      <c r="G284" s="20" t="s">
        <v>467</v>
      </c>
      <c r="H284" s="20">
        <v>463</v>
      </c>
      <c r="I284" s="20" t="s">
        <v>228</v>
      </c>
      <c r="J284" s="20">
        <v>463</v>
      </c>
      <c r="K284" s="20" t="s">
        <v>369</v>
      </c>
      <c r="L284" s="66">
        <v>0.3262230000000001</v>
      </c>
      <c r="M284" s="67">
        <v>0.35258999999999996</v>
      </c>
      <c r="N284" s="68">
        <v>0.3505536043230677</v>
      </c>
      <c r="O284" s="67">
        <v>9009</v>
      </c>
      <c r="P284" s="68">
        <v>9548</v>
      </c>
    </row>
    <row r="285" spans="1:16" ht="51" x14ac:dyDescent="0.25">
      <c r="A285" s="18"/>
      <c r="B285" s="20">
        <v>5004440</v>
      </c>
      <c r="C285" s="20" t="s">
        <v>491</v>
      </c>
      <c r="D285" s="20">
        <v>3000616</v>
      </c>
      <c r="E285" s="20" t="s">
        <v>446</v>
      </c>
      <c r="F285" s="20">
        <v>394</v>
      </c>
      <c r="G285" s="20" t="s">
        <v>467</v>
      </c>
      <c r="H285" s="20">
        <v>464</v>
      </c>
      <c r="I285" s="20" t="s">
        <v>229</v>
      </c>
      <c r="J285" s="20">
        <v>464</v>
      </c>
      <c r="K285" s="20" t="s">
        <v>370</v>
      </c>
      <c r="L285" s="66">
        <v>0.14060400000000001</v>
      </c>
      <c r="M285" s="67">
        <v>9.0847999999999998E-2</v>
      </c>
      <c r="N285" s="68">
        <v>9.0848003834253177E-2</v>
      </c>
      <c r="O285" s="67">
        <v>2380</v>
      </c>
      <c r="P285" s="68">
        <v>1190</v>
      </c>
    </row>
    <row r="286" spans="1:16" ht="51" x14ac:dyDescent="0.25">
      <c r="A286" s="18"/>
      <c r="B286" s="20">
        <v>5005161</v>
      </c>
      <c r="C286" s="20" t="s">
        <v>492</v>
      </c>
      <c r="D286" s="20">
        <v>3000672</v>
      </c>
      <c r="E286" s="20" t="s">
        <v>448</v>
      </c>
      <c r="F286" s="20">
        <v>394</v>
      </c>
      <c r="G286" s="20" t="s">
        <v>467</v>
      </c>
      <c r="H286" s="20">
        <v>11</v>
      </c>
      <c r="I286" s="20" t="s">
        <v>109</v>
      </c>
      <c r="J286" s="20">
        <v>11</v>
      </c>
      <c r="K286" s="20" t="s">
        <v>341</v>
      </c>
      <c r="L286" s="66">
        <v>0</v>
      </c>
      <c r="M286" s="67">
        <v>2.3459379999999999</v>
      </c>
      <c r="N286" s="68">
        <v>2.2694029492558911</v>
      </c>
      <c r="O286" s="67">
        <v>75</v>
      </c>
      <c r="P286" s="68">
        <v>75</v>
      </c>
    </row>
    <row r="287" spans="1:16" ht="89.25" x14ac:dyDescent="0.25">
      <c r="A287" s="18"/>
      <c r="B287" s="20">
        <v>5005161</v>
      </c>
      <c r="C287" s="20" t="s">
        <v>492</v>
      </c>
      <c r="D287" s="20">
        <v>3000672</v>
      </c>
      <c r="E287" s="20" t="s">
        <v>448</v>
      </c>
      <c r="F287" s="20">
        <v>394</v>
      </c>
      <c r="G287" s="20" t="s">
        <v>467</v>
      </c>
      <c r="H287" s="20">
        <v>11</v>
      </c>
      <c r="I287" s="20" t="s">
        <v>109</v>
      </c>
      <c r="J287" s="20">
        <v>124</v>
      </c>
      <c r="K287" s="20" t="s">
        <v>342</v>
      </c>
      <c r="L287" s="66">
        <v>9.1300000000000008</v>
      </c>
      <c r="M287" s="67">
        <v>14.794191999999999</v>
      </c>
      <c r="N287" s="68">
        <v>14.758808359503746</v>
      </c>
      <c r="O287" s="67">
        <v>24808</v>
      </c>
      <c r="P287" s="68">
        <v>24808</v>
      </c>
    </row>
    <row r="288" spans="1:16" ht="63.75" x14ac:dyDescent="0.25">
      <c r="A288" s="18"/>
      <c r="B288" s="20">
        <v>5005161</v>
      </c>
      <c r="C288" s="20" t="s">
        <v>492</v>
      </c>
      <c r="D288" s="20">
        <v>3000672</v>
      </c>
      <c r="E288" s="20" t="s">
        <v>448</v>
      </c>
      <c r="F288" s="20">
        <v>394</v>
      </c>
      <c r="G288" s="20" t="s">
        <v>467</v>
      </c>
      <c r="H288" s="20">
        <v>137</v>
      </c>
      <c r="I288" s="20" t="s">
        <v>144</v>
      </c>
      <c r="J288" s="20">
        <v>137</v>
      </c>
      <c r="K288" s="20" t="s">
        <v>345</v>
      </c>
      <c r="L288" s="66">
        <v>2.4181569999999986</v>
      </c>
      <c r="M288" s="67">
        <v>4.459867</v>
      </c>
      <c r="N288" s="68">
        <v>4.1806448934017055</v>
      </c>
      <c r="O288" s="67">
        <v>119921</v>
      </c>
      <c r="P288" s="68">
        <v>112400.00100040436</v>
      </c>
    </row>
    <row r="289" spans="1:16" ht="51" x14ac:dyDescent="0.25">
      <c r="A289" s="18"/>
      <c r="B289" s="20">
        <v>5005161</v>
      </c>
      <c r="C289" s="20" t="s">
        <v>492</v>
      </c>
      <c r="D289" s="20">
        <v>3000672</v>
      </c>
      <c r="E289" s="20" t="s">
        <v>448</v>
      </c>
      <c r="F289" s="20">
        <v>394</v>
      </c>
      <c r="G289" s="20" t="s">
        <v>467</v>
      </c>
      <c r="H289" s="20">
        <v>440</v>
      </c>
      <c r="I289" s="20" t="s">
        <v>205</v>
      </c>
      <c r="J289" s="20">
        <v>440</v>
      </c>
      <c r="K289" s="20" t="s">
        <v>346</v>
      </c>
      <c r="L289" s="66">
        <v>3.9038000000000003E-2</v>
      </c>
      <c r="M289" s="67">
        <v>4.2038000000000006E-2</v>
      </c>
      <c r="N289" s="68">
        <v>3.8070057373261079E-2</v>
      </c>
      <c r="O289" s="67">
        <v>364</v>
      </c>
      <c r="P289" s="68">
        <v>332</v>
      </c>
    </row>
    <row r="290" spans="1:16" ht="51" x14ac:dyDescent="0.25">
      <c r="A290" s="18"/>
      <c r="B290" s="20">
        <v>5005161</v>
      </c>
      <c r="C290" s="20" t="s">
        <v>492</v>
      </c>
      <c r="D290" s="20">
        <v>3000672</v>
      </c>
      <c r="E290" s="20" t="s">
        <v>448</v>
      </c>
      <c r="F290" s="20">
        <v>394</v>
      </c>
      <c r="G290" s="20" t="s">
        <v>467</v>
      </c>
      <c r="H290" s="20">
        <v>441</v>
      </c>
      <c r="I290" s="20" t="s">
        <v>206</v>
      </c>
      <c r="J290" s="20">
        <v>441</v>
      </c>
      <c r="K290" s="20" t="s">
        <v>347</v>
      </c>
      <c r="L290" s="66">
        <v>2.7312999999999997E-2</v>
      </c>
      <c r="M290" s="67">
        <v>2.5117999999999994E-2</v>
      </c>
      <c r="N290" s="68">
        <v>2.4978180088510271E-2</v>
      </c>
      <c r="O290" s="67">
        <v>846</v>
      </c>
      <c r="P290" s="68">
        <v>356</v>
      </c>
    </row>
    <row r="291" spans="1:16" ht="51" x14ac:dyDescent="0.25">
      <c r="A291" s="18"/>
      <c r="B291" s="20">
        <v>5005161</v>
      </c>
      <c r="C291" s="20" t="s">
        <v>492</v>
      </c>
      <c r="D291" s="20">
        <v>3000672</v>
      </c>
      <c r="E291" s="20" t="s">
        <v>448</v>
      </c>
      <c r="F291" s="20">
        <v>394</v>
      </c>
      <c r="G291" s="20" t="s">
        <v>467</v>
      </c>
      <c r="H291" s="20">
        <v>442</v>
      </c>
      <c r="I291" s="20" t="s">
        <v>207</v>
      </c>
      <c r="J291" s="20">
        <v>442</v>
      </c>
      <c r="K291" s="20" t="s">
        <v>348</v>
      </c>
      <c r="L291" s="66">
        <v>2.6067000000000003E-2</v>
      </c>
      <c r="M291" s="67">
        <v>2.6067000000000003E-2</v>
      </c>
      <c r="N291" s="68">
        <v>2.6065799538628198E-2</v>
      </c>
      <c r="O291" s="67">
        <v>89</v>
      </c>
      <c r="P291" s="68">
        <v>80</v>
      </c>
    </row>
    <row r="292" spans="1:16" ht="51" x14ac:dyDescent="0.25">
      <c r="A292" s="18"/>
      <c r="B292" s="20">
        <v>5005161</v>
      </c>
      <c r="C292" s="20" t="s">
        <v>492</v>
      </c>
      <c r="D292" s="20">
        <v>3000672</v>
      </c>
      <c r="E292" s="20" t="s">
        <v>448</v>
      </c>
      <c r="F292" s="20">
        <v>394</v>
      </c>
      <c r="G292" s="20" t="s">
        <v>467</v>
      </c>
      <c r="H292" s="20">
        <v>443</v>
      </c>
      <c r="I292" s="20" t="s">
        <v>208</v>
      </c>
      <c r="J292" s="20">
        <v>443</v>
      </c>
      <c r="K292" s="20" t="s">
        <v>349</v>
      </c>
      <c r="L292" s="66">
        <v>0.59058999999999995</v>
      </c>
      <c r="M292" s="67">
        <v>0.68272299999999997</v>
      </c>
      <c r="N292" s="68">
        <v>0.6820785625022836</v>
      </c>
      <c r="O292" s="67">
        <v>10379</v>
      </c>
      <c r="P292" s="68">
        <v>9455</v>
      </c>
    </row>
    <row r="293" spans="1:16" ht="51" x14ac:dyDescent="0.25">
      <c r="A293" s="18"/>
      <c r="B293" s="20">
        <v>5005161</v>
      </c>
      <c r="C293" s="20" t="s">
        <v>492</v>
      </c>
      <c r="D293" s="20">
        <v>3000672</v>
      </c>
      <c r="E293" s="20" t="s">
        <v>448</v>
      </c>
      <c r="F293" s="20">
        <v>394</v>
      </c>
      <c r="G293" s="20" t="s">
        <v>467</v>
      </c>
      <c r="H293" s="20">
        <v>444</v>
      </c>
      <c r="I293" s="20" t="s">
        <v>209</v>
      </c>
      <c r="J293" s="20">
        <v>444</v>
      </c>
      <c r="K293" s="20" t="s">
        <v>350</v>
      </c>
      <c r="L293" s="66">
        <v>0.22293499999999999</v>
      </c>
      <c r="M293" s="67">
        <v>0.24020799999999998</v>
      </c>
      <c r="N293" s="68">
        <v>0.24018358084140345</v>
      </c>
      <c r="O293" s="67">
        <v>1846</v>
      </c>
      <c r="P293" s="68">
        <v>1115</v>
      </c>
    </row>
    <row r="294" spans="1:16" ht="51" x14ac:dyDescent="0.25">
      <c r="A294" s="18"/>
      <c r="B294" s="20">
        <v>5005161</v>
      </c>
      <c r="C294" s="20" t="s">
        <v>492</v>
      </c>
      <c r="D294" s="20">
        <v>3000672</v>
      </c>
      <c r="E294" s="20" t="s">
        <v>448</v>
      </c>
      <c r="F294" s="20">
        <v>394</v>
      </c>
      <c r="G294" s="20" t="s">
        <v>467</v>
      </c>
      <c r="H294" s="20">
        <v>445</v>
      </c>
      <c r="I294" s="20" t="s">
        <v>210</v>
      </c>
      <c r="J294" s="20">
        <v>445</v>
      </c>
      <c r="K294" s="20" t="s">
        <v>351</v>
      </c>
      <c r="L294" s="66">
        <v>0.36262600000000006</v>
      </c>
      <c r="M294" s="67">
        <v>0.6970900000000001</v>
      </c>
      <c r="N294" s="68">
        <v>0.5983213964063907</v>
      </c>
      <c r="O294" s="67">
        <v>1407</v>
      </c>
      <c r="P294" s="68">
        <v>1582</v>
      </c>
    </row>
    <row r="295" spans="1:16" ht="51" x14ac:dyDescent="0.25">
      <c r="A295" s="18"/>
      <c r="B295" s="20">
        <v>5005161</v>
      </c>
      <c r="C295" s="20" t="s">
        <v>492</v>
      </c>
      <c r="D295" s="20">
        <v>3000672</v>
      </c>
      <c r="E295" s="20" t="s">
        <v>448</v>
      </c>
      <c r="F295" s="20">
        <v>394</v>
      </c>
      <c r="G295" s="20" t="s">
        <v>467</v>
      </c>
      <c r="H295" s="20">
        <v>446</v>
      </c>
      <c r="I295" s="20" t="s">
        <v>211</v>
      </c>
      <c r="J295" s="20">
        <v>446</v>
      </c>
      <c r="K295" s="20" t="s">
        <v>352</v>
      </c>
      <c r="L295" s="66">
        <v>1.5090449999999997</v>
      </c>
      <c r="M295" s="67">
        <v>1.8345629999999997</v>
      </c>
      <c r="N295" s="68">
        <v>1.8345569802258979</v>
      </c>
      <c r="O295" s="67">
        <v>7217</v>
      </c>
      <c r="P295" s="68">
        <v>3867</v>
      </c>
    </row>
    <row r="296" spans="1:16" ht="51" x14ac:dyDescent="0.25">
      <c r="A296" s="18"/>
      <c r="B296" s="20">
        <v>5005161</v>
      </c>
      <c r="C296" s="20" t="s">
        <v>492</v>
      </c>
      <c r="D296" s="20">
        <v>3000672</v>
      </c>
      <c r="E296" s="20" t="s">
        <v>448</v>
      </c>
      <c r="F296" s="20">
        <v>394</v>
      </c>
      <c r="G296" s="20" t="s">
        <v>467</v>
      </c>
      <c r="H296" s="20">
        <v>447</v>
      </c>
      <c r="I296" s="20" t="s">
        <v>212</v>
      </c>
      <c r="J296" s="20">
        <v>447</v>
      </c>
      <c r="K296" s="20" t="s">
        <v>353</v>
      </c>
      <c r="L296" s="66">
        <v>5.8034000000000009E-2</v>
      </c>
      <c r="M296" s="67">
        <v>0.11158200000000001</v>
      </c>
      <c r="N296" s="68">
        <v>0.10909279936277017</v>
      </c>
      <c r="O296" s="67">
        <v>782</v>
      </c>
      <c r="P296" s="68">
        <v>600</v>
      </c>
    </row>
    <row r="297" spans="1:16" ht="51" x14ac:dyDescent="0.25">
      <c r="A297" s="18"/>
      <c r="B297" s="20">
        <v>5005161</v>
      </c>
      <c r="C297" s="20" t="s">
        <v>492</v>
      </c>
      <c r="D297" s="20">
        <v>3000672</v>
      </c>
      <c r="E297" s="20" t="s">
        <v>448</v>
      </c>
      <c r="F297" s="20">
        <v>394</v>
      </c>
      <c r="G297" s="20" t="s">
        <v>467</v>
      </c>
      <c r="H297" s="20">
        <v>448</v>
      </c>
      <c r="I297" s="20" t="s">
        <v>213</v>
      </c>
      <c r="J297" s="20">
        <v>448</v>
      </c>
      <c r="K297" s="20" t="s">
        <v>354</v>
      </c>
      <c r="L297" s="66">
        <v>6.072700000000001E-2</v>
      </c>
      <c r="M297" s="67">
        <v>0.19072700000000004</v>
      </c>
      <c r="N297" s="68">
        <v>0.18294959160630242</v>
      </c>
      <c r="O297" s="67">
        <v>2375</v>
      </c>
      <c r="P297" s="68">
        <v>1891</v>
      </c>
    </row>
    <row r="298" spans="1:16" ht="51" x14ac:dyDescent="0.25">
      <c r="A298" s="18"/>
      <c r="B298" s="20">
        <v>5005161</v>
      </c>
      <c r="C298" s="20" t="s">
        <v>492</v>
      </c>
      <c r="D298" s="20">
        <v>3000672</v>
      </c>
      <c r="E298" s="20" t="s">
        <v>448</v>
      </c>
      <c r="F298" s="20">
        <v>394</v>
      </c>
      <c r="G298" s="20" t="s">
        <v>467</v>
      </c>
      <c r="H298" s="20">
        <v>449</v>
      </c>
      <c r="I298" s="20" t="s">
        <v>214</v>
      </c>
      <c r="J298" s="20">
        <v>449</v>
      </c>
      <c r="K298" s="20" t="s">
        <v>355</v>
      </c>
      <c r="L298" s="66">
        <v>0.63925100000000012</v>
      </c>
      <c r="M298" s="67">
        <v>0.81076599999999999</v>
      </c>
      <c r="N298" s="68">
        <v>0.80058181463755318</v>
      </c>
      <c r="O298" s="67">
        <v>9165</v>
      </c>
      <c r="P298" s="68">
        <v>8061</v>
      </c>
    </row>
    <row r="299" spans="1:16" ht="51" x14ac:dyDescent="0.25">
      <c r="A299" s="18"/>
      <c r="B299" s="20">
        <v>5005161</v>
      </c>
      <c r="C299" s="20" t="s">
        <v>492</v>
      </c>
      <c r="D299" s="20">
        <v>3000672</v>
      </c>
      <c r="E299" s="20" t="s">
        <v>448</v>
      </c>
      <c r="F299" s="20">
        <v>394</v>
      </c>
      <c r="G299" s="20" t="s">
        <v>467</v>
      </c>
      <c r="H299" s="20">
        <v>450</v>
      </c>
      <c r="I299" s="20" t="s">
        <v>215</v>
      </c>
      <c r="J299" s="20">
        <v>450</v>
      </c>
      <c r="K299" s="20" t="s">
        <v>356</v>
      </c>
      <c r="L299" s="66">
        <v>0.21253900000000001</v>
      </c>
      <c r="M299" s="67">
        <v>0.50846200000000008</v>
      </c>
      <c r="N299" s="68">
        <v>0.48933627884252928</v>
      </c>
      <c r="O299" s="67">
        <v>4538</v>
      </c>
      <c r="P299" s="68">
        <v>4440</v>
      </c>
    </row>
    <row r="300" spans="1:16" ht="51" x14ac:dyDescent="0.25">
      <c r="A300" s="18"/>
      <c r="B300" s="20">
        <v>5005161</v>
      </c>
      <c r="C300" s="20" t="s">
        <v>492</v>
      </c>
      <c r="D300" s="20">
        <v>3000672</v>
      </c>
      <c r="E300" s="20" t="s">
        <v>448</v>
      </c>
      <c r="F300" s="20">
        <v>394</v>
      </c>
      <c r="G300" s="20" t="s">
        <v>467</v>
      </c>
      <c r="H300" s="20">
        <v>451</v>
      </c>
      <c r="I300" s="20" t="s">
        <v>216</v>
      </c>
      <c r="J300" s="20">
        <v>451</v>
      </c>
      <c r="K300" s="20" t="s">
        <v>357</v>
      </c>
      <c r="L300" s="66">
        <v>2.2816699999999996</v>
      </c>
      <c r="M300" s="67">
        <v>2.2866099999999996</v>
      </c>
      <c r="N300" s="68">
        <v>2.254381055230624</v>
      </c>
      <c r="O300" s="67">
        <v>21644</v>
      </c>
      <c r="P300" s="68">
        <v>18769</v>
      </c>
    </row>
    <row r="301" spans="1:16" ht="51" x14ac:dyDescent="0.25">
      <c r="A301" s="18"/>
      <c r="B301" s="20">
        <v>5005161</v>
      </c>
      <c r="C301" s="20" t="s">
        <v>492</v>
      </c>
      <c r="D301" s="20">
        <v>3000672</v>
      </c>
      <c r="E301" s="20" t="s">
        <v>448</v>
      </c>
      <c r="F301" s="20">
        <v>394</v>
      </c>
      <c r="G301" s="20" t="s">
        <v>467</v>
      </c>
      <c r="H301" s="20">
        <v>452</v>
      </c>
      <c r="I301" s="20" t="s">
        <v>217</v>
      </c>
      <c r="J301" s="20">
        <v>452</v>
      </c>
      <c r="K301" s="20" t="s">
        <v>358</v>
      </c>
      <c r="L301" s="66">
        <v>1.5488519999999999</v>
      </c>
      <c r="M301" s="67">
        <v>1.7054940000000001</v>
      </c>
      <c r="N301" s="68">
        <v>1.6878619210983743</v>
      </c>
      <c r="O301" s="67">
        <v>8018</v>
      </c>
      <c r="P301" s="68">
        <v>7978</v>
      </c>
    </row>
    <row r="302" spans="1:16" ht="51" x14ac:dyDescent="0.25">
      <c r="A302" s="18"/>
      <c r="B302" s="20">
        <v>5005161</v>
      </c>
      <c r="C302" s="20" t="s">
        <v>492</v>
      </c>
      <c r="D302" s="20">
        <v>3000672</v>
      </c>
      <c r="E302" s="20" t="s">
        <v>448</v>
      </c>
      <c r="F302" s="20">
        <v>394</v>
      </c>
      <c r="G302" s="20" t="s">
        <v>467</v>
      </c>
      <c r="H302" s="20">
        <v>454</v>
      </c>
      <c r="I302" s="20" t="s">
        <v>219</v>
      </c>
      <c r="J302" s="20">
        <v>454</v>
      </c>
      <c r="K302" s="20" t="s">
        <v>360</v>
      </c>
      <c r="L302" s="66">
        <v>4.7499999999999999E-3</v>
      </c>
      <c r="M302" s="67">
        <v>3.6088999999999996E-2</v>
      </c>
      <c r="N302" s="68">
        <v>3.4341160062467679E-2</v>
      </c>
      <c r="O302" s="67">
        <v>700</v>
      </c>
      <c r="P302" s="68">
        <v>742</v>
      </c>
    </row>
    <row r="303" spans="1:16" ht="51" x14ac:dyDescent="0.25">
      <c r="A303" s="18"/>
      <c r="B303" s="20">
        <v>5005161</v>
      </c>
      <c r="C303" s="20" t="s">
        <v>492</v>
      </c>
      <c r="D303" s="20">
        <v>3000672</v>
      </c>
      <c r="E303" s="20" t="s">
        <v>448</v>
      </c>
      <c r="F303" s="20">
        <v>394</v>
      </c>
      <c r="G303" s="20" t="s">
        <v>467</v>
      </c>
      <c r="H303" s="20">
        <v>455</v>
      </c>
      <c r="I303" s="20" t="s">
        <v>220</v>
      </c>
      <c r="J303" s="20">
        <v>455</v>
      </c>
      <c r="K303" s="20" t="s">
        <v>361</v>
      </c>
      <c r="L303" s="66">
        <v>7.9520000000000007E-3</v>
      </c>
      <c r="M303" s="67">
        <v>7.9520000000000007E-3</v>
      </c>
      <c r="N303" s="68">
        <v>7.9435401712544262E-3</v>
      </c>
      <c r="O303" s="67">
        <v>383</v>
      </c>
      <c r="P303" s="68">
        <v>358</v>
      </c>
    </row>
    <row r="304" spans="1:16" ht="51" x14ac:dyDescent="0.25">
      <c r="A304" s="18"/>
      <c r="B304" s="20">
        <v>5005161</v>
      </c>
      <c r="C304" s="20" t="s">
        <v>492</v>
      </c>
      <c r="D304" s="20">
        <v>3000672</v>
      </c>
      <c r="E304" s="20" t="s">
        <v>448</v>
      </c>
      <c r="F304" s="20">
        <v>394</v>
      </c>
      <c r="G304" s="20" t="s">
        <v>467</v>
      </c>
      <c r="H304" s="20">
        <v>456</v>
      </c>
      <c r="I304" s="20" t="s">
        <v>221</v>
      </c>
      <c r="J304" s="20">
        <v>456</v>
      </c>
      <c r="K304" s="20" t="s">
        <v>362</v>
      </c>
      <c r="L304" s="66">
        <v>0.41380699999999998</v>
      </c>
      <c r="M304" s="67">
        <v>0.43298600000000009</v>
      </c>
      <c r="N304" s="68">
        <v>0.42816318631594186</v>
      </c>
      <c r="O304" s="67">
        <v>636</v>
      </c>
      <c r="P304" s="68">
        <v>698</v>
      </c>
    </row>
    <row r="305" spans="1:16" ht="51" x14ac:dyDescent="0.25">
      <c r="A305" s="18"/>
      <c r="B305" s="20">
        <v>5005161</v>
      </c>
      <c r="C305" s="20" t="s">
        <v>492</v>
      </c>
      <c r="D305" s="20">
        <v>3000672</v>
      </c>
      <c r="E305" s="20" t="s">
        <v>448</v>
      </c>
      <c r="F305" s="20">
        <v>394</v>
      </c>
      <c r="G305" s="20" t="s">
        <v>467</v>
      </c>
      <c r="H305" s="20">
        <v>457</v>
      </c>
      <c r="I305" s="20" t="s">
        <v>222</v>
      </c>
      <c r="J305" s="20">
        <v>457</v>
      </c>
      <c r="K305" s="20" t="s">
        <v>363</v>
      </c>
      <c r="L305" s="66">
        <v>0.56735599999999997</v>
      </c>
      <c r="M305" s="67">
        <v>0.82782699999999998</v>
      </c>
      <c r="N305" s="68">
        <v>0.82620682488777675</v>
      </c>
      <c r="O305" s="67">
        <v>4657</v>
      </c>
      <c r="P305" s="68">
        <v>1241</v>
      </c>
    </row>
    <row r="306" spans="1:16" ht="51" x14ac:dyDescent="0.25">
      <c r="A306" s="18"/>
      <c r="B306" s="20">
        <v>5005161</v>
      </c>
      <c r="C306" s="20" t="s">
        <v>492</v>
      </c>
      <c r="D306" s="20">
        <v>3000672</v>
      </c>
      <c r="E306" s="20" t="s">
        <v>448</v>
      </c>
      <c r="F306" s="20">
        <v>394</v>
      </c>
      <c r="G306" s="20" t="s">
        <v>467</v>
      </c>
      <c r="H306" s="20">
        <v>458</v>
      </c>
      <c r="I306" s="20" t="s">
        <v>223</v>
      </c>
      <c r="J306" s="20">
        <v>458</v>
      </c>
      <c r="K306" s="20" t="s">
        <v>364</v>
      </c>
      <c r="L306" s="66">
        <v>0.20826500000000003</v>
      </c>
      <c r="M306" s="67">
        <v>0.42446099999999987</v>
      </c>
      <c r="N306" s="68">
        <v>0.41897162719760672</v>
      </c>
      <c r="O306" s="67">
        <v>2592</v>
      </c>
      <c r="P306" s="68">
        <v>2427</v>
      </c>
    </row>
    <row r="307" spans="1:16" ht="51" x14ac:dyDescent="0.25">
      <c r="A307" s="18"/>
      <c r="B307" s="20">
        <v>5005161</v>
      </c>
      <c r="C307" s="20" t="s">
        <v>492</v>
      </c>
      <c r="D307" s="20">
        <v>3000672</v>
      </c>
      <c r="E307" s="20" t="s">
        <v>448</v>
      </c>
      <c r="F307" s="20">
        <v>394</v>
      </c>
      <c r="G307" s="20" t="s">
        <v>467</v>
      </c>
      <c r="H307" s="20">
        <v>459</v>
      </c>
      <c r="I307" s="20" t="s">
        <v>224</v>
      </c>
      <c r="J307" s="20">
        <v>459</v>
      </c>
      <c r="K307" s="20" t="s">
        <v>365</v>
      </c>
      <c r="L307" s="66">
        <v>0.17940599999999998</v>
      </c>
      <c r="M307" s="67">
        <v>0.43081999999999998</v>
      </c>
      <c r="N307" s="68">
        <v>0.41944083035923541</v>
      </c>
      <c r="O307" s="67">
        <v>1659</v>
      </c>
      <c r="P307" s="68">
        <v>1611</v>
      </c>
    </row>
    <row r="308" spans="1:16" ht="51" x14ac:dyDescent="0.25">
      <c r="A308" s="18"/>
      <c r="B308" s="20">
        <v>5005161</v>
      </c>
      <c r="C308" s="20" t="s">
        <v>492</v>
      </c>
      <c r="D308" s="20">
        <v>3000672</v>
      </c>
      <c r="E308" s="20" t="s">
        <v>448</v>
      </c>
      <c r="F308" s="20">
        <v>394</v>
      </c>
      <c r="G308" s="20" t="s">
        <v>467</v>
      </c>
      <c r="H308" s="20">
        <v>460</v>
      </c>
      <c r="I308" s="20" t="s">
        <v>225</v>
      </c>
      <c r="J308" s="20">
        <v>460</v>
      </c>
      <c r="K308" s="20" t="s">
        <v>366</v>
      </c>
      <c r="L308" s="66">
        <v>2.1446E-2</v>
      </c>
      <c r="M308" s="67">
        <v>1.1809E-2</v>
      </c>
      <c r="N308" s="68">
        <v>1.180725974154484E-2</v>
      </c>
      <c r="O308" s="67">
        <v>3927</v>
      </c>
      <c r="P308" s="68">
        <v>3367</v>
      </c>
    </row>
    <row r="309" spans="1:16" ht="51" x14ac:dyDescent="0.25">
      <c r="A309" s="18"/>
      <c r="B309" s="20">
        <v>5005161</v>
      </c>
      <c r="C309" s="20" t="s">
        <v>492</v>
      </c>
      <c r="D309" s="20">
        <v>3000672</v>
      </c>
      <c r="E309" s="20" t="s">
        <v>448</v>
      </c>
      <c r="F309" s="20">
        <v>394</v>
      </c>
      <c r="G309" s="20" t="s">
        <v>467</v>
      </c>
      <c r="H309" s="20">
        <v>461</v>
      </c>
      <c r="I309" s="20" t="s">
        <v>226</v>
      </c>
      <c r="J309" s="20">
        <v>461</v>
      </c>
      <c r="K309" s="20" t="s">
        <v>367</v>
      </c>
      <c r="L309" s="66">
        <v>0</v>
      </c>
      <c r="M309" s="67">
        <v>2.3999999999999998E-3</v>
      </c>
      <c r="N309" s="68">
        <v>2.3999998811632395E-3</v>
      </c>
      <c r="O309" s="67">
        <v>12</v>
      </c>
      <c r="P309" s="68">
        <v>40</v>
      </c>
    </row>
    <row r="310" spans="1:16" ht="51" x14ac:dyDescent="0.25">
      <c r="A310" s="18"/>
      <c r="B310" s="20">
        <v>5005161</v>
      </c>
      <c r="C310" s="20" t="s">
        <v>492</v>
      </c>
      <c r="D310" s="20">
        <v>3000672</v>
      </c>
      <c r="E310" s="20" t="s">
        <v>448</v>
      </c>
      <c r="F310" s="20">
        <v>394</v>
      </c>
      <c r="G310" s="20" t="s">
        <v>467</v>
      </c>
      <c r="H310" s="20">
        <v>462</v>
      </c>
      <c r="I310" s="20" t="s">
        <v>227</v>
      </c>
      <c r="J310" s="20">
        <v>462</v>
      </c>
      <c r="K310" s="20" t="s">
        <v>368</v>
      </c>
      <c r="L310" s="66">
        <v>6.6000000000000008E-3</v>
      </c>
      <c r="M310" s="67">
        <v>6.6E-3</v>
      </c>
      <c r="N310" s="68">
        <v>6.5984900575131178E-3</v>
      </c>
      <c r="O310" s="67">
        <v>4032</v>
      </c>
      <c r="P310" s="68">
        <v>1830</v>
      </c>
    </row>
    <row r="311" spans="1:16" ht="51" x14ac:dyDescent="0.25">
      <c r="A311" s="18"/>
      <c r="B311" s="20">
        <v>5005161</v>
      </c>
      <c r="C311" s="20" t="s">
        <v>492</v>
      </c>
      <c r="D311" s="20">
        <v>3000672</v>
      </c>
      <c r="E311" s="20" t="s">
        <v>448</v>
      </c>
      <c r="F311" s="20">
        <v>394</v>
      </c>
      <c r="G311" s="20" t="s">
        <v>467</v>
      </c>
      <c r="H311" s="20">
        <v>463</v>
      </c>
      <c r="I311" s="20" t="s">
        <v>228</v>
      </c>
      <c r="J311" s="20">
        <v>463</v>
      </c>
      <c r="K311" s="20" t="s">
        <v>369</v>
      </c>
      <c r="L311" s="66">
        <v>0.579349</v>
      </c>
      <c r="M311" s="67">
        <v>0.61362100000000008</v>
      </c>
      <c r="N311" s="68">
        <v>0.61325205668254057</v>
      </c>
      <c r="O311" s="67">
        <v>8754</v>
      </c>
      <c r="P311" s="68">
        <v>8862</v>
      </c>
    </row>
    <row r="312" spans="1:16" ht="51.75" thickBot="1" x14ac:dyDescent="0.3">
      <c r="A312" s="25"/>
      <c r="B312" s="27">
        <v>5005161</v>
      </c>
      <c r="C312" s="27" t="s">
        <v>492</v>
      </c>
      <c r="D312" s="27">
        <v>3000672</v>
      </c>
      <c r="E312" s="27" t="s">
        <v>448</v>
      </c>
      <c r="F312" s="27">
        <v>394</v>
      </c>
      <c r="G312" s="27" t="s">
        <v>467</v>
      </c>
      <c r="H312" s="27">
        <v>464</v>
      </c>
      <c r="I312" s="27" t="s">
        <v>229</v>
      </c>
      <c r="J312" s="27">
        <v>464</v>
      </c>
      <c r="K312" s="27" t="s">
        <v>370</v>
      </c>
      <c r="L312" s="69">
        <v>2.1902269999999997</v>
      </c>
      <c r="M312" s="70">
        <v>1.7300910000000005</v>
      </c>
      <c r="N312" s="71">
        <v>1.6941892145659949</v>
      </c>
      <c r="O312" s="70">
        <v>24570</v>
      </c>
      <c r="P312" s="71">
        <v>24291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99</v>
      </c>
      <c r="B1" s="47" t="s">
        <v>232</v>
      </c>
      <c r="C1" s="47" t="s">
        <v>61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2007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43.982809999999994</v>
      </c>
      <c r="I6" s="15">
        <v>61.324172999999988</v>
      </c>
      <c r="J6" s="15">
        <v>60.133072308787618</v>
      </c>
      <c r="K6" s="15">
        <v>30.591213308027363</v>
      </c>
      <c r="L6" s="15">
        <v>29.541859000760255</v>
      </c>
      <c r="M6" s="16">
        <v>0.49884428621691107</v>
      </c>
      <c r="N6" s="17">
        <v>0.98057697914308006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43.982810000000008</v>
      </c>
      <c r="I7" s="35">
        <f ca="1">SUM(I8:OFFSET(I6,MATCH("PROYECTOS",$A$8:$A$18,0),0))</f>
        <v>61.324173000000009</v>
      </c>
      <c r="J7" s="35">
        <f ca="1">SUM(J8:OFFSET(J6,MATCH("PROYECTOS",$A$8:$A$18,0),0))</f>
        <v>60.133072308787618</v>
      </c>
      <c r="K7" s="35">
        <f ca="1">SUM(K8:OFFSET(K6,MATCH("PROYECTOS",$A$8:$A$18,0),0))</f>
        <v>30.591213308027363</v>
      </c>
      <c r="L7" s="35">
        <f ca="1">SUM(L8:OFFSET(L6,MATCH("PROYECTOS",$A$8:$A$18,0),0))</f>
        <v>29.541859000760255</v>
      </c>
      <c r="M7" s="37">
        <f ca="1">IFERROR(K7/I7,0)</f>
        <v>0.4988442862169109</v>
      </c>
      <c r="N7" s="38">
        <f ca="1">IFERROR(SUM(K7,L7)/I7,0)</f>
        <v>0.98057697914307962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0.53059199999999995</v>
      </c>
      <c r="I8" s="22">
        <v>0.92494699999999996</v>
      </c>
      <c r="J8" s="22">
        <f t="shared" ref="J8:J17" si="0">SUM(K8,L8)</f>
        <v>0.82159689057152718</v>
      </c>
      <c r="K8" s="22">
        <v>0.14021870994474739</v>
      </c>
      <c r="L8" s="22">
        <v>0.68137818062677979</v>
      </c>
      <c r="M8" s="23">
        <f t="shared" ref="M8:M18" si="1">IFERROR(K8/I8,0)</f>
        <v>0.15159648060348041</v>
      </c>
      <c r="N8" s="24">
        <f t="shared" ref="N8:N18" si="2">IFERROR(SUM(K8,L8)/I8,0)</f>
        <v>0.88826374978407108</v>
      </c>
      <c r="O8" s="61">
        <v>8</v>
      </c>
      <c r="P8" s="22">
        <v>8</v>
      </c>
      <c r="Q8" s="24">
        <f>IFERROR(P8/O8,".")</f>
        <v>1</v>
      </c>
    </row>
    <row r="9" spans="1:17" ht="25.5" x14ac:dyDescent="0.25">
      <c r="A9" s="18"/>
      <c r="B9" s="65">
        <v>5001558</v>
      </c>
      <c r="C9" s="20" t="s">
        <v>2008</v>
      </c>
      <c r="D9" s="20">
        <v>3000511</v>
      </c>
      <c r="E9" s="20" t="s">
        <v>1469</v>
      </c>
      <c r="F9" s="60">
        <v>538</v>
      </c>
      <c r="G9" s="20" t="s">
        <v>1483</v>
      </c>
      <c r="H9" s="21">
        <v>0</v>
      </c>
      <c r="I9" s="22">
        <v>0.21000000000000002</v>
      </c>
      <c r="J9" s="22">
        <f t="shared" si="0"/>
        <v>0.20422366773709655</v>
      </c>
      <c r="K9" s="22">
        <v>0</v>
      </c>
      <c r="L9" s="22">
        <v>0.20422366773709655</v>
      </c>
      <c r="M9" s="23">
        <f t="shared" si="1"/>
        <v>0</v>
      </c>
      <c r="N9" s="24">
        <f t="shared" si="2"/>
        <v>0.97249365589093584</v>
      </c>
      <c r="O9" s="61">
        <v>11</v>
      </c>
      <c r="P9" s="22">
        <v>11</v>
      </c>
      <c r="Q9" s="24">
        <f t="shared" ref="Q9:Q17" si="3">IFERROR(P9/O9,".")</f>
        <v>1</v>
      </c>
    </row>
    <row r="10" spans="1:17" ht="25.5" x14ac:dyDescent="0.25">
      <c r="A10" s="18"/>
      <c r="B10" s="65">
        <v>5002360</v>
      </c>
      <c r="C10" s="20" t="s">
        <v>1475</v>
      </c>
      <c r="D10" s="20">
        <v>3000511</v>
      </c>
      <c r="E10" s="20" t="s">
        <v>1469</v>
      </c>
      <c r="F10" s="60">
        <v>105</v>
      </c>
      <c r="G10" s="20" t="s">
        <v>788</v>
      </c>
      <c r="H10" s="21">
        <v>38.608134999999997</v>
      </c>
      <c r="I10" s="22">
        <v>52.197822000000009</v>
      </c>
      <c r="J10" s="22">
        <f t="shared" si="0"/>
        <v>51.565521776649788</v>
      </c>
      <c r="K10" s="22">
        <v>29.741239137096272</v>
      </c>
      <c r="L10" s="22">
        <v>21.824282639553516</v>
      </c>
      <c r="M10" s="23">
        <f t="shared" si="1"/>
        <v>0.56977931257546088</v>
      </c>
      <c r="N10" s="24">
        <f t="shared" si="2"/>
        <v>0.98788646347446796</v>
      </c>
      <c r="O10" s="61">
        <v>97457</v>
      </c>
      <c r="P10" s="22">
        <v>139884</v>
      </c>
      <c r="Q10" s="24">
        <f t="shared" si="3"/>
        <v>1.4353407143663359</v>
      </c>
    </row>
    <row r="11" spans="1:17" ht="38.25" x14ac:dyDescent="0.25">
      <c r="A11" s="18"/>
      <c r="B11" s="65">
        <v>5004127</v>
      </c>
      <c r="C11" s="20" t="s">
        <v>1476</v>
      </c>
      <c r="D11" s="20">
        <v>3000511</v>
      </c>
      <c r="E11" s="20" t="s">
        <v>1469</v>
      </c>
      <c r="F11" s="60">
        <v>578</v>
      </c>
      <c r="G11" s="20" t="s">
        <v>1482</v>
      </c>
      <c r="H11" s="21">
        <v>0.23338400000000001</v>
      </c>
      <c r="I11" s="22">
        <v>0.40244600000000008</v>
      </c>
      <c r="J11" s="22">
        <f t="shared" si="0"/>
        <v>0.35474965174216777</v>
      </c>
      <c r="K11" s="22">
        <v>0.10937829088652506</v>
      </c>
      <c r="L11" s="22">
        <v>0.24537136085564271</v>
      </c>
      <c r="M11" s="23">
        <f t="shared" si="1"/>
        <v>0.27178376946602784</v>
      </c>
      <c r="N11" s="24">
        <f t="shared" si="2"/>
        <v>0.88148385557855635</v>
      </c>
      <c r="O11" s="61">
        <v>14</v>
      </c>
      <c r="P11" s="22">
        <v>14</v>
      </c>
      <c r="Q11" s="24">
        <f t="shared" si="3"/>
        <v>1</v>
      </c>
    </row>
    <row r="12" spans="1:17" ht="25.5" x14ac:dyDescent="0.25">
      <c r="A12" s="18"/>
      <c r="B12" s="65">
        <v>5004144</v>
      </c>
      <c r="C12" s="20" t="s">
        <v>2009</v>
      </c>
      <c r="D12" s="20">
        <v>3000511</v>
      </c>
      <c r="E12" s="20" t="s">
        <v>1469</v>
      </c>
      <c r="F12" s="60">
        <v>42</v>
      </c>
      <c r="G12" s="20" t="s">
        <v>653</v>
      </c>
      <c r="H12" s="21">
        <v>0.26459100000000002</v>
      </c>
      <c r="I12" s="22">
        <v>0.60430699999999993</v>
      </c>
      <c r="J12" s="22">
        <f t="shared" si="0"/>
        <v>0.58757709498604527</v>
      </c>
      <c r="K12" s="22">
        <v>3.6174190136080142E-2</v>
      </c>
      <c r="L12" s="22">
        <v>0.55140290484996513</v>
      </c>
      <c r="M12" s="23">
        <f t="shared" si="1"/>
        <v>5.9860617428029374E-2</v>
      </c>
      <c r="N12" s="24">
        <f t="shared" si="2"/>
        <v>0.97231555316427798</v>
      </c>
      <c r="O12" s="61">
        <v>11</v>
      </c>
      <c r="P12" s="22">
        <v>11</v>
      </c>
      <c r="Q12" s="24">
        <f t="shared" si="3"/>
        <v>1</v>
      </c>
    </row>
    <row r="13" spans="1:17" ht="25.5" x14ac:dyDescent="0.25">
      <c r="A13" s="18"/>
      <c r="B13" s="65">
        <v>5004145</v>
      </c>
      <c r="C13" s="20" t="s">
        <v>2010</v>
      </c>
      <c r="D13" s="20">
        <v>3000511</v>
      </c>
      <c r="E13" s="20" t="s">
        <v>1469</v>
      </c>
      <c r="F13" s="60">
        <v>42</v>
      </c>
      <c r="G13" s="20" t="s">
        <v>653</v>
      </c>
      <c r="H13" s="21">
        <v>0.21559999999999999</v>
      </c>
      <c r="I13" s="22">
        <v>8.3582000000000004E-2</v>
      </c>
      <c r="J13" s="22">
        <f t="shared" si="0"/>
        <v>7.8877331223338842E-2</v>
      </c>
      <c r="K13" s="22">
        <v>0</v>
      </c>
      <c r="L13" s="22">
        <v>7.8877331223338842E-2</v>
      </c>
      <c r="M13" s="23">
        <f t="shared" si="1"/>
        <v>0</v>
      </c>
      <c r="N13" s="24">
        <f t="shared" si="2"/>
        <v>0.94371193825630928</v>
      </c>
      <c r="O13" s="61">
        <v>15</v>
      </c>
      <c r="P13" s="22">
        <v>15</v>
      </c>
      <c r="Q13" s="24">
        <f t="shared" si="3"/>
        <v>1</v>
      </c>
    </row>
    <row r="14" spans="1:17" ht="25.5" x14ac:dyDescent="0.25">
      <c r="A14" s="18"/>
      <c r="B14" s="65">
        <v>5004129</v>
      </c>
      <c r="C14" s="20" t="s">
        <v>1478</v>
      </c>
      <c r="D14" s="20">
        <v>3000512</v>
      </c>
      <c r="E14" s="20" t="s">
        <v>1470</v>
      </c>
      <c r="F14" s="60">
        <v>88</v>
      </c>
      <c r="G14" s="20" t="s">
        <v>471</v>
      </c>
      <c r="H14" s="21">
        <v>0.54634000000000005</v>
      </c>
      <c r="I14" s="22">
        <v>0.71159200000000011</v>
      </c>
      <c r="J14" s="22">
        <f t="shared" si="0"/>
        <v>0.65999375545652583</v>
      </c>
      <c r="K14" s="22">
        <v>0.14249999821186066</v>
      </c>
      <c r="L14" s="22">
        <v>0.51749375724466518</v>
      </c>
      <c r="M14" s="23">
        <f t="shared" si="1"/>
        <v>0.20025519990649226</v>
      </c>
      <c r="N14" s="24">
        <f t="shared" si="2"/>
        <v>0.92748900417166824</v>
      </c>
      <c r="O14" s="61">
        <v>302</v>
      </c>
      <c r="P14" s="22">
        <v>302</v>
      </c>
      <c r="Q14" s="24">
        <f t="shared" si="3"/>
        <v>1</v>
      </c>
    </row>
    <row r="15" spans="1:17" ht="25.5" x14ac:dyDescent="0.25">
      <c r="A15" s="18"/>
      <c r="B15" s="65">
        <v>5004147</v>
      </c>
      <c r="C15" s="20" t="s">
        <v>2011</v>
      </c>
      <c r="D15" s="20">
        <v>3000512</v>
      </c>
      <c r="E15" s="20" t="s">
        <v>1470</v>
      </c>
      <c r="F15" s="60">
        <v>117</v>
      </c>
      <c r="G15" s="20" t="s">
        <v>813</v>
      </c>
      <c r="H15" s="21">
        <v>7.5991000000000003E-2</v>
      </c>
      <c r="I15" s="22">
        <v>7.5990999999999989E-2</v>
      </c>
      <c r="J15" s="22">
        <f t="shared" si="0"/>
        <v>7.1407440234906971E-2</v>
      </c>
      <c r="K15" s="22">
        <v>6.0000002849847078E-4</v>
      </c>
      <c r="L15" s="22">
        <v>7.0807440206408501E-2</v>
      </c>
      <c r="M15" s="23">
        <f t="shared" si="1"/>
        <v>7.8956722309019602E-3</v>
      </c>
      <c r="N15" s="24">
        <f t="shared" si="2"/>
        <v>0.939682860271703</v>
      </c>
      <c r="O15" s="61">
        <v>1</v>
      </c>
      <c r="P15" s="22">
        <v>1</v>
      </c>
      <c r="Q15" s="24">
        <f t="shared" si="3"/>
        <v>1</v>
      </c>
    </row>
    <row r="16" spans="1:17" ht="25.5" x14ac:dyDescent="0.25">
      <c r="A16" s="18"/>
      <c r="B16" s="65">
        <v>5004131</v>
      </c>
      <c r="C16" s="20" t="s">
        <v>1480</v>
      </c>
      <c r="D16" s="20">
        <v>3000513</v>
      </c>
      <c r="E16" s="20" t="s">
        <v>1471</v>
      </c>
      <c r="F16" s="60">
        <v>538</v>
      </c>
      <c r="G16" s="20" t="s">
        <v>1483</v>
      </c>
      <c r="H16" s="21">
        <v>0.92317700000000003</v>
      </c>
      <c r="I16" s="22">
        <v>0.10122199999999999</v>
      </c>
      <c r="J16" s="22">
        <f t="shared" si="0"/>
        <v>9.8160610243212432E-2</v>
      </c>
      <c r="K16" s="22">
        <v>4.6185549988877028E-2</v>
      </c>
      <c r="L16" s="22">
        <v>5.1975060254335403E-2</v>
      </c>
      <c r="M16" s="23">
        <f t="shared" si="1"/>
        <v>0.45627976120682295</v>
      </c>
      <c r="N16" s="24">
        <f t="shared" si="2"/>
        <v>0.96975568792567268</v>
      </c>
      <c r="O16" s="61">
        <v>95</v>
      </c>
      <c r="P16" s="22">
        <v>95</v>
      </c>
      <c r="Q16" s="24">
        <f t="shared" si="3"/>
        <v>1</v>
      </c>
    </row>
    <row r="17" spans="1:17" ht="25.5" x14ac:dyDescent="0.25">
      <c r="A17" s="18"/>
      <c r="B17" s="65">
        <v>5004132</v>
      </c>
      <c r="C17" s="20" t="s">
        <v>1481</v>
      </c>
      <c r="D17" s="20">
        <v>3000513</v>
      </c>
      <c r="E17" s="20" t="s">
        <v>1471</v>
      </c>
      <c r="F17" s="60">
        <v>538</v>
      </c>
      <c r="G17" s="20" t="s">
        <v>1483</v>
      </c>
      <c r="H17" s="21">
        <v>2.585</v>
      </c>
      <c r="I17" s="22">
        <v>6.0122640000000001</v>
      </c>
      <c r="J17" s="22">
        <f t="shared" si="0"/>
        <v>5.6909640899430087</v>
      </c>
      <c r="K17" s="22">
        <v>0.37491743173450232</v>
      </c>
      <c r="L17" s="22">
        <v>5.3160466582085064</v>
      </c>
      <c r="M17" s="23">
        <f t="shared" si="1"/>
        <v>6.2358777281653351E-2</v>
      </c>
      <c r="N17" s="24">
        <f t="shared" si="2"/>
        <v>0.94655924788781876</v>
      </c>
      <c r="O17" s="61">
        <v>67</v>
      </c>
      <c r="P17" s="22">
        <v>75</v>
      </c>
      <c r="Q17" s="24">
        <f t="shared" si="3"/>
        <v>1.1194029850746268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0</v>
      </c>
      <c r="I18" s="42">
        <f t="shared" ref="I18:L18" ca="1" si="4">OFFSET(I18,-MATCH("PROYECTOS",$A$8:$A$18,0)-1,0)-(OFFSET(I18,-MATCH("PROYECTOS",$A$8:$A$18,0),0))</f>
        <v>0</v>
      </c>
      <c r="J18" s="42">
        <f t="shared" ca="1" si="4"/>
        <v>0</v>
      </c>
      <c r="K18" s="42">
        <f t="shared" ca="1" si="4"/>
        <v>0</v>
      </c>
      <c r="L18" s="42">
        <f t="shared" ca="1" si="4"/>
        <v>0</v>
      </c>
      <c r="M18" s="44">
        <f t="shared" ca="1" si="1"/>
        <v>0</v>
      </c>
      <c r="N18" s="45">
        <f t="shared" ca="1" si="2"/>
        <v>0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101</v>
      </c>
      <c r="B1" s="48" t="s">
        <v>232</v>
      </c>
      <c r="C1" s="47" t="s">
        <v>62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2014</v>
      </c>
      <c r="L2" s="1" t="s">
        <v>2040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301.73030299999999</v>
      </c>
      <c r="E6" s="15">
        <f ca="1">SUM(E7:OFFSET(E7,50,0))</f>
        <v>534.58838999999978</v>
      </c>
      <c r="F6" s="15">
        <f ca="1">SUM(F7:OFFSET(F7,50,0))</f>
        <v>410.14199909849532</v>
      </c>
      <c r="G6" s="15">
        <f ca="1">SUM(G7:OFFSET(G7,50,0))</f>
        <v>147.75231859650287</v>
      </c>
      <c r="H6" s="15">
        <f ca="1">SUM(H7:OFFSET(H7,50,0))</f>
        <v>262.38968050199247</v>
      </c>
      <c r="I6" s="16">
        <f ca="1">IFERROR(G6/E6,0)</f>
        <v>0.27638519908092829</v>
      </c>
      <c r="J6" s="17">
        <f ca="1">IFERROR(SUM(G6,H6)/E6,0)</f>
        <v>0.76721082382371897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0.90741000000000005</v>
      </c>
      <c r="E7" s="22">
        <v>5.0414310000000011</v>
      </c>
      <c r="F7" s="22">
        <f t="shared" ref="F7:F31" si="0">SUM(G7,H7)</f>
        <v>4.5051609915099107</v>
      </c>
      <c r="G7" s="22">
        <v>0.78600274366908707</v>
      </c>
      <c r="H7" s="22">
        <v>3.7191582478408236</v>
      </c>
      <c r="I7" s="23">
        <f t="shared" ref="I7:I31" si="1">IFERROR(G7/E7,0)</f>
        <v>0.15590865840851276</v>
      </c>
      <c r="J7" s="24">
        <f t="shared" ref="J7:J31" si="2">IFERROR(SUM(G7,H7)/E7,0)</f>
        <v>0.8936274227515778</v>
      </c>
      <c r="K7" s="5"/>
      <c r="L7" t="s">
        <v>259</v>
      </c>
      <c r="M7" s="6">
        <v>4.9336744646770967</v>
      </c>
      <c r="N7" s="72">
        <v>0.94290922641885244</v>
      </c>
    </row>
    <row r="8" spans="1:14" x14ac:dyDescent="0.25">
      <c r="A8" s="18"/>
      <c r="B8" s="51">
        <v>2</v>
      </c>
      <c r="C8" s="20" t="s">
        <v>245</v>
      </c>
      <c r="D8" s="21">
        <v>3.2473449999999993</v>
      </c>
      <c r="E8" s="22">
        <v>15.118505999999998</v>
      </c>
      <c r="F8" s="22">
        <f t="shared" si="0"/>
        <v>11.255936565081356</v>
      </c>
      <c r="G8" s="22">
        <v>3.9063269235630287</v>
      </c>
      <c r="H8" s="22">
        <v>7.3496096415183274</v>
      </c>
      <c r="I8" s="23">
        <f t="shared" si="1"/>
        <v>0.25838048571486028</v>
      </c>
      <c r="J8" s="24">
        <f t="shared" si="2"/>
        <v>0.74451381406875505</v>
      </c>
      <c r="K8" s="5"/>
      <c r="L8" t="s">
        <v>267</v>
      </c>
      <c r="M8" s="6">
        <v>1.1967922763651586</v>
      </c>
      <c r="N8" s="72">
        <v>0.90401656696976396</v>
      </c>
    </row>
    <row r="9" spans="1:14" x14ac:dyDescent="0.25">
      <c r="A9" s="18"/>
      <c r="B9" s="51">
        <v>3</v>
      </c>
      <c r="C9" s="20" t="s">
        <v>246</v>
      </c>
      <c r="D9" s="21">
        <v>6.3357280000000005</v>
      </c>
      <c r="E9" s="22">
        <v>12.970790999999997</v>
      </c>
      <c r="F9" s="22">
        <f t="shared" si="0"/>
        <v>10.054718602504458</v>
      </c>
      <c r="G9" s="22">
        <v>1.0461427770933369</v>
      </c>
      <c r="H9" s="22">
        <v>9.0085758254111212</v>
      </c>
      <c r="I9" s="23">
        <f t="shared" si="1"/>
        <v>8.065373785556619E-2</v>
      </c>
      <c r="J9" s="24">
        <f t="shared" si="2"/>
        <v>0.77518160631101529</v>
      </c>
      <c r="K9" s="5"/>
      <c r="L9" t="s">
        <v>250</v>
      </c>
      <c r="M9" s="6">
        <v>11.959866853827407</v>
      </c>
      <c r="N9" s="72">
        <v>0.90332992217963282</v>
      </c>
    </row>
    <row r="10" spans="1:14" x14ac:dyDescent="0.25">
      <c r="A10" s="18"/>
      <c r="B10" s="51">
        <v>4</v>
      </c>
      <c r="C10" s="20" t="s">
        <v>247</v>
      </c>
      <c r="D10" s="21">
        <v>19.197000000000003</v>
      </c>
      <c r="E10" s="22">
        <v>51.890824999999992</v>
      </c>
      <c r="F10" s="22">
        <f t="shared" si="0"/>
        <v>29.786857048311731</v>
      </c>
      <c r="G10" s="22">
        <v>7.7322026092024316</v>
      </c>
      <c r="H10" s="22">
        <v>22.054654439109299</v>
      </c>
      <c r="I10" s="23">
        <f t="shared" si="1"/>
        <v>0.14900905139208007</v>
      </c>
      <c r="J10" s="24">
        <f t="shared" si="2"/>
        <v>0.57402935968568114</v>
      </c>
      <c r="K10" s="5"/>
      <c r="L10" t="s">
        <v>251</v>
      </c>
      <c r="M10" s="6">
        <v>44.890206524904897</v>
      </c>
      <c r="N10" s="72">
        <v>0.90004995314217739</v>
      </c>
    </row>
    <row r="11" spans="1:14" x14ac:dyDescent="0.25">
      <c r="A11" s="18"/>
      <c r="B11" s="51">
        <v>5</v>
      </c>
      <c r="C11" s="20" t="s">
        <v>248</v>
      </c>
      <c r="D11" s="21">
        <v>1.237276</v>
      </c>
      <c r="E11" s="22">
        <v>4.1996959999999994</v>
      </c>
      <c r="F11" s="22">
        <f t="shared" si="0"/>
        <v>3.4342768297385646</v>
      </c>
      <c r="G11" s="22">
        <v>0.63172531243617414</v>
      </c>
      <c r="H11" s="22">
        <v>2.8025515173023905</v>
      </c>
      <c r="I11" s="23">
        <f t="shared" si="1"/>
        <v>0.15042167633947176</v>
      </c>
      <c r="J11" s="24">
        <f t="shared" si="2"/>
        <v>0.81774414856183997</v>
      </c>
      <c r="K11" s="5"/>
      <c r="L11" t="s">
        <v>244</v>
      </c>
      <c r="M11" s="6">
        <v>4.5051609915099107</v>
      </c>
      <c r="N11" s="72">
        <v>0.8936274227515778</v>
      </c>
    </row>
    <row r="12" spans="1:14" x14ac:dyDescent="0.25">
      <c r="A12" s="18"/>
      <c r="B12" s="51">
        <v>6</v>
      </c>
      <c r="C12" s="20" t="s">
        <v>249</v>
      </c>
      <c r="D12" s="21">
        <v>10.919577</v>
      </c>
      <c r="E12" s="22">
        <v>17.863807000000001</v>
      </c>
      <c r="F12" s="22">
        <f t="shared" si="0"/>
        <v>12.185657096612886</v>
      </c>
      <c r="G12" s="22">
        <v>4.1792413250368554</v>
      </c>
      <c r="H12" s="22">
        <v>8.0064157715760302</v>
      </c>
      <c r="I12" s="23">
        <f t="shared" si="1"/>
        <v>0.23395020585683976</v>
      </c>
      <c r="J12" s="24">
        <f t="shared" si="2"/>
        <v>0.68214222738819807</v>
      </c>
      <c r="K12" s="5"/>
      <c r="L12" t="s">
        <v>261</v>
      </c>
      <c r="M12" s="6">
        <v>3.3332675776728138</v>
      </c>
      <c r="N12" s="72">
        <v>0.88255111135397424</v>
      </c>
    </row>
    <row r="13" spans="1:14" x14ac:dyDescent="0.25">
      <c r="A13" s="18"/>
      <c r="B13" s="51">
        <v>7</v>
      </c>
      <c r="C13" s="20" t="s">
        <v>250</v>
      </c>
      <c r="D13" s="21">
        <v>6.6880610000000003</v>
      </c>
      <c r="E13" s="22">
        <v>13.239755000000002</v>
      </c>
      <c r="F13" s="22">
        <f t="shared" si="0"/>
        <v>11.959866853827407</v>
      </c>
      <c r="G13" s="22">
        <v>2.316640351084061</v>
      </c>
      <c r="H13" s="22">
        <v>9.6432265027433459</v>
      </c>
      <c r="I13" s="23">
        <f t="shared" si="1"/>
        <v>0.17497607403490931</v>
      </c>
      <c r="J13" s="24">
        <f t="shared" si="2"/>
        <v>0.90332992217963282</v>
      </c>
      <c r="K13" s="5"/>
      <c r="L13" t="s">
        <v>260</v>
      </c>
      <c r="M13" s="6">
        <v>1.4174511964152141</v>
      </c>
      <c r="N13" s="72">
        <v>0.88030058341886008</v>
      </c>
    </row>
    <row r="14" spans="1:14" x14ac:dyDescent="0.25">
      <c r="A14" s="18"/>
      <c r="B14" s="51">
        <v>8</v>
      </c>
      <c r="C14" s="20" t="s">
        <v>251</v>
      </c>
      <c r="D14" s="21">
        <v>27.738679999999995</v>
      </c>
      <c r="E14" s="22">
        <v>49.875239000000001</v>
      </c>
      <c r="F14" s="22">
        <f t="shared" si="0"/>
        <v>44.890206524904897</v>
      </c>
      <c r="G14" s="22">
        <v>9.491005773859797</v>
      </c>
      <c r="H14" s="22">
        <v>35.3992007510451</v>
      </c>
      <c r="I14" s="23">
        <f t="shared" si="1"/>
        <v>0.19029494322543089</v>
      </c>
      <c r="J14" s="24">
        <f t="shared" si="2"/>
        <v>0.90004995314217739</v>
      </c>
      <c r="K14" s="5"/>
      <c r="L14" t="s">
        <v>258</v>
      </c>
      <c r="M14" s="6">
        <v>148.03518528552277</v>
      </c>
      <c r="N14" s="72">
        <v>0.86760959520401715</v>
      </c>
    </row>
    <row r="15" spans="1:14" x14ac:dyDescent="0.25">
      <c r="A15" s="18"/>
      <c r="B15" s="51">
        <v>9</v>
      </c>
      <c r="C15" s="20" t="s">
        <v>252</v>
      </c>
      <c r="D15" s="21">
        <v>11.836042000000001</v>
      </c>
      <c r="E15" s="22">
        <v>8.841016999999999</v>
      </c>
      <c r="F15" s="22">
        <f t="shared" si="0"/>
        <v>6.3485051894676872</v>
      </c>
      <c r="G15" s="22">
        <v>2.5030848987807985</v>
      </c>
      <c r="H15" s="22">
        <v>3.8454202906868886</v>
      </c>
      <c r="I15" s="23">
        <f t="shared" si="1"/>
        <v>0.28312182849335082</v>
      </c>
      <c r="J15" s="24">
        <f t="shared" si="2"/>
        <v>0.71807408462936873</v>
      </c>
      <c r="K15" s="5"/>
      <c r="L15" t="s">
        <v>248</v>
      </c>
      <c r="M15" s="6">
        <v>3.4342768297385646</v>
      </c>
      <c r="N15" s="72">
        <v>0.81774414856183997</v>
      </c>
    </row>
    <row r="16" spans="1:14" x14ac:dyDescent="0.25">
      <c r="A16" s="18"/>
      <c r="B16" s="51">
        <v>10</v>
      </c>
      <c r="C16" s="20" t="s">
        <v>253</v>
      </c>
      <c r="D16" s="21">
        <v>0.65180099999999996</v>
      </c>
      <c r="E16" s="22">
        <v>10.422685</v>
      </c>
      <c r="F16" s="22">
        <f t="shared" si="0"/>
        <v>8.0514661609959148</v>
      </c>
      <c r="G16" s="22">
        <v>1.062095299581415</v>
      </c>
      <c r="H16" s="22">
        <v>6.9893708614144998</v>
      </c>
      <c r="I16" s="23">
        <f t="shared" si="1"/>
        <v>0.10190227370216169</v>
      </c>
      <c r="J16" s="24">
        <f t="shared" si="2"/>
        <v>0.7724944350708014</v>
      </c>
      <c r="K16" s="5"/>
      <c r="L16" t="s">
        <v>263</v>
      </c>
      <c r="M16" s="6">
        <v>17.700067578793096</v>
      </c>
      <c r="N16" s="72">
        <v>0.80540547773708937</v>
      </c>
    </row>
    <row r="17" spans="1:14" x14ac:dyDescent="0.25">
      <c r="A17" s="18"/>
      <c r="B17" s="51">
        <v>11</v>
      </c>
      <c r="C17" s="20" t="s">
        <v>254</v>
      </c>
      <c r="D17" s="21">
        <v>6.5722539999999992</v>
      </c>
      <c r="E17" s="22">
        <v>19.550521</v>
      </c>
      <c r="F17" s="22">
        <f t="shared" si="0"/>
        <v>15.389429830669542</v>
      </c>
      <c r="G17" s="22">
        <v>7.6353028678713599</v>
      </c>
      <c r="H17" s="22">
        <v>7.7541269627981819</v>
      </c>
      <c r="I17" s="23">
        <f t="shared" si="1"/>
        <v>0.39054216856273855</v>
      </c>
      <c r="J17" s="24">
        <f t="shared" si="2"/>
        <v>0.78716213397430901</v>
      </c>
      <c r="K17" s="5"/>
      <c r="L17" t="s">
        <v>254</v>
      </c>
      <c r="M17" s="6">
        <v>15.389429830669542</v>
      </c>
      <c r="N17" s="72">
        <v>0.78716213397430901</v>
      </c>
    </row>
    <row r="18" spans="1:14" x14ac:dyDescent="0.25">
      <c r="A18" s="18"/>
      <c r="B18" s="51">
        <v>12</v>
      </c>
      <c r="C18" s="20" t="s">
        <v>255</v>
      </c>
      <c r="D18" s="21">
        <v>3.5036250000000004</v>
      </c>
      <c r="E18" s="22">
        <v>6.7280689999999979</v>
      </c>
      <c r="F18" s="22">
        <f t="shared" si="0"/>
        <v>4.9870163773211402</v>
      </c>
      <c r="G18" s="22">
        <v>1.2703791183353133</v>
      </c>
      <c r="H18" s="22">
        <v>3.716637258985827</v>
      </c>
      <c r="I18" s="23">
        <f t="shared" si="1"/>
        <v>0.18881778981982997</v>
      </c>
      <c r="J18" s="24">
        <f t="shared" si="2"/>
        <v>0.7412255102201154</v>
      </c>
      <c r="K18" s="5"/>
      <c r="L18" t="s">
        <v>246</v>
      </c>
      <c r="M18" s="6">
        <v>10.054718602504458</v>
      </c>
      <c r="N18" s="72">
        <v>0.77518160631101529</v>
      </c>
    </row>
    <row r="19" spans="1:14" x14ac:dyDescent="0.25">
      <c r="A19" s="18"/>
      <c r="B19" s="51">
        <v>13</v>
      </c>
      <c r="C19" s="20" t="s">
        <v>256</v>
      </c>
      <c r="D19" s="21">
        <v>6.9395480000000012</v>
      </c>
      <c r="E19" s="22">
        <v>21.309871999999995</v>
      </c>
      <c r="F19" s="22">
        <f t="shared" si="0"/>
        <v>15.939272383337084</v>
      </c>
      <c r="G19" s="22">
        <v>3.7547086354970816</v>
      </c>
      <c r="H19" s="22">
        <v>12.184563747840002</v>
      </c>
      <c r="I19" s="23">
        <f t="shared" si="1"/>
        <v>0.17619573855239873</v>
      </c>
      <c r="J19" s="24">
        <f t="shared" si="2"/>
        <v>0.74797597955243877</v>
      </c>
      <c r="K19" s="5"/>
      <c r="L19" t="s">
        <v>253</v>
      </c>
      <c r="M19" s="6">
        <v>8.0514661609959148</v>
      </c>
      <c r="N19" s="72">
        <v>0.7724944350708014</v>
      </c>
    </row>
    <row r="20" spans="1:14" x14ac:dyDescent="0.25">
      <c r="A20" s="18"/>
      <c r="B20" s="51">
        <v>14</v>
      </c>
      <c r="C20" s="20" t="s">
        <v>257</v>
      </c>
      <c r="D20" s="21">
        <v>35.93956</v>
      </c>
      <c r="E20" s="22">
        <v>15.730719000000002</v>
      </c>
      <c r="F20" s="22">
        <f t="shared" si="0"/>
        <v>4.5729733931342071</v>
      </c>
      <c r="G20" s="22">
        <v>2.114332030650985</v>
      </c>
      <c r="H20" s="22">
        <v>2.4586413624832226</v>
      </c>
      <c r="I20" s="23">
        <f t="shared" si="1"/>
        <v>0.13440784433635772</v>
      </c>
      <c r="J20" s="24">
        <f t="shared" si="2"/>
        <v>0.29070339334992928</v>
      </c>
      <c r="K20" s="5"/>
      <c r="L20" t="s">
        <v>256</v>
      </c>
      <c r="M20" s="6">
        <v>15.939272383337084</v>
      </c>
      <c r="N20" s="72">
        <v>0.74797597955243877</v>
      </c>
    </row>
    <row r="21" spans="1:14" x14ac:dyDescent="0.25">
      <c r="A21" s="18"/>
      <c r="B21" s="51">
        <v>15</v>
      </c>
      <c r="C21" s="20" t="s">
        <v>258</v>
      </c>
      <c r="D21" s="21">
        <v>113.31133600000001</v>
      </c>
      <c r="E21" s="22">
        <v>170.62419099999985</v>
      </c>
      <c r="F21" s="22">
        <f t="shared" si="0"/>
        <v>148.03518528552277</v>
      </c>
      <c r="G21" s="22">
        <v>79.178305710796081</v>
      </c>
      <c r="H21" s="22">
        <v>68.85687957472669</v>
      </c>
      <c r="I21" s="23">
        <f t="shared" si="1"/>
        <v>0.46405087840560749</v>
      </c>
      <c r="J21" s="24">
        <f t="shared" si="2"/>
        <v>0.86760959520401715</v>
      </c>
      <c r="K21" s="5"/>
      <c r="L21" t="s">
        <v>245</v>
      </c>
      <c r="M21" s="6">
        <v>11.255936565081356</v>
      </c>
      <c r="N21" s="72">
        <v>0.74451381406875505</v>
      </c>
    </row>
    <row r="22" spans="1:14" x14ac:dyDescent="0.25">
      <c r="A22" s="18"/>
      <c r="B22" s="51">
        <v>16</v>
      </c>
      <c r="C22" s="20" t="s">
        <v>259</v>
      </c>
      <c r="D22" s="21">
        <v>9.083452000000003</v>
      </c>
      <c r="E22" s="22">
        <v>5.2323959999999987</v>
      </c>
      <c r="F22" s="22">
        <f t="shared" si="0"/>
        <v>4.9336744646770967</v>
      </c>
      <c r="G22" s="22">
        <v>0.44295595145013067</v>
      </c>
      <c r="H22" s="22">
        <v>4.490718513226966</v>
      </c>
      <c r="I22" s="23">
        <f t="shared" si="1"/>
        <v>8.4656427275407051E-2</v>
      </c>
      <c r="J22" s="24">
        <f t="shared" si="2"/>
        <v>0.94290922641885244</v>
      </c>
      <c r="K22" s="5"/>
      <c r="L22" t="s">
        <v>268</v>
      </c>
      <c r="M22" s="6">
        <v>3.3512300196692877</v>
      </c>
      <c r="N22" s="72">
        <v>0.74152494053809359</v>
      </c>
    </row>
    <row r="23" spans="1:14" x14ac:dyDescent="0.25">
      <c r="A23" s="18"/>
      <c r="B23" s="51">
        <v>17</v>
      </c>
      <c r="C23" s="20" t="s">
        <v>260</v>
      </c>
      <c r="D23" s="21">
        <v>0.36627300000000007</v>
      </c>
      <c r="E23" s="22">
        <v>1.6101899999999998</v>
      </c>
      <c r="F23" s="22">
        <f t="shared" si="0"/>
        <v>1.4174511964152141</v>
      </c>
      <c r="G23" s="22">
        <v>0.66336409514769912</v>
      </c>
      <c r="H23" s="22">
        <v>0.75408710126751499</v>
      </c>
      <c r="I23" s="23">
        <f t="shared" si="1"/>
        <v>0.41197876967792574</v>
      </c>
      <c r="J23" s="24">
        <f t="shared" si="2"/>
        <v>0.88030058341886008</v>
      </c>
      <c r="K23" s="5"/>
      <c r="L23" t="s">
        <v>255</v>
      </c>
      <c r="M23" s="6">
        <v>4.9870163773211402</v>
      </c>
      <c r="N23" s="72">
        <v>0.7412255102201154</v>
      </c>
    </row>
    <row r="24" spans="1:14" x14ac:dyDescent="0.25">
      <c r="A24" s="18"/>
      <c r="B24" s="51">
        <v>18</v>
      </c>
      <c r="C24" s="20" t="s">
        <v>261</v>
      </c>
      <c r="D24" s="21">
        <v>3.9668360000000003</v>
      </c>
      <c r="E24" s="22">
        <v>3.7768549999999994</v>
      </c>
      <c r="F24" s="22">
        <f t="shared" si="0"/>
        <v>3.3332675776728138</v>
      </c>
      <c r="G24" s="22">
        <v>0.83495695979945594</v>
      </c>
      <c r="H24" s="22">
        <v>2.4983106178733578</v>
      </c>
      <c r="I24" s="23">
        <f t="shared" si="1"/>
        <v>0.22107201886211042</v>
      </c>
      <c r="J24" s="24">
        <f t="shared" si="2"/>
        <v>0.88255111135397424</v>
      </c>
      <c r="K24" s="5"/>
      <c r="L24" t="s">
        <v>264</v>
      </c>
      <c r="M24" s="6">
        <v>29.800650300553404</v>
      </c>
      <c r="N24" s="72">
        <v>0.71850382560106885</v>
      </c>
    </row>
    <row r="25" spans="1:14" x14ac:dyDescent="0.25">
      <c r="A25" s="18"/>
      <c r="B25" s="51">
        <v>19</v>
      </c>
      <c r="C25" s="20" t="s">
        <v>262</v>
      </c>
      <c r="D25" s="21">
        <v>0.72879899999999997</v>
      </c>
      <c r="E25" s="22">
        <v>13.001660999999997</v>
      </c>
      <c r="F25" s="22">
        <f t="shared" si="0"/>
        <v>5.3434289060642186</v>
      </c>
      <c r="G25" s="22">
        <v>0.36296705045970157</v>
      </c>
      <c r="H25" s="22">
        <v>4.980461855604517</v>
      </c>
      <c r="I25" s="23">
        <f t="shared" si="1"/>
        <v>2.7916975412580106E-2</v>
      </c>
      <c r="J25" s="24">
        <f t="shared" si="2"/>
        <v>0.41098048211410987</v>
      </c>
      <c r="K25" s="5"/>
      <c r="L25" t="s">
        <v>252</v>
      </c>
      <c r="M25" s="6">
        <v>6.3485051894676872</v>
      </c>
      <c r="N25" s="72">
        <v>0.71807408462936873</v>
      </c>
    </row>
    <row r="26" spans="1:14" x14ac:dyDescent="0.25">
      <c r="A26" s="18"/>
      <c r="B26" s="51">
        <v>20</v>
      </c>
      <c r="C26" s="20" t="s">
        <v>263</v>
      </c>
      <c r="D26" s="21">
        <v>6.5638719999999982</v>
      </c>
      <c r="E26" s="22">
        <v>21.976592</v>
      </c>
      <c r="F26" s="22">
        <f t="shared" si="0"/>
        <v>17.700067578793096</v>
      </c>
      <c r="G26" s="22">
        <v>6.5013551298470702</v>
      </c>
      <c r="H26" s="22">
        <v>11.198712448946026</v>
      </c>
      <c r="I26" s="23">
        <f t="shared" si="1"/>
        <v>0.29583090635013248</v>
      </c>
      <c r="J26" s="24">
        <f t="shared" si="2"/>
        <v>0.80540547773708937</v>
      </c>
      <c r="K26" s="5"/>
      <c r="L26" t="s">
        <v>266</v>
      </c>
      <c r="M26" s="6">
        <v>6.017449884871894</v>
      </c>
      <c r="N26" s="72">
        <v>0.71374719805150955</v>
      </c>
    </row>
    <row r="27" spans="1:14" x14ac:dyDescent="0.25">
      <c r="A27" s="18"/>
      <c r="B27" s="51">
        <v>21</v>
      </c>
      <c r="C27" s="20" t="s">
        <v>264</v>
      </c>
      <c r="D27" s="21">
        <v>13.754392999999995</v>
      </c>
      <c r="E27" s="22">
        <v>41.475979999999979</v>
      </c>
      <c r="F27" s="22">
        <f t="shared" si="0"/>
        <v>29.800650300553404</v>
      </c>
      <c r="G27" s="22">
        <v>6.125501855725819</v>
      </c>
      <c r="H27" s="22">
        <v>23.675148444827585</v>
      </c>
      <c r="I27" s="23">
        <f t="shared" si="1"/>
        <v>0.14768793542011116</v>
      </c>
      <c r="J27" s="24">
        <f t="shared" si="2"/>
        <v>0.71850382560106885</v>
      </c>
      <c r="K27" s="5"/>
      <c r="L27" t="s">
        <v>249</v>
      </c>
      <c r="M27" s="6">
        <v>12.185657096612886</v>
      </c>
      <c r="N27" s="72">
        <v>0.68214222738819807</v>
      </c>
    </row>
    <row r="28" spans="1:14" x14ac:dyDescent="0.25">
      <c r="A28" s="18"/>
      <c r="B28" s="51">
        <v>22</v>
      </c>
      <c r="C28" s="20" t="s">
        <v>265</v>
      </c>
      <c r="D28" s="21">
        <v>5.0211550000000003</v>
      </c>
      <c r="E28" s="22">
        <v>9.8335689999999953</v>
      </c>
      <c r="F28" s="22">
        <f t="shared" si="0"/>
        <v>5.6514577604735905</v>
      </c>
      <c r="G28" s="22">
        <v>2.6300264433957636</v>
      </c>
      <c r="H28" s="22">
        <v>3.0214313170778269</v>
      </c>
      <c r="I28" s="23">
        <f t="shared" si="1"/>
        <v>0.26745390645001471</v>
      </c>
      <c r="J28" s="24">
        <f t="shared" si="2"/>
        <v>0.57471074443811732</v>
      </c>
      <c r="K28" s="5"/>
      <c r="L28" t="s">
        <v>265</v>
      </c>
      <c r="M28" s="6">
        <v>5.6514577604735905</v>
      </c>
      <c r="N28" s="72">
        <v>0.57471074443811732</v>
      </c>
    </row>
    <row r="29" spans="1:14" x14ac:dyDescent="0.25">
      <c r="A29" s="18"/>
      <c r="B29" s="51">
        <v>23</v>
      </c>
      <c r="C29" s="20" t="s">
        <v>266</v>
      </c>
      <c r="D29" s="21">
        <v>3.8898520000000003</v>
      </c>
      <c r="E29" s="22">
        <v>8.4307859999999994</v>
      </c>
      <c r="F29" s="22">
        <f t="shared" si="0"/>
        <v>6.017449884871894</v>
      </c>
      <c r="G29" s="22">
        <v>0.33978086726710899</v>
      </c>
      <c r="H29" s="22">
        <v>5.677669017604785</v>
      </c>
      <c r="I29" s="23">
        <f t="shared" si="1"/>
        <v>4.0302394968524766E-2</v>
      </c>
      <c r="J29" s="24">
        <f t="shared" si="2"/>
        <v>0.71374719805150955</v>
      </c>
      <c r="K29" s="5"/>
      <c r="L29" t="s">
        <v>247</v>
      </c>
      <c r="M29" s="6">
        <v>29.786857048311731</v>
      </c>
      <c r="N29" s="72">
        <v>0.57402935968568114</v>
      </c>
    </row>
    <row r="30" spans="1:14" x14ac:dyDescent="0.25">
      <c r="A30" s="18"/>
      <c r="B30" s="51">
        <v>24</v>
      </c>
      <c r="C30" s="20" t="s">
        <v>267</v>
      </c>
      <c r="D30" s="21">
        <v>1.0996109999999997</v>
      </c>
      <c r="E30" s="22">
        <v>1.323861</v>
      </c>
      <c r="F30" s="22">
        <f t="shared" si="0"/>
        <v>1.1967922763651586</v>
      </c>
      <c r="G30" s="22">
        <v>0.63211879640584812</v>
      </c>
      <c r="H30" s="22">
        <v>0.5646734799593105</v>
      </c>
      <c r="I30" s="23">
        <f t="shared" si="1"/>
        <v>0.47748124342800952</v>
      </c>
      <c r="J30" s="24">
        <f t="shared" si="2"/>
        <v>0.90401656696976396</v>
      </c>
      <c r="K30" s="5"/>
      <c r="L30" t="s">
        <v>262</v>
      </c>
      <c r="M30" s="6">
        <v>5.3434289060642186</v>
      </c>
      <c r="N30" s="72">
        <v>0.41098048211410987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2.230817</v>
      </c>
      <c r="E31" s="29">
        <v>4.5193760000000003</v>
      </c>
      <c r="F31" s="29">
        <f t="shared" si="0"/>
        <v>3.3512300196692877</v>
      </c>
      <c r="G31" s="29">
        <v>1.6117950695464742</v>
      </c>
      <c r="H31" s="29">
        <v>1.7394349501228135</v>
      </c>
      <c r="I31" s="30">
        <f t="shared" si="1"/>
        <v>0.35664106494933684</v>
      </c>
      <c r="J31" s="31">
        <f t="shared" si="2"/>
        <v>0.74152494053809359</v>
      </c>
      <c r="K31" s="5"/>
      <c r="L31" t="s">
        <v>257</v>
      </c>
      <c r="M31" s="6">
        <v>4.5729733931342071</v>
      </c>
      <c r="N31" s="72">
        <v>0.29070339334992928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A27" sqref="A27:J2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101</v>
      </c>
      <c r="B1" s="53" t="s">
        <v>232</v>
      </c>
      <c r="C1" s="47" t="s">
        <v>62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2015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301.73030299999999</v>
      </c>
      <c r="E6" s="15">
        <v>534.58838999999978</v>
      </c>
      <c r="F6" s="15">
        <v>410.14199909849532</v>
      </c>
      <c r="G6" s="15">
        <v>147.75231859650287</v>
      </c>
      <c r="H6" s="15">
        <v>262.38968050199247</v>
      </c>
      <c r="I6" s="16">
        <v>0.27638519908092829</v>
      </c>
      <c r="J6" s="17">
        <v>0.76721082382371897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155.22619500000008</v>
      </c>
      <c r="E7" s="36">
        <f ca="1">SUM(E8:OFFSET(E6,MATCH("GOBIERNOS REGIONALES",$A$8:$A$50,0),0))</f>
        <v>151.44752500000001</v>
      </c>
      <c r="F7" s="36">
        <f ca="1">SUM(F8:OFFSET(F6,MATCH("GOBIERNOS REGIONALES",$A$8:$A$50,0),0))</f>
        <v>137.88823045915069</v>
      </c>
      <c r="G7" s="36">
        <f ca="1">SUM(G8:OFFSET(G6,MATCH("GOBIERNOS REGIONALES",$A$8:$A$50,0),0))</f>
        <v>75.642168849314061</v>
      </c>
      <c r="H7" s="36">
        <f ca="1">SUM(H8:OFFSET(H6,MATCH("GOBIERNOS REGIONALES",$A$8:$A$50,0),0))</f>
        <v>62.246061609836644</v>
      </c>
      <c r="I7" s="37">
        <f ca="1">IFERROR(G7/E7,0)</f>
        <v>0.49946124143867027</v>
      </c>
      <c r="J7" s="38">
        <f ca="1">IFERROR(SUM(G7,H7)/E7,0)</f>
        <v>0.91046869507541095</v>
      </c>
      <c r="K7" s="5"/>
    </row>
    <row r="8" spans="1:11" x14ac:dyDescent="0.25">
      <c r="A8" s="18"/>
      <c r="B8" s="19">
        <v>342</v>
      </c>
      <c r="C8" s="20" t="s">
        <v>159</v>
      </c>
      <c r="D8" s="21">
        <v>155.22619500000008</v>
      </c>
      <c r="E8" s="22">
        <v>151.44752500000001</v>
      </c>
      <c r="F8" s="22">
        <f t="shared" ref="F8:F28" si="0">SUM(G8,H8)</f>
        <v>137.88823045915069</v>
      </c>
      <c r="G8" s="22">
        <v>75.642168849314061</v>
      </c>
      <c r="H8" s="22">
        <v>62.246061609836644</v>
      </c>
      <c r="I8" s="23">
        <f t="shared" ref="I8:I28" si="1">IFERROR(G8/E8,0)</f>
        <v>0.49946124143867027</v>
      </c>
      <c r="J8" s="24">
        <f t="shared" ref="J8:J28" si="2">IFERROR(SUM(G8,H8)/E8,0)</f>
        <v>0.91046869507541095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20.143667000000001</v>
      </c>
      <c r="E9" s="36">
        <f ca="1">SUM(E10:OFFSET(E8,(MATCH("GOBIERNOS LOCALES",$A$8:$A$50,0)-MATCH("GOBIERNOS REGIONALES",$A$8:$A$50,0)),0))</f>
        <v>40.554726000000002</v>
      </c>
      <c r="F9" s="36">
        <f ca="1">SUM(F10:OFFSET(F8,(MATCH("GOBIERNOS LOCALES",$A$8:$A$50,0)-MATCH("GOBIERNOS REGIONALES",$A$8:$A$50,0)),0))</f>
        <v>26.981677168178734</v>
      </c>
      <c r="G9" s="36">
        <f ca="1">SUM(G10:OFFSET(G8,(MATCH("GOBIERNOS LOCALES",$A$8:$A$50,0)-MATCH("GOBIERNOS REGIONALES",$A$8:$A$50,0)),0))</f>
        <v>7.3063228937520535</v>
      </c>
      <c r="H9" s="36">
        <f ca="1">SUM(H10:OFFSET(H8,(MATCH("GOBIERNOS LOCALES",$A$8:$A$50,0)-MATCH("GOBIERNOS REGIONALES",$A$8:$A$50,0)),0))</f>
        <v>19.675354274426681</v>
      </c>
      <c r="I9" s="37">
        <f t="shared" ca="1" si="1"/>
        <v>0.18015959209666596</v>
      </c>
      <c r="J9" s="38">
        <f t="shared" ca="1" si="2"/>
        <v>0.66531523769088552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0.49520999999999998</v>
      </c>
      <c r="E10" s="22">
        <v>3.3681179999999991</v>
      </c>
      <c r="F10" s="22">
        <f t="shared" si="0"/>
        <v>3.0506091259885579</v>
      </c>
      <c r="G10" s="22">
        <v>0.34528735862113535</v>
      </c>
      <c r="H10" s="22">
        <v>2.7053217673674226</v>
      </c>
      <c r="I10" s="23">
        <f t="shared" si="1"/>
        <v>0.10251640786371957</v>
      </c>
      <c r="J10" s="24">
        <f t="shared" si="2"/>
        <v>0.90573107177021672</v>
      </c>
      <c r="K10" s="5"/>
    </row>
    <row r="11" spans="1:11" x14ac:dyDescent="0.25">
      <c r="A11" s="18"/>
      <c r="B11" s="19">
        <v>442</v>
      </c>
      <c r="C11" s="20" t="s">
        <v>207</v>
      </c>
      <c r="D11" s="21">
        <v>5.1270170000000004</v>
      </c>
      <c r="E11" s="22">
        <v>4.2770100000000006</v>
      </c>
      <c r="F11" s="22">
        <f t="shared" si="0"/>
        <v>4.2555960032041185</v>
      </c>
      <c r="G11" s="22">
        <v>0.37602349987719208</v>
      </c>
      <c r="H11" s="22">
        <v>3.8795725033269264</v>
      </c>
      <c r="I11" s="23">
        <f t="shared" si="1"/>
        <v>8.7917376830353916E-2</v>
      </c>
      <c r="J11" s="24">
        <f t="shared" si="2"/>
        <v>0.99499323200182321</v>
      </c>
      <c r="K11" s="5"/>
    </row>
    <row r="12" spans="1:11" x14ac:dyDescent="0.25">
      <c r="A12" s="18"/>
      <c r="B12" s="19">
        <v>446</v>
      </c>
      <c r="C12" s="20" t="s">
        <v>211</v>
      </c>
      <c r="D12" s="21">
        <v>0</v>
      </c>
      <c r="E12" s="22">
        <v>4.3924090000000007</v>
      </c>
      <c r="F12" s="22">
        <f t="shared" si="0"/>
        <v>3.9067918094806373</v>
      </c>
      <c r="G12" s="22">
        <v>0.5252407225780189</v>
      </c>
      <c r="H12" s="22">
        <v>3.3815510869026184</v>
      </c>
      <c r="I12" s="23">
        <f t="shared" si="1"/>
        <v>0.11957919277963842</v>
      </c>
      <c r="J12" s="24">
        <f t="shared" si="2"/>
        <v>0.88944171853774012</v>
      </c>
      <c r="K12" s="5"/>
    </row>
    <row r="13" spans="1:11" x14ac:dyDescent="0.25">
      <c r="A13" s="18"/>
      <c r="B13" s="19">
        <v>447</v>
      </c>
      <c r="C13" s="20" t="s">
        <v>212</v>
      </c>
      <c r="D13" s="21">
        <v>8.5691609999999994</v>
      </c>
      <c r="E13" s="22">
        <v>2.295369</v>
      </c>
      <c r="F13" s="22">
        <f t="shared" si="0"/>
        <v>2.2953667212277651</v>
      </c>
      <c r="G13" s="22">
        <v>1.7931328527629375</v>
      </c>
      <c r="H13" s="22">
        <v>0.50223386846482754</v>
      </c>
      <c r="I13" s="23">
        <f t="shared" si="1"/>
        <v>0.78119590042513321</v>
      </c>
      <c r="J13" s="24">
        <f t="shared" si="2"/>
        <v>0.99999900723054336</v>
      </c>
      <c r="K13" s="5"/>
    </row>
    <row r="14" spans="1:11" x14ac:dyDescent="0.25">
      <c r="A14" s="18"/>
      <c r="B14" s="19">
        <v>448</v>
      </c>
      <c r="C14" s="20" t="s">
        <v>213</v>
      </c>
      <c r="D14" s="21">
        <v>0</v>
      </c>
      <c r="E14" s="22">
        <v>0.140432</v>
      </c>
      <c r="F14" s="22">
        <f t="shared" si="0"/>
        <v>0.13590043142903596</v>
      </c>
      <c r="G14" s="22">
        <v>5.9170999564230442E-2</v>
      </c>
      <c r="H14" s="22">
        <v>7.672943186480552E-2</v>
      </c>
      <c r="I14" s="23">
        <f t="shared" si="1"/>
        <v>0.42134983169242368</v>
      </c>
      <c r="J14" s="24">
        <f t="shared" si="2"/>
        <v>0.96773122528366728</v>
      </c>
      <c r="K14" s="5"/>
    </row>
    <row r="15" spans="1:11" x14ac:dyDescent="0.25">
      <c r="A15" s="18"/>
      <c r="B15" s="19">
        <v>449</v>
      </c>
      <c r="C15" s="20" t="s">
        <v>214</v>
      </c>
      <c r="D15" s="21">
        <v>0</v>
      </c>
      <c r="E15" s="22">
        <v>0.53316000000000008</v>
      </c>
      <c r="F15" s="22">
        <f t="shared" si="0"/>
        <v>0.49901868030428886</v>
      </c>
      <c r="G15" s="22">
        <v>3.2519590109586716E-2</v>
      </c>
      <c r="H15" s="22">
        <v>0.46649909019470215</v>
      </c>
      <c r="I15" s="23">
        <f t="shared" si="1"/>
        <v>6.0994054523195118E-2</v>
      </c>
      <c r="J15" s="24">
        <f t="shared" si="2"/>
        <v>0.93596421394007201</v>
      </c>
      <c r="K15" s="5"/>
    </row>
    <row r="16" spans="1:11" x14ac:dyDescent="0.25">
      <c r="A16" s="18"/>
      <c r="B16" s="19">
        <v>451</v>
      </c>
      <c r="C16" s="20" t="s">
        <v>216</v>
      </c>
      <c r="D16" s="21">
        <v>0</v>
      </c>
      <c r="E16" s="22">
        <v>0.29971300000000001</v>
      </c>
      <c r="F16" s="22">
        <f t="shared" si="0"/>
        <v>0.29971235990524292</v>
      </c>
      <c r="G16" s="22">
        <v>0</v>
      </c>
      <c r="H16" s="22">
        <v>0.29971235990524292</v>
      </c>
      <c r="I16" s="23">
        <f t="shared" si="1"/>
        <v>0</v>
      </c>
      <c r="J16" s="24">
        <f t="shared" si="2"/>
        <v>0.99999786430766402</v>
      </c>
      <c r="K16" s="5"/>
    </row>
    <row r="17" spans="1:11" x14ac:dyDescent="0.25">
      <c r="A17" s="18"/>
      <c r="B17" s="19">
        <v>452</v>
      </c>
      <c r="C17" s="20" t="s">
        <v>217</v>
      </c>
      <c r="D17" s="21">
        <v>6.8902000000000005E-2</v>
      </c>
      <c r="E17" s="22">
        <v>11.773166999999999</v>
      </c>
      <c r="F17" s="22">
        <f t="shared" si="0"/>
        <v>1.7591073078510817</v>
      </c>
      <c r="G17" s="22">
        <v>1.5751381813315675</v>
      </c>
      <c r="H17" s="22">
        <v>0.18396912651951425</v>
      </c>
      <c r="I17" s="23">
        <f t="shared" si="1"/>
        <v>0.13379052393732013</v>
      </c>
      <c r="J17" s="24">
        <f t="shared" si="2"/>
        <v>0.14941666145150934</v>
      </c>
      <c r="K17" s="5"/>
    </row>
    <row r="18" spans="1:11" x14ac:dyDescent="0.25">
      <c r="A18" s="18"/>
      <c r="B18" s="19">
        <v>453</v>
      </c>
      <c r="C18" s="20" t="s">
        <v>218</v>
      </c>
      <c r="D18" s="21">
        <v>0.90667900000000001</v>
      </c>
      <c r="E18" s="22">
        <v>1.0558E-2</v>
      </c>
      <c r="F18" s="22">
        <f t="shared" si="0"/>
        <v>1.0557699599303305E-2</v>
      </c>
      <c r="G18" s="22">
        <v>4.0742999408394098E-4</v>
      </c>
      <c r="H18" s="22">
        <v>1.0150269605219364E-2</v>
      </c>
      <c r="I18" s="23">
        <f t="shared" si="1"/>
        <v>3.8589694457656851E-2</v>
      </c>
      <c r="J18" s="24">
        <f t="shared" si="2"/>
        <v>0.99997154757561146</v>
      </c>
      <c r="K18" s="5"/>
    </row>
    <row r="19" spans="1:11" x14ac:dyDescent="0.25">
      <c r="A19" s="18"/>
      <c r="B19" s="19">
        <v>454</v>
      </c>
      <c r="C19" s="20" t="s">
        <v>219</v>
      </c>
      <c r="D19" s="21">
        <v>0</v>
      </c>
      <c r="E19" s="22">
        <v>8.3959999999999993E-2</v>
      </c>
      <c r="F19" s="22">
        <f t="shared" si="0"/>
        <v>8.3357489930093287E-2</v>
      </c>
      <c r="G19" s="22">
        <v>8.0830889753997326E-2</v>
      </c>
      <c r="H19" s="22">
        <v>2.5266001760959611E-3</v>
      </c>
      <c r="I19" s="23">
        <f t="shared" si="1"/>
        <v>0.96273094037633788</v>
      </c>
      <c r="J19" s="24">
        <f t="shared" si="2"/>
        <v>0.99282384385532751</v>
      </c>
      <c r="K19" s="5"/>
    </row>
    <row r="20" spans="1:11" x14ac:dyDescent="0.25">
      <c r="A20" s="18"/>
      <c r="B20" s="19">
        <v>455</v>
      </c>
      <c r="C20" s="20" t="s">
        <v>220</v>
      </c>
      <c r="D20" s="21">
        <v>0</v>
      </c>
      <c r="E20" s="22">
        <v>9.2499999999999999E-2</v>
      </c>
      <c r="F20" s="22">
        <f t="shared" si="0"/>
        <v>7.3311139480210841E-2</v>
      </c>
      <c r="G20" s="22">
        <v>1.1759999673813581E-2</v>
      </c>
      <c r="H20" s="22">
        <v>6.1551139806397259E-2</v>
      </c>
      <c r="I20" s="23">
        <f t="shared" si="1"/>
        <v>0.12713513160879547</v>
      </c>
      <c r="J20" s="24">
        <f t="shared" si="2"/>
        <v>0.79255285924552266</v>
      </c>
      <c r="K20" s="5"/>
    </row>
    <row r="21" spans="1:11" x14ac:dyDescent="0.25">
      <c r="A21" s="18"/>
      <c r="B21" s="19">
        <v>456</v>
      </c>
      <c r="C21" s="20" t="s">
        <v>221</v>
      </c>
      <c r="D21" s="21">
        <v>0</v>
      </c>
      <c r="E21" s="22">
        <v>0.51582700000000004</v>
      </c>
      <c r="F21" s="22">
        <f t="shared" si="0"/>
        <v>0.38620860129594803</v>
      </c>
      <c r="G21" s="22">
        <v>0</v>
      </c>
      <c r="H21" s="22">
        <v>0.38620860129594803</v>
      </c>
      <c r="I21" s="23">
        <f t="shared" si="1"/>
        <v>0</v>
      </c>
      <c r="J21" s="24">
        <f t="shared" si="2"/>
        <v>0.74871730501882994</v>
      </c>
      <c r="K21" s="5"/>
    </row>
    <row r="22" spans="1:11" x14ac:dyDescent="0.25">
      <c r="A22" s="18"/>
      <c r="B22" s="19">
        <v>458</v>
      </c>
      <c r="C22" s="20" t="s">
        <v>223</v>
      </c>
      <c r="D22" s="21">
        <v>2.3140200000000002</v>
      </c>
      <c r="E22" s="22">
        <v>5.1006439999999991</v>
      </c>
      <c r="F22" s="22">
        <f t="shared" si="0"/>
        <v>4.2088279442396015</v>
      </c>
      <c r="G22" s="22">
        <v>1.2827288722619414</v>
      </c>
      <c r="H22" s="22">
        <v>2.9260990719776601</v>
      </c>
      <c r="I22" s="23">
        <f t="shared" si="1"/>
        <v>0.25148370916730156</v>
      </c>
      <c r="J22" s="24">
        <f t="shared" si="2"/>
        <v>0.825156185030675</v>
      </c>
      <c r="K22" s="5"/>
    </row>
    <row r="23" spans="1:11" x14ac:dyDescent="0.25">
      <c r="A23" s="18"/>
      <c r="B23" s="19">
        <v>459</v>
      </c>
      <c r="C23" s="20" t="s">
        <v>224</v>
      </c>
      <c r="D23" s="21">
        <v>0</v>
      </c>
      <c r="E23" s="22">
        <v>1.270087</v>
      </c>
      <c r="F23" s="22">
        <f t="shared" si="0"/>
        <v>0.10800229758024216</v>
      </c>
      <c r="G23" s="22">
        <v>0.10800229758024216</v>
      </c>
      <c r="H23" s="22">
        <v>0</v>
      </c>
      <c r="I23" s="23">
        <f t="shared" si="1"/>
        <v>8.5035353940511288E-2</v>
      </c>
      <c r="J23" s="24">
        <f t="shared" si="2"/>
        <v>8.5035353940511288E-2</v>
      </c>
      <c r="K23" s="5"/>
    </row>
    <row r="24" spans="1:11" x14ac:dyDescent="0.25">
      <c r="A24" s="18"/>
      <c r="B24" s="19">
        <v>460</v>
      </c>
      <c r="C24" s="20" t="s">
        <v>225</v>
      </c>
      <c r="D24" s="21">
        <v>0.08</v>
      </c>
      <c r="E24" s="22">
        <v>1.8955679999999999</v>
      </c>
      <c r="F24" s="22">
        <f t="shared" si="0"/>
        <v>1.5449307595699793</v>
      </c>
      <c r="G24" s="22">
        <v>0.18428767751902342</v>
      </c>
      <c r="H24" s="22">
        <v>1.3606430820509559</v>
      </c>
      <c r="I24" s="23">
        <f t="shared" si="1"/>
        <v>9.7220293610687361E-2</v>
      </c>
      <c r="J24" s="24">
        <f t="shared" si="2"/>
        <v>0.81502259985923975</v>
      </c>
      <c r="K24" s="5"/>
    </row>
    <row r="25" spans="1:11" x14ac:dyDescent="0.25">
      <c r="A25" s="18"/>
      <c r="B25" s="19">
        <v>461</v>
      </c>
      <c r="C25" s="20" t="s">
        <v>226</v>
      </c>
      <c r="D25" s="21">
        <v>0</v>
      </c>
      <c r="E25" s="22">
        <v>1.4318000000000001E-2</v>
      </c>
      <c r="F25" s="22">
        <f t="shared" si="0"/>
        <v>0</v>
      </c>
      <c r="G25" s="22">
        <v>0</v>
      </c>
      <c r="H25" s="22">
        <v>0</v>
      </c>
      <c r="I25" s="23">
        <f t="shared" si="1"/>
        <v>0</v>
      </c>
      <c r="J25" s="24">
        <f t="shared" si="2"/>
        <v>0</v>
      </c>
      <c r="K25" s="5"/>
    </row>
    <row r="26" spans="1:11" x14ac:dyDescent="0.25">
      <c r="A26" s="18"/>
      <c r="B26" s="19">
        <v>462</v>
      </c>
      <c r="C26" s="20" t="s">
        <v>227</v>
      </c>
      <c r="D26" s="21">
        <v>0</v>
      </c>
      <c r="E26" s="22">
        <v>2.5531000000000002E-2</v>
      </c>
      <c r="F26" s="22">
        <f t="shared" si="0"/>
        <v>2.5530821103870838E-2</v>
      </c>
      <c r="G26" s="22">
        <v>1.3227462458687E-9</v>
      </c>
      <c r="H26" s="22">
        <v>2.5530819781124592E-2</v>
      </c>
      <c r="I26" s="23">
        <f t="shared" si="1"/>
        <v>5.1809417800661938E-8</v>
      </c>
      <c r="J26" s="24">
        <f t="shared" si="2"/>
        <v>0.99999299298385635</v>
      </c>
      <c r="K26" s="5"/>
    </row>
    <row r="27" spans="1:11" x14ac:dyDescent="0.25">
      <c r="A27" s="18"/>
      <c r="B27" s="19">
        <v>464</v>
      </c>
      <c r="C27" s="20" t="s">
        <v>229</v>
      </c>
      <c r="D27" s="21">
        <v>2.5826780000000005</v>
      </c>
      <c r="E27" s="22">
        <v>4.4663550000000001</v>
      </c>
      <c r="F27" s="22">
        <f t="shared" si="0"/>
        <v>4.3388479759887559</v>
      </c>
      <c r="G27" s="22">
        <v>0.93179252080153674</v>
      </c>
      <c r="H27" s="22">
        <v>3.4070554551872192</v>
      </c>
      <c r="I27" s="23">
        <f t="shared" si="1"/>
        <v>0.20862482288164214</v>
      </c>
      <c r="J27" s="24">
        <f t="shared" si="2"/>
        <v>0.97145165934834021</v>
      </c>
      <c r="K27" s="5"/>
    </row>
    <row r="28" spans="1:11" ht="15.75" thickBot="1" x14ac:dyDescent="0.3">
      <c r="A28" s="39" t="s">
        <v>231</v>
      </c>
      <c r="B28" s="40"/>
      <c r="C28" s="41"/>
      <c r="D28" s="42">
        <v>126.36044099999998</v>
      </c>
      <c r="E28" s="43">
        <v>342.58613899999978</v>
      </c>
      <c r="F28" s="43">
        <f t="shared" si="0"/>
        <v>245.27209147116588</v>
      </c>
      <c r="G28" s="43">
        <v>64.80382685343676</v>
      </c>
      <c r="H28" s="43">
        <v>180.46826461772912</v>
      </c>
      <c r="I28" s="44">
        <f t="shared" si="1"/>
        <v>0.18916067953769958</v>
      </c>
      <c r="J28" s="45">
        <f t="shared" si="2"/>
        <v>0.71594283466082098</v>
      </c>
      <c r="K28" s="5"/>
    </row>
    <row r="29" spans="1:11" x14ac:dyDescent="0.25">
      <c r="D29" s="6"/>
      <c r="E29" s="6"/>
      <c r="F29" s="6"/>
      <c r="G29" s="6"/>
      <c r="H29" s="6"/>
      <c r="I29" s="5"/>
      <c r="J29" s="5"/>
      <c r="K2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101</v>
      </c>
      <c r="B1" s="47" t="s">
        <v>232</v>
      </c>
      <c r="C1" s="47" t="s">
        <v>62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2016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301.73030299999999</v>
      </c>
      <c r="G6" s="15">
        <v>534.58838999999978</v>
      </c>
      <c r="H6" s="15">
        <v>410.14199909849532</v>
      </c>
      <c r="I6" s="15">
        <v>147.75231859650287</v>
      </c>
      <c r="J6" s="15">
        <v>262.38968050199247</v>
      </c>
      <c r="K6" s="16">
        <v>0.27638519908092829</v>
      </c>
      <c r="L6" s="17">
        <v>0.76721082382371897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112.53086500000003</v>
      </c>
      <c r="G7" s="36">
        <f ca="1">SUM(G8:OFFSET(G6,MATCH("PROYECTOS",$A$8:$A$50,0),0))</f>
        <v>151.85095499999997</v>
      </c>
      <c r="H7" s="36">
        <f ca="1">SUM(H8:OFFSET(H6,MATCH("PROYECTOS",$A$8:$A$50,0),0))</f>
        <v>142.56082887116906</v>
      </c>
      <c r="I7" s="36">
        <f ca="1">SUM(I8:OFFSET(I6,MATCH("PROYECTOS",$A$8:$A$50,0),0))</f>
        <v>70.371375979101543</v>
      </c>
      <c r="J7" s="36">
        <f ca="1">SUM(J8:OFFSET(J6,MATCH("PROYECTOS",$A$8:$A$50,0),0))</f>
        <v>72.189452892067521</v>
      </c>
      <c r="K7" s="37">
        <f ca="1">IFERROR(I7/G7,0)</f>
        <v>0.46342399347505953</v>
      </c>
      <c r="L7" s="38">
        <f ca="1">IFERROR(SUM(I7,J7)/G7,0)</f>
        <v>0.93882075928445163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10.6</v>
      </c>
      <c r="G8" s="22">
        <v>0.101437</v>
      </c>
      <c r="H8" s="22">
        <f t="shared" ref="H8:H11" si="0">SUM(I8,J8)</f>
        <v>9.9121670587919652E-2</v>
      </c>
      <c r="I8" s="22">
        <v>0</v>
      </c>
      <c r="J8" s="22">
        <v>9.9121670587919652E-2</v>
      </c>
      <c r="K8" s="23">
        <f t="shared" ref="K8:K12" si="1">IFERROR(I8/G8,0)</f>
        <v>0</v>
      </c>
      <c r="L8" s="24">
        <f t="shared" ref="L8:L12" si="2">IFERROR(SUM(I8,J8)/G8,0)</f>
        <v>0.97717470536312834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3000399</v>
      </c>
      <c r="C9" s="20" t="s">
        <v>2017</v>
      </c>
      <c r="D9" s="60">
        <v>86</v>
      </c>
      <c r="E9" s="20" t="s">
        <v>469</v>
      </c>
      <c r="F9" s="21">
        <v>33.043111000000003</v>
      </c>
      <c r="G9" s="22">
        <v>54.732181999999987</v>
      </c>
      <c r="H9" s="22">
        <f t="shared" si="0"/>
        <v>48.697342555250891</v>
      </c>
      <c r="I9" s="22">
        <v>12.95707116890012</v>
      </c>
      <c r="J9" s="22">
        <v>35.74027138635077</v>
      </c>
      <c r="K9" s="23">
        <f t="shared" si="1"/>
        <v>0.23673587815117844</v>
      </c>
      <c r="L9" s="24">
        <f t="shared" si="2"/>
        <v>0.88973873826647187</v>
      </c>
      <c r="M9" s="61"/>
      <c r="N9" s="22"/>
      <c r="O9" s="24" t="str">
        <f t="shared" ref="O9:O11" si="3">IFERROR(N9/M9,".")</f>
        <v>.</v>
      </c>
    </row>
    <row r="10" spans="1:15" ht="25.5" x14ac:dyDescent="0.25">
      <c r="A10" s="18"/>
      <c r="B10" s="20">
        <v>3000423</v>
      </c>
      <c r="C10" s="20" t="s">
        <v>2018</v>
      </c>
      <c r="D10" s="60">
        <v>502</v>
      </c>
      <c r="E10" s="20" t="s">
        <v>2020</v>
      </c>
      <c r="F10" s="21">
        <v>60.392866000000019</v>
      </c>
      <c r="G10" s="22">
        <v>88.411629999999988</v>
      </c>
      <c r="H10" s="22">
        <f t="shared" si="0"/>
        <v>85.546976930339497</v>
      </c>
      <c r="I10" s="22">
        <v>54.789645970889978</v>
      </c>
      <c r="J10" s="22">
        <v>30.757330959449519</v>
      </c>
      <c r="K10" s="23">
        <f t="shared" si="1"/>
        <v>0.6197108454045015</v>
      </c>
      <c r="L10" s="24">
        <f t="shared" si="2"/>
        <v>0.96759868504109137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3000544</v>
      </c>
      <c r="C11" s="20" t="s">
        <v>2019</v>
      </c>
      <c r="D11" s="60">
        <v>10</v>
      </c>
      <c r="E11" s="20" t="s">
        <v>2021</v>
      </c>
      <c r="F11" s="21">
        <v>8.4948879999999996</v>
      </c>
      <c r="G11" s="22">
        <v>8.6057059999999996</v>
      </c>
      <c r="H11" s="22">
        <f t="shared" si="0"/>
        <v>8.2173877149907639</v>
      </c>
      <c r="I11" s="22">
        <v>2.6246588393114507</v>
      </c>
      <c r="J11" s="22">
        <v>5.5927288756793132</v>
      </c>
      <c r="K11" s="23">
        <f t="shared" si="1"/>
        <v>0.30499053062136339</v>
      </c>
      <c r="L11" s="24">
        <f t="shared" si="2"/>
        <v>0.95487664986356313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189.19943799999996</v>
      </c>
      <c r="G12" s="43">
        <f t="shared" ref="G12:J12" ca="1" si="4">OFFSET(G12,-MATCH("PROYECTOS",$A$8:$A$50,0)-1,0)-(OFFSET(G12,-MATCH("PROYECTOS",$A$8:$A$50,0),0))</f>
        <v>382.73743499999978</v>
      </c>
      <c r="H12" s="43">
        <f t="shared" ca="1" si="4"/>
        <v>267.58117022732625</v>
      </c>
      <c r="I12" s="43">
        <f t="shared" ca="1" si="4"/>
        <v>77.380942617401331</v>
      </c>
      <c r="J12" s="43">
        <f t="shared" ca="1" si="4"/>
        <v>190.20022760992495</v>
      </c>
      <c r="K12" s="44">
        <f t="shared" ca="1" si="1"/>
        <v>0.20217761718918709</v>
      </c>
      <c r="L12" s="45">
        <f t="shared" ca="1" si="2"/>
        <v>0.69912463678220149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2041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activeCell="C10" sqref="C1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101</v>
      </c>
      <c r="B1" s="47" t="s">
        <v>232</v>
      </c>
      <c r="C1" s="47" t="s">
        <v>62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2022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301.73030299999999</v>
      </c>
      <c r="I6" s="15">
        <v>534.58838999999978</v>
      </c>
      <c r="J6" s="15">
        <v>410.14199909849532</v>
      </c>
      <c r="K6" s="15">
        <v>147.75231859650287</v>
      </c>
      <c r="L6" s="15">
        <v>262.38968050199247</v>
      </c>
      <c r="M6" s="16">
        <v>0.27638519908092829</v>
      </c>
      <c r="N6" s="17">
        <v>0.76721082382371897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SUM(H8:OFFSET(H6,MATCH("PROYECTOS",$A$8:$A$22,0),0))</f>
        <v>112.53086500000001</v>
      </c>
      <c r="I7" s="35">
        <f ca="1">SUM(I8:OFFSET(I6,MATCH("PROYECTOS",$A$8:$A$22,0),0))</f>
        <v>151.85095499999997</v>
      </c>
      <c r="J7" s="35">
        <f ca="1">SUM(J8:OFFSET(J6,MATCH("PROYECTOS",$A$8:$A$22,0),0))</f>
        <v>142.56082887116906</v>
      </c>
      <c r="K7" s="35">
        <f ca="1">SUM(K8:OFFSET(K6,MATCH("PROYECTOS",$A$8:$A$22,0),0))</f>
        <v>70.371375979101543</v>
      </c>
      <c r="L7" s="35">
        <f ca="1">SUM(L8:OFFSET(L6,MATCH("PROYECTOS",$A$8:$A$22,0),0))</f>
        <v>72.189452892067521</v>
      </c>
      <c r="M7" s="37">
        <f ca="1">IFERROR(K7/I7,0)</f>
        <v>0.46342399347505953</v>
      </c>
      <c r="N7" s="38">
        <f ca="1">IFERROR(SUM(K7,L7)/I7,0)</f>
        <v>0.93882075928445163</v>
      </c>
      <c r="O7" s="57"/>
      <c r="P7" s="36"/>
      <c r="Q7" s="38"/>
    </row>
    <row r="8" spans="1:17" ht="25.5" x14ac:dyDescent="0.25">
      <c r="A8" s="18"/>
      <c r="B8" s="65">
        <v>5001253</v>
      </c>
      <c r="C8" s="20" t="s">
        <v>1001</v>
      </c>
      <c r="D8" s="20">
        <v>3000001</v>
      </c>
      <c r="E8" s="20" t="s">
        <v>275</v>
      </c>
      <c r="F8" s="60">
        <v>96</v>
      </c>
      <c r="G8" s="20" t="s">
        <v>955</v>
      </c>
      <c r="H8" s="21">
        <v>10.6</v>
      </c>
      <c r="I8" s="22">
        <v>0.101437</v>
      </c>
      <c r="J8" s="22">
        <f t="shared" ref="J8:J21" si="0">SUM(K8,L8)</f>
        <v>9.9121670587919652E-2</v>
      </c>
      <c r="K8" s="22">
        <v>0</v>
      </c>
      <c r="L8" s="22">
        <v>9.9121670587919652E-2</v>
      </c>
      <c r="M8" s="23">
        <f t="shared" ref="M8:M22" si="1">IFERROR(K8/I8,0)</f>
        <v>0</v>
      </c>
      <c r="N8" s="24">
        <f t="shared" ref="N8:N22" si="2">IFERROR(SUM(K8,L8)/I8,0)</f>
        <v>0.97717470536312834</v>
      </c>
      <c r="O8" s="61">
        <v>21</v>
      </c>
      <c r="P8" s="22">
        <v>20</v>
      </c>
      <c r="Q8" s="24">
        <f>IFERROR(P8/O8,".")</f>
        <v>0.95238095238095233</v>
      </c>
    </row>
    <row r="9" spans="1:17" ht="38.25" x14ac:dyDescent="0.25">
      <c r="A9" s="18"/>
      <c r="B9" s="65">
        <v>5003185</v>
      </c>
      <c r="C9" s="20" t="s">
        <v>2023</v>
      </c>
      <c r="D9" s="20">
        <v>3000399</v>
      </c>
      <c r="E9" s="20" t="s">
        <v>2017</v>
      </c>
      <c r="F9" s="60">
        <v>86</v>
      </c>
      <c r="G9" s="20" t="s">
        <v>469</v>
      </c>
      <c r="H9" s="21">
        <v>13.739735000000007</v>
      </c>
      <c r="I9" s="22">
        <v>30.137028999999991</v>
      </c>
      <c r="J9" s="22">
        <f t="shared" si="0"/>
        <v>26.512531997456755</v>
      </c>
      <c r="K9" s="22">
        <v>5.4190453120816979</v>
      </c>
      <c r="L9" s="22">
        <v>21.093486685375058</v>
      </c>
      <c r="M9" s="23">
        <f t="shared" si="1"/>
        <v>0.17981352150146251</v>
      </c>
      <c r="N9" s="24">
        <f t="shared" si="2"/>
        <v>0.87973276985786364</v>
      </c>
      <c r="O9" s="61">
        <v>4056573.57</v>
      </c>
      <c r="P9" s="22">
        <v>1740952</v>
      </c>
      <c r="Q9" s="24">
        <f t="shared" ref="Q9:Q21" si="3">IFERROR(P9/O9,".")</f>
        <v>0.42916810701401875</v>
      </c>
    </row>
    <row r="10" spans="1:17" ht="38.25" x14ac:dyDescent="0.25">
      <c r="A10" s="18"/>
      <c r="B10" s="65">
        <v>5003191</v>
      </c>
      <c r="C10" s="20" t="s">
        <v>2024</v>
      </c>
      <c r="D10" s="20">
        <v>3000399</v>
      </c>
      <c r="E10" s="20" t="s">
        <v>2017</v>
      </c>
      <c r="F10" s="60">
        <v>86</v>
      </c>
      <c r="G10" s="20" t="s">
        <v>469</v>
      </c>
      <c r="H10" s="21">
        <v>3.9015639999999996</v>
      </c>
      <c r="I10" s="22">
        <v>3.6748069999999999</v>
      </c>
      <c r="J10" s="22">
        <f t="shared" si="0"/>
        <v>3.4728060140259913</v>
      </c>
      <c r="K10" s="22">
        <v>0.8215457813203102</v>
      </c>
      <c r="L10" s="22">
        <v>2.6512602327056811</v>
      </c>
      <c r="M10" s="23">
        <f t="shared" si="1"/>
        <v>0.22356161325487575</v>
      </c>
      <c r="N10" s="24">
        <f t="shared" si="2"/>
        <v>0.94503085849841673</v>
      </c>
      <c r="O10" s="61">
        <v>15000</v>
      </c>
      <c r="P10" s="22">
        <v>48063</v>
      </c>
      <c r="Q10" s="24">
        <f t="shared" si="3"/>
        <v>3.2042000000000002</v>
      </c>
    </row>
    <row r="11" spans="1:17" ht="38.25" x14ac:dyDescent="0.25">
      <c r="A11" s="18"/>
      <c r="B11" s="65">
        <v>5004208</v>
      </c>
      <c r="C11" s="20" t="s">
        <v>2025</v>
      </c>
      <c r="D11" s="20">
        <v>3000399</v>
      </c>
      <c r="E11" s="20" t="s">
        <v>2017</v>
      </c>
      <c r="F11" s="60">
        <v>23</v>
      </c>
      <c r="G11" s="20" t="s">
        <v>2035</v>
      </c>
      <c r="H11" s="21">
        <v>1.5083329999999999</v>
      </c>
      <c r="I11" s="22">
        <v>5.7731229999999965</v>
      </c>
      <c r="J11" s="22">
        <f t="shared" si="0"/>
        <v>5.0664894000940421</v>
      </c>
      <c r="K11" s="22">
        <v>1.3799352885471308</v>
      </c>
      <c r="L11" s="22">
        <v>3.6865541115469114</v>
      </c>
      <c r="M11" s="23">
        <f t="shared" si="1"/>
        <v>0.23902752263326654</v>
      </c>
      <c r="N11" s="24">
        <f t="shared" si="2"/>
        <v>0.87759942064183372</v>
      </c>
      <c r="O11" s="61">
        <v>87995.1</v>
      </c>
      <c r="P11" s="22">
        <v>37</v>
      </c>
      <c r="Q11" s="24">
        <f t="shared" si="3"/>
        <v>4.2047795843177626E-4</v>
      </c>
    </row>
    <row r="12" spans="1:17" ht="38.25" x14ac:dyDescent="0.25">
      <c r="A12" s="18"/>
      <c r="B12" s="65">
        <v>5004209</v>
      </c>
      <c r="C12" s="20" t="s">
        <v>2026</v>
      </c>
      <c r="D12" s="20">
        <v>3000399</v>
      </c>
      <c r="E12" s="20" t="s">
        <v>2017</v>
      </c>
      <c r="F12" s="60">
        <v>500</v>
      </c>
      <c r="G12" s="20" t="s">
        <v>2036</v>
      </c>
      <c r="H12" s="21">
        <v>13.893479000000001</v>
      </c>
      <c r="I12" s="22">
        <v>15.147223</v>
      </c>
      <c r="J12" s="22">
        <f t="shared" si="0"/>
        <v>13.645515143674103</v>
      </c>
      <c r="K12" s="22">
        <v>5.3365447869509808</v>
      </c>
      <c r="L12" s="22">
        <v>8.3089703567231226</v>
      </c>
      <c r="M12" s="23">
        <f t="shared" si="1"/>
        <v>0.3523117595186247</v>
      </c>
      <c r="N12" s="24">
        <f t="shared" si="2"/>
        <v>0.90085919667744396</v>
      </c>
      <c r="O12" s="61">
        <v>312</v>
      </c>
      <c r="P12" s="22">
        <v>312</v>
      </c>
      <c r="Q12" s="24">
        <f t="shared" si="3"/>
        <v>1</v>
      </c>
    </row>
    <row r="13" spans="1:17" ht="25.5" x14ac:dyDescent="0.25">
      <c r="A13" s="18"/>
      <c r="B13" s="65">
        <v>5001515</v>
      </c>
      <c r="C13" s="20" t="s">
        <v>2027</v>
      </c>
      <c r="D13" s="20">
        <v>3000423</v>
      </c>
      <c r="E13" s="20" t="s">
        <v>2018</v>
      </c>
      <c r="F13" s="60">
        <v>502</v>
      </c>
      <c r="G13" s="20" t="s">
        <v>2020</v>
      </c>
      <c r="H13" s="21">
        <v>1.5532360000000001</v>
      </c>
      <c r="I13" s="22">
        <v>1.3460330000000003</v>
      </c>
      <c r="J13" s="22">
        <f t="shared" si="0"/>
        <v>1.2010310862242477</v>
      </c>
      <c r="K13" s="22">
        <v>0.35541322699282318</v>
      </c>
      <c r="L13" s="22">
        <v>0.84561785923142452</v>
      </c>
      <c r="M13" s="23">
        <f t="shared" si="1"/>
        <v>0.26404495803061523</v>
      </c>
      <c r="N13" s="24">
        <f t="shared" si="2"/>
        <v>0.89227462196264684</v>
      </c>
      <c r="O13" s="61">
        <v>4201</v>
      </c>
      <c r="P13" s="22">
        <v>5392</v>
      </c>
      <c r="Q13" s="24">
        <f t="shared" si="3"/>
        <v>1.2835039276362772</v>
      </c>
    </row>
    <row r="14" spans="1:17" ht="25.5" x14ac:dyDescent="0.25">
      <c r="A14" s="18"/>
      <c r="B14" s="65">
        <v>5003176</v>
      </c>
      <c r="C14" s="20" t="s">
        <v>2028</v>
      </c>
      <c r="D14" s="20">
        <v>3000423</v>
      </c>
      <c r="E14" s="20" t="s">
        <v>2018</v>
      </c>
      <c r="F14" s="60">
        <v>502</v>
      </c>
      <c r="G14" s="20" t="s">
        <v>2020</v>
      </c>
      <c r="H14" s="21">
        <v>11.202438000000001</v>
      </c>
      <c r="I14" s="22">
        <v>14.238898000000001</v>
      </c>
      <c r="J14" s="22">
        <f t="shared" si="0"/>
        <v>14.179108470678329</v>
      </c>
      <c r="K14" s="22">
        <v>5.4793962240219116</v>
      </c>
      <c r="L14" s="22">
        <v>8.6997122466564178</v>
      </c>
      <c r="M14" s="23">
        <f t="shared" si="1"/>
        <v>0.38481884089779361</v>
      </c>
      <c r="N14" s="24">
        <f t="shared" si="2"/>
        <v>0.99580097214533936</v>
      </c>
      <c r="O14" s="61">
        <v>790</v>
      </c>
      <c r="P14" s="22">
        <v>638</v>
      </c>
      <c r="Q14" s="24">
        <f t="shared" si="3"/>
        <v>0.80759493670886073</v>
      </c>
    </row>
    <row r="15" spans="1:17" ht="25.5" x14ac:dyDescent="0.25">
      <c r="A15" s="18"/>
      <c r="B15" s="65">
        <v>5003182</v>
      </c>
      <c r="C15" s="20" t="s">
        <v>2029</v>
      </c>
      <c r="D15" s="20">
        <v>3000423</v>
      </c>
      <c r="E15" s="20" t="s">
        <v>2018</v>
      </c>
      <c r="F15" s="60">
        <v>500</v>
      </c>
      <c r="G15" s="20" t="s">
        <v>2036</v>
      </c>
      <c r="H15" s="21">
        <v>5.3058480000000001</v>
      </c>
      <c r="I15" s="22">
        <v>9.0095799999999997</v>
      </c>
      <c r="J15" s="22">
        <f t="shared" si="0"/>
        <v>7.9164292449786444</v>
      </c>
      <c r="K15" s="22">
        <v>0.35203669406473637</v>
      </c>
      <c r="L15" s="22">
        <v>7.5643925509139081</v>
      </c>
      <c r="M15" s="23">
        <f t="shared" si="1"/>
        <v>3.9073596556635976E-2</v>
      </c>
      <c r="N15" s="24">
        <f t="shared" si="2"/>
        <v>0.87866795621756444</v>
      </c>
      <c r="O15" s="61">
        <v>55</v>
      </c>
      <c r="P15" s="22">
        <v>44</v>
      </c>
      <c r="Q15" s="24">
        <f t="shared" si="3"/>
        <v>0.8</v>
      </c>
    </row>
    <row r="16" spans="1:17" ht="25.5" x14ac:dyDescent="0.25">
      <c r="A16" s="18"/>
      <c r="B16" s="65">
        <v>5003258</v>
      </c>
      <c r="C16" s="20" t="s">
        <v>2030</v>
      </c>
      <c r="D16" s="20">
        <v>3000423</v>
      </c>
      <c r="E16" s="20" t="s">
        <v>2018</v>
      </c>
      <c r="F16" s="60">
        <v>502</v>
      </c>
      <c r="G16" s="20" t="s">
        <v>2020</v>
      </c>
      <c r="H16" s="21">
        <v>41.331344000000016</v>
      </c>
      <c r="I16" s="22">
        <v>63.099446</v>
      </c>
      <c r="J16" s="22">
        <f t="shared" si="0"/>
        <v>61.535793043761714</v>
      </c>
      <c r="K16" s="22">
        <v>48.382511821084336</v>
      </c>
      <c r="L16" s="22">
        <v>13.153281222677379</v>
      </c>
      <c r="M16" s="23">
        <f t="shared" si="1"/>
        <v>0.76676603184573655</v>
      </c>
      <c r="N16" s="24">
        <f t="shared" si="2"/>
        <v>0.97521922845030551</v>
      </c>
      <c r="O16" s="61">
        <v>5340</v>
      </c>
      <c r="P16" s="22">
        <v>7266</v>
      </c>
      <c r="Q16" s="24">
        <f t="shared" si="3"/>
        <v>1.3606741573033707</v>
      </c>
    </row>
    <row r="17" spans="1:17" ht="25.5" x14ac:dyDescent="0.25">
      <c r="A17" s="18"/>
      <c r="B17" s="65">
        <v>5004210</v>
      </c>
      <c r="C17" s="20" t="s">
        <v>2031</v>
      </c>
      <c r="D17" s="20">
        <v>3000423</v>
      </c>
      <c r="E17" s="20" t="s">
        <v>2018</v>
      </c>
      <c r="F17" s="60">
        <v>42</v>
      </c>
      <c r="G17" s="20" t="s">
        <v>653</v>
      </c>
      <c r="H17" s="21">
        <v>1</v>
      </c>
      <c r="I17" s="22">
        <v>0.71767300000000001</v>
      </c>
      <c r="J17" s="22">
        <f t="shared" si="0"/>
        <v>0.7146150846965611</v>
      </c>
      <c r="K17" s="22">
        <v>0.22028800472617149</v>
      </c>
      <c r="L17" s="22">
        <v>0.4943270799703896</v>
      </c>
      <c r="M17" s="23">
        <f t="shared" si="1"/>
        <v>0.30694759970929864</v>
      </c>
      <c r="N17" s="24">
        <f t="shared" si="2"/>
        <v>0.99573912449898638</v>
      </c>
      <c r="O17" s="61">
        <v>2000</v>
      </c>
      <c r="P17" s="22">
        <v>2000</v>
      </c>
      <c r="Q17" s="24">
        <f t="shared" si="3"/>
        <v>1</v>
      </c>
    </row>
    <row r="18" spans="1:17" ht="38.25" x14ac:dyDescent="0.25">
      <c r="A18" s="18"/>
      <c r="B18" s="65">
        <v>5001510</v>
      </c>
      <c r="C18" s="20" t="s">
        <v>2032</v>
      </c>
      <c r="D18" s="20">
        <v>3000544</v>
      </c>
      <c r="E18" s="20" t="s">
        <v>2019</v>
      </c>
      <c r="F18" s="60">
        <v>10</v>
      </c>
      <c r="G18" s="20" t="s">
        <v>2021</v>
      </c>
      <c r="H18" s="21">
        <v>4.1929679999999996</v>
      </c>
      <c r="I18" s="22">
        <v>4.3917209999999995</v>
      </c>
      <c r="J18" s="22">
        <f t="shared" si="0"/>
        <v>4.1610125848965254</v>
      </c>
      <c r="K18" s="22">
        <v>1.4602167296106927</v>
      </c>
      <c r="L18" s="22">
        <v>2.7007958552858327</v>
      </c>
      <c r="M18" s="23">
        <f t="shared" si="1"/>
        <v>0.33249305445648591</v>
      </c>
      <c r="N18" s="24">
        <f t="shared" si="2"/>
        <v>0.94746742447813193</v>
      </c>
      <c r="O18" s="61">
        <v>300</v>
      </c>
      <c r="P18" s="22">
        <v>209</v>
      </c>
      <c r="Q18" s="24">
        <f t="shared" si="3"/>
        <v>0.69666666666666666</v>
      </c>
    </row>
    <row r="19" spans="1:17" ht="38.25" x14ac:dyDescent="0.25">
      <c r="A19" s="18"/>
      <c r="B19" s="65">
        <v>5001511</v>
      </c>
      <c r="C19" s="20" t="s">
        <v>2033</v>
      </c>
      <c r="D19" s="20">
        <v>3000544</v>
      </c>
      <c r="E19" s="20" t="s">
        <v>2019</v>
      </c>
      <c r="F19" s="60">
        <v>10</v>
      </c>
      <c r="G19" s="20" t="s">
        <v>2021</v>
      </c>
      <c r="H19" s="21">
        <v>2.0000000000000004</v>
      </c>
      <c r="I19" s="22">
        <v>1.9059999999999999</v>
      </c>
      <c r="J19" s="22">
        <f t="shared" si="0"/>
        <v>1.8356234634993598</v>
      </c>
      <c r="K19" s="22">
        <v>0.70906355127226561</v>
      </c>
      <c r="L19" s="22">
        <v>1.1265599122270942</v>
      </c>
      <c r="M19" s="23">
        <f t="shared" si="1"/>
        <v>0.37201655365806174</v>
      </c>
      <c r="N19" s="24">
        <f t="shared" si="2"/>
        <v>0.96307631872998944</v>
      </c>
      <c r="O19" s="61">
        <v>1750</v>
      </c>
      <c r="P19" s="22">
        <v>1750</v>
      </c>
      <c r="Q19" s="24">
        <f t="shared" si="3"/>
        <v>1</v>
      </c>
    </row>
    <row r="20" spans="1:17" ht="38.25" x14ac:dyDescent="0.25">
      <c r="A20" s="18"/>
      <c r="B20" s="65">
        <v>5003177</v>
      </c>
      <c r="C20" s="20" t="s">
        <v>2034</v>
      </c>
      <c r="D20" s="20">
        <v>3000544</v>
      </c>
      <c r="E20" s="20" t="s">
        <v>2019</v>
      </c>
      <c r="F20" s="60">
        <v>10</v>
      </c>
      <c r="G20" s="20" t="s">
        <v>2021</v>
      </c>
      <c r="H20" s="21">
        <v>1.5</v>
      </c>
      <c r="I20" s="22">
        <v>1.4699500000000003</v>
      </c>
      <c r="J20" s="22">
        <f t="shared" si="0"/>
        <v>1.4204167153657181</v>
      </c>
      <c r="K20" s="22">
        <v>0.39149440772598609</v>
      </c>
      <c r="L20" s="22">
        <v>1.028922307639732</v>
      </c>
      <c r="M20" s="23">
        <f t="shared" si="1"/>
        <v>0.26633178524846834</v>
      </c>
      <c r="N20" s="24">
        <f t="shared" si="2"/>
        <v>0.96630274183864606</v>
      </c>
      <c r="O20" s="61">
        <v>6200</v>
      </c>
      <c r="P20" s="22">
        <v>8832</v>
      </c>
      <c r="Q20" s="24">
        <f t="shared" si="3"/>
        <v>1.4245161290322581</v>
      </c>
    </row>
    <row r="21" spans="1:17" ht="38.25" x14ac:dyDescent="0.25">
      <c r="A21" s="18"/>
      <c r="B21" s="65">
        <v>5003191</v>
      </c>
      <c r="C21" s="20" t="s">
        <v>2024</v>
      </c>
      <c r="D21" s="20">
        <v>3000544</v>
      </c>
      <c r="E21" s="20" t="s">
        <v>2019</v>
      </c>
      <c r="F21" s="60">
        <v>86</v>
      </c>
      <c r="G21" s="20" t="s">
        <v>469</v>
      </c>
      <c r="H21" s="21">
        <v>0.80191999999999997</v>
      </c>
      <c r="I21" s="22">
        <v>0.83803499999999986</v>
      </c>
      <c r="J21" s="22">
        <f t="shared" si="0"/>
        <v>0.80033495122916065</v>
      </c>
      <c r="K21" s="22">
        <v>6.3884150702506304E-2</v>
      </c>
      <c r="L21" s="22">
        <v>0.73645080052665435</v>
      </c>
      <c r="M21" s="23">
        <f t="shared" si="1"/>
        <v>7.6230886183162178E-2</v>
      </c>
      <c r="N21" s="24">
        <f t="shared" si="2"/>
        <v>0.9550137538756267</v>
      </c>
      <c r="O21" s="61">
        <v>2500</v>
      </c>
      <c r="P21" s="22">
        <v>2707</v>
      </c>
      <c r="Q21" s="24">
        <f t="shared" si="3"/>
        <v>1.0828</v>
      </c>
    </row>
    <row r="22" spans="1:17" ht="15.75" thickBot="1" x14ac:dyDescent="0.3">
      <c r="A22" s="39" t="s">
        <v>306</v>
      </c>
      <c r="B22" s="41"/>
      <c r="C22" s="41"/>
      <c r="D22" s="64"/>
      <c r="E22" s="41"/>
      <c r="F22" s="58"/>
      <c r="G22" s="41"/>
      <c r="H22" s="42">
        <f ca="1">OFFSET(H22,-MATCH("PROYECTOS",$A$8:$A$22,0)-1,0)-(OFFSET(H22,-MATCH("PROYECTOS",$A$8:$A$22,0),0))</f>
        <v>189.19943799999999</v>
      </c>
      <c r="I22" s="42">
        <f t="shared" ref="I22:L22" ca="1" si="4">OFFSET(I22,-MATCH("PROYECTOS",$A$8:$A$22,0)-1,0)-(OFFSET(I22,-MATCH("PROYECTOS",$A$8:$A$22,0),0))</f>
        <v>382.73743499999978</v>
      </c>
      <c r="J22" s="42">
        <f t="shared" ca="1" si="4"/>
        <v>267.58117022732625</v>
      </c>
      <c r="K22" s="42">
        <f t="shared" ca="1" si="4"/>
        <v>77.380942617401331</v>
      </c>
      <c r="L22" s="42">
        <f t="shared" ca="1" si="4"/>
        <v>190.20022760992495</v>
      </c>
      <c r="M22" s="44">
        <f t="shared" ca="1" si="1"/>
        <v>0.20217761718918709</v>
      </c>
      <c r="N22" s="45">
        <f t="shared" ca="1" si="2"/>
        <v>0.69912463678220149</v>
      </c>
      <c r="O22" s="59"/>
      <c r="P22" s="43"/>
      <c r="Q22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101</v>
      </c>
      <c r="B1" s="47" t="s">
        <v>232</v>
      </c>
      <c r="C1" s="47" t="s">
        <v>62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2037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9" thickBot="1" x14ac:dyDescent="0.3">
      <c r="A6" s="25"/>
      <c r="B6" s="27">
        <v>3000001</v>
      </c>
      <c r="C6" s="27" t="s">
        <v>275</v>
      </c>
      <c r="D6" s="27"/>
      <c r="E6" s="27" t="s">
        <v>339</v>
      </c>
      <c r="F6" s="27">
        <v>342</v>
      </c>
      <c r="G6" s="27" t="s">
        <v>159</v>
      </c>
      <c r="H6" s="27">
        <v>1</v>
      </c>
      <c r="I6" s="27" t="s">
        <v>2038</v>
      </c>
      <c r="J6" s="27">
        <v>3</v>
      </c>
      <c r="K6" s="27" t="s">
        <v>657</v>
      </c>
      <c r="L6" s="69">
        <v>10.6</v>
      </c>
      <c r="M6" s="70">
        <v>0</v>
      </c>
      <c r="N6" s="71">
        <v>0</v>
      </c>
      <c r="O6" s="70"/>
      <c r="P6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101</v>
      </c>
      <c r="B1" s="47" t="s">
        <v>232</v>
      </c>
      <c r="C1" s="47" t="s">
        <v>62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2039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39" thickBot="1" x14ac:dyDescent="0.3">
      <c r="A6" s="25"/>
      <c r="B6" s="27">
        <v>5001253</v>
      </c>
      <c r="C6" s="27" t="s">
        <v>1001</v>
      </c>
      <c r="D6" s="27">
        <v>3000001</v>
      </c>
      <c r="E6" s="27" t="s">
        <v>275</v>
      </c>
      <c r="F6" s="27">
        <v>96</v>
      </c>
      <c r="G6" s="27" t="s">
        <v>955</v>
      </c>
      <c r="H6" s="27">
        <v>342</v>
      </c>
      <c r="I6" s="27" t="s">
        <v>159</v>
      </c>
      <c r="J6" s="27">
        <v>1</v>
      </c>
      <c r="K6" s="27" t="s">
        <v>2038</v>
      </c>
      <c r="L6" s="27">
        <v>3</v>
      </c>
      <c r="M6" s="27" t="s">
        <v>657</v>
      </c>
      <c r="N6" s="69">
        <v>10.6</v>
      </c>
      <c r="O6" s="70">
        <v>0</v>
      </c>
      <c r="P6" s="71">
        <v>0</v>
      </c>
      <c r="Q6" s="70">
        <v>20</v>
      </c>
      <c r="R6" s="71">
        <v>20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103</v>
      </c>
      <c r="B1" s="48" t="s">
        <v>232</v>
      </c>
      <c r="C1" s="47" t="s">
        <v>63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2042</v>
      </c>
      <c r="L2" s="1" t="s">
        <v>2052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65.063928000000018</v>
      </c>
      <c r="E6" s="15">
        <f ca="1">SUM(E7:OFFSET(E7,50,0))</f>
        <v>75.413377999999966</v>
      </c>
      <c r="F6" s="15">
        <f ca="1">SUM(F7:OFFSET(F7,50,0))</f>
        <v>67.586075549356337</v>
      </c>
      <c r="G6" s="15">
        <f ca="1">SUM(G7:OFFSET(G7,50,0))</f>
        <v>29.272889927444567</v>
      </c>
      <c r="H6" s="15">
        <f ca="1">SUM(H7:OFFSET(H7,50,0))</f>
        <v>38.313185621911764</v>
      </c>
      <c r="I6" s="16">
        <f ca="1">IFERROR(G6/E6,0)</f>
        <v>0.38816574331738035</v>
      </c>
      <c r="J6" s="17">
        <f ca="1">IFERROR(SUM(G6,H6)/E6,0)</f>
        <v>0.89620803817270156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0</v>
      </c>
      <c r="E7" s="22">
        <v>1.4351989999999999</v>
      </c>
      <c r="F7" s="22">
        <f t="shared" ref="F7:F16" si="0">SUM(G7,H7)</f>
        <v>1.3184553547635005</v>
      </c>
      <c r="G7" s="22">
        <v>0.58217490035895025</v>
      </c>
      <c r="H7" s="22">
        <v>0.73628045440455026</v>
      </c>
      <c r="I7" s="23">
        <f t="shared" ref="I7:I16" si="1">IFERROR(G7/E7,0)</f>
        <v>0.40564054208437317</v>
      </c>
      <c r="J7" s="24">
        <f t="shared" ref="J7:J16" si="2">IFERROR(SUM(G7,H7)/E7,0)</f>
        <v>0.91865682373211</v>
      </c>
      <c r="K7" s="5"/>
      <c r="L7" t="s">
        <v>263</v>
      </c>
      <c r="M7" s="6">
        <v>0.38178424123793264</v>
      </c>
      <c r="N7" s="72">
        <v>0.96478378964402256</v>
      </c>
    </row>
    <row r="8" spans="1:14" x14ac:dyDescent="0.25">
      <c r="A8" s="18"/>
      <c r="B8" s="51">
        <v>6</v>
      </c>
      <c r="C8" s="20" t="s">
        <v>249</v>
      </c>
      <c r="D8" s="21">
        <v>0.16894100000000001</v>
      </c>
      <c r="E8" s="22">
        <v>0.75524499999999994</v>
      </c>
      <c r="F8" s="22">
        <f t="shared" si="0"/>
        <v>0.69747796874071355</v>
      </c>
      <c r="G8" s="22">
        <v>0.28785176582459826</v>
      </c>
      <c r="H8" s="22">
        <v>0.40962620291611529</v>
      </c>
      <c r="I8" s="23">
        <f t="shared" si="1"/>
        <v>0.38113693678819227</v>
      </c>
      <c r="J8" s="24">
        <f t="shared" si="2"/>
        <v>0.92351219636106641</v>
      </c>
      <c r="K8" s="5"/>
      <c r="L8" t="s">
        <v>254</v>
      </c>
      <c r="M8" s="6">
        <v>0.70132081883002684</v>
      </c>
      <c r="N8" s="72">
        <v>0.94861022357215852</v>
      </c>
    </row>
    <row r="9" spans="1:14" x14ac:dyDescent="0.25">
      <c r="A9" s="18"/>
      <c r="B9" s="51">
        <v>10</v>
      </c>
      <c r="C9" s="20" t="s">
        <v>253</v>
      </c>
      <c r="D9" s="21">
        <v>0</v>
      </c>
      <c r="E9" s="22">
        <v>0.79723900000000003</v>
      </c>
      <c r="F9" s="22">
        <f t="shared" si="0"/>
        <v>0.72842197097997996</v>
      </c>
      <c r="G9" s="22">
        <v>0.33546832539650495</v>
      </c>
      <c r="H9" s="22">
        <v>0.39295364558347501</v>
      </c>
      <c r="I9" s="23">
        <f t="shared" si="1"/>
        <v>0.42078765012311858</v>
      </c>
      <c r="J9" s="24">
        <f t="shared" si="2"/>
        <v>0.91368080460185708</v>
      </c>
      <c r="K9" s="5"/>
      <c r="L9" t="s">
        <v>259</v>
      </c>
      <c r="M9" s="6">
        <v>0.80130932101656094</v>
      </c>
      <c r="N9" s="72">
        <v>0.93865853049059766</v>
      </c>
    </row>
    <row r="10" spans="1:14" x14ac:dyDescent="0.25">
      <c r="A10" s="18"/>
      <c r="B10" s="51">
        <v>11</v>
      </c>
      <c r="C10" s="20" t="s">
        <v>254</v>
      </c>
      <c r="D10" s="21">
        <v>0</v>
      </c>
      <c r="E10" s="22">
        <v>0.73931400000000003</v>
      </c>
      <c r="F10" s="22">
        <f t="shared" si="0"/>
        <v>0.70132081883002684</v>
      </c>
      <c r="G10" s="22">
        <v>0.31645237416887539</v>
      </c>
      <c r="H10" s="22">
        <v>0.38486844466115144</v>
      </c>
      <c r="I10" s="23">
        <f t="shared" si="1"/>
        <v>0.42803514361810457</v>
      </c>
      <c r="J10" s="24">
        <f t="shared" si="2"/>
        <v>0.94861022357215852</v>
      </c>
      <c r="K10" s="5"/>
      <c r="L10" t="s">
        <v>249</v>
      </c>
      <c r="M10" s="6">
        <v>0.69747796874071355</v>
      </c>
      <c r="N10" s="72">
        <v>0.92351219636106641</v>
      </c>
    </row>
    <row r="11" spans="1:14" x14ac:dyDescent="0.25">
      <c r="A11" s="18"/>
      <c r="B11" s="51">
        <v>13</v>
      </c>
      <c r="C11" s="20" t="s">
        <v>256</v>
      </c>
      <c r="D11" s="21">
        <v>0</v>
      </c>
      <c r="E11" s="22">
        <v>0.88842500000000002</v>
      </c>
      <c r="F11" s="22">
        <f t="shared" si="0"/>
        <v>0.80874524681235016</v>
      </c>
      <c r="G11" s="22">
        <v>0.30502212152055108</v>
      </c>
      <c r="H11" s="22">
        <v>0.50372312529179908</v>
      </c>
      <c r="I11" s="23">
        <f t="shared" si="1"/>
        <v>0.34332906156462401</v>
      </c>
      <c r="J11" s="24">
        <f t="shared" si="2"/>
        <v>0.91031347250735872</v>
      </c>
      <c r="K11" s="5"/>
      <c r="L11" t="s">
        <v>267</v>
      </c>
      <c r="M11" s="6">
        <v>0.65118825087483856</v>
      </c>
      <c r="N11" s="72">
        <v>0.91947949472170631</v>
      </c>
    </row>
    <row r="12" spans="1:14" x14ac:dyDescent="0.25">
      <c r="A12" s="18"/>
      <c r="B12" s="51">
        <v>15</v>
      </c>
      <c r="C12" s="20" t="s">
        <v>258</v>
      </c>
      <c r="D12" s="21">
        <v>64.49958700000002</v>
      </c>
      <c r="E12" s="22">
        <v>68.051144999999977</v>
      </c>
      <c r="F12" s="22">
        <f t="shared" si="0"/>
        <v>60.776936672465581</v>
      </c>
      <c r="G12" s="22">
        <v>26.289013022942527</v>
      </c>
      <c r="H12" s="22">
        <v>34.487923649523054</v>
      </c>
      <c r="I12" s="23">
        <f t="shared" si="1"/>
        <v>0.38631257450469841</v>
      </c>
      <c r="J12" s="24">
        <f t="shared" si="2"/>
        <v>0.89310674599913931</v>
      </c>
      <c r="K12" s="5"/>
      <c r="L12" t="s">
        <v>245</v>
      </c>
      <c r="M12" s="6">
        <v>1.3184553547635005</v>
      </c>
      <c r="N12" s="72">
        <v>0.91865682373211</v>
      </c>
    </row>
    <row r="13" spans="1:14" x14ac:dyDescent="0.25">
      <c r="A13" s="18"/>
      <c r="B13" s="51">
        <v>16</v>
      </c>
      <c r="C13" s="20" t="s">
        <v>259</v>
      </c>
      <c r="D13" s="21">
        <v>0</v>
      </c>
      <c r="E13" s="22">
        <v>0.85367499999999996</v>
      </c>
      <c r="F13" s="22">
        <f t="shared" si="0"/>
        <v>0.80130932101656094</v>
      </c>
      <c r="G13" s="22">
        <v>0.39769661653463145</v>
      </c>
      <c r="H13" s="22">
        <v>0.40361270448192954</v>
      </c>
      <c r="I13" s="23">
        <f t="shared" si="1"/>
        <v>0.465864194845382</v>
      </c>
      <c r="J13" s="24">
        <f t="shared" si="2"/>
        <v>0.93865853049059766</v>
      </c>
      <c r="K13" s="5"/>
      <c r="L13" t="s">
        <v>253</v>
      </c>
      <c r="M13" s="6">
        <v>0.72842197097997996</v>
      </c>
      <c r="N13" s="72">
        <v>0.91368080460185708</v>
      </c>
    </row>
    <row r="14" spans="1:14" x14ac:dyDescent="0.25">
      <c r="A14" s="18"/>
      <c r="B14" s="51">
        <v>18</v>
      </c>
      <c r="C14" s="20" t="s">
        <v>261</v>
      </c>
      <c r="D14" s="21">
        <v>0</v>
      </c>
      <c r="E14" s="22">
        <v>0.78920199999999974</v>
      </c>
      <c r="F14" s="22">
        <f t="shared" si="0"/>
        <v>0.72043570363484832</v>
      </c>
      <c r="G14" s="22">
        <v>0.31287711652885264</v>
      </c>
      <c r="H14" s="22">
        <v>0.40755858710599568</v>
      </c>
      <c r="I14" s="23">
        <f t="shared" si="1"/>
        <v>0.39644744505063689</v>
      </c>
      <c r="J14" s="24">
        <f t="shared" si="2"/>
        <v>0.91286603890366291</v>
      </c>
      <c r="K14" s="5"/>
      <c r="L14" t="s">
        <v>261</v>
      </c>
      <c r="M14" s="6">
        <v>0.72043570363484832</v>
      </c>
      <c r="N14" s="72">
        <v>0.91286603890366291</v>
      </c>
    </row>
    <row r="15" spans="1:14" x14ac:dyDescent="0.25">
      <c r="A15" s="18"/>
      <c r="B15" s="51">
        <v>20</v>
      </c>
      <c r="C15" s="20" t="s">
        <v>263</v>
      </c>
      <c r="D15" s="21">
        <v>0.39540000000000008</v>
      </c>
      <c r="E15" s="22">
        <v>0.39572000000000002</v>
      </c>
      <c r="F15" s="22">
        <f t="shared" si="0"/>
        <v>0.38178424123793264</v>
      </c>
      <c r="G15" s="22">
        <v>0.15350507048424333</v>
      </c>
      <c r="H15" s="22">
        <v>0.22827917075368934</v>
      </c>
      <c r="I15" s="23">
        <f t="shared" si="1"/>
        <v>0.38791334904539404</v>
      </c>
      <c r="J15" s="24">
        <f t="shared" si="2"/>
        <v>0.96478378964402256</v>
      </c>
      <c r="K15" s="5"/>
      <c r="L15" t="s">
        <v>256</v>
      </c>
      <c r="M15" s="6">
        <v>0.80874524681235016</v>
      </c>
      <c r="N15" s="72">
        <v>0.91031347250735872</v>
      </c>
    </row>
    <row r="16" spans="1:14" ht="15.75" thickBot="1" x14ac:dyDescent="0.3">
      <c r="A16" s="25"/>
      <c r="B16" s="52">
        <v>24</v>
      </c>
      <c r="C16" s="27" t="s">
        <v>267</v>
      </c>
      <c r="D16" s="28">
        <v>0</v>
      </c>
      <c r="E16" s="29">
        <v>0.70821400000000001</v>
      </c>
      <c r="F16" s="29">
        <f t="shared" si="0"/>
        <v>0.65118825087483856</v>
      </c>
      <c r="G16" s="29">
        <v>0.29282861368483282</v>
      </c>
      <c r="H16" s="29">
        <v>0.35835963719000574</v>
      </c>
      <c r="I16" s="30">
        <f t="shared" si="1"/>
        <v>0.41347476000874428</v>
      </c>
      <c r="J16" s="31">
        <f t="shared" si="2"/>
        <v>0.91947949472170631</v>
      </c>
      <c r="K16" s="5"/>
      <c r="L16" t="s">
        <v>258</v>
      </c>
      <c r="M16" s="6">
        <v>60.776936672465581</v>
      </c>
      <c r="N16" s="72">
        <v>0.89310674599913931</v>
      </c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12" sqref="A12:J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103</v>
      </c>
      <c r="B1" s="53" t="s">
        <v>232</v>
      </c>
      <c r="C1" s="47" t="s">
        <v>63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2043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65.063928000000018</v>
      </c>
      <c r="E6" s="15">
        <v>75.413377999999966</v>
      </c>
      <c r="F6" s="15">
        <v>67.586075549356337</v>
      </c>
      <c r="G6" s="15">
        <v>29.272889927444567</v>
      </c>
      <c r="H6" s="15">
        <v>38.313185621911764</v>
      </c>
      <c r="I6" s="16">
        <v>0.38816574331738035</v>
      </c>
      <c r="J6" s="17">
        <v>0.89620803817270156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64.499587000000005</v>
      </c>
      <c r="E7" s="36">
        <f ca="1">SUM(E8:OFFSET(E6,MATCH("GOBIERNOS REGIONALES",$A$8:$A$50,0),0))</f>
        <v>75.012117999999987</v>
      </c>
      <c r="F7" s="36">
        <f ca="1">SUM(F8:OFFSET(F6,MATCH("GOBIERNOS REGIONALES",$A$8:$A$50,0),0))</f>
        <v>67.19967760799932</v>
      </c>
      <c r="G7" s="36">
        <f ca="1">SUM(G8:OFFSET(G6,MATCH("GOBIERNOS REGIONALES",$A$8:$A$50,0),0))</f>
        <v>29.118364856993367</v>
      </c>
      <c r="H7" s="36">
        <f ca="1">SUM(H8:OFFSET(H6,MATCH("GOBIERNOS REGIONALES",$A$8:$A$50,0),0))</f>
        <v>38.081312751005953</v>
      </c>
      <c r="I7" s="37">
        <f ca="1">IFERROR(G7/E7,0)</f>
        <v>0.3881821448768234</v>
      </c>
      <c r="J7" s="38">
        <f ca="1">IFERROR(SUM(G7,H7)/E7,0)</f>
        <v>0.89585095581489027</v>
      </c>
      <c r="K7" s="5"/>
    </row>
    <row r="8" spans="1:11" ht="25.5" x14ac:dyDescent="0.25">
      <c r="A8" s="18"/>
      <c r="B8" s="19">
        <v>12</v>
      </c>
      <c r="C8" s="20" t="s">
        <v>110</v>
      </c>
      <c r="D8" s="21">
        <v>9.6831560000000003</v>
      </c>
      <c r="E8" s="22">
        <v>10.645115000000001</v>
      </c>
      <c r="F8" s="22">
        <f t="shared" ref="F8:F13" si="0">SUM(G8,H8)</f>
        <v>8.372266159960418</v>
      </c>
      <c r="G8" s="22">
        <v>2.4844373575651844</v>
      </c>
      <c r="H8" s="22">
        <v>5.8878288023952337</v>
      </c>
      <c r="I8" s="23">
        <f t="shared" ref="I8:I13" si="1">IFERROR(G8/E8,0)</f>
        <v>0.23338755453230747</v>
      </c>
      <c r="J8" s="24">
        <f t="shared" ref="J8:J13" si="2">IFERROR(SUM(G8,H8)/E8,0)</f>
        <v>0.78648902900160478</v>
      </c>
      <c r="K8" s="5"/>
    </row>
    <row r="9" spans="1:11" ht="25.5" x14ac:dyDescent="0.25">
      <c r="A9" s="18"/>
      <c r="B9" s="19">
        <v>121</v>
      </c>
      <c r="C9" s="20" t="s">
        <v>140</v>
      </c>
      <c r="D9" s="21">
        <v>54.816431000000009</v>
      </c>
      <c r="E9" s="22">
        <v>64.367002999999983</v>
      </c>
      <c r="F9" s="22">
        <f t="shared" si="0"/>
        <v>58.827411448038902</v>
      </c>
      <c r="G9" s="22">
        <v>26.633927499428182</v>
      </c>
      <c r="H9" s="22">
        <v>32.193483948610719</v>
      </c>
      <c r="I9" s="23">
        <f t="shared" si="1"/>
        <v>0.41378231482096794</v>
      </c>
      <c r="J9" s="24">
        <f t="shared" si="2"/>
        <v>0.91393740124950229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0.56434100000000009</v>
      </c>
      <c r="E10" s="36">
        <f ca="1">SUM(E11:OFFSET(E9,(MATCH("GOBIERNOS LOCALES",$A$8:$A$50,0)-MATCH("GOBIERNOS REGIONALES",$A$8:$A$50,0)),0))</f>
        <v>0.40126000000000006</v>
      </c>
      <c r="F10" s="36">
        <f ca="1">SUM(F11:OFFSET(F9,(MATCH("GOBIERNOS LOCALES",$A$8:$A$50,0)-MATCH("GOBIERNOS REGIONALES",$A$8:$A$50,0)),0))</f>
        <v>0.38639794135701266</v>
      </c>
      <c r="G10" s="36">
        <f ca="1">SUM(G11:OFFSET(G9,(MATCH("GOBIERNOS LOCALES",$A$8:$A$50,0)-MATCH("GOBIERNOS REGIONALES",$A$8:$A$50,0)),0))</f>
        <v>0.15452507045120001</v>
      </c>
      <c r="H10" s="36">
        <f ca="1">SUM(H11:OFFSET(H9,(MATCH("GOBIERNOS LOCALES",$A$8:$A$50,0)-MATCH("GOBIERNOS REGIONALES",$A$8:$A$50,0)),0))</f>
        <v>0.23187287090581268</v>
      </c>
      <c r="I10" s="37">
        <f t="shared" ca="1" si="1"/>
        <v>0.38509961234910028</v>
      </c>
      <c r="J10" s="38">
        <f t="shared" ca="1" si="2"/>
        <v>0.96296152459007278</v>
      </c>
      <c r="K10" s="5"/>
    </row>
    <row r="11" spans="1:11" x14ac:dyDescent="0.25">
      <c r="A11" s="18"/>
      <c r="B11" s="19">
        <v>445</v>
      </c>
      <c r="C11" s="20" t="s">
        <v>210</v>
      </c>
      <c r="D11" s="21">
        <v>0.16894100000000001</v>
      </c>
      <c r="E11" s="22">
        <v>5.5399999999999998E-3</v>
      </c>
      <c r="F11" s="22">
        <f t="shared" si="0"/>
        <v>4.613700119080022E-3</v>
      </c>
      <c r="G11" s="22">
        <v>1.0199999669566751E-3</v>
      </c>
      <c r="H11" s="22">
        <v>3.5937001521233469E-3</v>
      </c>
      <c r="I11" s="23">
        <f t="shared" si="1"/>
        <v>0.18411551750120489</v>
      </c>
      <c r="J11" s="24">
        <f t="shared" si="2"/>
        <v>0.83279785542960694</v>
      </c>
      <c r="K11" s="5"/>
    </row>
    <row r="12" spans="1:11" ht="15.75" thickBot="1" x14ac:dyDescent="0.3">
      <c r="A12" s="25"/>
      <c r="B12" s="26">
        <v>457</v>
      </c>
      <c r="C12" s="27" t="s">
        <v>222</v>
      </c>
      <c r="D12" s="28">
        <v>0.39540000000000008</v>
      </c>
      <c r="E12" s="29">
        <v>0.39572000000000007</v>
      </c>
      <c r="F12" s="29">
        <f t="shared" si="0"/>
        <v>0.38178424123793264</v>
      </c>
      <c r="G12" s="29">
        <v>0.15350507048424333</v>
      </c>
      <c r="H12" s="29">
        <v>0.22827917075368934</v>
      </c>
      <c r="I12" s="30">
        <f t="shared" si="1"/>
        <v>0.38791334904539398</v>
      </c>
      <c r="J12" s="31">
        <f t="shared" si="2"/>
        <v>0.96478378964402245</v>
      </c>
      <c r="K12" s="5"/>
    </row>
    <row r="13" spans="1:11" x14ac:dyDescent="0.25">
      <c r="A13" t="s">
        <v>231</v>
      </c>
      <c r="D13" s="6"/>
      <c r="E13" s="6"/>
      <c r="F13" s="6">
        <f t="shared" si="0"/>
        <v>0</v>
      </c>
      <c r="G13" s="6"/>
      <c r="H13" s="6"/>
      <c r="I13" s="5">
        <f t="shared" si="1"/>
        <v>0</v>
      </c>
      <c r="J13" s="5">
        <f t="shared" si="2"/>
        <v>0</v>
      </c>
      <c r="K13" s="5"/>
    </row>
    <row r="14" spans="1:11" x14ac:dyDescent="0.25">
      <c r="D14" s="6"/>
      <c r="E14" s="6"/>
      <c r="F14" s="6"/>
      <c r="G14" s="6"/>
      <c r="H14" s="6"/>
      <c r="I14" s="5"/>
      <c r="J14" s="5"/>
      <c r="K14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103</v>
      </c>
      <c r="B1" s="47" t="s">
        <v>232</v>
      </c>
      <c r="C1" s="47" t="s">
        <v>63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2044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65.063928000000018</v>
      </c>
      <c r="G6" s="15">
        <v>75.413377999999966</v>
      </c>
      <c r="H6" s="15">
        <v>67.586075549356337</v>
      </c>
      <c r="I6" s="15">
        <v>29.272889927444567</v>
      </c>
      <c r="J6" s="15">
        <v>38.313185621911764</v>
      </c>
      <c r="K6" s="16">
        <v>0.38816574331738035</v>
      </c>
      <c r="L6" s="17">
        <v>0.89620803817270156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65.063928000000018</v>
      </c>
      <c r="G7" s="36">
        <f ca="1">SUM(G8:OFFSET(G6,MATCH("PROYECTOS",$A$8:$A$50,0),0))</f>
        <v>75.413377999999966</v>
      </c>
      <c r="H7" s="36">
        <f ca="1">SUM(H8:OFFSET(H6,MATCH("PROYECTOS",$A$8:$A$50,0),0))</f>
        <v>67.586075549356337</v>
      </c>
      <c r="I7" s="36">
        <f ca="1">SUM(I8:OFFSET(I6,MATCH("PROYECTOS",$A$8:$A$50,0),0))</f>
        <v>29.272889927444567</v>
      </c>
      <c r="J7" s="36">
        <f ca="1">SUM(J8:OFFSET(J6,MATCH("PROYECTOS",$A$8:$A$50,0),0))</f>
        <v>38.313185621911764</v>
      </c>
      <c r="K7" s="37">
        <f ca="1">IFERROR(I7/G7,0)</f>
        <v>0.38816574331738035</v>
      </c>
      <c r="L7" s="38">
        <f ca="1">IFERROR(SUM(I7,J7)/G7,0)</f>
        <v>0.89620803817270156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5.8284590000000005</v>
      </c>
      <c r="G8" s="22">
        <v>5.0497759999999996</v>
      </c>
      <c r="H8" s="22">
        <f t="shared" ref="H8:H10" si="0">SUM(I8,J8)</f>
        <v>4.3301923036815424</v>
      </c>
      <c r="I8" s="22">
        <v>2.0071525617495354</v>
      </c>
      <c r="J8" s="22">
        <v>2.323039741932007</v>
      </c>
      <c r="K8" s="23">
        <f t="shared" ref="K8:K11" si="1">IFERROR(I8/G8,0)</f>
        <v>0.39747358333310934</v>
      </c>
      <c r="L8" s="24">
        <f t="shared" ref="L8:L11" si="2">IFERROR(SUM(I8,J8)/G8,0)</f>
        <v>0.85750185823718572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3000572</v>
      </c>
      <c r="C9" s="20" t="s">
        <v>2045</v>
      </c>
      <c r="D9" s="60">
        <v>63</v>
      </c>
      <c r="E9" s="20" t="s">
        <v>868</v>
      </c>
      <c r="F9" s="21">
        <v>52.644689000000014</v>
      </c>
      <c r="G9" s="22">
        <v>64.612575999999976</v>
      </c>
      <c r="H9" s="22">
        <f t="shared" si="0"/>
        <v>58.729651744325103</v>
      </c>
      <c r="I9" s="22">
        <v>25.867144943615358</v>
      </c>
      <c r="J9" s="22">
        <v>32.862506800709745</v>
      </c>
      <c r="K9" s="23">
        <f t="shared" si="1"/>
        <v>0.40034226376635051</v>
      </c>
      <c r="L9" s="24">
        <f t="shared" si="2"/>
        <v>0.90895078605634183</v>
      </c>
      <c r="M9" s="61"/>
      <c r="N9" s="22"/>
      <c r="O9" s="24" t="str">
        <f t="shared" ref="O9:O10" si="3">IFERROR(N9/M9,".")</f>
        <v>.</v>
      </c>
    </row>
    <row r="10" spans="1:15" ht="51" x14ac:dyDescent="0.25">
      <c r="A10" s="18"/>
      <c r="B10" s="20">
        <v>3000635</v>
      </c>
      <c r="C10" s="20" t="s">
        <v>2046</v>
      </c>
      <c r="D10" s="60">
        <v>86</v>
      </c>
      <c r="E10" s="20" t="s">
        <v>469</v>
      </c>
      <c r="F10" s="21">
        <v>6.5907799999999996</v>
      </c>
      <c r="G10" s="22">
        <v>5.7510259999999995</v>
      </c>
      <c r="H10" s="22">
        <f t="shared" si="0"/>
        <v>4.5262315013496845</v>
      </c>
      <c r="I10" s="22">
        <v>1.3985924220796733</v>
      </c>
      <c r="J10" s="22">
        <v>3.1276390792700113</v>
      </c>
      <c r="K10" s="23">
        <f t="shared" si="1"/>
        <v>0.24319007114203159</v>
      </c>
      <c r="L10" s="24">
        <f t="shared" si="2"/>
        <v>0.78703026231313944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0</v>
      </c>
      <c r="H11" s="43">
        <f t="shared" ca="1" si="4"/>
        <v>0</v>
      </c>
      <c r="I11" s="43">
        <f t="shared" ca="1" si="4"/>
        <v>0</v>
      </c>
      <c r="J11" s="43">
        <f t="shared" ca="1" si="4"/>
        <v>0</v>
      </c>
      <c r="K11" s="44">
        <f t="shared" ca="1" si="1"/>
        <v>0</v>
      </c>
      <c r="L11" s="45">
        <f t="shared" ca="1" si="2"/>
        <v>0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2053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topLeftCell="A7"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17</v>
      </c>
      <c r="B1" s="48" t="s">
        <v>232</v>
      </c>
      <c r="C1" s="47" t="s">
        <v>14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495</v>
      </c>
      <c r="L2" s="1" t="s">
        <v>520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265.01292899999999</v>
      </c>
      <c r="E6" s="15">
        <f ca="1">SUM(E7:OFFSET(E7,50,0))</f>
        <v>320.05521900000002</v>
      </c>
      <c r="F6" s="15">
        <f ca="1">SUM(F7:OFFSET(F7,50,0))</f>
        <v>301.62284947185356</v>
      </c>
      <c r="G6" s="15">
        <f ca="1">SUM(G7:OFFSET(G7,50,0))</f>
        <v>109.65755721925733</v>
      </c>
      <c r="H6" s="15">
        <f ca="1">SUM(H7:OFFSET(H7,50,0))</f>
        <v>191.96529225259627</v>
      </c>
      <c r="I6" s="16">
        <f ca="1">IFERROR(G6/E6,0)</f>
        <v>0.34262074388875163</v>
      </c>
      <c r="J6" s="17">
        <f ca="1">IFERROR(SUM(G6,H6)/E6,0)</f>
        <v>0.94240878312893128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3.39669</v>
      </c>
      <c r="E7" s="22">
        <v>4.6744620000000001</v>
      </c>
      <c r="F7" s="22">
        <f t="shared" ref="F7:F31" si="0">SUM(G7,H7)</f>
        <v>4.648430858509073</v>
      </c>
      <c r="G7" s="22">
        <v>1.8698358094025025</v>
      </c>
      <c r="H7" s="22">
        <v>2.7785950491065705</v>
      </c>
      <c r="I7" s="23">
        <f t="shared" ref="I7:I31" si="1">IFERROR(G7/E7,0)</f>
        <v>0.40001091235793607</v>
      </c>
      <c r="J7" s="24">
        <f t="shared" ref="J7:J31" si="2">IFERROR(SUM(G7,H7)/E7,0)</f>
        <v>0.99443120053368128</v>
      </c>
      <c r="K7" s="5"/>
      <c r="L7" t="s">
        <v>246</v>
      </c>
      <c r="M7" s="6">
        <v>3.5261760755449032</v>
      </c>
      <c r="N7" s="72">
        <v>0.99702492990492919</v>
      </c>
    </row>
    <row r="8" spans="1:14" x14ac:dyDescent="0.25">
      <c r="A8" s="18"/>
      <c r="B8" s="51">
        <v>2</v>
      </c>
      <c r="C8" s="20" t="s">
        <v>245</v>
      </c>
      <c r="D8" s="21">
        <v>3.1890229999999993</v>
      </c>
      <c r="E8" s="22">
        <v>3.3714709999999988</v>
      </c>
      <c r="F8" s="22">
        <f t="shared" si="0"/>
        <v>3.3257842917078051</v>
      </c>
      <c r="G8" s="22">
        <v>1.6941659544499998</v>
      </c>
      <c r="H8" s="22">
        <v>1.6316183372578053</v>
      </c>
      <c r="I8" s="23">
        <f t="shared" si="1"/>
        <v>0.50250052705480797</v>
      </c>
      <c r="J8" s="24">
        <f t="shared" si="2"/>
        <v>0.98644902824547687</v>
      </c>
      <c r="K8" s="5"/>
      <c r="L8" t="s">
        <v>259</v>
      </c>
      <c r="M8" s="6">
        <v>37.197610572683516</v>
      </c>
      <c r="N8" s="72">
        <v>0.9950242534734467</v>
      </c>
    </row>
    <row r="9" spans="1:14" x14ac:dyDescent="0.25">
      <c r="A9" s="18"/>
      <c r="B9" s="51">
        <v>3</v>
      </c>
      <c r="C9" s="20" t="s">
        <v>246</v>
      </c>
      <c r="D9" s="21">
        <v>2.688936</v>
      </c>
      <c r="E9" s="22">
        <v>3.5366979999999999</v>
      </c>
      <c r="F9" s="22">
        <f t="shared" si="0"/>
        <v>3.5261760755449032</v>
      </c>
      <c r="G9" s="22">
        <v>1.6790124470208014</v>
      </c>
      <c r="H9" s="22">
        <v>1.847163628524102</v>
      </c>
      <c r="I9" s="23">
        <f t="shared" si="1"/>
        <v>0.47474012398593307</v>
      </c>
      <c r="J9" s="24">
        <f t="shared" si="2"/>
        <v>0.99702492990492919</v>
      </c>
      <c r="K9" s="5"/>
      <c r="L9" t="s">
        <v>255</v>
      </c>
      <c r="M9" s="6">
        <v>9.4537379977059413</v>
      </c>
      <c r="N9" s="72">
        <v>0.99449425795732593</v>
      </c>
    </row>
    <row r="10" spans="1:14" x14ac:dyDescent="0.25">
      <c r="A10" s="18"/>
      <c r="B10" s="51">
        <v>4</v>
      </c>
      <c r="C10" s="20" t="s">
        <v>247</v>
      </c>
      <c r="D10" s="21">
        <v>10.244200999999999</v>
      </c>
      <c r="E10" s="22">
        <v>27.938281000000007</v>
      </c>
      <c r="F10" s="22">
        <f t="shared" si="0"/>
        <v>17.750822164161342</v>
      </c>
      <c r="G10" s="22">
        <v>4.2728828177238736</v>
      </c>
      <c r="H10" s="22">
        <v>13.47793934643747</v>
      </c>
      <c r="I10" s="23">
        <f t="shared" si="1"/>
        <v>0.15294007593823947</v>
      </c>
      <c r="J10" s="24">
        <f t="shared" si="2"/>
        <v>0.63535842323875746</v>
      </c>
      <c r="K10" s="5"/>
      <c r="L10" t="s">
        <v>244</v>
      </c>
      <c r="M10" s="6">
        <v>4.648430858509073</v>
      </c>
      <c r="N10" s="72">
        <v>0.99443120053368128</v>
      </c>
    </row>
    <row r="11" spans="1:14" x14ac:dyDescent="0.25">
      <c r="A11" s="18"/>
      <c r="B11" s="51">
        <v>5</v>
      </c>
      <c r="C11" s="20" t="s">
        <v>248</v>
      </c>
      <c r="D11" s="21">
        <v>5.810956</v>
      </c>
      <c r="E11" s="22">
        <v>7.877648999999999</v>
      </c>
      <c r="F11" s="22">
        <f t="shared" si="0"/>
        <v>7.7953758811945439</v>
      </c>
      <c r="G11" s="22">
        <v>3.4396545264175513</v>
      </c>
      <c r="H11" s="22">
        <v>4.3557213547769926</v>
      </c>
      <c r="I11" s="23">
        <f t="shared" si="1"/>
        <v>0.43663465158419112</v>
      </c>
      <c r="J11" s="24">
        <f t="shared" si="2"/>
        <v>0.98955613295217204</v>
      </c>
      <c r="K11" s="5"/>
      <c r="L11" t="s">
        <v>249</v>
      </c>
      <c r="M11" s="6">
        <v>13.148620391127224</v>
      </c>
      <c r="N11" s="72">
        <v>0.99427234435280809</v>
      </c>
    </row>
    <row r="12" spans="1:14" x14ac:dyDescent="0.25">
      <c r="A12" s="18"/>
      <c r="B12" s="51">
        <v>6</v>
      </c>
      <c r="C12" s="20" t="s">
        <v>249</v>
      </c>
      <c r="D12" s="21">
        <v>10.330879999999999</v>
      </c>
      <c r="E12" s="22">
        <v>13.224365000000001</v>
      </c>
      <c r="F12" s="22">
        <f t="shared" si="0"/>
        <v>13.148620391127224</v>
      </c>
      <c r="G12" s="22">
        <v>5.5992205745606043</v>
      </c>
      <c r="H12" s="22">
        <v>7.5493998165666198</v>
      </c>
      <c r="I12" s="23">
        <f t="shared" si="1"/>
        <v>0.42340184761692556</v>
      </c>
      <c r="J12" s="24">
        <f t="shared" si="2"/>
        <v>0.99427234435280809</v>
      </c>
      <c r="K12" s="5"/>
      <c r="L12" t="s">
        <v>248</v>
      </c>
      <c r="M12" s="6">
        <v>7.7953758811945439</v>
      </c>
      <c r="N12" s="72">
        <v>0.98955613295217204</v>
      </c>
    </row>
    <row r="13" spans="1:14" x14ac:dyDescent="0.25">
      <c r="A13" s="18"/>
      <c r="B13" s="51">
        <v>7</v>
      </c>
      <c r="C13" s="20" t="s">
        <v>250</v>
      </c>
      <c r="D13" s="21">
        <v>4.7882749999999996</v>
      </c>
      <c r="E13" s="22">
        <v>7.3196609999999991</v>
      </c>
      <c r="F13" s="22">
        <f t="shared" si="0"/>
        <v>7.1859856911827498</v>
      </c>
      <c r="G13" s="22">
        <v>2.1588747819769196</v>
      </c>
      <c r="H13" s="22">
        <v>5.0271109092058301</v>
      </c>
      <c r="I13" s="23">
        <f t="shared" si="1"/>
        <v>0.29494190809887505</v>
      </c>
      <c r="J13" s="24">
        <f t="shared" si="2"/>
        <v>0.98173750002667481</v>
      </c>
      <c r="K13" s="5"/>
      <c r="L13" t="s">
        <v>268</v>
      </c>
      <c r="M13" s="6">
        <v>6.3256466169659689</v>
      </c>
      <c r="N13" s="72">
        <v>0.98656700061979241</v>
      </c>
    </row>
    <row r="14" spans="1:14" x14ac:dyDescent="0.25">
      <c r="A14" s="18"/>
      <c r="B14" s="51">
        <v>8</v>
      </c>
      <c r="C14" s="20" t="s">
        <v>251</v>
      </c>
      <c r="D14" s="21">
        <v>8.6495879999999943</v>
      </c>
      <c r="E14" s="22">
        <v>9.9352030000000067</v>
      </c>
      <c r="F14" s="22">
        <f t="shared" si="0"/>
        <v>9.6662051884434916</v>
      </c>
      <c r="G14" s="22">
        <v>3.7564185185866403</v>
      </c>
      <c r="H14" s="22">
        <v>5.9097866698568504</v>
      </c>
      <c r="I14" s="23">
        <f t="shared" si="1"/>
        <v>0.37809177312095565</v>
      </c>
      <c r="J14" s="24">
        <f t="shared" si="2"/>
        <v>0.97292477953832301</v>
      </c>
      <c r="K14" s="5"/>
      <c r="L14" t="s">
        <v>245</v>
      </c>
      <c r="M14" s="6">
        <v>3.3257842917078051</v>
      </c>
      <c r="N14" s="72">
        <v>0.98644902824547687</v>
      </c>
    </row>
    <row r="15" spans="1:14" x14ac:dyDescent="0.25">
      <c r="A15" s="18"/>
      <c r="B15" s="51">
        <v>9</v>
      </c>
      <c r="C15" s="20" t="s">
        <v>252</v>
      </c>
      <c r="D15" s="21">
        <v>1.0378839999999998</v>
      </c>
      <c r="E15" s="22">
        <v>1.7296580000000001</v>
      </c>
      <c r="F15" s="22">
        <f t="shared" si="0"/>
        <v>1.6947876117676839</v>
      </c>
      <c r="G15" s="22">
        <v>0.71599603971480974</v>
      </c>
      <c r="H15" s="22">
        <v>0.97879157205287415</v>
      </c>
      <c r="I15" s="23">
        <f t="shared" si="1"/>
        <v>0.41395237654773931</v>
      </c>
      <c r="J15" s="24">
        <f t="shared" si="2"/>
        <v>0.9798397207816133</v>
      </c>
      <c r="K15" s="5"/>
      <c r="L15" t="s">
        <v>254</v>
      </c>
      <c r="M15" s="6">
        <v>3.7130053817621711</v>
      </c>
      <c r="N15" s="72">
        <v>0.98464987480728594</v>
      </c>
    </row>
    <row r="16" spans="1:14" x14ac:dyDescent="0.25">
      <c r="A16" s="18"/>
      <c r="B16" s="51">
        <v>10</v>
      </c>
      <c r="C16" s="20" t="s">
        <v>253</v>
      </c>
      <c r="D16" s="21">
        <v>4.8851410000000008</v>
      </c>
      <c r="E16" s="22">
        <v>7.9053730000000018</v>
      </c>
      <c r="F16" s="22">
        <f t="shared" si="0"/>
        <v>7.6166380373193761</v>
      </c>
      <c r="G16" s="22">
        <v>2.0179965316710877</v>
      </c>
      <c r="H16" s="22">
        <v>5.5986415056482883</v>
      </c>
      <c r="I16" s="23">
        <f t="shared" si="1"/>
        <v>0.25526898372424517</v>
      </c>
      <c r="J16" s="24">
        <f t="shared" si="2"/>
        <v>0.96347611141427159</v>
      </c>
      <c r="K16" s="5"/>
      <c r="L16" t="s">
        <v>266</v>
      </c>
      <c r="M16" s="6">
        <v>1.5660518796466931</v>
      </c>
      <c r="N16" s="72">
        <v>0.9821820022344171</v>
      </c>
    </row>
    <row r="17" spans="1:14" x14ac:dyDescent="0.25">
      <c r="A17" s="18"/>
      <c r="B17" s="51">
        <v>11</v>
      </c>
      <c r="C17" s="20" t="s">
        <v>254</v>
      </c>
      <c r="D17" s="21">
        <v>3.3124159999999998</v>
      </c>
      <c r="E17" s="22">
        <v>3.7708889999999995</v>
      </c>
      <c r="F17" s="22">
        <f t="shared" si="0"/>
        <v>3.7130053817621711</v>
      </c>
      <c r="G17" s="22">
        <v>1.5547371252650919</v>
      </c>
      <c r="H17" s="22">
        <v>2.1582682564970792</v>
      </c>
      <c r="I17" s="23">
        <f t="shared" si="1"/>
        <v>0.41229989142217977</v>
      </c>
      <c r="J17" s="24">
        <f t="shared" si="2"/>
        <v>0.98464987480728594</v>
      </c>
      <c r="K17" s="5"/>
      <c r="L17" t="s">
        <v>250</v>
      </c>
      <c r="M17" s="6">
        <v>7.1859856911827498</v>
      </c>
      <c r="N17" s="72">
        <v>0.98173750002667481</v>
      </c>
    </row>
    <row r="18" spans="1:14" x14ac:dyDescent="0.25">
      <c r="A18" s="18"/>
      <c r="B18" s="51">
        <v>12</v>
      </c>
      <c r="C18" s="20" t="s">
        <v>255</v>
      </c>
      <c r="D18" s="21">
        <v>7.3499059999999989</v>
      </c>
      <c r="E18" s="22">
        <v>9.5060759999999966</v>
      </c>
      <c r="F18" s="22">
        <f t="shared" si="0"/>
        <v>9.4537379977059413</v>
      </c>
      <c r="G18" s="22">
        <v>2.8255614946938294</v>
      </c>
      <c r="H18" s="22">
        <v>6.6281765030121118</v>
      </c>
      <c r="I18" s="23">
        <f t="shared" si="1"/>
        <v>0.2972374189617073</v>
      </c>
      <c r="J18" s="24">
        <f t="shared" si="2"/>
        <v>0.99449425795732593</v>
      </c>
      <c r="K18" s="5"/>
      <c r="L18" t="s">
        <v>252</v>
      </c>
      <c r="M18" s="6">
        <v>1.6947876117676839</v>
      </c>
      <c r="N18" s="72">
        <v>0.9798397207816133</v>
      </c>
    </row>
    <row r="19" spans="1:14" x14ac:dyDescent="0.25">
      <c r="A19" s="18"/>
      <c r="B19" s="51">
        <v>13</v>
      </c>
      <c r="C19" s="20" t="s">
        <v>256</v>
      </c>
      <c r="D19" s="21">
        <v>7.0473090000000012</v>
      </c>
      <c r="E19" s="22">
        <v>9.4451629999999991</v>
      </c>
      <c r="F19" s="22">
        <f t="shared" si="0"/>
        <v>9.2366743295235096</v>
      </c>
      <c r="G19" s="22">
        <v>3.3603210748442507</v>
      </c>
      <c r="H19" s="22">
        <v>5.876353254679259</v>
      </c>
      <c r="I19" s="23">
        <f t="shared" si="1"/>
        <v>0.35577163409930046</v>
      </c>
      <c r="J19" s="24">
        <f t="shared" si="2"/>
        <v>0.97792640841915701</v>
      </c>
      <c r="K19" s="5"/>
      <c r="L19" t="s">
        <v>263</v>
      </c>
      <c r="M19" s="6">
        <v>29.850393213877915</v>
      </c>
      <c r="N19" s="72">
        <v>0.97949114362592871</v>
      </c>
    </row>
    <row r="20" spans="1:14" x14ac:dyDescent="0.25">
      <c r="A20" s="18"/>
      <c r="B20" s="51">
        <v>14</v>
      </c>
      <c r="C20" s="20" t="s">
        <v>257</v>
      </c>
      <c r="D20" s="21">
        <v>8.366282</v>
      </c>
      <c r="E20" s="22">
        <v>10.651429999999998</v>
      </c>
      <c r="F20" s="22">
        <f t="shared" si="0"/>
        <v>10.291152235499766</v>
      </c>
      <c r="G20" s="22">
        <v>3.5611154779326171</v>
      </c>
      <c r="H20" s="22">
        <v>6.7300367575671487</v>
      </c>
      <c r="I20" s="23">
        <f t="shared" si="1"/>
        <v>0.33433214863474836</v>
      </c>
      <c r="J20" s="24">
        <f t="shared" si="2"/>
        <v>0.96617564359900665</v>
      </c>
      <c r="K20" s="5"/>
      <c r="L20" t="s">
        <v>256</v>
      </c>
      <c r="M20" s="6">
        <v>9.2366743295235096</v>
      </c>
      <c r="N20" s="72">
        <v>0.97792640841915701</v>
      </c>
    </row>
    <row r="21" spans="1:14" x14ac:dyDescent="0.25">
      <c r="A21" s="18"/>
      <c r="B21" s="51">
        <v>15</v>
      </c>
      <c r="C21" s="20" t="s">
        <v>258</v>
      </c>
      <c r="D21" s="21">
        <v>94.130966000000015</v>
      </c>
      <c r="E21" s="22">
        <v>73.636779000000004</v>
      </c>
      <c r="F21" s="22">
        <f t="shared" si="0"/>
        <v>69.367392541976386</v>
      </c>
      <c r="G21" s="22">
        <v>27.983269904755158</v>
      </c>
      <c r="H21" s="22">
        <v>41.384122637221232</v>
      </c>
      <c r="I21" s="23">
        <f t="shared" si="1"/>
        <v>0.3800175711753383</v>
      </c>
      <c r="J21" s="24">
        <f t="shared" si="2"/>
        <v>0.94202100477502393</v>
      </c>
      <c r="K21" s="5"/>
      <c r="L21" t="s">
        <v>262</v>
      </c>
      <c r="M21" s="6">
        <v>1.7781211038491165</v>
      </c>
      <c r="N21" s="72">
        <v>0.97741602866806532</v>
      </c>
    </row>
    <row r="22" spans="1:14" x14ac:dyDescent="0.25">
      <c r="A22" s="18"/>
      <c r="B22" s="51">
        <v>16</v>
      </c>
      <c r="C22" s="20" t="s">
        <v>259</v>
      </c>
      <c r="D22" s="21">
        <v>25.363996000000004</v>
      </c>
      <c r="E22" s="22">
        <v>37.383621999999995</v>
      </c>
      <c r="F22" s="22">
        <f t="shared" si="0"/>
        <v>37.197610572683516</v>
      </c>
      <c r="G22" s="22">
        <v>11.384351334923849</v>
      </c>
      <c r="H22" s="22">
        <v>25.813259237759667</v>
      </c>
      <c r="I22" s="23">
        <f t="shared" si="1"/>
        <v>0.30452777783072627</v>
      </c>
      <c r="J22" s="24">
        <f t="shared" si="2"/>
        <v>0.9950242534734467</v>
      </c>
      <c r="K22" s="5"/>
      <c r="L22" t="s">
        <v>261</v>
      </c>
      <c r="M22" s="6">
        <v>0.97022311231307867</v>
      </c>
      <c r="N22" s="72">
        <v>0.97507900576177231</v>
      </c>
    </row>
    <row r="23" spans="1:14" x14ac:dyDescent="0.25">
      <c r="A23" s="18"/>
      <c r="B23" s="51">
        <v>17</v>
      </c>
      <c r="C23" s="20" t="s">
        <v>260</v>
      </c>
      <c r="D23" s="21">
        <v>6.1273230000000005</v>
      </c>
      <c r="E23" s="22">
        <v>9.1273610000000005</v>
      </c>
      <c r="F23" s="22">
        <f t="shared" si="0"/>
        <v>8.8183585714550645</v>
      </c>
      <c r="G23" s="22">
        <v>2.8482139495827141</v>
      </c>
      <c r="H23" s="22">
        <v>5.9701446218723504</v>
      </c>
      <c r="I23" s="23">
        <f t="shared" si="1"/>
        <v>0.3120522952453304</v>
      </c>
      <c r="J23" s="24">
        <f t="shared" si="2"/>
        <v>0.9661454796687744</v>
      </c>
      <c r="K23" s="5"/>
      <c r="L23" t="s">
        <v>265</v>
      </c>
      <c r="M23" s="6">
        <v>14.663079980621717</v>
      </c>
      <c r="N23" s="72">
        <v>0.9739562594612311</v>
      </c>
    </row>
    <row r="24" spans="1:14" x14ac:dyDescent="0.25">
      <c r="A24" s="18"/>
      <c r="B24" s="51">
        <v>18</v>
      </c>
      <c r="C24" s="20" t="s">
        <v>261</v>
      </c>
      <c r="D24" s="21">
        <v>0.62933299999999992</v>
      </c>
      <c r="E24" s="22">
        <v>0.99502000000000002</v>
      </c>
      <c r="F24" s="22">
        <f t="shared" si="0"/>
        <v>0.97022311231307867</v>
      </c>
      <c r="G24" s="22">
        <v>0.17968492507134215</v>
      </c>
      <c r="H24" s="22">
        <v>0.79053818724173652</v>
      </c>
      <c r="I24" s="23">
        <f t="shared" si="1"/>
        <v>0.18058423455944819</v>
      </c>
      <c r="J24" s="24">
        <f t="shared" si="2"/>
        <v>0.97507900576177231</v>
      </c>
      <c r="K24" s="5"/>
      <c r="L24" t="s">
        <v>251</v>
      </c>
      <c r="M24" s="6">
        <v>9.6662051884434916</v>
      </c>
      <c r="N24" s="72">
        <v>0.97292477953832301</v>
      </c>
    </row>
    <row r="25" spans="1:14" x14ac:dyDescent="0.25">
      <c r="A25" s="18"/>
      <c r="B25" s="51">
        <v>19</v>
      </c>
      <c r="C25" s="20" t="s">
        <v>262</v>
      </c>
      <c r="D25" s="21">
        <v>1.381607</v>
      </c>
      <c r="E25" s="22">
        <v>1.8192060000000001</v>
      </c>
      <c r="F25" s="22">
        <f t="shared" si="0"/>
        <v>1.7781211038491165</v>
      </c>
      <c r="G25" s="22">
        <v>0.53297578196361428</v>
      </c>
      <c r="H25" s="22">
        <v>1.2451453218855022</v>
      </c>
      <c r="I25" s="23">
        <f t="shared" si="1"/>
        <v>0.29297164915002161</v>
      </c>
      <c r="J25" s="24">
        <f t="shared" si="2"/>
        <v>0.97741602866806532</v>
      </c>
      <c r="K25" s="5"/>
      <c r="L25" t="s">
        <v>264</v>
      </c>
      <c r="M25" s="6">
        <v>8.358504439701278</v>
      </c>
      <c r="N25" s="72">
        <v>0.97232976062696219</v>
      </c>
    </row>
    <row r="26" spans="1:14" x14ac:dyDescent="0.25">
      <c r="A26" s="18"/>
      <c r="B26" s="51">
        <v>20</v>
      </c>
      <c r="C26" s="20" t="s">
        <v>263</v>
      </c>
      <c r="D26" s="21">
        <v>21.605627999999996</v>
      </c>
      <c r="E26" s="22">
        <v>30.475408999999996</v>
      </c>
      <c r="F26" s="22">
        <f t="shared" si="0"/>
        <v>29.850393213877915</v>
      </c>
      <c r="G26" s="22">
        <v>12.009996118915296</v>
      </c>
      <c r="H26" s="22">
        <v>17.840397094962618</v>
      </c>
      <c r="I26" s="23">
        <f t="shared" si="1"/>
        <v>0.39408810293293517</v>
      </c>
      <c r="J26" s="24">
        <f t="shared" si="2"/>
        <v>0.97949114362592871</v>
      </c>
      <c r="K26" s="5"/>
      <c r="L26" t="s">
        <v>267</v>
      </c>
      <c r="M26" s="6">
        <v>13.674071303313285</v>
      </c>
      <c r="N26" s="72">
        <v>0.97160706006007302</v>
      </c>
    </row>
    <row r="27" spans="1:14" x14ac:dyDescent="0.25">
      <c r="A27" s="18"/>
      <c r="B27" s="51">
        <v>21</v>
      </c>
      <c r="C27" s="20" t="s">
        <v>264</v>
      </c>
      <c r="D27" s="21">
        <v>5.8157060000000005</v>
      </c>
      <c r="E27" s="22">
        <v>8.596368</v>
      </c>
      <c r="F27" s="22">
        <f t="shared" si="0"/>
        <v>8.358504439701278</v>
      </c>
      <c r="G27" s="22">
        <v>3.1262698070365786</v>
      </c>
      <c r="H27" s="22">
        <v>5.2322346326646993</v>
      </c>
      <c r="I27" s="23">
        <f t="shared" si="1"/>
        <v>0.36367333355628545</v>
      </c>
      <c r="J27" s="24">
        <f t="shared" si="2"/>
        <v>0.97232976062696219</v>
      </c>
      <c r="K27" s="5"/>
      <c r="L27" t="s">
        <v>257</v>
      </c>
      <c r="M27" s="6">
        <v>10.291152235499766</v>
      </c>
      <c r="N27" s="72">
        <v>0.96617564359900665</v>
      </c>
    </row>
    <row r="28" spans="1:14" x14ac:dyDescent="0.25">
      <c r="A28" s="18"/>
      <c r="B28" s="51">
        <v>22</v>
      </c>
      <c r="C28" s="20" t="s">
        <v>265</v>
      </c>
      <c r="D28" s="21">
        <v>12.858186999999997</v>
      </c>
      <c r="E28" s="22">
        <v>15.055172999999996</v>
      </c>
      <c r="F28" s="22">
        <f t="shared" si="0"/>
        <v>14.663079980621717</v>
      </c>
      <c r="G28" s="22">
        <v>5.1666429422675719</v>
      </c>
      <c r="H28" s="22">
        <v>9.496437038354145</v>
      </c>
      <c r="I28" s="23">
        <f t="shared" si="1"/>
        <v>0.34318057602311003</v>
      </c>
      <c r="J28" s="24">
        <f t="shared" si="2"/>
        <v>0.9739562594612311</v>
      </c>
      <c r="K28" s="5"/>
      <c r="L28" t="s">
        <v>260</v>
      </c>
      <c r="M28" s="6">
        <v>8.8183585714550645</v>
      </c>
      <c r="N28" s="72">
        <v>0.9661454796687744</v>
      </c>
    </row>
    <row r="29" spans="1:14" x14ac:dyDescent="0.25">
      <c r="A29" s="18"/>
      <c r="B29" s="51">
        <v>23</v>
      </c>
      <c r="C29" s="20" t="s">
        <v>266</v>
      </c>
      <c r="D29" s="21">
        <v>1.001215</v>
      </c>
      <c r="E29" s="22">
        <v>1.594462</v>
      </c>
      <c r="F29" s="22">
        <f t="shared" si="0"/>
        <v>1.5660518796466931</v>
      </c>
      <c r="G29" s="22">
        <v>0.42558647338591982</v>
      </c>
      <c r="H29" s="22">
        <v>1.1404654062607733</v>
      </c>
      <c r="I29" s="23">
        <f t="shared" si="1"/>
        <v>0.26691540681804887</v>
      </c>
      <c r="J29" s="24">
        <f t="shared" si="2"/>
        <v>0.9821820022344171</v>
      </c>
      <c r="K29" s="5"/>
      <c r="L29" t="s">
        <v>253</v>
      </c>
      <c r="M29" s="6">
        <v>7.6166380373193761</v>
      </c>
      <c r="N29" s="72">
        <v>0.96347611141427159</v>
      </c>
    </row>
    <row r="30" spans="1:14" x14ac:dyDescent="0.25">
      <c r="A30" s="18"/>
      <c r="B30" s="51">
        <v>24</v>
      </c>
      <c r="C30" s="20" t="s">
        <v>267</v>
      </c>
      <c r="D30" s="21">
        <v>7.592708</v>
      </c>
      <c r="E30" s="22">
        <v>14.073663999999997</v>
      </c>
      <c r="F30" s="22">
        <f t="shared" si="0"/>
        <v>13.674071303313285</v>
      </c>
      <c r="G30" s="22">
        <v>4.3718372953881044</v>
      </c>
      <c r="H30" s="22">
        <v>9.3022340079251808</v>
      </c>
      <c r="I30" s="23">
        <f t="shared" si="1"/>
        <v>0.31063959572916516</v>
      </c>
      <c r="J30" s="24">
        <f t="shared" si="2"/>
        <v>0.97160706006007302</v>
      </c>
      <c r="K30" s="5"/>
      <c r="L30" t="s">
        <v>258</v>
      </c>
      <c r="M30" s="6">
        <v>69.367392541976386</v>
      </c>
      <c r="N30" s="72">
        <v>0.94202100477502393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7.4087730000000001</v>
      </c>
      <c r="E31" s="29">
        <v>6.4117759999999988</v>
      </c>
      <c r="F31" s="29">
        <f t="shared" si="0"/>
        <v>6.3256466169659689</v>
      </c>
      <c r="G31" s="29">
        <v>3.1229355117066007</v>
      </c>
      <c r="H31" s="29">
        <v>3.2027111052593682</v>
      </c>
      <c r="I31" s="30">
        <f t="shared" si="1"/>
        <v>0.48706247874326886</v>
      </c>
      <c r="J31" s="31">
        <f t="shared" si="2"/>
        <v>0.98656700061979241</v>
      </c>
      <c r="K31" s="5"/>
      <c r="L31" t="s">
        <v>247</v>
      </c>
      <c r="M31" s="6">
        <v>17.750822164161342</v>
      </c>
      <c r="N31" s="72">
        <v>0.63535842323875746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B6" sqref="B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103</v>
      </c>
      <c r="B1" s="47" t="s">
        <v>232</v>
      </c>
      <c r="C1" s="47" t="s">
        <v>63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2047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65.063928000000018</v>
      </c>
      <c r="I6" s="15">
        <v>75.413377999999966</v>
      </c>
      <c r="J6" s="15">
        <v>67.586075549356337</v>
      </c>
      <c r="K6" s="15">
        <v>29.272889927444567</v>
      </c>
      <c r="L6" s="15">
        <v>38.313185621911764</v>
      </c>
      <c r="M6" s="16">
        <v>0.38816574331738035</v>
      </c>
      <c r="N6" s="17">
        <v>0.89620803817270156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SUM(H8:OFFSET(H6,MATCH("PROYECTOS",$A$8:$A$13,0),0))</f>
        <v>65.063928000000004</v>
      </c>
      <c r="I7" s="35">
        <f ca="1">SUM(I8:OFFSET(I6,MATCH("PROYECTOS",$A$8:$A$13,0),0))</f>
        <v>75.413377999999994</v>
      </c>
      <c r="J7" s="35">
        <f ca="1">SUM(J8:OFFSET(J6,MATCH("PROYECTOS",$A$8:$A$13,0),0))</f>
        <v>67.586075549356337</v>
      </c>
      <c r="K7" s="35">
        <f ca="1">SUM(K8:OFFSET(K6,MATCH("PROYECTOS",$A$8:$A$13,0),0))</f>
        <v>29.272889927444567</v>
      </c>
      <c r="L7" s="35">
        <f ca="1">SUM(L8:OFFSET(L6,MATCH("PROYECTOS",$A$8:$A$13,0),0))</f>
        <v>38.313185621911764</v>
      </c>
      <c r="M7" s="37">
        <f ca="1">IFERROR(K7/I7,0)</f>
        <v>0.38816574331738024</v>
      </c>
      <c r="N7" s="38">
        <f ca="1">IFERROR(SUM(K7,L7)/I7,0)</f>
        <v>0.89620803817270112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5.8284590000000005</v>
      </c>
      <c r="I8" s="22">
        <v>5.0497759999999996</v>
      </c>
      <c r="J8" s="22">
        <f t="shared" ref="J8:J12" si="0">SUM(K8,L8)</f>
        <v>4.3301923036815424</v>
      </c>
      <c r="K8" s="22">
        <v>2.0071525617495354</v>
      </c>
      <c r="L8" s="22">
        <v>2.323039741932007</v>
      </c>
      <c r="M8" s="23">
        <f t="shared" ref="M8:M13" si="1">IFERROR(K8/I8,0)</f>
        <v>0.39747358333310934</v>
      </c>
      <c r="N8" s="24">
        <f t="shared" ref="N8:N13" si="2">IFERROR(SUM(K8,L8)/I8,0)</f>
        <v>0.85750185823718572</v>
      </c>
      <c r="O8" s="61">
        <v>32</v>
      </c>
      <c r="P8" s="22">
        <v>32</v>
      </c>
      <c r="Q8" s="24">
        <f>IFERROR(P8/O8,".")</f>
        <v>1</v>
      </c>
    </row>
    <row r="9" spans="1:17" ht="25.5" x14ac:dyDescent="0.25">
      <c r="A9" s="18"/>
      <c r="B9" s="65">
        <v>5004301</v>
      </c>
      <c r="C9" s="20" t="s">
        <v>2048</v>
      </c>
      <c r="D9" s="20">
        <v>3000572</v>
      </c>
      <c r="E9" s="20" t="s">
        <v>2045</v>
      </c>
      <c r="F9" s="60">
        <v>63</v>
      </c>
      <c r="G9" s="20" t="s">
        <v>868</v>
      </c>
      <c r="H9" s="21">
        <v>52.644689000000007</v>
      </c>
      <c r="I9" s="22">
        <v>64.61257599999999</v>
      </c>
      <c r="J9" s="22">
        <f t="shared" si="0"/>
        <v>58.729651744325103</v>
      </c>
      <c r="K9" s="22">
        <v>25.867144943615358</v>
      </c>
      <c r="L9" s="22">
        <v>32.862506800709745</v>
      </c>
      <c r="M9" s="23">
        <f t="shared" si="1"/>
        <v>0.4003422637663504</v>
      </c>
      <c r="N9" s="24">
        <f t="shared" si="2"/>
        <v>0.90895078605634161</v>
      </c>
      <c r="O9" s="61">
        <v>32804</v>
      </c>
      <c r="P9" s="22">
        <v>39178</v>
      </c>
      <c r="Q9" s="24">
        <f t="shared" ref="Q9:Q12" si="3">IFERROR(P9/O9,".")</f>
        <v>1.1943055724911595</v>
      </c>
    </row>
    <row r="10" spans="1:17" ht="51" x14ac:dyDescent="0.25">
      <c r="A10" s="18"/>
      <c r="B10" s="65">
        <v>5004945</v>
      </c>
      <c r="C10" s="20" t="s">
        <v>2049</v>
      </c>
      <c r="D10" s="20">
        <v>3000635</v>
      </c>
      <c r="E10" s="20" t="s">
        <v>2046</v>
      </c>
      <c r="F10" s="60">
        <v>86</v>
      </c>
      <c r="G10" s="20" t="s">
        <v>469</v>
      </c>
      <c r="H10" s="21">
        <v>3.8467999999999996</v>
      </c>
      <c r="I10" s="22">
        <v>1.8377989999999997</v>
      </c>
      <c r="J10" s="22">
        <f t="shared" si="0"/>
        <v>1.4391168894253497</v>
      </c>
      <c r="K10" s="22">
        <v>0.88032133731758222</v>
      </c>
      <c r="L10" s="22">
        <v>0.55879555210776743</v>
      </c>
      <c r="M10" s="23">
        <f t="shared" si="1"/>
        <v>0.47900849729354644</v>
      </c>
      <c r="N10" s="24">
        <f t="shared" si="2"/>
        <v>0.78306544373206743</v>
      </c>
      <c r="O10" s="61">
        <v>47175</v>
      </c>
      <c r="P10" s="22">
        <v>59435</v>
      </c>
      <c r="Q10" s="24">
        <f t="shared" si="3"/>
        <v>1.2598834128245893</v>
      </c>
    </row>
    <row r="11" spans="1:17" ht="51" x14ac:dyDescent="0.25">
      <c r="A11" s="18"/>
      <c r="B11" s="65">
        <v>5004946</v>
      </c>
      <c r="C11" s="20" t="s">
        <v>2050</v>
      </c>
      <c r="D11" s="20">
        <v>3000635</v>
      </c>
      <c r="E11" s="20" t="s">
        <v>2046</v>
      </c>
      <c r="F11" s="60">
        <v>86</v>
      </c>
      <c r="G11" s="20" t="s">
        <v>469</v>
      </c>
      <c r="H11" s="21">
        <v>0.909636</v>
      </c>
      <c r="I11" s="22">
        <v>1.9705899999999998</v>
      </c>
      <c r="J11" s="22">
        <f t="shared" si="0"/>
        <v>1.6295940114432597</v>
      </c>
      <c r="K11" s="22">
        <v>0.33732048704769113</v>
      </c>
      <c r="L11" s="22">
        <v>1.2922735243955685</v>
      </c>
      <c r="M11" s="23">
        <f t="shared" si="1"/>
        <v>0.17117740729816511</v>
      </c>
      <c r="N11" s="24">
        <f t="shared" si="2"/>
        <v>0.82695741450188009</v>
      </c>
      <c r="O11" s="61">
        <v>156000</v>
      </c>
      <c r="P11" s="22">
        <v>163135</v>
      </c>
      <c r="Q11" s="24">
        <f t="shared" si="3"/>
        <v>1.0457371794871795</v>
      </c>
    </row>
    <row r="12" spans="1:17" ht="51" x14ac:dyDescent="0.25">
      <c r="A12" s="18"/>
      <c r="B12" s="65">
        <v>5004947</v>
      </c>
      <c r="C12" s="20" t="s">
        <v>2051</v>
      </c>
      <c r="D12" s="20">
        <v>3000635</v>
      </c>
      <c r="E12" s="20" t="s">
        <v>2046</v>
      </c>
      <c r="F12" s="60">
        <v>86</v>
      </c>
      <c r="G12" s="20" t="s">
        <v>469</v>
      </c>
      <c r="H12" s="21">
        <v>1.8343439999999998</v>
      </c>
      <c r="I12" s="22">
        <v>1.9426369999999999</v>
      </c>
      <c r="J12" s="22">
        <f t="shared" si="0"/>
        <v>1.4575206004810752</v>
      </c>
      <c r="K12" s="22">
        <v>0.18095059771439992</v>
      </c>
      <c r="L12" s="22">
        <v>1.2765700027666753</v>
      </c>
      <c r="M12" s="23">
        <f t="shared" si="1"/>
        <v>9.3146891423564943E-2</v>
      </c>
      <c r="N12" s="24">
        <f t="shared" si="2"/>
        <v>0.75027943999886504</v>
      </c>
      <c r="O12" s="61">
        <v>759</v>
      </c>
      <c r="P12" s="22">
        <v>48</v>
      </c>
      <c r="Q12" s="24">
        <f t="shared" si="3"/>
        <v>6.3241106719367585E-2</v>
      </c>
    </row>
    <row r="13" spans="1:17" ht="15.75" thickBot="1" x14ac:dyDescent="0.3">
      <c r="A13" s="39" t="s">
        <v>306</v>
      </c>
      <c r="B13" s="41"/>
      <c r="C13" s="41"/>
      <c r="D13" s="64"/>
      <c r="E13" s="41"/>
      <c r="F13" s="58"/>
      <c r="G13" s="41"/>
      <c r="H13" s="42">
        <f ca="1">OFFSET(H13,-MATCH("PROYECTOS",$A$8:$A$13,0)-1,0)-(OFFSET(H13,-MATCH("PROYECTOS",$A$8:$A$13,0),0))</f>
        <v>0</v>
      </c>
      <c r="I13" s="42">
        <f t="shared" ref="I13:L13" ca="1" si="4">OFFSET(I13,-MATCH("PROYECTOS",$A$8:$A$13,0)-1,0)-(OFFSET(I13,-MATCH("PROYECTOS",$A$8:$A$13,0),0))</f>
        <v>0</v>
      </c>
      <c r="J13" s="42">
        <f t="shared" ca="1" si="4"/>
        <v>0</v>
      </c>
      <c r="K13" s="42">
        <f t="shared" ca="1" si="4"/>
        <v>0</v>
      </c>
      <c r="L13" s="42">
        <f t="shared" ca="1" si="4"/>
        <v>0</v>
      </c>
      <c r="M13" s="44">
        <f t="shared" ca="1" si="1"/>
        <v>0</v>
      </c>
      <c r="N13" s="45">
        <f t="shared" ca="1" si="2"/>
        <v>0</v>
      </c>
      <c r="O13" s="59"/>
      <c r="P13" s="43"/>
      <c r="Q1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104</v>
      </c>
      <c r="B1" s="48" t="s">
        <v>232</v>
      </c>
      <c r="C1" s="47" t="s">
        <v>64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2054</v>
      </c>
      <c r="L2" s="1" t="s">
        <v>2081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221.20338100000009</v>
      </c>
      <c r="E6" s="15">
        <f ca="1">SUM(E7:OFFSET(E7,50,0))</f>
        <v>271.66036600000007</v>
      </c>
      <c r="F6" s="15">
        <f ca="1">SUM(F7:OFFSET(F7,50,0))</f>
        <v>260.96822667801382</v>
      </c>
      <c r="G6" s="15">
        <f ca="1">SUM(G7:OFFSET(G7,50,0))</f>
        <v>113.07729415757902</v>
      </c>
      <c r="H6" s="15">
        <f ca="1">SUM(H7:OFFSET(H7,50,0))</f>
        <v>147.8909325204348</v>
      </c>
      <c r="I6" s="16">
        <f ca="1">IFERROR(G6/E6,0)</f>
        <v>0.41624509243861868</v>
      </c>
      <c r="J6" s="17">
        <f ca="1">IFERROR(SUM(G6,H6)/E6,0)</f>
        <v>0.96064151911660811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2.3558859999999999</v>
      </c>
      <c r="E7" s="22">
        <v>2.489268</v>
      </c>
      <c r="F7" s="22">
        <f t="shared" ref="F7:F31" si="0">SUM(G7,H7)</f>
        <v>2.4789644256197789</v>
      </c>
      <c r="G7" s="22">
        <v>0.78892174853899633</v>
      </c>
      <c r="H7" s="22">
        <v>1.6900426770807826</v>
      </c>
      <c r="I7" s="23">
        <f t="shared" ref="I7:I31" si="1">IFERROR(G7/E7,0)</f>
        <v>0.31692921314177352</v>
      </c>
      <c r="J7" s="24">
        <f t="shared" ref="J7:J31" si="2">IFERROR(SUM(G7,H7)/E7,0)</f>
        <v>0.99586080149657608</v>
      </c>
      <c r="K7" s="5"/>
      <c r="L7" t="s">
        <v>259</v>
      </c>
      <c r="M7" s="6">
        <v>5.1437316949128054</v>
      </c>
      <c r="N7" s="72">
        <v>0.99979079781263058</v>
      </c>
    </row>
    <row r="8" spans="1:14" x14ac:dyDescent="0.25">
      <c r="A8" s="18"/>
      <c r="B8" s="51">
        <v>2</v>
      </c>
      <c r="C8" s="20" t="s">
        <v>245</v>
      </c>
      <c r="D8" s="21">
        <v>1.3842999999999994</v>
      </c>
      <c r="E8" s="22">
        <v>1.3795740000000001</v>
      </c>
      <c r="F8" s="22">
        <f t="shared" si="0"/>
        <v>1.3657406509109364</v>
      </c>
      <c r="G8" s="22">
        <v>0.41220254014115199</v>
      </c>
      <c r="H8" s="22">
        <v>0.95353811076978445</v>
      </c>
      <c r="I8" s="23">
        <f t="shared" si="1"/>
        <v>0.2987897279458383</v>
      </c>
      <c r="J8" s="24">
        <f t="shared" si="2"/>
        <v>0.98997273862144142</v>
      </c>
      <c r="K8" s="5"/>
      <c r="L8" t="s">
        <v>246</v>
      </c>
      <c r="M8" s="6">
        <v>0.30510728956795996</v>
      </c>
      <c r="N8" s="72">
        <v>0.99764993678745462</v>
      </c>
    </row>
    <row r="9" spans="1:14" x14ac:dyDescent="0.25">
      <c r="A9" s="18"/>
      <c r="B9" s="51">
        <v>3</v>
      </c>
      <c r="C9" s="20" t="s">
        <v>246</v>
      </c>
      <c r="D9" s="21">
        <v>0.30706099999999997</v>
      </c>
      <c r="E9" s="22">
        <v>0.30582599999999988</v>
      </c>
      <c r="F9" s="22">
        <f t="shared" si="0"/>
        <v>0.30510728956795996</v>
      </c>
      <c r="G9" s="22">
        <v>0.21880345947344612</v>
      </c>
      <c r="H9" s="22">
        <v>8.6303830094513811E-2</v>
      </c>
      <c r="I9" s="23">
        <f t="shared" si="1"/>
        <v>0.71545081017783385</v>
      </c>
      <c r="J9" s="24">
        <f t="shared" si="2"/>
        <v>0.99764993678745462</v>
      </c>
      <c r="K9" s="5"/>
      <c r="L9" t="s">
        <v>268</v>
      </c>
      <c r="M9" s="6">
        <v>2.3050646880744692</v>
      </c>
      <c r="N9" s="72">
        <v>0.99744250287193503</v>
      </c>
    </row>
    <row r="10" spans="1:14" x14ac:dyDescent="0.25">
      <c r="A10" s="18"/>
      <c r="B10" s="51">
        <v>4</v>
      </c>
      <c r="C10" s="20" t="s">
        <v>247</v>
      </c>
      <c r="D10" s="21">
        <v>5.1076600000000001</v>
      </c>
      <c r="E10" s="22">
        <v>5.6237219999999999</v>
      </c>
      <c r="F10" s="22">
        <f t="shared" si="0"/>
        <v>5.4544065841473639</v>
      </c>
      <c r="G10" s="22">
        <v>2.6794984489679337</v>
      </c>
      <c r="H10" s="22">
        <v>2.7749081351794302</v>
      </c>
      <c r="I10" s="23">
        <f t="shared" si="1"/>
        <v>0.47646353233106714</v>
      </c>
      <c r="J10" s="24">
        <f t="shared" si="2"/>
        <v>0.96989264123428642</v>
      </c>
      <c r="K10" s="5"/>
      <c r="L10" t="s">
        <v>249</v>
      </c>
      <c r="M10" s="6">
        <v>5.549848590513875</v>
      </c>
      <c r="N10" s="72">
        <v>0.99692267450464578</v>
      </c>
    </row>
    <row r="11" spans="1:14" x14ac:dyDescent="0.25">
      <c r="A11" s="18"/>
      <c r="B11" s="51">
        <v>5</v>
      </c>
      <c r="C11" s="20" t="s">
        <v>248</v>
      </c>
      <c r="D11" s="21">
        <v>5.4016600000000006</v>
      </c>
      <c r="E11" s="22">
        <v>4.2329500000000007</v>
      </c>
      <c r="F11" s="22">
        <f t="shared" si="0"/>
        <v>4.2182096700795171</v>
      </c>
      <c r="G11" s="22">
        <v>1.9535175506389351</v>
      </c>
      <c r="H11" s="22">
        <v>2.264692119440582</v>
      </c>
      <c r="I11" s="23">
        <f t="shared" si="1"/>
        <v>0.46150262834168482</v>
      </c>
      <c r="J11" s="24">
        <f t="shared" si="2"/>
        <v>0.99651771697740732</v>
      </c>
      <c r="K11" s="5"/>
      <c r="L11" t="s">
        <v>254</v>
      </c>
      <c r="M11" s="6">
        <v>2.1416193208533514</v>
      </c>
      <c r="N11" s="72">
        <v>0.99670930699791571</v>
      </c>
    </row>
    <row r="12" spans="1:14" x14ac:dyDescent="0.25">
      <c r="A12" s="18"/>
      <c r="B12" s="51">
        <v>6</v>
      </c>
      <c r="C12" s="20" t="s">
        <v>249</v>
      </c>
      <c r="D12" s="21">
        <v>4.5991019999999994</v>
      </c>
      <c r="E12" s="22">
        <v>5.5669800000000018</v>
      </c>
      <c r="F12" s="22">
        <f t="shared" si="0"/>
        <v>5.549848590513875</v>
      </c>
      <c r="G12" s="22">
        <v>1.9073494717813446</v>
      </c>
      <c r="H12" s="22">
        <v>3.6424991187325304</v>
      </c>
      <c r="I12" s="23">
        <f t="shared" si="1"/>
        <v>0.3426183445568951</v>
      </c>
      <c r="J12" s="24">
        <f t="shared" si="2"/>
        <v>0.99692267450464578</v>
      </c>
      <c r="K12" s="5"/>
      <c r="L12" t="s">
        <v>248</v>
      </c>
      <c r="M12" s="6">
        <v>4.2182096700795171</v>
      </c>
      <c r="N12" s="72">
        <v>0.99651771697740732</v>
      </c>
    </row>
    <row r="13" spans="1:14" x14ac:dyDescent="0.25">
      <c r="A13" s="18"/>
      <c r="B13" s="51">
        <v>7</v>
      </c>
      <c r="C13" s="20" t="s">
        <v>250</v>
      </c>
      <c r="D13" s="21">
        <v>23.316469000000001</v>
      </c>
      <c r="E13" s="22">
        <v>24.723786999999994</v>
      </c>
      <c r="F13" s="22">
        <f t="shared" si="0"/>
        <v>24.571609784301202</v>
      </c>
      <c r="G13" s="22">
        <v>12.113495418263483</v>
      </c>
      <c r="H13" s="22">
        <v>12.458114366037719</v>
      </c>
      <c r="I13" s="23">
        <f t="shared" si="1"/>
        <v>0.4899530730572742</v>
      </c>
      <c r="J13" s="24">
        <f t="shared" si="2"/>
        <v>0.99384490670062831</v>
      </c>
      <c r="K13" s="5"/>
      <c r="L13" t="s">
        <v>267</v>
      </c>
      <c r="M13" s="6">
        <v>1.8321946945570744</v>
      </c>
      <c r="N13" s="72">
        <v>0.99638180782591834</v>
      </c>
    </row>
    <row r="14" spans="1:14" x14ac:dyDescent="0.25">
      <c r="A14" s="18"/>
      <c r="B14" s="51">
        <v>8</v>
      </c>
      <c r="C14" s="20" t="s">
        <v>251</v>
      </c>
      <c r="D14" s="21">
        <v>1.8063759999999991</v>
      </c>
      <c r="E14" s="22">
        <v>3.9273179999999992</v>
      </c>
      <c r="F14" s="22">
        <f t="shared" si="0"/>
        <v>3.0739417136364864</v>
      </c>
      <c r="G14" s="22">
        <v>0.80797653840272687</v>
      </c>
      <c r="H14" s="22">
        <v>2.2659651752337595</v>
      </c>
      <c r="I14" s="23">
        <f t="shared" si="1"/>
        <v>0.20573239508558436</v>
      </c>
      <c r="J14" s="24">
        <f t="shared" si="2"/>
        <v>0.782707617166852</v>
      </c>
      <c r="K14" s="5"/>
      <c r="L14" t="s">
        <v>244</v>
      </c>
      <c r="M14" s="6">
        <v>2.4789644256197789</v>
      </c>
      <c r="N14" s="72">
        <v>0.99586080149657608</v>
      </c>
    </row>
    <row r="15" spans="1:14" x14ac:dyDescent="0.25">
      <c r="A15" s="18"/>
      <c r="B15" s="51">
        <v>9</v>
      </c>
      <c r="C15" s="20" t="s">
        <v>252</v>
      </c>
      <c r="D15" s="21">
        <v>1.2762089999999999</v>
      </c>
      <c r="E15" s="22">
        <v>1.0722009999999997</v>
      </c>
      <c r="F15" s="22">
        <f t="shared" si="0"/>
        <v>1.0490160078516055</v>
      </c>
      <c r="G15" s="22">
        <v>0.40379967943226802</v>
      </c>
      <c r="H15" s="22">
        <v>0.64521632841933751</v>
      </c>
      <c r="I15" s="23">
        <f t="shared" si="1"/>
        <v>0.37660819140466023</v>
      </c>
      <c r="J15" s="24">
        <f t="shared" si="2"/>
        <v>0.97837626326743377</v>
      </c>
      <c r="K15" s="5"/>
      <c r="L15" t="s">
        <v>266</v>
      </c>
      <c r="M15" s="6">
        <v>1.2856390670618794</v>
      </c>
      <c r="N15" s="72">
        <v>0.99475176611190419</v>
      </c>
    </row>
    <row r="16" spans="1:14" x14ac:dyDescent="0.25">
      <c r="A16" s="18"/>
      <c r="B16" s="51">
        <v>10</v>
      </c>
      <c r="C16" s="20" t="s">
        <v>253</v>
      </c>
      <c r="D16" s="21">
        <v>5.2178550000000001</v>
      </c>
      <c r="E16" s="22">
        <v>6.2829220000000001</v>
      </c>
      <c r="F16" s="22">
        <f t="shared" si="0"/>
        <v>6.2239533286308273</v>
      </c>
      <c r="G16" s="22">
        <v>2.9263378479481617</v>
      </c>
      <c r="H16" s="22">
        <v>3.2976154806826656</v>
      </c>
      <c r="I16" s="23">
        <f t="shared" si="1"/>
        <v>0.46576065212144313</v>
      </c>
      <c r="J16" s="24">
        <f t="shared" si="2"/>
        <v>0.99061445114722535</v>
      </c>
      <c r="K16" s="5"/>
      <c r="L16" t="s">
        <v>250</v>
      </c>
      <c r="M16" s="6">
        <v>24.571609784301202</v>
      </c>
      <c r="N16" s="72">
        <v>0.99384490670062831</v>
      </c>
    </row>
    <row r="17" spans="1:14" x14ac:dyDescent="0.25">
      <c r="A17" s="18"/>
      <c r="B17" s="51">
        <v>11</v>
      </c>
      <c r="C17" s="20" t="s">
        <v>254</v>
      </c>
      <c r="D17" s="21">
        <v>1.2405930000000001</v>
      </c>
      <c r="E17" s="22">
        <v>2.1486899999999998</v>
      </c>
      <c r="F17" s="22">
        <f t="shared" si="0"/>
        <v>2.1416193208533514</v>
      </c>
      <c r="G17" s="22">
        <v>0.63027632230296149</v>
      </c>
      <c r="H17" s="22">
        <v>1.5113429985503899</v>
      </c>
      <c r="I17" s="23">
        <f t="shared" si="1"/>
        <v>0.29333050477405376</v>
      </c>
      <c r="J17" s="24">
        <f t="shared" si="2"/>
        <v>0.99670930699791571</v>
      </c>
      <c r="K17" s="5"/>
      <c r="L17" t="s">
        <v>263</v>
      </c>
      <c r="M17" s="6">
        <v>2.5776401839968131</v>
      </c>
      <c r="N17" s="72">
        <v>0.99241691640851015</v>
      </c>
    </row>
    <row r="18" spans="1:14" x14ac:dyDescent="0.25">
      <c r="A18" s="18"/>
      <c r="B18" s="51">
        <v>12</v>
      </c>
      <c r="C18" s="20" t="s">
        <v>255</v>
      </c>
      <c r="D18" s="21">
        <v>1.9556069999999997</v>
      </c>
      <c r="E18" s="22">
        <v>1.8580099999999993</v>
      </c>
      <c r="F18" s="22">
        <f t="shared" si="0"/>
        <v>1.8257345431264866</v>
      </c>
      <c r="G18" s="22">
        <v>0.65572023263666779</v>
      </c>
      <c r="H18" s="22">
        <v>1.1700143104898189</v>
      </c>
      <c r="I18" s="23">
        <f t="shared" si="1"/>
        <v>0.35291534094900889</v>
      </c>
      <c r="J18" s="24">
        <f t="shared" si="2"/>
        <v>0.98262901874935404</v>
      </c>
      <c r="K18" s="5"/>
      <c r="L18" t="s">
        <v>265</v>
      </c>
      <c r="M18" s="6">
        <v>2.4106823861729936</v>
      </c>
      <c r="N18" s="72">
        <v>0.99208751692882069</v>
      </c>
    </row>
    <row r="19" spans="1:14" x14ac:dyDescent="0.25">
      <c r="A19" s="18"/>
      <c r="B19" s="51">
        <v>13</v>
      </c>
      <c r="C19" s="20" t="s">
        <v>256</v>
      </c>
      <c r="D19" s="21">
        <v>5.9966980000000003</v>
      </c>
      <c r="E19" s="22">
        <v>10.033710999999997</v>
      </c>
      <c r="F19" s="22">
        <f t="shared" si="0"/>
        <v>9.6117084058489581</v>
      </c>
      <c r="G19" s="22">
        <v>4.7726469522549451</v>
      </c>
      <c r="H19" s="22">
        <v>4.8390614535940131</v>
      </c>
      <c r="I19" s="23">
        <f t="shared" si="1"/>
        <v>0.4756611937751592</v>
      </c>
      <c r="J19" s="24">
        <f t="shared" si="2"/>
        <v>0.95794152391363085</v>
      </c>
      <c r="K19" s="5"/>
      <c r="L19" t="s">
        <v>253</v>
      </c>
      <c r="M19" s="6">
        <v>6.2239533286308273</v>
      </c>
      <c r="N19" s="72">
        <v>0.99061445114722535</v>
      </c>
    </row>
    <row r="20" spans="1:14" x14ac:dyDescent="0.25">
      <c r="A20" s="18"/>
      <c r="B20" s="51">
        <v>14</v>
      </c>
      <c r="C20" s="20" t="s">
        <v>257</v>
      </c>
      <c r="D20" s="21">
        <v>5.869905000000001</v>
      </c>
      <c r="E20" s="22">
        <v>5.8699050000000002</v>
      </c>
      <c r="F20" s="22">
        <f t="shared" si="0"/>
        <v>5.8052609376456648</v>
      </c>
      <c r="G20" s="22">
        <v>1.8690701817598894</v>
      </c>
      <c r="H20" s="22">
        <v>3.9361907558857752</v>
      </c>
      <c r="I20" s="23">
        <f t="shared" si="1"/>
        <v>0.3184157463808851</v>
      </c>
      <c r="J20" s="24">
        <f t="shared" si="2"/>
        <v>0.98898720467293155</v>
      </c>
      <c r="K20" s="5"/>
      <c r="L20" t="s">
        <v>245</v>
      </c>
      <c r="M20" s="6">
        <v>1.3657406509109364</v>
      </c>
      <c r="N20" s="72">
        <v>0.98997273862144142</v>
      </c>
    </row>
    <row r="21" spans="1:14" x14ac:dyDescent="0.25">
      <c r="A21" s="18"/>
      <c r="B21" s="51">
        <v>15</v>
      </c>
      <c r="C21" s="20" t="s">
        <v>258</v>
      </c>
      <c r="D21" s="21">
        <v>141.05212800000007</v>
      </c>
      <c r="E21" s="22">
        <v>177.98713900000013</v>
      </c>
      <c r="F21" s="22">
        <f t="shared" si="0"/>
        <v>169.341408862224</v>
      </c>
      <c r="G21" s="22">
        <v>72.760457930584579</v>
      </c>
      <c r="H21" s="22">
        <v>96.580950931639407</v>
      </c>
      <c r="I21" s="23">
        <f t="shared" si="1"/>
        <v>0.40879615425800248</v>
      </c>
      <c r="J21" s="24">
        <f t="shared" si="2"/>
        <v>0.95142497268987436</v>
      </c>
      <c r="K21" s="5"/>
      <c r="L21" t="s">
        <v>257</v>
      </c>
      <c r="M21" s="6">
        <v>5.8052609376456648</v>
      </c>
      <c r="N21" s="72">
        <v>0.98898720467293155</v>
      </c>
    </row>
    <row r="22" spans="1:14" x14ac:dyDescent="0.25">
      <c r="A22" s="18"/>
      <c r="B22" s="51">
        <v>16</v>
      </c>
      <c r="C22" s="20" t="s">
        <v>259</v>
      </c>
      <c r="D22" s="21">
        <v>2.909473999999999</v>
      </c>
      <c r="E22" s="22">
        <v>5.1448080000000012</v>
      </c>
      <c r="F22" s="22">
        <f t="shared" si="0"/>
        <v>5.1437316949128054</v>
      </c>
      <c r="G22" s="22">
        <v>2.8729319889062026</v>
      </c>
      <c r="H22" s="22">
        <v>2.2707997060066027</v>
      </c>
      <c r="I22" s="23">
        <f t="shared" si="1"/>
        <v>0.55841383952641221</v>
      </c>
      <c r="J22" s="24">
        <f t="shared" si="2"/>
        <v>0.99979079781263058</v>
      </c>
      <c r="K22" s="5"/>
      <c r="L22" t="s">
        <v>260</v>
      </c>
      <c r="M22" s="6">
        <v>1.892104344235314</v>
      </c>
      <c r="N22" s="72">
        <v>0.98599996051804562</v>
      </c>
    </row>
    <row r="23" spans="1:14" x14ac:dyDescent="0.25">
      <c r="A23" s="18"/>
      <c r="B23" s="51">
        <v>17</v>
      </c>
      <c r="C23" s="20" t="s">
        <v>260</v>
      </c>
      <c r="D23" s="21">
        <v>1.4074409999999997</v>
      </c>
      <c r="E23" s="22">
        <v>1.9189700000000001</v>
      </c>
      <c r="F23" s="22">
        <f t="shared" si="0"/>
        <v>1.892104344235314</v>
      </c>
      <c r="G23" s="22">
        <v>1.0487755039066542</v>
      </c>
      <c r="H23" s="22">
        <v>0.84332884032865985</v>
      </c>
      <c r="I23" s="23">
        <f t="shared" si="1"/>
        <v>0.54653043242294264</v>
      </c>
      <c r="J23" s="24">
        <f t="shared" si="2"/>
        <v>0.98599996051804562</v>
      </c>
      <c r="K23" s="5"/>
      <c r="L23" t="s">
        <v>261</v>
      </c>
      <c r="M23" s="6">
        <v>0.4968044040397217</v>
      </c>
      <c r="N23" s="72">
        <v>0.98574062639952231</v>
      </c>
    </row>
    <row r="24" spans="1:14" x14ac:dyDescent="0.25">
      <c r="A24" s="18"/>
      <c r="B24" s="51">
        <v>18</v>
      </c>
      <c r="C24" s="20" t="s">
        <v>261</v>
      </c>
      <c r="D24" s="21">
        <v>0.23563500000000004</v>
      </c>
      <c r="E24" s="22">
        <v>0.50399100000000008</v>
      </c>
      <c r="F24" s="22">
        <f t="shared" si="0"/>
        <v>0.4968044040397217</v>
      </c>
      <c r="G24" s="22">
        <v>0.25481927569489926</v>
      </c>
      <c r="H24" s="22">
        <v>0.24198512834482244</v>
      </c>
      <c r="I24" s="23">
        <f t="shared" si="1"/>
        <v>0.50560282960390013</v>
      </c>
      <c r="J24" s="24">
        <f t="shared" si="2"/>
        <v>0.98574062639952231</v>
      </c>
      <c r="K24" s="5"/>
      <c r="L24" t="s">
        <v>255</v>
      </c>
      <c r="M24" s="6">
        <v>1.8257345431264866</v>
      </c>
      <c r="N24" s="72">
        <v>0.98262901874935404</v>
      </c>
    </row>
    <row r="25" spans="1:14" x14ac:dyDescent="0.25">
      <c r="A25" s="18"/>
      <c r="B25" s="51">
        <v>19</v>
      </c>
      <c r="C25" s="20" t="s">
        <v>262</v>
      </c>
      <c r="D25" s="21">
        <v>2E-3</v>
      </c>
      <c r="E25" s="22">
        <v>2.1029999999999998E-3</v>
      </c>
      <c r="F25" s="22">
        <f t="shared" si="0"/>
        <v>1.9907199966837652E-3</v>
      </c>
      <c r="G25" s="22">
        <v>3.7339999107643962E-4</v>
      </c>
      <c r="H25" s="22">
        <v>1.6173200056073256E-3</v>
      </c>
      <c r="I25" s="23">
        <f t="shared" si="1"/>
        <v>0.17755586831975256</v>
      </c>
      <c r="J25" s="24">
        <f t="shared" si="2"/>
        <v>0.94660960374881853</v>
      </c>
      <c r="K25" s="5"/>
      <c r="L25" t="s">
        <v>252</v>
      </c>
      <c r="M25" s="6">
        <v>1.0490160078516055</v>
      </c>
      <c r="N25" s="72">
        <v>0.97837626326743377</v>
      </c>
    </row>
    <row r="26" spans="1:14" x14ac:dyDescent="0.25">
      <c r="A26" s="18"/>
      <c r="B26" s="51">
        <v>20</v>
      </c>
      <c r="C26" s="20" t="s">
        <v>263</v>
      </c>
      <c r="D26" s="21">
        <v>2.2662699999999996</v>
      </c>
      <c r="E26" s="22">
        <v>2.597335999999999</v>
      </c>
      <c r="F26" s="22">
        <f t="shared" si="0"/>
        <v>2.5776401839968131</v>
      </c>
      <c r="G26" s="22">
        <v>1.2424576819830691</v>
      </c>
      <c r="H26" s="22">
        <v>1.335182502013744</v>
      </c>
      <c r="I26" s="23">
        <f t="shared" si="1"/>
        <v>0.47835847267472115</v>
      </c>
      <c r="J26" s="24">
        <f t="shared" si="2"/>
        <v>0.99241691640851015</v>
      </c>
      <c r="K26" s="5"/>
      <c r="L26" t="s">
        <v>247</v>
      </c>
      <c r="M26" s="6">
        <v>5.4544065841473639</v>
      </c>
      <c r="N26" s="72">
        <v>0.96989264123428642</v>
      </c>
    </row>
    <row r="27" spans="1:14" x14ac:dyDescent="0.25">
      <c r="A27" s="18"/>
      <c r="B27" s="51">
        <v>21</v>
      </c>
      <c r="C27" s="20" t="s">
        <v>264</v>
      </c>
      <c r="D27" s="21">
        <v>8.3999999999999995E-3</v>
      </c>
      <c r="E27" s="22">
        <v>0.119001</v>
      </c>
      <c r="F27" s="22">
        <f t="shared" si="0"/>
        <v>5.8443800080567598E-3</v>
      </c>
      <c r="G27" s="22">
        <v>0</v>
      </c>
      <c r="H27" s="22">
        <v>5.8443800080567598E-3</v>
      </c>
      <c r="I27" s="23">
        <f t="shared" si="1"/>
        <v>0</v>
      </c>
      <c r="J27" s="24">
        <f t="shared" si="2"/>
        <v>4.911202433640692E-2</v>
      </c>
      <c r="K27" s="5"/>
      <c r="L27" t="s">
        <v>256</v>
      </c>
      <c r="M27" s="6">
        <v>9.6117084058489581</v>
      </c>
      <c r="N27" s="72">
        <v>0.95794152391363085</v>
      </c>
    </row>
    <row r="28" spans="1:14" x14ac:dyDescent="0.25">
      <c r="A28" s="18"/>
      <c r="B28" s="51">
        <v>22</v>
      </c>
      <c r="C28" s="20" t="s">
        <v>265</v>
      </c>
      <c r="D28" s="21">
        <v>2.2608470000000001</v>
      </c>
      <c r="E28" s="22">
        <v>2.4299089999999999</v>
      </c>
      <c r="F28" s="22">
        <f t="shared" si="0"/>
        <v>2.4106823861729936</v>
      </c>
      <c r="G28" s="22">
        <v>1.206676566042006</v>
      </c>
      <c r="H28" s="22">
        <v>1.2040058201309876</v>
      </c>
      <c r="I28" s="23">
        <f t="shared" si="1"/>
        <v>0.49659331524020284</v>
      </c>
      <c r="J28" s="24">
        <f t="shared" si="2"/>
        <v>0.99208751692882069</v>
      </c>
      <c r="K28" s="5"/>
      <c r="L28" t="s">
        <v>258</v>
      </c>
      <c r="M28" s="6">
        <v>169.341408862224</v>
      </c>
      <c r="N28" s="72">
        <v>0.95142497268987436</v>
      </c>
    </row>
    <row r="29" spans="1:14" x14ac:dyDescent="0.25">
      <c r="A29" s="18"/>
      <c r="B29" s="51">
        <v>23</v>
      </c>
      <c r="C29" s="20" t="s">
        <v>266</v>
      </c>
      <c r="D29" s="21">
        <v>1.292422</v>
      </c>
      <c r="E29" s="22">
        <v>1.292422</v>
      </c>
      <c r="F29" s="22">
        <f t="shared" si="0"/>
        <v>1.2856390670618794</v>
      </c>
      <c r="G29" s="22">
        <v>0.46729992713517277</v>
      </c>
      <c r="H29" s="22">
        <v>0.81833913992670659</v>
      </c>
      <c r="I29" s="23">
        <f t="shared" si="1"/>
        <v>0.36156915244028093</v>
      </c>
      <c r="J29" s="24">
        <f t="shared" si="2"/>
        <v>0.99475176611190419</v>
      </c>
      <c r="K29" s="5"/>
      <c r="L29" t="s">
        <v>262</v>
      </c>
      <c r="M29" s="6">
        <v>1.9907199966837652E-3</v>
      </c>
      <c r="N29" s="72">
        <v>0.94660960374881853</v>
      </c>
    </row>
    <row r="30" spans="1:14" x14ac:dyDescent="0.25">
      <c r="A30" s="18"/>
      <c r="B30" s="51">
        <v>24</v>
      </c>
      <c r="C30" s="20" t="s">
        <v>267</v>
      </c>
      <c r="D30" s="21">
        <v>1.8570730000000002</v>
      </c>
      <c r="E30" s="22">
        <v>1.838848</v>
      </c>
      <c r="F30" s="22">
        <f t="shared" si="0"/>
        <v>1.8321946945570744</v>
      </c>
      <c r="G30" s="22">
        <v>1.6947000287473202E-2</v>
      </c>
      <c r="H30" s="22">
        <v>1.8152476942696012</v>
      </c>
      <c r="I30" s="23">
        <f t="shared" si="1"/>
        <v>9.2160963208885137E-3</v>
      </c>
      <c r="J30" s="24">
        <f t="shared" si="2"/>
        <v>0.99638180782591834</v>
      </c>
      <c r="K30" s="5"/>
      <c r="L30" t="s">
        <v>251</v>
      </c>
      <c r="M30" s="6">
        <v>3.0739417136364864</v>
      </c>
      <c r="N30" s="72">
        <v>0.782707617166852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2.0763100000000003</v>
      </c>
      <c r="E31" s="29">
        <v>2.3109749999999991</v>
      </c>
      <c r="F31" s="29">
        <f t="shared" si="0"/>
        <v>2.3050646880744692</v>
      </c>
      <c r="G31" s="29">
        <v>1.066938490504981</v>
      </c>
      <c r="H31" s="29">
        <v>1.2381261975694882</v>
      </c>
      <c r="I31" s="30">
        <f t="shared" si="1"/>
        <v>0.4616832681032817</v>
      </c>
      <c r="J31" s="31">
        <f t="shared" si="2"/>
        <v>0.99744250287193503</v>
      </c>
      <c r="K31" s="5"/>
      <c r="L31" t="s">
        <v>264</v>
      </c>
      <c r="M31" s="6">
        <v>5.8443800080567598E-3</v>
      </c>
      <c r="N31" s="72">
        <v>4.911202433640692E-2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3" workbookViewId="0">
      <selection activeCell="A35" sqref="A35:J3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104</v>
      </c>
      <c r="B1" s="53" t="s">
        <v>232</v>
      </c>
      <c r="C1" s="47" t="s">
        <v>64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2055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221.20338100000009</v>
      </c>
      <c r="E6" s="15">
        <v>271.66036600000007</v>
      </c>
      <c r="F6" s="15">
        <v>260.96822667801382</v>
      </c>
      <c r="G6" s="15">
        <v>113.07729415757902</v>
      </c>
      <c r="H6" s="15">
        <v>147.8909325204348</v>
      </c>
      <c r="I6" s="16">
        <v>0.41624509243861868</v>
      </c>
      <c r="J6" s="17">
        <v>0.96064151911660811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133.60783500000002</v>
      </c>
      <c r="E7" s="36">
        <f ca="1">SUM(E8:OFFSET(E6,MATCH("GOBIERNOS REGIONALES",$A$8:$A$50,0),0))</f>
        <v>169.83133499999997</v>
      </c>
      <c r="F7" s="36">
        <f ca="1">SUM(F8:OFFSET(F6,MATCH("GOBIERNOS REGIONALES",$A$8:$A$50,0),0))</f>
        <v>161.60205961946093</v>
      </c>
      <c r="G7" s="36">
        <f ca="1">SUM(G8:OFFSET(G6,MATCH("GOBIERNOS REGIONALES",$A$8:$A$50,0),0))</f>
        <v>69.897506254912614</v>
      </c>
      <c r="H7" s="36">
        <f ca="1">SUM(H8:OFFSET(H6,MATCH("GOBIERNOS REGIONALES",$A$8:$A$50,0),0))</f>
        <v>91.704553364548318</v>
      </c>
      <c r="I7" s="37">
        <f ca="1">IFERROR(G7/E7,0)</f>
        <v>0.41157013960299271</v>
      </c>
      <c r="J7" s="38">
        <f ca="1">IFERROR(SUM(G7,H7)/E7,0)</f>
        <v>0.9515444227030363</v>
      </c>
      <c r="K7" s="5"/>
    </row>
    <row r="8" spans="1:11" x14ac:dyDescent="0.25">
      <c r="A8" s="18"/>
      <c r="B8" s="19">
        <v>11</v>
      </c>
      <c r="C8" s="20" t="s">
        <v>109</v>
      </c>
      <c r="D8" s="21">
        <v>15.835576000000003</v>
      </c>
      <c r="E8" s="22">
        <v>19.144931999999997</v>
      </c>
      <c r="F8" s="22">
        <f t="shared" ref="F8:F36" si="0">SUM(G8,H8)</f>
        <v>19.105918353668358</v>
      </c>
      <c r="G8" s="22">
        <v>14.55029488483342</v>
      </c>
      <c r="H8" s="22">
        <v>4.5556234688349377</v>
      </c>
      <c r="I8" s="23">
        <f t="shared" ref="I8:I36" si="1">IFERROR(G8/E8,0)</f>
        <v>0.76000765554212579</v>
      </c>
      <c r="J8" s="24">
        <f t="shared" ref="J8:J36" si="2">IFERROR(SUM(G8,H8)/E8,0)</f>
        <v>0.99796219457286972</v>
      </c>
      <c r="K8" s="5"/>
    </row>
    <row r="9" spans="1:11" ht="25.5" x14ac:dyDescent="0.25">
      <c r="A9" s="18"/>
      <c r="B9" s="19">
        <v>137</v>
      </c>
      <c r="C9" s="20" t="s">
        <v>144</v>
      </c>
      <c r="D9" s="21">
        <v>117.77225900000002</v>
      </c>
      <c r="E9" s="22">
        <v>150.68640299999998</v>
      </c>
      <c r="F9" s="22">
        <f t="shared" si="0"/>
        <v>142.49614126579257</v>
      </c>
      <c r="G9" s="22">
        <v>55.347211370079194</v>
      </c>
      <c r="H9" s="22">
        <v>87.14892989571338</v>
      </c>
      <c r="I9" s="23">
        <f t="shared" si="1"/>
        <v>0.36730063408626989</v>
      </c>
      <c r="J9" s="24">
        <f t="shared" si="2"/>
        <v>0.94564697563185307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86.954802000000001</v>
      </c>
      <c r="E10" s="36">
        <f ca="1">SUM(E11:OFFSET(E9,(MATCH("GOBIERNOS LOCALES",$A$8:$A$50,0)-MATCH("GOBIERNOS REGIONALES",$A$8:$A$50,0)),0))</f>
        <v>96.444547999999998</v>
      </c>
      <c r="F10" s="36">
        <f ca="1">SUM(F11:OFFSET(F9,(MATCH("GOBIERNOS LOCALES",$A$8:$A$50,0)-MATCH("GOBIERNOS REGIONALES",$A$8:$A$50,0)),0))</f>
        <v>95.617842656847117</v>
      </c>
      <c r="G10" s="36">
        <f ca="1">SUM(G11:OFFSET(G9,(MATCH("GOBIERNOS LOCALES",$A$8:$A$50,0)-MATCH("GOBIERNOS REGIONALES",$A$8:$A$50,0)),0))</f>
        <v>43.046356722751788</v>
      </c>
      <c r="H10" s="36">
        <f ca="1">SUM(H11:OFFSET(H9,(MATCH("GOBIERNOS LOCALES",$A$8:$A$50,0)-MATCH("GOBIERNOS REGIONALES",$A$8:$A$50,0)),0))</f>
        <v>52.571485934095328</v>
      </c>
      <c r="I10" s="37">
        <f t="shared" ca="1" si="1"/>
        <v>0.44633271258373036</v>
      </c>
      <c r="J10" s="38">
        <f t="shared" ca="1" si="2"/>
        <v>0.99142817960894092</v>
      </c>
      <c r="K10" s="5"/>
    </row>
    <row r="11" spans="1:11" x14ac:dyDescent="0.25">
      <c r="A11" s="18"/>
      <c r="B11" s="19">
        <v>440</v>
      </c>
      <c r="C11" s="20" t="s">
        <v>205</v>
      </c>
      <c r="D11" s="21">
        <v>2.3558859999999995</v>
      </c>
      <c r="E11" s="22">
        <v>2.489268</v>
      </c>
      <c r="F11" s="22">
        <f t="shared" si="0"/>
        <v>2.4789644256197789</v>
      </c>
      <c r="G11" s="22">
        <v>0.78892174853899633</v>
      </c>
      <c r="H11" s="22">
        <v>1.6900426770807826</v>
      </c>
      <c r="I11" s="23">
        <f t="shared" si="1"/>
        <v>0.31692921314177352</v>
      </c>
      <c r="J11" s="24">
        <f t="shared" si="2"/>
        <v>0.99586080149657608</v>
      </c>
      <c r="K11" s="5"/>
    </row>
    <row r="12" spans="1:11" x14ac:dyDescent="0.25">
      <c r="A12" s="18"/>
      <c r="B12" s="19">
        <v>441</v>
      </c>
      <c r="C12" s="20" t="s">
        <v>206</v>
      </c>
      <c r="D12" s="21">
        <v>1.3842999999999996</v>
      </c>
      <c r="E12" s="22">
        <v>1.3795740000000003</v>
      </c>
      <c r="F12" s="22">
        <f t="shared" si="0"/>
        <v>1.3657406509109364</v>
      </c>
      <c r="G12" s="22">
        <v>0.41220254014115199</v>
      </c>
      <c r="H12" s="22">
        <v>0.95353811076978445</v>
      </c>
      <c r="I12" s="23">
        <f t="shared" si="1"/>
        <v>0.2987897279458383</v>
      </c>
      <c r="J12" s="24">
        <f t="shared" si="2"/>
        <v>0.9899727386214412</v>
      </c>
      <c r="K12" s="5"/>
    </row>
    <row r="13" spans="1:11" x14ac:dyDescent="0.25">
      <c r="A13" s="18"/>
      <c r="B13" s="19">
        <v>442</v>
      </c>
      <c r="C13" s="20" t="s">
        <v>207</v>
      </c>
      <c r="D13" s="21">
        <v>0.30706100000000003</v>
      </c>
      <c r="E13" s="22">
        <v>0.30582599999999999</v>
      </c>
      <c r="F13" s="22">
        <f t="shared" si="0"/>
        <v>0.30510728956795996</v>
      </c>
      <c r="G13" s="22">
        <v>0.21880345947344612</v>
      </c>
      <c r="H13" s="22">
        <v>8.6303830094513811E-2</v>
      </c>
      <c r="I13" s="23">
        <f t="shared" si="1"/>
        <v>0.71545081017783363</v>
      </c>
      <c r="J13" s="24">
        <f t="shared" si="2"/>
        <v>0.99764993678745417</v>
      </c>
      <c r="K13" s="5"/>
    </row>
    <row r="14" spans="1:11" x14ac:dyDescent="0.25">
      <c r="A14" s="18"/>
      <c r="B14" s="19">
        <v>443</v>
      </c>
      <c r="C14" s="20" t="s">
        <v>208</v>
      </c>
      <c r="D14" s="21">
        <v>4.8900490000000012</v>
      </c>
      <c r="E14" s="22">
        <v>5.456448</v>
      </c>
      <c r="F14" s="22">
        <f t="shared" si="0"/>
        <v>5.44440658390522</v>
      </c>
      <c r="G14" s="22">
        <v>2.6794984489679337</v>
      </c>
      <c r="H14" s="22">
        <v>2.7649081349372864</v>
      </c>
      <c r="I14" s="23">
        <f t="shared" si="1"/>
        <v>0.49107009706093296</v>
      </c>
      <c r="J14" s="24">
        <f t="shared" si="2"/>
        <v>0.9977931767892263</v>
      </c>
      <c r="K14" s="5"/>
    </row>
    <row r="15" spans="1:11" x14ac:dyDescent="0.25">
      <c r="A15" s="18"/>
      <c r="B15" s="19">
        <v>444</v>
      </c>
      <c r="C15" s="20" t="s">
        <v>209</v>
      </c>
      <c r="D15" s="21">
        <v>5.3716600000000003</v>
      </c>
      <c r="E15" s="22">
        <v>4.2329499999999998</v>
      </c>
      <c r="F15" s="22">
        <f t="shared" si="0"/>
        <v>4.2182096700795171</v>
      </c>
      <c r="G15" s="22">
        <v>1.9535175506389351</v>
      </c>
      <c r="H15" s="22">
        <v>2.264692119440582</v>
      </c>
      <c r="I15" s="23">
        <f t="shared" si="1"/>
        <v>0.46150262834168493</v>
      </c>
      <c r="J15" s="24">
        <f t="shared" si="2"/>
        <v>0.99651771697740754</v>
      </c>
      <c r="K15" s="5"/>
    </row>
    <row r="16" spans="1:11" x14ac:dyDescent="0.25">
      <c r="A16" s="18"/>
      <c r="B16" s="19">
        <v>445</v>
      </c>
      <c r="C16" s="20" t="s">
        <v>210</v>
      </c>
      <c r="D16" s="21">
        <v>4.5991020000000002</v>
      </c>
      <c r="E16" s="22">
        <v>5.2923279999999995</v>
      </c>
      <c r="F16" s="22">
        <f t="shared" si="0"/>
        <v>5.2751965862719317</v>
      </c>
      <c r="G16" s="22">
        <v>1.9073494717813446</v>
      </c>
      <c r="H16" s="22">
        <v>3.367847114490587</v>
      </c>
      <c r="I16" s="23">
        <f t="shared" si="1"/>
        <v>0.36039895331153793</v>
      </c>
      <c r="J16" s="24">
        <f t="shared" si="2"/>
        <v>0.99676297203648989</v>
      </c>
      <c r="K16" s="5"/>
    </row>
    <row r="17" spans="1:11" x14ac:dyDescent="0.25">
      <c r="A17" s="18"/>
      <c r="B17" s="19">
        <v>446</v>
      </c>
      <c r="C17" s="20" t="s">
        <v>211</v>
      </c>
      <c r="D17" s="21">
        <v>1.8063759999999993</v>
      </c>
      <c r="E17" s="22">
        <v>2.0944559999999997</v>
      </c>
      <c r="F17" s="22">
        <f t="shared" si="0"/>
        <v>2.0375931323223995</v>
      </c>
      <c r="G17" s="22">
        <v>0.80797653840272687</v>
      </c>
      <c r="H17" s="22">
        <v>1.2296165939196726</v>
      </c>
      <c r="I17" s="23">
        <f t="shared" si="1"/>
        <v>0.38576916316347876</v>
      </c>
      <c r="J17" s="24">
        <f t="shared" si="2"/>
        <v>0.97285076999583653</v>
      </c>
      <c r="K17" s="5"/>
    </row>
    <row r="18" spans="1:11" x14ac:dyDescent="0.25">
      <c r="A18" s="18"/>
      <c r="B18" s="19">
        <v>447</v>
      </c>
      <c r="C18" s="20" t="s">
        <v>212</v>
      </c>
      <c r="D18" s="21">
        <v>1.2762090000000001</v>
      </c>
      <c r="E18" s="22">
        <v>1.0722010000000002</v>
      </c>
      <c r="F18" s="22">
        <f t="shared" si="0"/>
        <v>1.0490160078516055</v>
      </c>
      <c r="G18" s="22">
        <v>0.40379967943226802</v>
      </c>
      <c r="H18" s="22">
        <v>0.64521632841933751</v>
      </c>
      <c r="I18" s="23">
        <f t="shared" si="1"/>
        <v>0.37660819140466006</v>
      </c>
      <c r="J18" s="24">
        <f t="shared" si="2"/>
        <v>0.97837626326743343</v>
      </c>
      <c r="K18" s="5"/>
    </row>
    <row r="19" spans="1:11" x14ac:dyDescent="0.25">
      <c r="A19" s="18"/>
      <c r="B19" s="19">
        <v>448</v>
      </c>
      <c r="C19" s="20" t="s">
        <v>213</v>
      </c>
      <c r="D19" s="21">
        <v>5.2178550000000001</v>
      </c>
      <c r="E19" s="22">
        <v>6.1892780000000007</v>
      </c>
      <c r="F19" s="22">
        <f t="shared" si="0"/>
        <v>6.1320221480680033</v>
      </c>
      <c r="G19" s="22">
        <v>2.8344066673853376</v>
      </c>
      <c r="H19" s="22">
        <v>3.2976154806826656</v>
      </c>
      <c r="I19" s="23">
        <f t="shared" si="1"/>
        <v>0.45795433124596074</v>
      </c>
      <c r="J19" s="24">
        <f t="shared" si="2"/>
        <v>0.99074918723444039</v>
      </c>
      <c r="K19" s="5"/>
    </row>
    <row r="20" spans="1:11" x14ac:dyDescent="0.25">
      <c r="A20" s="18"/>
      <c r="B20" s="19">
        <v>449</v>
      </c>
      <c r="C20" s="20" t="s">
        <v>214</v>
      </c>
      <c r="D20" s="21">
        <v>1.2405929999999998</v>
      </c>
      <c r="E20" s="22">
        <v>1.3414840000000001</v>
      </c>
      <c r="F20" s="22">
        <f t="shared" si="0"/>
        <v>1.3344193491029728</v>
      </c>
      <c r="G20" s="22">
        <v>0.63027632230296149</v>
      </c>
      <c r="H20" s="22">
        <v>0.70414302680001128</v>
      </c>
      <c r="I20" s="23">
        <f t="shared" si="1"/>
        <v>0.46983513951933936</v>
      </c>
      <c r="J20" s="24">
        <f t="shared" si="2"/>
        <v>0.99473370469045674</v>
      </c>
      <c r="K20" s="5"/>
    </row>
    <row r="21" spans="1:11" x14ac:dyDescent="0.25">
      <c r="A21" s="18"/>
      <c r="B21" s="19">
        <v>450</v>
      </c>
      <c r="C21" s="20" t="s">
        <v>215</v>
      </c>
      <c r="D21" s="21">
        <v>1.8633280000000001</v>
      </c>
      <c r="E21" s="22">
        <v>1.8260629999999998</v>
      </c>
      <c r="F21" s="22">
        <f t="shared" si="0"/>
        <v>1.8157345433500041</v>
      </c>
      <c r="G21" s="22">
        <v>0.65572023263666779</v>
      </c>
      <c r="H21" s="22">
        <v>1.1600143107133363</v>
      </c>
      <c r="I21" s="23">
        <f t="shared" si="1"/>
        <v>0.35908960021459713</v>
      </c>
      <c r="J21" s="24">
        <f t="shared" si="2"/>
        <v>0.99434386620286608</v>
      </c>
      <c r="K21" s="5"/>
    </row>
    <row r="22" spans="1:11" x14ac:dyDescent="0.25">
      <c r="A22" s="18"/>
      <c r="B22" s="19">
        <v>451</v>
      </c>
      <c r="C22" s="20" t="s">
        <v>216</v>
      </c>
      <c r="D22" s="21">
        <v>5.9966979999999994</v>
      </c>
      <c r="E22" s="22">
        <v>8.5526759999999999</v>
      </c>
      <c r="F22" s="22">
        <f t="shared" si="0"/>
        <v>8.2561808707680484</v>
      </c>
      <c r="G22" s="22">
        <v>4.7426469529254973</v>
      </c>
      <c r="H22" s="22">
        <v>3.5135339178425511</v>
      </c>
      <c r="I22" s="23">
        <f t="shared" si="1"/>
        <v>0.55452199439397654</v>
      </c>
      <c r="J22" s="24">
        <f t="shared" si="2"/>
        <v>0.96533305725226215</v>
      </c>
      <c r="K22" s="5"/>
    </row>
    <row r="23" spans="1:11" x14ac:dyDescent="0.25">
      <c r="A23" s="18"/>
      <c r="B23" s="19">
        <v>452</v>
      </c>
      <c r="C23" s="20" t="s">
        <v>217</v>
      </c>
      <c r="D23" s="21">
        <v>5.8699050000000028</v>
      </c>
      <c r="E23" s="22">
        <v>5.8699050000000019</v>
      </c>
      <c r="F23" s="22">
        <f t="shared" si="0"/>
        <v>5.8052609376456648</v>
      </c>
      <c r="G23" s="22">
        <v>1.8690701817598894</v>
      </c>
      <c r="H23" s="22">
        <v>3.9361907558857752</v>
      </c>
      <c r="I23" s="23">
        <f t="shared" si="1"/>
        <v>0.31841574638088499</v>
      </c>
      <c r="J23" s="24">
        <f t="shared" si="2"/>
        <v>0.98898720467293133</v>
      </c>
      <c r="K23" s="5"/>
    </row>
    <row r="24" spans="1:11" x14ac:dyDescent="0.25">
      <c r="A24" s="18"/>
      <c r="B24" s="19">
        <v>453</v>
      </c>
      <c r="C24" s="20" t="s">
        <v>218</v>
      </c>
      <c r="D24" s="21">
        <v>2.8143220000000002</v>
      </c>
      <c r="E24" s="22">
        <v>5.1333080000000013</v>
      </c>
      <c r="F24" s="22">
        <f t="shared" si="0"/>
        <v>5.1322316948904536</v>
      </c>
      <c r="G24" s="22">
        <v>2.8614319888838509</v>
      </c>
      <c r="H24" s="22">
        <v>2.2707997060066027</v>
      </c>
      <c r="I24" s="23">
        <f t="shared" si="1"/>
        <v>0.55742456694276865</v>
      </c>
      <c r="J24" s="24">
        <f t="shared" si="2"/>
        <v>0.99979032913872545</v>
      </c>
      <c r="K24" s="5"/>
    </row>
    <row r="25" spans="1:11" x14ac:dyDescent="0.25">
      <c r="A25" s="18"/>
      <c r="B25" s="19">
        <v>454</v>
      </c>
      <c r="C25" s="20" t="s">
        <v>219</v>
      </c>
      <c r="D25" s="21">
        <v>1.4074409999999999</v>
      </c>
      <c r="E25" s="22">
        <v>1.9189700000000001</v>
      </c>
      <c r="F25" s="22">
        <f t="shared" si="0"/>
        <v>1.892104344235314</v>
      </c>
      <c r="G25" s="22">
        <v>1.0487755039066542</v>
      </c>
      <c r="H25" s="22">
        <v>0.84332884032865985</v>
      </c>
      <c r="I25" s="23">
        <f t="shared" si="1"/>
        <v>0.54653043242294264</v>
      </c>
      <c r="J25" s="24">
        <f t="shared" si="2"/>
        <v>0.98599996051804562</v>
      </c>
      <c r="K25" s="5"/>
    </row>
    <row r="26" spans="1:11" x14ac:dyDescent="0.25">
      <c r="A26" s="18"/>
      <c r="B26" s="19">
        <v>455</v>
      </c>
      <c r="C26" s="20" t="s">
        <v>220</v>
      </c>
      <c r="D26" s="21">
        <v>0.23563500000000004</v>
      </c>
      <c r="E26" s="22">
        <v>0.50399100000000008</v>
      </c>
      <c r="F26" s="22">
        <f t="shared" si="0"/>
        <v>0.4968044040397217</v>
      </c>
      <c r="G26" s="22">
        <v>0.25481927569489926</v>
      </c>
      <c r="H26" s="22">
        <v>0.24198512834482244</v>
      </c>
      <c r="I26" s="23">
        <f t="shared" si="1"/>
        <v>0.50560282960390013</v>
      </c>
      <c r="J26" s="24">
        <f t="shared" si="2"/>
        <v>0.98574062639952231</v>
      </c>
      <c r="K26" s="5"/>
    </row>
    <row r="27" spans="1:11" x14ac:dyDescent="0.25">
      <c r="A27" s="18"/>
      <c r="B27" s="19">
        <v>456</v>
      </c>
      <c r="C27" s="20" t="s">
        <v>221</v>
      </c>
      <c r="D27" s="21">
        <v>2E-3</v>
      </c>
      <c r="E27" s="22">
        <v>2.1029999999999998E-3</v>
      </c>
      <c r="F27" s="22">
        <f t="shared" si="0"/>
        <v>1.9907199966837652E-3</v>
      </c>
      <c r="G27" s="22">
        <v>3.7339999107643962E-4</v>
      </c>
      <c r="H27" s="22">
        <v>1.6173200056073256E-3</v>
      </c>
      <c r="I27" s="23">
        <f t="shared" si="1"/>
        <v>0.17755586831975256</v>
      </c>
      <c r="J27" s="24">
        <f t="shared" si="2"/>
        <v>0.94660960374881853</v>
      </c>
      <c r="K27" s="5"/>
    </row>
    <row r="28" spans="1:11" x14ac:dyDescent="0.25">
      <c r="A28" s="18"/>
      <c r="B28" s="19">
        <v>457</v>
      </c>
      <c r="C28" s="20" t="s">
        <v>222</v>
      </c>
      <c r="D28" s="21">
        <v>2.2662699999999996</v>
      </c>
      <c r="E28" s="22">
        <v>2.5973359999999994</v>
      </c>
      <c r="F28" s="22">
        <f t="shared" si="0"/>
        <v>2.5776401839968131</v>
      </c>
      <c r="G28" s="22">
        <v>1.2424576819830691</v>
      </c>
      <c r="H28" s="22">
        <v>1.335182502013744</v>
      </c>
      <c r="I28" s="23">
        <f t="shared" si="1"/>
        <v>0.47835847267472109</v>
      </c>
      <c r="J28" s="24">
        <f t="shared" si="2"/>
        <v>0.99241691640850993</v>
      </c>
      <c r="K28" s="5"/>
    </row>
    <row r="29" spans="1:11" x14ac:dyDescent="0.25">
      <c r="A29" s="18"/>
      <c r="B29" s="19">
        <v>458</v>
      </c>
      <c r="C29" s="20" t="s">
        <v>223</v>
      </c>
      <c r="D29" s="21">
        <v>8.3999999999999995E-3</v>
      </c>
      <c r="E29" s="22">
        <v>8.3999999999999995E-3</v>
      </c>
      <c r="F29" s="22">
        <f t="shared" si="0"/>
        <v>5.8443800080567598E-3</v>
      </c>
      <c r="G29" s="22">
        <v>0</v>
      </c>
      <c r="H29" s="22">
        <v>5.8443800080567598E-3</v>
      </c>
      <c r="I29" s="23">
        <f t="shared" si="1"/>
        <v>0</v>
      </c>
      <c r="J29" s="24">
        <f t="shared" si="2"/>
        <v>0.69575952476866187</v>
      </c>
      <c r="K29" s="5"/>
    </row>
    <row r="30" spans="1:11" x14ac:dyDescent="0.25">
      <c r="A30" s="18"/>
      <c r="B30" s="19">
        <v>459</v>
      </c>
      <c r="C30" s="20" t="s">
        <v>224</v>
      </c>
      <c r="D30" s="21">
        <v>2.2608470000000001</v>
      </c>
      <c r="E30" s="22">
        <v>2.2608470000000001</v>
      </c>
      <c r="F30" s="22">
        <f t="shared" si="0"/>
        <v>2.2595172574583557</v>
      </c>
      <c r="G30" s="22">
        <v>1.206676566042006</v>
      </c>
      <c r="H30" s="22">
        <v>1.0528406914163497</v>
      </c>
      <c r="I30" s="23">
        <f t="shared" si="1"/>
        <v>0.53372765430035995</v>
      </c>
      <c r="J30" s="24">
        <f t="shared" si="2"/>
        <v>0.99941183877474049</v>
      </c>
      <c r="K30" s="5"/>
    </row>
    <row r="31" spans="1:11" x14ac:dyDescent="0.25">
      <c r="A31" s="18"/>
      <c r="B31" s="19">
        <v>460</v>
      </c>
      <c r="C31" s="20" t="s">
        <v>225</v>
      </c>
      <c r="D31" s="21">
        <v>1.2924219999999997</v>
      </c>
      <c r="E31" s="22">
        <v>1.292422</v>
      </c>
      <c r="F31" s="22">
        <f t="shared" si="0"/>
        <v>1.2856390670618794</v>
      </c>
      <c r="G31" s="22">
        <v>0.46729992713517277</v>
      </c>
      <c r="H31" s="22">
        <v>0.81833913992670659</v>
      </c>
      <c r="I31" s="23">
        <f t="shared" si="1"/>
        <v>0.36156915244028093</v>
      </c>
      <c r="J31" s="24">
        <f t="shared" si="2"/>
        <v>0.99475176611190419</v>
      </c>
      <c r="K31" s="5"/>
    </row>
    <row r="32" spans="1:11" x14ac:dyDescent="0.25">
      <c r="A32" s="18"/>
      <c r="B32" s="19">
        <v>461</v>
      </c>
      <c r="C32" s="20" t="s">
        <v>226</v>
      </c>
      <c r="D32" s="21">
        <v>1.8570730000000002</v>
      </c>
      <c r="E32" s="22">
        <v>1.838848</v>
      </c>
      <c r="F32" s="22">
        <f t="shared" si="0"/>
        <v>1.8321946945570744</v>
      </c>
      <c r="G32" s="22">
        <v>1.6947000287473202E-2</v>
      </c>
      <c r="H32" s="22">
        <v>1.8152476942696012</v>
      </c>
      <c r="I32" s="23">
        <f t="shared" si="1"/>
        <v>9.2160963208885137E-3</v>
      </c>
      <c r="J32" s="24">
        <f t="shared" si="2"/>
        <v>0.99638180782591834</v>
      </c>
      <c r="K32" s="5"/>
    </row>
    <row r="33" spans="1:11" x14ac:dyDescent="0.25">
      <c r="A33" s="18"/>
      <c r="B33" s="19">
        <v>462</v>
      </c>
      <c r="C33" s="20" t="s">
        <v>227</v>
      </c>
      <c r="D33" s="21">
        <v>2.0763099999999999</v>
      </c>
      <c r="E33" s="22">
        <v>2.3109749999999991</v>
      </c>
      <c r="F33" s="22">
        <f t="shared" si="0"/>
        <v>2.3050646880744692</v>
      </c>
      <c r="G33" s="22">
        <v>1.066938490504981</v>
      </c>
      <c r="H33" s="22">
        <v>1.2381261975694882</v>
      </c>
      <c r="I33" s="23">
        <f t="shared" si="1"/>
        <v>0.4616832681032817</v>
      </c>
      <c r="J33" s="24">
        <f t="shared" si="2"/>
        <v>0.99744250287193503</v>
      </c>
      <c r="K33" s="5"/>
    </row>
    <row r="34" spans="1:11" x14ac:dyDescent="0.25">
      <c r="A34" s="18"/>
      <c r="B34" s="19">
        <v>463</v>
      </c>
      <c r="C34" s="20" t="s">
        <v>228</v>
      </c>
      <c r="D34" s="21">
        <v>7.2385910000000013</v>
      </c>
      <c r="E34" s="22">
        <v>7.7511039999999944</v>
      </c>
      <c r="F34" s="22">
        <f t="shared" si="0"/>
        <v>7.7393492427630486</v>
      </c>
      <c r="G34" s="22">
        <v>2.862951675671968</v>
      </c>
      <c r="H34" s="22">
        <v>4.8763975670910806</v>
      </c>
      <c r="I34" s="23">
        <f t="shared" si="1"/>
        <v>0.36936050344208643</v>
      </c>
      <c r="J34" s="24">
        <f t="shared" si="2"/>
        <v>0.99848347316241071</v>
      </c>
      <c r="K34" s="5"/>
    </row>
    <row r="35" spans="1:11" x14ac:dyDescent="0.25">
      <c r="A35" s="18"/>
      <c r="B35" s="19">
        <v>464</v>
      </c>
      <c r="C35" s="20" t="s">
        <v>229</v>
      </c>
      <c r="D35" s="21">
        <v>23.316468999999998</v>
      </c>
      <c r="E35" s="22">
        <v>24.723786999999998</v>
      </c>
      <c r="F35" s="22">
        <f t="shared" si="0"/>
        <v>24.571609784301202</v>
      </c>
      <c r="G35" s="22">
        <v>12.113495418263483</v>
      </c>
      <c r="H35" s="22">
        <v>12.458114366037719</v>
      </c>
      <c r="I35" s="23">
        <f t="shared" si="1"/>
        <v>0.48995307305727409</v>
      </c>
      <c r="J35" s="24">
        <f t="shared" si="2"/>
        <v>0.99384490670062819</v>
      </c>
      <c r="K35" s="5"/>
    </row>
    <row r="36" spans="1:11" ht="15.75" thickBot="1" x14ac:dyDescent="0.3">
      <c r="A36" s="39" t="s">
        <v>231</v>
      </c>
      <c r="B36" s="40"/>
      <c r="C36" s="41"/>
      <c r="D36" s="42">
        <v>0.64074399999999987</v>
      </c>
      <c r="E36" s="43">
        <v>5.3844830000000004</v>
      </c>
      <c r="F36" s="43">
        <f t="shared" si="0"/>
        <v>3.7483244017057586</v>
      </c>
      <c r="G36" s="43">
        <v>0.1334311799146235</v>
      </c>
      <c r="H36" s="43">
        <v>3.6148932217911351</v>
      </c>
      <c r="I36" s="44">
        <f t="shared" si="1"/>
        <v>2.4780685520712664E-2</v>
      </c>
      <c r="J36" s="45">
        <f t="shared" si="2"/>
        <v>0.69613450385222841</v>
      </c>
      <c r="K36" s="5"/>
    </row>
    <row r="37" spans="1:11" x14ac:dyDescent="0.25">
      <c r="D37" s="6"/>
      <c r="E37" s="6"/>
      <c r="F37" s="6"/>
      <c r="G37" s="6"/>
      <c r="H37" s="6"/>
      <c r="I37" s="5"/>
      <c r="J37" s="5"/>
      <c r="K3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topLeftCell="A13" workbookViewId="0">
      <selection activeCell="F22" sqref="F22:K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104</v>
      </c>
      <c r="B1" s="47" t="s">
        <v>232</v>
      </c>
      <c r="C1" s="47" t="s">
        <v>64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2056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221.20338100000009</v>
      </c>
      <c r="G6" s="15">
        <v>271.66036600000007</v>
      </c>
      <c r="H6" s="15">
        <v>260.96822667801382</v>
      </c>
      <c r="I6" s="15">
        <v>113.07729415757902</v>
      </c>
      <c r="J6" s="15">
        <v>147.8909325204348</v>
      </c>
      <c r="K6" s="16">
        <v>0.41624509243861868</v>
      </c>
      <c r="L6" s="17">
        <v>0.96064151911660811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218.56758900000005</v>
      </c>
      <c r="G7" s="36">
        <f ca="1">SUM(G8:OFFSET(G6,MATCH("PROYECTOS",$A$8:$A$50,0),0))</f>
        <v>262.02576600000003</v>
      </c>
      <c r="H7" s="36">
        <f ca="1">SUM(H8:OFFSET(H6,MATCH("PROYECTOS",$A$8:$A$50,0),0))</f>
        <v>253.02555857012257</v>
      </c>
      <c r="I7" s="36">
        <f ca="1">SUM(I8:OFFSET(I6,MATCH("PROYECTOS",$A$8:$A$50,0),0))</f>
        <v>111.27384861255388</v>
      </c>
      <c r="J7" s="36">
        <f ca="1">SUM(J8:OFFSET(J6,MATCH("PROYECTOS",$A$8:$A$50,0),0))</f>
        <v>141.75170995756872</v>
      </c>
      <c r="K7" s="37">
        <f ca="1">IFERROR(I7/G7,0)</f>
        <v>0.42466758254817527</v>
      </c>
      <c r="L7" s="38">
        <f ca="1">IFERROR(SUM(I7,J7)/G7,0)</f>
        <v>0.96565144120262802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15.604818000000002</v>
      </c>
      <c r="G8" s="22">
        <v>8.7028689999999997</v>
      </c>
      <c r="H8" s="22">
        <f t="shared" ref="H8:H17" si="0">SUM(I8,J8)</f>
        <v>8.5798150751197788</v>
      </c>
      <c r="I8" s="22">
        <v>2.921064182133303</v>
      </c>
      <c r="J8" s="22">
        <v>5.6587508929864763</v>
      </c>
      <c r="K8" s="23">
        <f t="shared" ref="K8:K18" si="1">IFERROR(I8/G8,0)</f>
        <v>0.33564381839291191</v>
      </c>
      <c r="L8" s="24">
        <f t="shared" ref="L8:L18" si="2">IFERROR(SUM(I8,J8)/G8,0)</f>
        <v>0.98586053347692337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3000283</v>
      </c>
      <c r="C9" s="20" t="s">
        <v>2057</v>
      </c>
      <c r="D9" s="60">
        <v>83</v>
      </c>
      <c r="E9" s="20" t="s">
        <v>2066</v>
      </c>
      <c r="F9" s="21">
        <v>23.414469000000011</v>
      </c>
      <c r="G9" s="22">
        <v>31.415365000000005</v>
      </c>
      <c r="H9" s="22">
        <f t="shared" si="0"/>
        <v>31.150130006853143</v>
      </c>
      <c r="I9" s="22">
        <v>17.507866079801651</v>
      </c>
      <c r="J9" s="22">
        <v>13.642263927051491</v>
      </c>
      <c r="K9" s="23">
        <f t="shared" si="1"/>
        <v>0.55730264728108836</v>
      </c>
      <c r="L9" s="24">
        <f t="shared" si="2"/>
        <v>0.99155715704252168</v>
      </c>
      <c r="M9" s="61">
        <v>3427</v>
      </c>
      <c r="N9" s="22">
        <v>3802</v>
      </c>
      <c r="O9" s="24">
        <f t="shared" ref="O9:O17" si="3">IFERROR(N9/M9,".")</f>
        <v>1.1094251531952144</v>
      </c>
    </row>
    <row r="10" spans="1:15" ht="38.25" x14ac:dyDescent="0.25">
      <c r="A10" s="18"/>
      <c r="B10" s="20">
        <v>3000284</v>
      </c>
      <c r="C10" s="20" t="s">
        <v>2058</v>
      </c>
      <c r="D10" s="60">
        <v>83</v>
      </c>
      <c r="E10" s="20" t="s">
        <v>2066</v>
      </c>
      <c r="F10" s="21">
        <v>16.724543000000001</v>
      </c>
      <c r="G10" s="22">
        <v>8.0185169999999992</v>
      </c>
      <c r="H10" s="22">
        <f t="shared" si="0"/>
        <v>7.9829299635584654</v>
      </c>
      <c r="I10" s="22">
        <v>3.726284704634256</v>
      </c>
      <c r="J10" s="22">
        <v>4.256645258924209</v>
      </c>
      <c r="K10" s="23">
        <f t="shared" si="1"/>
        <v>0.46470995879091564</v>
      </c>
      <c r="L10" s="24">
        <f t="shared" si="2"/>
        <v>0.99556189299822728</v>
      </c>
      <c r="M10" s="61">
        <v>246</v>
      </c>
      <c r="N10" s="22">
        <v>101</v>
      </c>
      <c r="O10" s="24">
        <f t="shared" si="3"/>
        <v>0.41056910569105692</v>
      </c>
    </row>
    <row r="11" spans="1:15" ht="25.5" x14ac:dyDescent="0.25">
      <c r="A11" s="18"/>
      <c r="B11" s="20">
        <v>3000285</v>
      </c>
      <c r="C11" s="20" t="s">
        <v>2059</v>
      </c>
      <c r="D11" s="60">
        <v>83</v>
      </c>
      <c r="E11" s="20" t="s">
        <v>2066</v>
      </c>
      <c r="F11" s="21">
        <v>19.030391000000005</v>
      </c>
      <c r="G11" s="22">
        <v>29.937574000000001</v>
      </c>
      <c r="H11" s="22">
        <f t="shared" si="0"/>
        <v>29.826325654249306</v>
      </c>
      <c r="I11" s="22">
        <v>10.335262937682931</v>
      </c>
      <c r="J11" s="22">
        <v>19.491062716566375</v>
      </c>
      <c r="K11" s="23">
        <f t="shared" si="1"/>
        <v>0.34522713622964007</v>
      </c>
      <c r="L11" s="24">
        <f t="shared" si="2"/>
        <v>0.99628398928548134</v>
      </c>
      <c r="M11" s="61">
        <v>37653</v>
      </c>
      <c r="N11" s="22">
        <v>37076</v>
      </c>
      <c r="O11" s="24">
        <f t="shared" si="3"/>
        <v>0.98467585584149997</v>
      </c>
    </row>
    <row r="12" spans="1:15" ht="25.5" x14ac:dyDescent="0.25">
      <c r="A12" s="18"/>
      <c r="B12" s="20">
        <v>3000286</v>
      </c>
      <c r="C12" s="20" t="s">
        <v>2060</v>
      </c>
      <c r="D12" s="60">
        <v>83</v>
      </c>
      <c r="E12" s="20" t="s">
        <v>2066</v>
      </c>
      <c r="F12" s="21">
        <v>18.477151000000003</v>
      </c>
      <c r="G12" s="22">
        <v>23.806179999999991</v>
      </c>
      <c r="H12" s="22">
        <f t="shared" si="0"/>
        <v>23.577767391923079</v>
      </c>
      <c r="I12" s="22">
        <v>9.3752583697489165</v>
      </c>
      <c r="J12" s="22">
        <v>14.202509022174162</v>
      </c>
      <c r="K12" s="23">
        <f t="shared" si="1"/>
        <v>0.39381615907083456</v>
      </c>
      <c r="L12" s="24">
        <f t="shared" si="2"/>
        <v>0.99040532298432959</v>
      </c>
      <c r="M12" s="61">
        <v>1737</v>
      </c>
      <c r="N12" s="22">
        <v>1203</v>
      </c>
      <c r="O12" s="24">
        <f t="shared" si="3"/>
        <v>0.69257340241796206</v>
      </c>
    </row>
    <row r="13" spans="1:15" ht="51" x14ac:dyDescent="0.25">
      <c r="A13" s="18"/>
      <c r="B13" s="20">
        <v>3000289</v>
      </c>
      <c r="C13" s="20" t="s">
        <v>2061</v>
      </c>
      <c r="D13" s="60">
        <v>83</v>
      </c>
      <c r="E13" s="20" t="s">
        <v>2066</v>
      </c>
      <c r="F13" s="21">
        <v>19.38524</v>
      </c>
      <c r="G13" s="22">
        <v>36.749024999999996</v>
      </c>
      <c r="H13" s="22">
        <f t="shared" si="0"/>
        <v>36.445827217624554</v>
      </c>
      <c r="I13" s="22">
        <v>15.785249312248453</v>
      </c>
      <c r="J13" s="22">
        <v>20.660577905376101</v>
      </c>
      <c r="K13" s="23">
        <f t="shared" si="1"/>
        <v>0.42954198954253764</v>
      </c>
      <c r="L13" s="24">
        <f t="shared" si="2"/>
        <v>0.9917495013166896</v>
      </c>
      <c r="M13" s="61">
        <v>2250</v>
      </c>
      <c r="N13" s="22">
        <v>2270</v>
      </c>
      <c r="O13" s="24">
        <f t="shared" si="3"/>
        <v>1.0088888888888889</v>
      </c>
    </row>
    <row r="14" spans="1:15" ht="38.25" x14ac:dyDescent="0.25">
      <c r="A14" s="18"/>
      <c r="B14" s="20">
        <v>3000290</v>
      </c>
      <c r="C14" s="20" t="s">
        <v>2062</v>
      </c>
      <c r="D14" s="60">
        <v>83</v>
      </c>
      <c r="E14" s="20" t="s">
        <v>2066</v>
      </c>
      <c r="F14" s="21">
        <v>6.3770420000000003</v>
      </c>
      <c r="G14" s="22">
        <v>5.2976589999999995</v>
      </c>
      <c r="H14" s="22">
        <f t="shared" si="0"/>
        <v>5.274879374210709</v>
      </c>
      <c r="I14" s="22">
        <v>2.3095835111857603</v>
      </c>
      <c r="J14" s="22">
        <v>2.9652958630249486</v>
      </c>
      <c r="K14" s="23">
        <f t="shared" si="1"/>
        <v>0.43596303785988499</v>
      </c>
      <c r="L14" s="24">
        <f t="shared" si="2"/>
        <v>0.99570005812203266</v>
      </c>
      <c r="M14" s="61">
        <v>2239</v>
      </c>
      <c r="N14" s="22">
        <v>2233</v>
      </c>
      <c r="O14" s="24">
        <f t="shared" si="3"/>
        <v>0.99732023224653865</v>
      </c>
    </row>
    <row r="15" spans="1:15" ht="38.25" x14ac:dyDescent="0.25">
      <c r="A15" s="18"/>
      <c r="B15" s="20">
        <v>3000684</v>
      </c>
      <c r="C15" s="20" t="s">
        <v>2063</v>
      </c>
      <c r="D15" s="60">
        <v>6</v>
      </c>
      <c r="E15" s="20" t="s">
        <v>404</v>
      </c>
      <c r="F15" s="21">
        <v>8.9593550000000004</v>
      </c>
      <c r="G15" s="22">
        <v>6.0571419999999998</v>
      </c>
      <c r="H15" s="22">
        <f t="shared" si="0"/>
        <v>5.9691117177953847</v>
      </c>
      <c r="I15" s="22">
        <v>3.0413820567337098</v>
      </c>
      <c r="J15" s="22">
        <v>2.927729661061675</v>
      </c>
      <c r="K15" s="23">
        <f t="shared" si="1"/>
        <v>0.50211503325061713</v>
      </c>
      <c r="L15" s="24">
        <f t="shared" si="2"/>
        <v>0.98546669663603481</v>
      </c>
      <c r="M15" s="61">
        <v>26870</v>
      </c>
      <c r="N15" s="22">
        <v>25444</v>
      </c>
      <c r="O15" s="24">
        <f t="shared" si="3"/>
        <v>0.94692966133234091</v>
      </c>
    </row>
    <row r="16" spans="1:15" ht="25.5" x14ac:dyDescent="0.25">
      <c r="A16" s="18"/>
      <c r="B16" s="20">
        <v>3000685</v>
      </c>
      <c r="C16" s="20" t="s">
        <v>2064</v>
      </c>
      <c r="D16" s="60">
        <v>6</v>
      </c>
      <c r="E16" s="20" t="s">
        <v>404</v>
      </c>
      <c r="F16" s="21">
        <v>6.0459040000000019</v>
      </c>
      <c r="G16" s="22">
        <v>2.1871459999999998</v>
      </c>
      <c r="H16" s="22">
        <f t="shared" si="0"/>
        <v>2.1460451467526229</v>
      </c>
      <c r="I16" s="22">
        <v>0.89279143873136491</v>
      </c>
      <c r="J16" s="22">
        <v>1.253253708021258</v>
      </c>
      <c r="K16" s="23">
        <f t="shared" si="1"/>
        <v>0.40819928744188316</v>
      </c>
      <c r="L16" s="24">
        <f t="shared" si="2"/>
        <v>0.98120799743255505</v>
      </c>
      <c r="M16" s="61">
        <v>4004</v>
      </c>
      <c r="N16" s="22">
        <v>4004</v>
      </c>
      <c r="O16" s="24">
        <f t="shared" si="3"/>
        <v>1</v>
      </c>
    </row>
    <row r="17" spans="1:15" ht="25.5" x14ac:dyDescent="0.25">
      <c r="A17" s="18"/>
      <c r="B17" s="20">
        <v>3000686</v>
      </c>
      <c r="C17" s="20" t="s">
        <v>2065</v>
      </c>
      <c r="D17" s="60">
        <v>6</v>
      </c>
      <c r="E17" s="20" t="s">
        <v>404</v>
      </c>
      <c r="F17" s="21">
        <v>84.548676000000015</v>
      </c>
      <c r="G17" s="22">
        <v>109.85428900000001</v>
      </c>
      <c r="H17" s="22">
        <f t="shared" si="0"/>
        <v>102.07272702203554</v>
      </c>
      <c r="I17" s="22">
        <v>45.37910601965352</v>
      </c>
      <c r="J17" s="22">
        <v>56.693621002382024</v>
      </c>
      <c r="K17" s="23">
        <f t="shared" si="1"/>
        <v>0.41308451798048157</v>
      </c>
      <c r="L17" s="24">
        <f t="shared" si="2"/>
        <v>0.9291646958093327</v>
      </c>
      <c r="M17" s="61">
        <v>46202</v>
      </c>
      <c r="N17" s="22">
        <v>44608</v>
      </c>
      <c r="O17" s="24">
        <f t="shared" si="3"/>
        <v>0.96549932903337521</v>
      </c>
    </row>
    <row r="18" spans="1:15" ht="15.75" thickBot="1" x14ac:dyDescent="0.3">
      <c r="A18" s="39" t="s">
        <v>306</v>
      </c>
      <c r="B18" s="41"/>
      <c r="C18" s="41"/>
      <c r="D18" s="58"/>
      <c r="E18" s="41"/>
      <c r="F18" s="42">
        <f ca="1">OFFSET(F18,-MATCH("PROYECTOS",$A$8:$A$50,0)-1,0)-(OFFSET(F18,-MATCH("PROYECTOS",$A$8:$A$50,0),0))</f>
        <v>2.6357920000000377</v>
      </c>
      <c r="G18" s="43">
        <f t="shared" ref="G18:J18" ca="1" si="4">OFFSET(G18,-MATCH("PROYECTOS",$A$8:$A$50,0)-1,0)-(OFFSET(G18,-MATCH("PROYECTOS",$A$8:$A$50,0),0))</f>
        <v>9.6346000000000345</v>
      </c>
      <c r="H18" s="43">
        <f t="shared" ca="1" si="4"/>
        <v>7.9426681078912509</v>
      </c>
      <c r="I18" s="43">
        <f t="shared" ca="1" si="4"/>
        <v>1.8034455450251414</v>
      </c>
      <c r="J18" s="43">
        <f t="shared" ca="1" si="4"/>
        <v>6.139222562866081</v>
      </c>
      <c r="K18" s="44">
        <f t="shared" ca="1" si="1"/>
        <v>0.18718426764215795</v>
      </c>
      <c r="L18" s="45">
        <f t="shared" ca="1" si="2"/>
        <v>0.82439002220031909</v>
      </c>
      <c r="M18" s="59"/>
      <c r="N18" s="43"/>
      <c r="O18" s="45"/>
    </row>
    <row r="19" spans="1:15" ht="15.75" thickBot="1" x14ac:dyDescent="0.3"/>
    <row r="20" spans="1:15" ht="15.75" thickBot="1" x14ac:dyDescent="0.3">
      <c r="A20" s="87" t="s">
        <v>377</v>
      </c>
      <c r="B20" s="88"/>
      <c r="C20" s="88"/>
      <c r="D20" s="88"/>
      <c r="E20" s="88"/>
      <c r="F20" s="89"/>
    </row>
    <row r="21" spans="1:15" ht="15.75" thickBot="1" x14ac:dyDescent="0.3">
      <c r="A21" s="2" t="s">
        <v>2082</v>
      </c>
    </row>
    <row r="22" spans="1:15" ht="45" customHeight="1" x14ac:dyDescent="0.25">
      <c r="A22" s="80" t="s">
        <v>379</v>
      </c>
      <c r="B22" s="81"/>
      <c r="C22" s="81"/>
      <c r="D22" s="81"/>
      <c r="E22" s="81"/>
      <c r="F22" s="103" t="s">
        <v>380</v>
      </c>
      <c r="G22" s="7"/>
      <c r="H22" s="7"/>
      <c r="I22" s="7"/>
      <c r="J22" s="7"/>
      <c r="K22" s="7"/>
    </row>
    <row r="23" spans="1:15" ht="15.75" thickBot="1" x14ac:dyDescent="0.3">
      <c r="A23" s="101"/>
      <c r="B23" s="102"/>
      <c r="C23" s="102"/>
      <c r="D23" s="102"/>
      <c r="E23" s="102"/>
      <c r="F23" s="104"/>
      <c r="G23" s="8"/>
      <c r="H23" s="8"/>
      <c r="I23" s="8"/>
      <c r="J23" s="8"/>
      <c r="K23" s="8"/>
    </row>
  </sheetData>
  <mergeCells count="16">
    <mergeCell ref="A22:E23"/>
    <mergeCell ref="F22:F23"/>
    <mergeCell ref="A3:E3"/>
    <mergeCell ref="F3:L3"/>
    <mergeCell ref="M3:O3"/>
    <mergeCell ref="I4:J4"/>
    <mergeCell ref="K4:L4"/>
    <mergeCell ref="A20:F20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C7" sqref="C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104</v>
      </c>
      <c r="B1" s="47" t="s">
        <v>232</v>
      </c>
      <c r="C1" s="47" t="s">
        <v>64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2067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221.20338100000009</v>
      </c>
      <c r="I6" s="15">
        <v>271.66036600000007</v>
      </c>
      <c r="J6" s="15">
        <v>260.96822667801382</v>
      </c>
      <c r="K6" s="15">
        <v>113.07729415757902</v>
      </c>
      <c r="L6" s="15">
        <v>147.8909325204348</v>
      </c>
      <c r="M6" s="16">
        <v>0.41624509243861868</v>
      </c>
      <c r="N6" s="17">
        <v>0.96064151911660811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SUM(H8:OFFSET(H6,MATCH("PROYECTOS",$A$8:$A$19,0),0))</f>
        <v>218.567589</v>
      </c>
      <c r="I7" s="35">
        <f ca="1">SUM(I8:OFFSET(I6,MATCH("PROYECTOS",$A$8:$A$19,0),0))</f>
        <v>262.02576599999998</v>
      </c>
      <c r="J7" s="35">
        <f ca="1">SUM(J8:OFFSET(J6,MATCH("PROYECTOS",$A$8:$A$19,0),0))</f>
        <v>253.02555857012257</v>
      </c>
      <c r="K7" s="35">
        <f ca="1">SUM(K8:OFFSET(K6,MATCH("PROYECTOS",$A$8:$A$19,0),0))</f>
        <v>111.27384861255388</v>
      </c>
      <c r="L7" s="35">
        <f ca="1">SUM(L8:OFFSET(L6,MATCH("PROYECTOS",$A$8:$A$19,0),0))</f>
        <v>141.75170995756872</v>
      </c>
      <c r="M7" s="37">
        <f ca="1">IFERROR(K7/I7,0)</f>
        <v>0.42466758254817538</v>
      </c>
      <c r="N7" s="38">
        <f ca="1">IFERROR(SUM(K7,L7)/I7,0)</f>
        <v>0.96565144120262825</v>
      </c>
      <c r="O7" s="57"/>
      <c r="P7" s="36"/>
      <c r="Q7" s="38"/>
    </row>
    <row r="8" spans="1:17" ht="38.25" x14ac:dyDescent="0.25">
      <c r="A8" s="18"/>
      <c r="B8" s="65">
        <v>5002829</v>
      </c>
      <c r="C8" s="20" t="s">
        <v>2068</v>
      </c>
      <c r="D8" s="20">
        <v>3000001</v>
      </c>
      <c r="E8" s="20" t="s">
        <v>275</v>
      </c>
      <c r="F8" s="60">
        <v>80</v>
      </c>
      <c r="G8" s="20" t="s">
        <v>324</v>
      </c>
      <c r="H8" s="21">
        <v>1.8120890000000001</v>
      </c>
      <c r="I8" s="22">
        <v>1.1436029999999997</v>
      </c>
      <c r="J8" s="22">
        <f t="shared" ref="J8:J18" si="0">SUM(K8,L8)</f>
        <v>1.1101758742619832</v>
      </c>
      <c r="K8" s="22">
        <v>0.31228526026683978</v>
      </c>
      <c r="L8" s="22">
        <v>0.79789061399514338</v>
      </c>
      <c r="M8" s="23">
        <f t="shared" ref="M8:M19" si="1">IFERROR(K8/I8,0)</f>
        <v>0.27307138951790078</v>
      </c>
      <c r="N8" s="24">
        <f t="shared" ref="N8:N19" si="2">IFERROR(SUM(K8,L8)/I8,0)</f>
        <v>0.9707703409854499</v>
      </c>
      <c r="O8" s="61">
        <v>93</v>
      </c>
      <c r="P8" s="22">
        <v>74</v>
      </c>
      <c r="Q8" s="24">
        <f>IFERROR(P8/O8,".")</f>
        <v>0.79569892473118276</v>
      </c>
    </row>
    <row r="9" spans="1:17" ht="25.5" x14ac:dyDescent="0.25">
      <c r="A9" s="18"/>
      <c r="B9" s="65">
        <v>5005138</v>
      </c>
      <c r="C9" s="20" t="s">
        <v>2069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13.066221000000004</v>
      </c>
      <c r="I9" s="22">
        <v>6.9577489999999997</v>
      </c>
      <c r="J9" s="22">
        <f t="shared" si="0"/>
        <v>6.8877243007559716</v>
      </c>
      <c r="K9" s="22">
        <v>2.491688951915322</v>
      </c>
      <c r="L9" s="22">
        <v>4.3960353488406501</v>
      </c>
      <c r="M9" s="23">
        <f t="shared" si="1"/>
        <v>0.3581171082652338</v>
      </c>
      <c r="N9" s="24">
        <f t="shared" si="2"/>
        <v>0.98993572501048421</v>
      </c>
      <c r="O9" s="61">
        <v>623</v>
      </c>
      <c r="P9" s="22">
        <v>539</v>
      </c>
      <c r="Q9" s="24">
        <f t="shared" ref="Q9:Q18" si="3">IFERROR(P9/O9,".")</f>
        <v>0.8651685393258427</v>
      </c>
    </row>
    <row r="10" spans="1:17" x14ac:dyDescent="0.25">
      <c r="A10" s="18"/>
      <c r="B10" s="65">
        <v>5005139</v>
      </c>
      <c r="C10" s="20" t="s">
        <v>2070</v>
      </c>
      <c r="D10" s="20">
        <v>3000001</v>
      </c>
      <c r="E10" s="20" t="s">
        <v>275</v>
      </c>
      <c r="F10" s="60">
        <v>86</v>
      </c>
      <c r="G10" s="20" t="s">
        <v>469</v>
      </c>
      <c r="H10" s="21">
        <v>0.72650799999999993</v>
      </c>
      <c r="I10" s="22">
        <v>0.60151699999999997</v>
      </c>
      <c r="J10" s="22">
        <f t="shared" si="0"/>
        <v>0.58191490010182512</v>
      </c>
      <c r="K10" s="22">
        <v>0.11708996995114139</v>
      </c>
      <c r="L10" s="22">
        <v>0.46482493015068371</v>
      </c>
      <c r="M10" s="23">
        <f t="shared" si="1"/>
        <v>0.19465779013916712</v>
      </c>
      <c r="N10" s="24">
        <f t="shared" si="2"/>
        <v>0.96741222625765377</v>
      </c>
      <c r="O10" s="61">
        <v>5917</v>
      </c>
      <c r="P10" s="22">
        <v>4753</v>
      </c>
      <c r="Q10" s="24">
        <f t="shared" si="3"/>
        <v>0.80327868852459017</v>
      </c>
    </row>
    <row r="11" spans="1:17" ht="38.25" x14ac:dyDescent="0.25">
      <c r="A11" s="18"/>
      <c r="B11" s="65">
        <v>5002796</v>
      </c>
      <c r="C11" s="20" t="s">
        <v>2071</v>
      </c>
      <c r="D11" s="20">
        <v>3000283</v>
      </c>
      <c r="E11" s="20" t="s">
        <v>2057</v>
      </c>
      <c r="F11" s="60">
        <v>83</v>
      </c>
      <c r="G11" s="20" t="s">
        <v>2066</v>
      </c>
      <c r="H11" s="21">
        <v>23.414469000000008</v>
      </c>
      <c r="I11" s="22">
        <v>31.415365000000008</v>
      </c>
      <c r="J11" s="22">
        <f t="shared" si="0"/>
        <v>31.150130006853143</v>
      </c>
      <c r="K11" s="22">
        <v>17.507866079801651</v>
      </c>
      <c r="L11" s="22">
        <v>13.642263927051491</v>
      </c>
      <c r="M11" s="23">
        <f t="shared" si="1"/>
        <v>0.55730264728108836</v>
      </c>
      <c r="N11" s="24">
        <f t="shared" si="2"/>
        <v>0.99155715704252156</v>
      </c>
      <c r="O11" s="61">
        <v>54919.001000000004</v>
      </c>
      <c r="P11" s="22">
        <v>55409</v>
      </c>
      <c r="Q11" s="24">
        <f t="shared" si="3"/>
        <v>1.0089222125508073</v>
      </c>
    </row>
    <row r="12" spans="1:17" ht="25.5" x14ac:dyDescent="0.25">
      <c r="A12" s="18"/>
      <c r="B12" s="65">
        <v>5002798</v>
      </c>
      <c r="C12" s="20" t="s">
        <v>2072</v>
      </c>
      <c r="D12" s="20">
        <v>3000285</v>
      </c>
      <c r="E12" s="20" t="s">
        <v>2059</v>
      </c>
      <c r="F12" s="60">
        <v>83</v>
      </c>
      <c r="G12" s="20" t="s">
        <v>2066</v>
      </c>
      <c r="H12" s="21">
        <v>19.030390999999995</v>
      </c>
      <c r="I12" s="22">
        <v>29.937574000000023</v>
      </c>
      <c r="J12" s="22">
        <f t="shared" si="0"/>
        <v>29.826325654249306</v>
      </c>
      <c r="K12" s="22">
        <v>10.335262937682931</v>
      </c>
      <c r="L12" s="22">
        <v>19.491062716566375</v>
      </c>
      <c r="M12" s="23">
        <f t="shared" si="1"/>
        <v>0.3452271362296398</v>
      </c>
      <c r="N12" s="24">
        <f t="shared" si="2"/>
        <v>0.99628398928548068</v>
      </c>
      <c r="O12" s="61">
        <v>67107</v>
      </c>
      <c r="P12" s="22">
        <v>65605.997000000003</v>
      </c>
      <c r="Q12" s="24">
        <f t="shared" si="3"/>
        <v>0.9776326910754467</v>
      </c>
    </row>
    <row r="13" spans="1:17" ht="25.5" x14ac:dyDescent="0.25">
      <c r="A13" s="18"/>
      <c r="B13" s="65">
        <v>5002800</v>
      </c>
      <c r="C13" s="20" t="s">
        <v>2073</v>
      </c>
      <c r="D13" s="20">
        <v>3000286</v>
      </c>
      <c r="E13" s="20" t="s">
        <v>2060</v>
      </c>
      <c r="F13" s="60">
        <v>83</v>
      </c>
      <c r="G13" s="20" t="s">
        <v>2066</v>
      </c>
      <c r="H13" s="21">
        <v>16.390160000000002</v>
      </c>
      <c r="I13" s="22">
        <v>19.957889999999995</v>
      </c>
      <c r="J13" s="22">
        <f t="shared" si="0"/>
        <v>19.742364982694482</v>
      </c>
      <c r="K13" s="22">
        <v>7.9918480600004838</v>
      </c>
      <c r="L13" s="22">
        <v>11.750516922693997</v>
      </c>
      <c r="M13" s="23">
        <f t="shared" si="1"/>
        <v>0.40043551998735766</v>
      </c>
      <c r="N13" s="24">
        <f t="shared" si="2"/>
        <v>0.98920101186520659</v>
      </c>
      <c r="O13" s="61">
        <v>15123</v>
      </c>
      <c r="P13" s="22">
        <v>15473</v>
      </c>
      <c r="Q13" s="24">
        <f t="shared" si="3"/>
        <v>1.0231435561727171</v>
      </c>
    </row>
    <row r="14" spans="1:17" ht="25.5" x14ac:dyDescent="0.25">
      <c r="A14" s="18"/>
      <c r="B14" s="65">
        <v>5005141</v>
      </c>
      <c r="C14" s="20" t="s">
        <v>2074</v>
      </c>
      <c r="D14" s="20">
        <v>3000286</v>
      </c>
      <c r="E14" s="20" t="s">
        <v>2060</v>
      </c>
      <c r="F14" s="60">
        <v>83</v>
      </c>
      <c r="G14" s="20" t="s">
        <v>2066</v>
      </c>
      <c r="H14" s="21">
        <v>2.0869909999999998</v>
      </c>
      <c r="I14" s="22">
        <v>3.84829</v>
      </c>
      <c r="J14" s="22">
        <f t="shared" si="0"/>
        <v>3.8354024092285983</v>
      </c>
      <c r="K14" s="22">
        <v>1.3834103097484332</v>
      </c>
      <c r="L14" s="22">
        <v>2.4519920994801652</v>
      </c>
      <c r="M14" s="23">
        <f t="shared" si="1"/>
        <v>0.35948702144288325</v>
      </c>
      <c r="N14" s="24">
        <f t="shared" si="2"/>
        <v>0.99665108638605671</v>
      </c>
      <c r="O14" s="61">
        <v>5760</v>
      </c>
      <c r="P14" s="22">
        <v>4086</v>
      </c>
      <c r="Q14" s="24">
        <f t="shared" si="3"/>
        <v>0.70937499999999998</v>
      </c>
    </row>
    <row r="15" spans="1:17" ht="51" x14ac:dyDescent="0.25">
      <c r="A15" s="18"/>
      <c r="B15" s="65">
        <v>5002824</v>
      </c>
      <c r="C15" s="20" t="s">
        <v>2061</v>
      </c>
      <c r="D15" s="20">
        <v>3000289</v>
      </c>
      <c r="E15" s="20" t="s">
        <v>2061</v>
      </c>
      <c r="F15" s="60">
        <v>83</v>
      </c>
      <c r="G15" s="20" t="s">
        <v>2066</v>
      </c>
      <c r="H15" s="21">
        <v>19.385239999999996</v>
      </c>
      <c r="I15" s="22">
        <v>36.749024999999996</v>
      </c>
      <c r="J15" s="22">
        <f t="shared" si="0"/>
        <v>36.445827217624554</v>
      </c>
      <c r="K15" s="22">
        <v>15.785249312248453</v>
      </c>
      <c r="L15" s="22">
        <v>20.660577905376105</v>
      </c>
      <c r="M15" s="23">
        <f t="shared" si="1"/>
        <v>0.42954198954253764</v>
      </c>
      <c r="N15" s="24">
        <f t="shared" si="2"/>
        <v>0.9917495013166896</v>
      </c>
      <c r="O15" s="61">
        <v>506907</v>
      </c>
      <c r="P15" s="22">
        <v>590386</v>
      </c>
      <c r="Q15" s="24">
        <f t="shared" si="3"/>
        <v>1.1646830680973039</v>
      </c>
    </row>
    <row r="16" spans="1:17" ht="38.25" x14ac:dyDescent="0.25">
      <c r="A16" s="18"/>
      <c r="B16" s="65">
        <v>5005142</v>
      </c>
      <c r="C16" s="20" t="s">
        <v>2075</v>
      </c>
      <c r="D16" s="20">
        <v>3000686</v>
      </c>
      <c r="E16" s="20" t="s">
        <v>2065</v>
      </c>
      <c r="F16" s="60">
        <v>6</v>
      </c>
      <c r="G16" s="20" t="s">
        <v>404</v>
      </c>
      <c r="H16" s="21">
        <v>36.330057999999987</v>
      </c>
      <c r="I16" s="22">
        <v>50.646152999999984</v>
      </c>
      <c r="J16" s="22">
        <f t="shared" si="0"/>
        <v>49.949257337338295</v>
      </c>
      <c r="K16" s="22">
        <v>21.67448473212</v>
      </c>
      <c r="L16" s="22">
        <v>28.274772605218295</v>
      </c>
      <c r="M16" s="23">
        <f t="shared" si="1"/>
        <v>0.42795915283279279</v>
      </c>
      <c r="N16" s="24">
        <f t="shared" si="2"/>
        <v>0.98623990922545113</v>
      </c>
      <c r="O16" s="61">
        <v>210242</v>
      </c>
      <c r="P16" s="22">
        <v>162460.99</v>
      </c>
      <c r="Q16" s="24">
        <f t="shared" si="3"/>
        <v>0.7727332787930099</v>
      </c>
    </row>
    <row r="17" spans="1:17" ht="38.25" x14ac:dyDescent="0.25">
      <c r="A17" s="18"/>
      <c r="B17" s="65">
        <v>5005143</v>
      </c>
      <c r="C17" s="20" t="s">
        <v>2076</v>
      </c>
      <c r="D17" s="20">
        <v>3000686</v>
      </c>
      <c r="E17" s="20" t="s">
        <v>2065</v>
      </c>
      <c r="F17" s="60">
        <v>6</v>
      </c>
      <c r="G17" s="20" t="s">
        <v>404</v>
      </c>
      <c r="H17" s="21">
        <v>48.218618000000006</v>
      </c>
      <c r="I17" s="22">
        <v>59.208135999999975</v>
      </c>
      <c r="J17" s="22">
        <f t="shared" si="0"/>
        <v>52.123469684697248</v>
      </c>
      <c r="K17" s="22">
        <v>23.70462128753352</v>
      </c>
      <c r="L17" s="22">
        <v>28.418848397163728</v>
      </c>
      <c r="M17" s="23">
        <f t="shared" si="1"/>
        <v>0.40036087755800198</v>
      </c>
      <c r="N17" s="24">
        <f t="shared" si="2"/>
        <v>0.88034302726059932</v>
      </c>
      <c r="O17" s="61">
        <v>777196</v>
      </c>
      <c r="P17" s="22">
        <v>708176</v>
      </c>
      <c r="Q17" s="24">
        <f t="shared" si="3"/>
        <v>0.91119357279244872</v>
      </c>
    </row>
    <row r="18" spans="1:17" x14ac:dyDescent="0.25">
      <c r="A18" s="18"/>
      <c r="B18" s="65">
        <v>9000000</v>
      </c>
      <c r="C18" s="20" t="s">
        <v>322</v>
      </c>
      <c r="D18" s="20">
        <v>9000000</v>
      </c>
      <c r="E18" s="20" t="s">
        <v>312</v>
      </c>
      <c r="F18" s="60"/>
      <c r="G18" s="20" t="s">
        <v>293</v>
      </c>
      <c r="H18" s="21">
        <v>38.106844000000024</v>
      </c>
      <c r="I18" s="22">
        <v>21.560464000000003</v>
      </c>
      <c r="J18" s="22">
        <f t="shared" si="0"/>
        <v>21.372966202317183</v>
      </c>
      <c r="K18" s="22">
        <v>9.9700417112850914</v>
      </c>
      <c r="L18" s="22">
        <v>11.402924491032092</v>
      </c>
      <c r="M18" s="23">
        <f t="shared" si="1"/>
        <v>0.46242240942890145</v>
      </c>
      <c r="N18" s="24">
        <f t="shared" si="2"/>
        <v>0.99130362882344181</v>
      </c>
      <c r="O18" s="61"/>
      <c r="P18" s="22"/>
      <c r="Q18" s="24" t="str">
        <f t="shared" si="3"/>
        <v>.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OFFSET(H19,-MATCH("PROYECTOS",$A$8:$A$19,0)-1,0)-(OFFSET(H19,-MATCH("PROYECTOS",$A$8:$A$19,0),0))</f>
        <v>2.6357920000000945</v>
      </c>
      <c r="I19" s="42">
        <f t="shared" ref="I19:L19" ca="1" si="4">OFFSET(I19,-MATCH("PROYECTOS",$A$8:$A$19,0)-1,0)-(OFFSET(I19,-MATCH("PROYECTOS",$A$8:$A$19,0),0))</f>
        <v>9.6346000000000913</v>
      </c>
      <c r="J19" s="42">
        <f t="shared" ca="1" si="4"/>
        <v>7.9426681078912509</v>
      </c>
      <c r="K19" s="42">
        <f t="shared" ca="1" si="4"/>
        <v>1.8034455450251414</v>
      </c>
      <c r="L19" s="42">
        <f t="shared" ca="1" si="4"/>
        <v>6.139222562866081</v>
      </c>
      <c r="M19" s="44">
        <f t="shared" ca="1" si="1"/>
        <v>0.18718426764215684</v>
      </c>
      <c r="N19" s="45">
        <f t="shared" ca="1" si="2"/>
        <v>0.82439002220031421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workbookViewId="0">
      <selection activeCell="J6" sqref="J6:N6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104</v>
      </c>
      <c r="B1" s="47" t="s">
        <v>232</v>
      </c>
      <c r="C1" s="47" t="s">
        <v>64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2077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51" x14ac:dyDescent="0.25">
      <c r="A6" s="18"/>
      <c r="B6" s="20">
        <v>3000283</v>
      </c>
      <c r="C6" s="20" t="s">
        <v>2057</v>
      </c>
      <c r="D6" s="20">
        <v>83</v>
      </c>
      <c r="E6" s="20" t="s">
        <v>2066</v>
      </c>
      <c r="F6" s="20">
        <v>11</v>
      </c>
      <c r="G6" s="20" t="s">
        <v>109</v>
      </c>
      <c r="H6" s="20">
        <v>11</v>
      </c>
      <c r="I6" s="20" t="s">
        <v>341</v>
      </c>
      <c r="J6" s="66">
        <v>0</v>
      </c>
      <c r="K6" s="67">
        <v>15.519788999999999</v>
      </c>
      <c r="L6" s="68">
        <v>15.51978874206543</v>
      </c>
      <c r="M6" s="67"/>
      <c r="N6" s="68"/>
    </row>
    <row r="7" spans="1:14" ht="89.25" x14ac:dyDescent="0.25">
      <c r="A7" s="18"/>
      <c r="B7" s="20">
        <v>3000283</v>
      </c>
      <c r="C7" s="20" t="s">
        <v>2057</v>
      </c>
      <c r="D7" s="20">
        <v>83</v>
      </c>
      <c r="E7" s="20" t="s">
        <v>2066</v>
      </c>
      <c r="F7" s="20">
        <v>11</v>
      </c>
      <c r="G7" s="20" t="s">
        <v>109</v>
      </c>
      <c r="H7" s="20">
        <v>124</v>
      </c>
      <c r="I7" s="20" t="s">
        <v>342</v>
      </c>
      <c r="J7" s="66">
        <v>0.51255300000000004</v>
      </c>
      <c r="K7" s="67">
        <v>1.5119E-2</v>
      </c>
      <c r="L7" s="68">
        <v>1.5118319541215897E-2</v>
      </c>
      <c r="M7" s="67"/>
      <c r="N7" s="68"/>
    </row>
    <row r="8" spans="1:14" ht="63.75" x14ac:dyDescent="0.25">
      <c r="A8" s="18"/>
      <c r="B8" s="20">
        <v>3000283</v>
      </c>
      <c r="C8" s="20" t="s">
        <v>2057</v>
      </c>
      <c r="D8" s="20">
        <v>83</v>
      </c>
      <c r="E8" s="20" t="s">
        <v>2066</v>
      </c>
      <c r="F8" s="20">
        <v>137</v>
      </c>
      <c r="G8" s="20" t="s">
        <v>144</v>
      </c>
      <c r="H8" s="20">
        <v>137</v>
      </c>
      <c r="I8" s="20" t="s">
        <v>345</v>
      </c>
      <c r="J8" s="66">
        <v>17.728841000000003</v>
      </c>
      <c r="K8" s="67">
        <v>10.692294000000002</v>
      </c>
      <c r="L8" s="68">
        <v>10.461924977479811</v>
      </c>
      <c r="M8" s="67"/>
      <c r="N8" s="68"/>
    </row>
    <row r="9" spans="1:14" ht="51" x14ac:dyDescent="0.25">
      <c r="A9" s="18"/>
      <c r="B9" s="20">
        <v>3000283</v>
      </c>
      <c r="C9" s="20" t="s">
        <v>2057</v>
      </c>
      <c r="D9" s="20">
        <v>83</v>
      </c>
      <c r="E9" s="20" t="s">
        <v>2066</v>
      </c>
      <c r="F9" s="20">
        <v>440</v>
      </c>
      <c r="G9" s="20" t="s">
        <v>205</v>
      </c>
      <c r="H9" s="20">
        <v>440</v>
      </c>
      <c r="I9" s="20" t="s">
        <v>346</v>
      </c>
      <c r="J9" s="66">
        <v>0.45440999999999998</v>
      </c>
      <c r="K9" s="67">
        <v>0.62801899999999999</v>
      </c>
      <c r="L9" s="68">
        <v>0.62170202210836578</v>
      </c>
      <c r="M9" s="67"/>
      <c r="N9" s="68"/>
    </row>
    <row r="10" spans="1:14" ht="51" x14ac:dyDescent="0.25">
      <c r="A10" s="18"/>
      <c r="B10" s="20">
        <v>3000283</v>
      </c>
      <c r="C10" s="20" t="s">
        <v>2057</v>
      </c>
      <c r="D10" s="20">
        <v>83</v>
      </c>
      <c r="E10" s="20" t="s">
        <v>2066</v>
      </c>
      <c r="F10" s="20">
        <v>441</v>
      </c>
      <c r="G10" s="20" t="s">
        <v>206</v>
      </c>
      <c r="H10" s="20">
        <v>441</v>
      </c>
      <c r="I10" s="20" t="s">
        <v>347</v>
      </c>
      <c r="J10" s="66">
        <v>0.48877999999999999</v>
      </c>
      <c r="K10" s="67">
        <v>0.34318399999999999</v>
      </c>
      <c r="L10" s="68">
        <v>0.33947497370536439</v>
      </c>
      <c r="M10" s="67"/>
      <c r="N10" s="68"/>
    </row>
    <row r="11" spans="1:14" ht="51" x14ac:dyDescent="0.25">
      <c r="A11" s="18"/>
      <c r="B11" s="20">
        <v>3000283</v>
      </c>
      <c r="C11" s="20" t="s">
        <v>2057</v>
      </c>
      <c r="D11" s="20">
        <v>83</v>
      </c>
      <c r="E11" s="20" t="s">
        <v>2066</v>
      </c>
      <c r="F11" s="20">
        <v>442</v>
      </c>
      <c r="G11" s="20" t="s">
        <v>207</v>
      </c>
      <c r="H11" s="20">
        <v>442</v>
      </c>
      <c r="I11" s="20" t="s">
        <v>348</v>
      </c>
      <c r="J11" s="66">
        <v>4.0000000000000001E-3</v>
      </c>
      <c r="K11" s="67">
        <v>4.0499999999999998E-3</v>
      </c>
      <c r="L11" s="68">
        <v>4.0480000570823904E-3</v>
      </c>
      <c r="M11" s="67"/>
      <c r="N11" s="68"/>
    </row>
    <row r="12" spans="1:14" ht="51" x14ac:dyDescent="0.25">
      <c r="A12" s="18"/>
      <c r="B12" s="20">
        <v>3000283</v>
      </c>
      <c r="C12" s="20" t="s">
        <v>2057</v>
      </c>
      <c r="D12" s="20">
        <v>83</v>
      </c>
      <c r="E12" s="20" t="s">
        <v>2066</v>
      </c>
      <c r="F12" s="20">
        <v>444</v>
      </c>
      <c r="G12" s="20" t="s">
        <v>209</v>
      </c>
      <c r="H12" s="20">
        <v>444</v>
      </c>
      <c r="I12" s="20" t="s">
        <v>350</v>
      </c>
      <c r="J12" s="66">
        <v>0.34577000000000002</v>
      </c>
      <c r="K12" s="67">
        <v>0.34796299999999991</v>
      </c>
      <c r="L12" s="68">
        <v>0.34405967983184382</v>
      </c>
      <c r="M12" s="67"/>
      <c r="N12" s="68"/>
    </row>
    <row r="13" spans="1:14" ht="51" x14ac:dyDescent="0.25">
      <c r="A13" s="18"/>
      <c r="B13" s="20">
        <v>3000283</v>
      </c>
      <c r="C13" s="20" t="s">
        <v>2057</v>
      </c>
      <c r="D13" s="20">
        <v>83</v>
      </c>
      <c r="E13" s="20" t="s">
        <v>2066</v>
      </c>
      <c r="F13" s="20">
        <v>445</v>
      </c>
      <c r="G13" s="20" t="s">
        <v>210</v>
      </c>
      <c r="H13" s="20">
        <v>445</v>
      </c>
      <c r="I13" s="20" t="s">
        <v>351</v>
      </c>
      <c r="J13" s="66">
        <v>5.9000000000000004E-2</v>
      </c>
      <c r="K13" s="67">
        <v>2.75E-2</v>
      </c>
      <c r="L13" s="68">
        <v>2.7500000316649675E-2</v>
      </c>
      <c r="M13" s="67"/>
      <c r="N13" s="68"/>
    </row>
    <row r="14" spans="1:14" ht="51" x14ac:dyDescent="0.25">
      <c r="A14" s="18"/>
      <c r="B14" s="20">
        <v>3000283</v>
      </c>
      <c r="C14" s="20" t="s">
        <v>2057</v>
      </c>
      <c r="D14" s="20">
        <v>83</v>
      </c>
      <c r="E14" s="20" t="s">
        <v>2066</v>
      </c>
      <c r="F14" s="20">
        <v>446</v>
      </c>
      <c r="G14" s="20" t="s">
        <v>211</v>
      </c>
      <c r="H14" s="20">
        <v>446</v>
      </c>
      <c r="I14" s="20" t="s">
        <v>352</v>
      </c>
      <c r="J14" s="66">
        <v>2E-3</v>
      </c>
      <c r="K14" s="67">
        <v>2E-3</v>
      </c>
      <c r="L14" s="68">
        <v>2.0000000949949026E-3</v>
      </c>
      <c r="M14" s="67"/>
      <c r="N14" s="68"/>
    </row>
    <row r="15" spans="1:14" ht="51" x14ac:dyDescent="0.25">
      <c r="A15" s="18"/>
      <c r="B15" s="20">
        <v>3000283</v>
      </c>
      <c r="C15" s="20" t="s">
        <v>2057</v>
      </c>
      <c r="D15" s="20">
        <v>83</v>
      </c>
      <c r="E15" s="20" t="s">
        <v>2066</v>
      </c>
      <c r="F15" s="20">
        <v>447</v>
      </c>
      <c r="G15" s="20" t="s">
        <v>212</v>
      </c>
      <c r="H15" s="20">
        <v>447</v>
      </c>
      <c r="I15" s="20" t="s">
        <v>353</v>
      </c>
      <c r="J15" s="66">
        <v>0.10800000000000001</v>
      </c>
      <c r="K15" s="67">
        <v>5.9231999999999993E-2</v>
      </c>
      <c r="L15" s="68">
        <v>5.8905811223667115E-2</v>
      </c>
      <c r="M15" s="67"/>
      <c r="N15" s="68"/>
    </row>
    <row r="16" spans="1:14" ht="51" x14ac:dyDescent="0.25">
      <c r="A16" s="18"/>
      <c r="B16" s="20">
        <v>3000283</v>
      </c>
      <c r="C16" s="20" t="s">
        <v>2057</v>
      </c>
      <c r="D16" s="20">
        <v>83</v>
      </c>
      <c r="E16" s="20" t="s">
        <v>2066</v>
      </c>
      <c r="F16" s="20">
        <v>448</v>
      </c>
      <c r="G16" s="20" t="s">
        <v>213</v>
      </c>
      <c r="H16" s="20">
        <v>448</v>
      </c>
      <c r="I16" s="20" t="s">
        <v>354</v>
      </c>
      <c r="J16" s="66">
        <v>0.33090200000000008</v>
      </c>
      <c r="K16" s="67">
        <v>0.33090200000000003</v>
      </c>
      <c r="L16" s="68">
        <v>0.31524659757633344</v>
      </c>
      <c r="M16" s="67">
        <v>914.21051025390625</v>
      </c>
      <c r="N16" s="68">
        <v>1340.4210205078125</v>
      </c>
    </row>
    <row r="17" spans="1:14" ht="51" x14ac:dyDescent="0.25">
      <c r="A17" s="18"/>
      <c r="B17" s="20">
        <v>3000283</v>
      </c>
      <c r="C17" s="20" t="s">
        <v>2057</v>
      </c>
      <c r="D17" s="20">
        <v>83</v>
      </c>
      <c r="E17" s="20" t="s">
        <v>2066</v>
      </c>
      <c r="F17" s="20">
        <v>449</v>
      </c>
      <c r="G17" s="20" t="s">
        <v>214</v>
      </c>
      <c r="H17" s="20">
        <v>449</v>
      </c>
      <c r="I17" s="20" t="s">
        <v>355</v>
      </c>
      <c r="J17" s="66">
        <v>3.0000000000000001E-3</v>
      </c>
      <c r="K17" s="67">
        <v>3.0000000000000001E-3</v>
      </c>
      <c r="L17" s="68">
        <v>2.9981000989209861E-3</v>
      </c>
      <c r="M17" s="67"/>
      <c r="N17" s="68"/>
    </row>
    <row r="18" spans="1:14" ht="51" x14ac:dyDescent="0.25">
      <c r="A18" s="18"/>
      <c r="B18" s="20">
        <v>3000283</v>
      </c>
      <c r="C18" s="20" t="s">
        <v>2057</v>
      </c>
      <c r="D18" s="20">
        <v>83</v>
      </c>
      <c r="E18" s="20" t="s">
        <v>2066</v>
      </c>
      <c r="F18" s="20">
        <v>450</v>
      </c>
      <c r="G18" s="20" t="s">
        <v>215</v>
      </c>
      <c r="H18" s="20">
        <v>450</v>
      </c>
      <c r="I18" s="20" t="s">
        <v>356</v>
      </c>
      <c r="J18" s="66">
        <v>0.38159000000000004</v>
      </c>
      <c r="K18" s="67">
        <v>0.37681500000000001</v>
      </c>
      <c r="L18" s="68">
        <v>0.37382472411263734</v>
      </c>
      <c r="M18" s="67"/>
      <c r="N18" s="68"/>
    </row>
    <row r="19" spans="1:14" ht="51" x14ac:dyDescent="0.25">
      <c r="A19" s="18"/>
      <c r="B19" s="20">
        <v>3000283</v>
      </c>
      <c r="C19" s="20" t="s">
        <v>2057</v>
      </c>
      <c r="D19" s="20">
        <v>83</v>
      </c>
      <c r="E19" s="20" t="s">
        <v>2066</v>
      </c>
      <c r="F19" s="20">
        <v>451</v>
      </c>
      <c r="G19" s="20" t="s">
        <v>216</v>
      </c>
      <c r="H19" s="20">
        <v>451</v>
      </c>
      <c r="I19" s="20" t="s">
        <v>357</v>
      </c>
      <c r="J19" s="66">
        <v>0.713534</v>
      </c>
      <c r="K19" s="67">
        <v>0.713534</v>
      </c>
      <c r="L19" s="68">
        <v>0.71259705670786389</v>
      </c>
      <c r="M19" s="67"/>
      <c r="N19" s="68"/>
    </row>
    <row r="20" spans="1:14" ht="51" x14ac:dyDescent="0.25">
      <c r="A20" s="18"/>
      <c r="B20" s="20">
        <v>3000283</v>
      </c>
      <c r="C20" s="20" t="s">
        <v>2057</v>
      </c>
      <c r="D20" s="20">
        <v>83</v>
      </c>
      <c r="E20" s="20" t="s">
        <v>2066</v>
      </c>
      <c r="F20" s="20">
        <v>452</v>
      </c>
      <c r="G20" s="20" t="s">
        <v>217</v>
      </c>
      <c r="H20" s="20">
        <v>452</v>
      </c>
      <c r="I20" s="20" t="s">
        <v>358</v>
      </c>
      <c r="J20" s="66">
        <v>0.352827</v>
      </c>
      <c r="K20" s="67">
        <v>0.35462699999999997</v>
      </c>
      <c r="L20" s="68">
        <v>0.35447998903691769</v>
      </c>
      <c r="M20" s="67">
        <v>155.21052551269531</v>
      </c>
      <c r="N20" s="68">
        <v>147.73684692382812</v>
      </c>
    </row>
    <row r="21" spans="1:14" ht="51" x14ac:dyDescent="0.25">
      <c r="A21" s="18"/>
      <c r="B21" s="20">
        <v>3000283</v>
      </c>
      <c r="C21" s="20" t="s">
        <v>2057</v>
      </c>
      <c r="D21" s="20">
        <v>83</v>
      </c>
      <c r="E21" s="20" t="s">
        <v>2066</v>
      </c>
      <c r="F21" s="20">
        <v>453</v>
      </c>
      <c r="G21" s="20" t="s">
        <v>218</v>
      </c>
      <c r="H21" s="20">
        <v>453</v>
      </c>
      <c r="I21" s="20" t="s">
        <v>359</v>
      </c>
      <c r="J21" s="66">
        <v>0.52189399999999997</v>
      </c>
      <c r="K21" s="67">
        <v>0.56335800000000003</v>
      </c>
      <c r="L21" s="68">
        <v>0.5633421193488175</v>
      </c>
      <c r="M21" s="67"/>
      <c r="N21" s="68"/>
    </row>
    <row r="22" spans="1:14" ht="51" x14ac:dyDescent="0.25">
      <c r="A22" s="18"/>
      <c r="B22" s="20">
        <v>3000283</v>
      </c>
      <c r="C22" s="20" t="s">
        <v>2057</v>
      </c>
      <c r="D22" s="20">
        <v>83</v>
      </c>
      <c r="E22" s="20" t="s">
        <v>2066</v>
      </c>
      <c r="F22" s="20">
        <v>454</v>
      </c>
      <c r="G22" s="20" t="s">
        <v>219</v>
      </c>
      <c r="H22" s="20">
        <v>454</v>
      </c>
      <c r="I22" s="20" t="s">
        <v>360</v>
      </c>
      <c r="J22" s="66">
        <v>1.0218E-2</v>
      </c>
      <c r="K22" s="67">
        <v>1.0218E-2</v>
      </c>
      <c r="L22" s="68">
        <v>1.0215199552476406E-2</v>
      </c>
      <c r="M22" s="67"/>
      <c r="N22" s="68"/>
    </row>
    <row r="23" spans="1:14" ht="51" x14ac:dyDescent="0.25">
      <c r="A23" s="18"/>
      <c r="B23" s="20">
        <v>3000283</v>
      </c>
      <c r="C23" s="20" t="s">
        <v>2057</v>
      </c>
      <c r="D23" s="20">
        <v>83</v>
      </c>
      <c r="E23" s="20" t="s">
        <v>2066</v>
      </c>
      <c r="F23" s="20">
        <v>457</v>
      </c>
      <c r="G23" s="20" t="s">
        <v>222</v>
      </c>
      <c r="H23" s="20">
        <v>457</v>
      </c>
      <c r="I23" s="20" t="s">
        <v>363</v>
      </c>
      <c r="J23" s="66">
        <v>3.0000000000000001E-3</v>
      </c>
      <c r="K23" s="67">
        <v>2E-3</v>
      </c>
      <c r="L23" s="68">
        <v>2.0000000658910722E-3</v>
      </c>
      <c r="M23" s="67"/>
      <c r="N23" s="68"/>
    </row>
    <row r="24" spans="1:14" ht="51" x14ac:dyDescent="0.25">
      <c r="A24" s="18"/>
      <c r="B24" s="20">
        <v>3000283</v>
      </c>
      <c r="C24" s="20" t="s">
        <v>2057</v>
      </c>
      <c r="D24" s="20">
        <v>83</v>
      </c>
      <c r="E24" s="20" t="s">
        <v>2066</v>
      </c>
      <c r="F24" s="20">
        <v>459</v>
      </c>
      <c r="G24" s="20" t="s">
        <v>224</v>
      </c>
      <c r="H24" s="20">
        <v>459</v>
      </c>
      <c r="I24" s="20" t="s">
        <v>365</v>
      </c>
      <c r="J24" s="66">
        <v>0.13131999999999999</v>
      </c>
      <c r="K24" s="67">
        <v>0.13131999999999999</v>
      </c>
      <c r="L24" s="68">
        <v>0.13131999969482422</v>
      </c>
      <c r="M24" s="67"/>
      <c r="N24" s="68"/>
    </row>
    <row r="25" spans="1:14" ht="51" x14ac:dyDescent="0.25">
      <c r="A25" s="18"/>
      <c r="B25" s="20">
        <v>3000283</v>
      </c>
      <c r="C25" s="20" t="s">
        <v>2057</v>
      </c>
      <c r="D25" s="20">
        <v>83</v>
      </c>
      <c r="E25" s="20" t="s">
        <v>2066</v>
      </c>
      <c r="F25" s="20">
        <v>460</v>
      </c>
      <c r="G25" s="20" t="s">
        <v>225</v>
      </c>
      <c r="H25" s="20">
        <v>460</v>
      </c>
      <c r="I25" s="20" t="s">
        <v>366</v>
      </c>
      <c r="J25" s="66">
        <v>0.45874999999999999</v>
      </c>
      <c r="K25" s="67">
        <v>0.45875000000000005</v>
      </c>
      <c r="L25" s="68">
        <v>0.45849592008744366</v>
      </c>
      <c r="M25" s="67"/>
      <c r="N25" s="68"/>
    </row>
    <row r="26" spans="1:14" ht="51" x14ac:dyDescent="0.25">
      <c r="A26" s="18"/>
      <c r="B26" s="20">
        <v>3000283</v>
      </c>
      <c r="C26" s="20" t="s">
        <v>2057</v>
      </c>
      <c r="D26" s="20">
        <v>83</v>
      </c>
      <c r="E26" s="20" t="s">
        <v>2066</v>
      </c>
      <c r="F26" s="20">
        <v>462</v>
      </c>
      <c r="G26" s="20" t="s">
        <v>227</v>
      </c>
      <c r="H26" s="20">
        <v>462</v>
      </c>
      <c r="I26" s="20" t="s">
        <v>368</v>
      </c>
      <c r="J26" s="66">
        <v>9.8099999999999993E-3</v>
      </c>
      <c r="K26" s="67">
        <v>3.755E-2</v>
      </c>
      <c r="L26" s="68">
        <v>3.750099940225482E-2</v>
      </c>
      <c r="M26" s="67"/>
      <c r="N26" s="68"/>
    </row>
    <row r="27" spans="1:14" ht="51" x14ac:dyDescent="0.25">
      <c r="A27" s="18"/>
      <c r="B27" s="20">
        <v>3000283</v>
      </c>
      <c r="C27" s="20" t="s">
        <v>2057</v>
      </c>
      <c r="D27" s="20">
        <v>83</v>
      </c>
      <c r="E27" s="20" t="s">
        <v>2066</v>
      </c>
      <c r="F27" s="20">
        <v>463</v>
      </c>
      <c r="G27" s="20" t="s">
        <v>228</v>
      </c>
      <c r="H27" s="20">
        <v>463</v>
      </c>
      <c r="I27" s="20" t="s">
        <v>369</v>
      </c>
      <c r="J27" s="66">
        <v>0.70336999999999983</v>
      </c>
      <c r="K27" s="67">
        <v>0.70324099999999989</v>
      </c>
      <c r="L27" s="68">
        <v>0.70269960362929851</v>
      </c>
      <c r="M27" s="67"/>
      <c r="N27" s="68"/>
    </row>
    <row r="28" spans="1:14" ht="51" x14ac:dyDescent="0.25">
      <c r="A28" s="18"/>
      <c r="B28" s="20">
        <v>3000283</v>
      </c>
      <c r="C28" s="20" t="s">
        <v>2057</v>
      </c>
      <c r="D28" s="20">
        <v>83</v>
      </c>
      <c r="E28" s="20" t="s">
        <v>2066</v>
      </c>
      <c r="F28" s="20">
        <v>464</v>
      </c>
      <c r="G28" s="20" t="s">
        <v>229</v>
      </c>
      <c r="H28" s="20">
        <v>464</v>
      </c>
      <c r="I28" s="20" t="s">
        <v>370</v>
      </c>
      <c r="J28" s="66">
        <v>9.0900000000000022E-2</v>
      </c>
      <c r="K28" s="67">
        <v>9.0899999999999995E-2</v>
      </c>
      <c r="L28" s="68">
        <v>9.0886549325659871E-2</v>
      </c>
      <c r="M28" s="67"/>
      <c r="N28" s="68"/>
    </row>
    <row r="29" spans="1:14" ht="51" x14ac:dyDescent="0.25">
      <c r="A29" s="18"/>
      <c r="B29" s="20">
        <v>3000284</v>
      </c>
      <c r="C29" s="20" t="s">
        <v>2058</v>
      </c>
      <c r="D29" s="20">
        <v>83</v>
      </c>
      <c r="E29" s="20" t="s">
        <v>2066</v>
      </c>
      <c r="F29" s="20">
        <v>11</v>
      </c>
      <c r="G29" s="20" t="s">
        <v>109</v>
      </c>
      <c r="H29" s="20">
        <v>11</v>
      </c>
      <c r="I29" s="20" t="s">
        <v>341</v>
      </c>
      <c r="J29" s="66">
        <v>3.9703190000000008</v>
      </c>
      <c r="K29" s="67">
        <v>0.10108700000000001</v>
      </c>
      <c r="L29" s="68">
        <v>0.1010861698014196</v>
      </c>
      <c r="M29" s="67"/>
      <c r="N29" s="68"/>
    </row>
    <row r="30" spans="1:14" ht="89.25" x14ac:dyDescent="0.25">
      <c r="A30" s="18"/>
      <c r="B30" s="20">
        <v>3000284</v>
      </c>
      <c r="C30" s="20" t="s">
        <v>2058</v>
      </c>
      <c r="D30" s="20">
        <v>83</v>
      </c>
      <c r="E30" s="20" t="s">
        <v>2066</v>
      </c>
      <c r="F30" s="20">
        <v>11</v>
      </c>
      <c r="G30" s="20" t="s">
        <v>109</v>
      </c>
      <c r="H30" s="20">
        <v>124</v>
      </c>
      <c r="I30" s="20" t="s">
        <v>342</v>
      </c>
      <c r="J30" s="66">
        <v>0.25712400000000002</v>
      </c>
      <c r="K30" s="67">
        <v>8.2559999999999995E-3</v>
      </c>
      <c r="L30" s="68">
        <v>8.2559995353221893E-3</v>
      </c>
      <c r="M30" s="67"/>
      <c r="N30" s="68"/>
    </row>
    <row r="31" spans="1:14" ht="63.75" x14ac:dyDescent="0.25">
      <c r="A31" s="18"/>
      <c r="B31" s="20">
        <v>3000284</v>
      </c>
      <c r="C31" s="20" t="s">
        <v>2058</v>
      </c>
      <c r="D31" s="20">
        <v>83</v>
      </c>
      <c r="E31" s="20" t="s">
        <v>2066</v>
      </c>
      <c r="F31" s="20">
        <v>137</v>
      </c>
      <c r="G31" s="20" t="s">
        <v>144</v>
      </c>
      <c r="H31" s="20">
        <v>137</v>
      </c>
      <c r="I31" s="20" t="s">
        <v>345</v>
      </c>
      <c r="J31" s="66">
        <v>11.045763000000006</v>
      </c>
      <c r="K31" s="67">
        <v>6.5764130000000014</v>
      </c>
      <c r="L31" s="68">
        <v>6.5460818019491853</v>
      </c>
      <c r="M31" s="67"/>
      <c r="N31" s="68"/>
    </row>
    <row r="32" spans="1:14" ht="51" x14ac:dyDescent="0.25">
      <c r="A32" s="18"/>
      <c r="B32" s="20">
        <v>3000284</v>
      </c>
      <c r="C32" s="20" t="s">
        <v>2058</v>
      </c>
      <c r="D32" s="20">
        <v>83</v>
      </c>
      <c r="E32" s="20" t="s">
        <v>2066</v>
      </c>
      <c r="F32" s="20">
        <v>440</v>
      </c>
      <c r="G32" s="20" t="s">
        <v>205</v>
      </c>
      <c r="H32" s="20">
        <v>440</v>
      </c>
      <c r="I32" s="20" t="s">
        <v>346</v>
      </c>
      <c r="J32" s="66">
        <v>2.9899999999999999E-2</v>
      </c>
      <c r="K32" s="67">
        <v>1.3300000000000001E-2</v>
      </c>
      <c r="L32" s="68">
        <v>1.3021340215345845E-2</v>
      </c>
      <c r="M32" s="67"/>
      <c r="N32" s="68"/>
    </row>
    <row r="33" spans="1:14" ht="51" x14ac:dyDescent="0.25">
      <c r="A33" s="18"/>
      <c r="B33" s="20">
        <v>3000284</v>
      </c>
      <c r="C33" s="20" t="s">
        <v>2058</v>
      </c>
      <c r="D33" s="20">
        <v>83</v>
      </c>
      <c r="E33" s="20" t="s">
        <v>2066</v>
      </c>
      <c r="F33" s="20">
        <v>441</v>
      </c>
      <c r="G33" s="20" t="s">
        <v>206</v>
      </c>
      <c r="H33" s="20">
        <v>441</v>
      </c>
      <c r="I33" s="20" t="s">
        <v>347</v>
      </c>
      <c r="J33" s="66">
        <v>5.7100000000000005E-2</v>
      </c>
      <c r="K33" s="67">
        <v>6.2369999999999995E-3</v>
      </c>
      <c r="L33" s="68">
        <v>5.7333599543198943E-3</v>
      </c>
      <c r="M33" s="67"/>
      <c r="N33" s="68"/>
    </row>
    <row r="34" spans="1:14" ht="51" x14ac:dyDescent="0.25">
      <c r="A34" s="18"/>
      <c r="B34" s="20">
        <v>3000284</v>
      </c>
      <c r="C34" s="20" t="s">
        <v>2058</v>
      </c>
      <c r="D34" s="20">
        <v>83</v>
      </c>
      <c r="E34" s="20" t="s">
        <v>2066</v>
      </c>
      <c r="F34" s="20">
        <v>442</v>
      </c>
      <c r="G34" s="20" t="s">
        <v>207</v>
      </c>
      <c r="H34" s="20">
        <v>442</v>
      </c>
      <c r="I34" s="20" t="s">
        <v>348</v>
      </c>
      <c r="J34" s="66">
        <v>3.0000000000000001E-3</v>
      </c>
      <c r="K34" s="67">
        <v>3.0500000000000002E-3</v>
      </c>
      <c r="L34" s="68">
        <v>3.0490000171994325E-3</v>
      </c>
      <c r="M34" s="67"/>
      <c r="N34" s="68"/>
    </row>
    <row r="35" spans="1:14" ht="51" x14ac:dyDescent="0.25">
      <c r="A35" s="18"/>
      <c r="B35" s="20">
        <v>3000284</v>
      </c>
      <c r="C35" s="20" t="s">
        <v>2058</v>
      </c>
      <c r="D35" s="20">
        <v>83</v>
      </c>
      <c r="E35" s="20" t="s">
        <v>2066</v>
      </c>
      <c r="F35" s="20">
        <v>447</v>
      </c>
      <c r="G35" s="20" t="s">
        <v>212</v>
      </c>
      <c r="H35" s="20">
        <v>447</v>
      </c>
      <c r="I35" s="20" t="s">
        <v>353</v>
      </c>
      <c r="J35" s="66">
        <v>9.0000000000000011E-2</v>
      </c>
      <c r="K35" s="67">
        <v>6.1469999999999997E-2</v>
      </c>
      <c r="L35" s="68">
        <v>5.9731939458288252E-2</v>
      </c>
      <c r="M35" s="67"/>
      <c r="N35" s="68"/>
    </row>
    <row r="36" spans="1:14" ht="51" x14ac:dyDescent="0.25">
      <c r="A36" s="18"/>
      <c r="B36" s="20">
        <v>3000284</v>
      </c>
      <c r="C36" s="20" t="s">
        <v>2058</v>
      </c>
      <c r="D36" s="20">
        <v>83</v>
      </c>
      <c r="E36" s="20" t="s">
        <v>2066</v>
      </c>
      <c r="F36" s="20">
        <v>448</v>
      </c>
      <c r="G36" s="20" t="s">
        <v>213</v>
      </c>
      <c r="H36" s="20">
        <v>448</v>
      </c>
      <c r="I36" s="20" t="s">
        <v>354</v>
      </c>
      <c r="J36" s="66">
        <v>6.6289999999999995E-3</v>
      </c>
      <c r="K36" s="67">
        <v>6.6290000000000012E-3</v>
      </c>
      <c r="L36" s="68">
        <v>6.619549962124438E-3</v>
      </c>
      <c r="M36" s="67">
        <v>114.33333587646484</v>
      </c>
      <c r="N36" s="68">
        <v>6.8333334922790527</v>
      </c>
    </row>
    <row r="37" spans="1:14" ht="51" x14ac:dyDescent="0.25">
      <c r="A37" s="18"/>
      <c r="B37" s="20">
        <v>3000284</v>
      </c>
      <c r="C37" s="20" t="s">
        <v>2058</v>
      </c>
      <c r="D37" s="20">
        <v>83</v>
      </c>
      <c r="E37" s="20" t="s">
        <v>2066</v>
      </c>
      <c r="F37" s="20">
        <v>449</v>
      </c>
      <c r="G37" s="20" t="s">
        <v>214</v>
      </c>
      <c r="H37" s="20">
        <v>449</v>
      </c>
      <c r="I37" s="20" t="s">
        <v>355</v>
      </c>
      <c r="J37" s="66">
        <v>2.2000000000000001E-3</v>
      </c>
      <c r="K37" s="67">
        <v>2.2000000000000001E-3</v>
      </c>
      <c r="L37" s="68">
        <v>2.1982700272928923E-3</v>
      </c>
      <c r="M37" s="67"/>
      <c r="N37" s="68"/>
    </row>
    <row r="38" spans="1:14" ht="51" x14ac:dyDescent="0.25">
      <c r="A38" s="18"/>
      <c r="B38" s="20">
        <v>3000284</v>
      </c>
      <c r="C38" s="20" t="s">
        <v>2058</v>
      </c>
      <c r="D38" s="20">
        <v>83</v>
      </c>
      <c r="E38" s="20" t="s">
        <v>2066</v>
      </c>
      <c r="F38" s="20">
        <v>450</v>
      </c>
      <c r="G38" s="20" t="s">
        <v>215</v>
      </c>
      <c r="H38" s="20">
        <v>450</v>
      </c>
      <c r="I38" s="20" t="s">
        <v>356</v>
      </c>
      <c r="J38" s="66">
        <v>7.2099999999999997E-2</v>
      </c>
      <c r="K38" s="67">
        <v>7.1023000000000003E-2</v>
      </c>
      <c r="L38" s="68">
        <v>7.051708857761696E-2</v>
      </c>
      <c r="M38" s="67"/>
      <c r="N38" s="68"/>
    </row>
    <row r="39" spans="1:14" ht="51" x14ac:dyDescent="0.25">
      <c r="A39" s="18"/>
      <c r="B39" s="20">
        <v>3000284</v>
      </c>
      <c r="C39" s="20" t="s">
        <v>2058</v>
      </c>
      <c r="D39" s="20">
        <v>83</v>
      </c>
      <c r="E39" s="20" t="s">
        <v>2066</v>
      </c>
      <c r="F39" s="20">
        <v>452</v>
      </c>
      <c r="G39" s="20" t="s">
        <v>217</v>
      </c>
      <c r="H39" s="20">
        <v>452</v>
      </c>
      <c r="I39" s="20" t="s">
        <v>358</v>
      </c>
      <c r="J39" s="66">
        <v>1E-3</v>
      </c>
      <c r="K39" s="67">
        <v>1E-3</v>
      </c>
      <c r="L39" s="68">
        <v>0</v>
      </c>
      <c r="M39" s="67">
        <v>60</v>
      </c>
      <c r="N39" s="68">
        <v>60</v>
      </c>
    </row>
    <row r="40" spans="1:14" ht="51" x14ac:dyDescent="0.25">
      <c r="A40" s="18"/>
      <c r="B40" s="20">
        <v>3000284</v>
      </c>
      <c r="C40" s="20" t="s">
        <v>2058</v>
      </c>
      <c r="D40" s="20">
        <v>83</v>
      </c>
      <c r="E40" s="20" t="s">
        <v>2066</v>
      </c>
      <c r="F40" s="20">
        <v>457</v>
      </c>
      <c r="G40" s="20" t="s">
        <v>222</v>
      </c>
      <c r="H40" s="20">
        <v>457</v>
      </c>
      <c r="I40" s="20" t="s">
        <v>363</v>
      </c>
      <c r="J40" s="66">
        <v>1.1000000000000001E-3</v>
      </c>
      <c r="K40" s="67">
        <v>0</v>
      </c>
      <c r="L40" s="68">
        <v>0</v>
      </c>
      <c r="M40" s="67"/>
      <c r="N40" s="68"/>
    </row>
    <row r="41" spans="1:14" ht="51" x14ac:dyDescent="0.25">
      <c r="A41" s="18"/>
      <c r="B41" s="20">
        <v>3000284</v>
      </c>
      <c r="C41" s="20" t="s">
        <v>2058</v>
      </c>
      <c r="D41" s="20">
        <v>83</v>
      </c>
      <c r="E41" s="20" t="s">
        <v>2066</v>
      </c>
      <c r="F41" s="20">
        <v>459</v>
      </c>
      <c r="G41" s="20" t="s">
        <v>224</v>
      </c>
      <c r="H41" s="20">
        <v>459</v>
      </c>
      <c r="I41" s="20" t="s">
        <v>365</v>
      </c>
      <c r="J41" s="66">
        <v>2.341E-2</v>
      </c>
      <c r="K41" s="67">
        <v>2.341E-2</v>
      </c>
      <c r="L41" s="68">
        <v>2.3109998815925792E-2</v>
      </c>
      <c r="M41" s="67"/>
      <c r="N41" s="68"/>
    </row>
    <row r="42" spans="1:14" ht="51" x14ac:dyDescent="0.25">
      <c r="A42" s="18"/>
      <c r="B42" s="20">
        <v>3000284</v>
      </c>
      <c r="C42" s="20" t="s">
        <v>2058</v>
      </c>
      <c r="D42" s="20">
        <v>83</v>
      </c>
      <c r="E42" s="20" t="s">
        <v>2066</v>
      </c>
      <c r="F42" s="20">
        <v>460</v>
      </c>
      <c r="G42" s="20" t="s">
        <v>225</v>
      </c>
      <c r="H42" s="20">
        <v>460</v>
      </c>
      <c r="I42" s="20" t="s">
        <v>366</v>
      </c>
      <c r="J42" s="66">
        <v>1.7256000000000001E-2</v>
      </c>
      <c r="K42" s="67">
        <v>1.7256000000000001E-2</v>
      </c>
      <c r="L42" s="68">
        <v>1.708097975642886E-2</v>
      </c>
      <c r="M42" s="67"/>
      <c r="N42" s="68"/>
    </row>
    <row r="43" spans="1:14" ht="51" x14ac:dyDescent="0.25">
      <c r="A43" s="18"/>
      <c r="B43" s="20">
        <v>3000284</v>
      </c>
      <c r="C43" s="20" t="s">
        <v>2058</v>
      </c>
      <c r="D43" s="20">
        <v>83</v>
      </c>
      <c r="E43" s="20" t="s">
        <v>2066</v>
      </c>
      <c r="F43" s="20">
        <v>461</v>
      </c>
      <c r="G43" s="20" t="s">
        <v>226</v>
      </c>
      <c r="H43" s="20">
        <v>461</v>
      </c>
      <c r="I43" s="20" t="s">
        <v>367</v>
      </c>
      <c r="J43" s="66">
        <v>0.94747300000000001</v>
      </c>
      <c r="K43" s="67">
        <v>0.93925800000000004</v>
      </c>
      <c r="L43" s="68">
        <v>0.93879009709689853</v>
      </c>
      <c r="M43" s="67"/>
      <c r="N43" s="68"/>
    </row>
    <row r="44" spans="1:14" ht="51" x14ac:dyDescent="0.25">
      <c r="A44" s="18"/>
      <c r="B44" s="20">
        <v>3000284</v>
      </c>
      <c r="C44" s="20" t="s">
        <v>2058</v>
      </c>
      <c r="D44" s="20">
        <v>83</v>
      </c>
      <c r="E44" s="20" t="s">
        <v>2066</v>
      </c>
      <c r="F44" s="20">
        <v>462</v>
      </c>
      <c r="G44" s="20" t="s">
        <v>227</v>
      </c>
      <c r="H44" s="20">
        <v>462</v>
      </c>
      <c r="I44" s="20" t="s">
        <v>368</v>
      </c>
      <c r="J44" s="66">
        <v>9.8099999999999993E-3</v>
      </c>
      <c r="K44" s="67">
        <v>0</v>
      </c>
      <c r="L44" s="68">
        <v>0</v>
      </c>
      <c r="M44" s="67"/>
      <c r="N44" s="68"/>
    </row>
    <row r="45" spans="1:14" ht="51" x14ac:dyDescent="0.25">
      <c r="A45" s="18"/>
      <c r="B45" s="20">
        <v>3000284</v>
      </c>
      <c r="C45" s="20" t="s">
        <v>2058</v>
      </c>
      <c r="D45" s="20">
        <v>83</v>
      </c>
      <c r="E45" s="20" t="s">
        <v>2066</v>
      </c>
      <c r="F45" s="20">
        <v>463</v>
      </c>
      <c r="G45" s="20" t="s">
        <v>228</v>
      </c>
      <c r="H45" s="20">
        <v>463</v>
      </c>
      <c r="I45" s="20" t="s">
        <v>369</v>
      </c>
      <c r="J45" s="66">
        <v>0.14640900000000001</v>
      </c>
      <c r="K45" s="67">
        <v>0.14397800000000002</v>
      </c>
      <c r="L45" s="68">
        <v>0.14370488296844997</v>
      </c>
      <c r="M45" s="67"/>
      <c r="N45" s="68"/>
    </row>
    <row r="46" spans="1:14" ht="51" x14ac:dyDescent="0.25">
      <c r="A46" s="18"/>
      <c r="B46" s="20">
        <v>3000284</v>
      </c>
      <c r="C46" s="20" t="s">
        <v>2058</v>
      </c>
      <c r="D46" s="20">
        <v>83</v>
      </c>
      <c r="E46" s="20" t="s">
        <v>2066</v>
      </c>
      <c r="F46" s="20">
        <v>464</v>
      </c>
      <c r="G46" s="20" t="s">
        <v>229</v>
      </c>
      <c r="H46" s="20">
        <v>464</v>
      </c>
      <c r="I46" s="20" t="s">
        <v>370</v>
      </c>
      <c r="J46" s="66">
        <v>4.3950000000000003E-2</v>
      </c>
      <c r="K46" s="67">
        <v>4.3950000000000003E-2</v>
      </c>
      <c r="L46" s="68">
        <v>4.3949399841949344E-2</v>
      </c>
      <c r="M46" s="67"/>
      <c r="N46" s="68"/>
    </row>
    <row r="47" spans="1:14" ht="51" x14ac:dyDescent="0.25">
      <c r="A47" s="18"/>
      <c r="B47" s="20">
        <v>3000290</v>
      </c>
      <c r="C47" s="20" t="s">
        <v>2062</v>
      </c>
      <c r="D47" s="20">
        <v>83</v>
      </c>
      <c r="E47" s="20" t="s">
        <v>2066</v>
      </c>
      <c r="F47" s="20">
        <v>11</v>
      </c>
      <c r="G47" s="20" t="s">
        <v>109</v>
      </c>
      <c r="H47" s="20">
        <v>11</v>
      </c>
      <c r="I47" s="20" t="s">
        <v>341</v>
      </c>
      <c r="J47" s="66">
        <v>1.1787639999999999</v>
      </c>
      <c r="K47" s="67">
        <v>0.57717499999999999</v>
      </c>
      <c r="L47" s="68">
        <v>0.56924915197305381</v>
      </c>
      <c r="M47" s="67"/>
      <c r="N47" s="68"/>
    </row>
    <row r="48" spans="1:14" ht="89.25" x14ac:dyDescent="0.25">
      <c r="A48" s="18"/>
      <c r="B48" s="20">
        <v>3000290</v>
      </c>
      <c r="C48" s="20" t="s">
        <v>2062</v>
      </c>
      <c r="D48" s="20">
        <v>83</v>
      </c>
      <c r="E48" s="20" t="s">
        <v>2066</v>
      </c>
      <c r="F48" s="20">
        <v>11</v>
      </c>
      <c r="G48" s="20" t="s">
        <v>109</v>
      </c>
      <c r="H48" s="20">
        <v>124</v>
      </c>
      <c r="I48" s="20" t="s">
        <v>342</v>
      </c>
      <c r="J48" s="66">
        <v>0.74040400000000006</v>
      </c>
      <c r="K48" s="67">
        <v>4.6080000000000001E-3</v>
      </c>
      <c r="L48" s="68">
        <v>4.0608001872897148E-3</v>
      </c>
      <c r="M48" s="67"/>
      <c r="N48" s="68"/>
    </row>
    <row r="49" spans="1:14" ht="63.75" x14ac:dyDescent="0.25">
      <c r="A49" s="18"/>
      <c r="B49" s="20">
        <v>3000290</v>
      </c>
      <c r="C49" s="20" t="s">
        <v>2062</v>
      </c>
      <c r="D49" s="20">
        <v>83</v>
      </c>
      <c r="E49" s="20" t="s">
        <v>2066</v>
      </c>
      <c r="F49" s="20">
        <v>137</v>
      </c>
      <c r="G49" s="20" t="s">
        <v>144</v>
      </c>
      <c r="H49" s="20">
        <v>137</v>
      </c>
      <c r="I49" s="20" t="s">
        <v>345</v>
      </c>
      <c r="J49" s="66">
        <v>3.1024549999999991</v>
      </c>
      <c r="K49" s="67">
        <v>3.3942209999999999</v>
      </c>
      <c r="L49" s="68">
        <v>3.3875337280446409</v>
      </c>
      <c r="M49" s="67"/>
      <c r="N49" s="68"/>
    </row>
    <row r="50" spans="1:14" ht="51" x14ac:dyDescent="0.25">
      <c r="A50" s="18"/>
      <c r="B50" s="20">
        <v>3000290</v>
      </c>
      <c r="C50" s="20" t="s">
        <v>2062</v>
      </c>
      <c r="D50" s="20">
        <v>83</v>
      </c>
      <c r="E50" s="20" t="s">
        <v>2066</v>
      </c>
      <c r="F50" s="20">
        <v>440</v>
      </c>
      <c r="G50" s="20" t="s">
        <v>205</v>
      </c>
      <c r="H50" s="20">
        <v>440</v>
      </c>
      <c r="I50" s="20" t="s">
        <v>346</v>
      </c>
      <c r="J50" s="66">
        <v>7.0000000000000001E-3</v>
      </c>
      <c r="K50" s="67">
        <v>7.0000000000000001E-3</v>
      </c>
      <c r="L50" s="68">
        <v>6.9550001644529402E-3</v>
      </c>
      <c r="M50" s="67"/>
      <c r="N50" s="68"/>
    </row>
    <row r="51" spans="1:14" ht="51" x14ac:dyDescent="0.25">
      <c r="A51" s="18"/>
      <c r="B51" s="20">
        <v>3000290</v>
      </c>
      <c r="C51" s="20" t="s">
        <v>2062</v>
      </c>
      <c r="D51" s="20">
        <v>83</v>
      </c>
      <c r="E51" s="20" t="s">
        <v>2066</v>
      </c>
      <c r="F51" s="20">
        <v>441</v>
      </c>
      <c r="G51" s="20" t="s">
        <v>206</v>
      </c>
      <c r="H51" s="20">
        <v>441</v>
      </c>
      <c r="I51" s="20" t="s">
        <v>347</v>
      </c>
      <c r="J51" s="66">
        <v>5.850000000000001E-3</v>
      </c>
      <c r="K51" s="67">
        <v>5.3349999999999995E-3</v>
      </c>
      <c r="L51" s="68">
        <v>5.3285002650227398E-3</v>
      </c>
      <c r="M51" s="67"/>
      <c r="N51" s="68"/>
    </row>
    <row r="52" spans="1:14" ht="51" x14ac:dyDescent="0.25">
      <c r="A52" s="18"/>
      <c r="B52" s="20">
        <v>3000290</v>
      </c>
      <c r="C52" s="20" t="s">
        <v>2062</v>
      </c>
      <c r="D52" s="20">
        <v>83</v>
      </c>
      <c r="E52" s="20" t="s">
        <v>2066</v>
      </c>
      <c r="F52" s="20">
        <v>442</v>
      </c>
      <c r="G52" s="20" t="s">
        <v>207</v>
      </c>
      <c r="H52" s="20">
        <v>442</v>
      </c>
      <c r="I52" s="20" t="s">
        <v>348</v>
      </c>
      <c r="J52" s="66">
        <v>0</v>
      </c>
      <c r="K52" s="67">
        <v>5.0000000000000002E-5</v>
      </c>
      <c r="L52" s="68">
        <v>4.9999998736893758E-5</v>
      </c>
      <c r="M52" s="67"/>
      <c r="N52" s="68"/>
    </row>
    <row r="53" spans="1:14" ht="51" x14ac:dyDescent="0.25">
      <c r="A53" s="18"/>
      <c r="B53" s="20">
        <v>3000290</v>
      </c>
      <c r="C53" s="20" t="s">
        <v>2062</v>
      </c>
      <c r="D53" s="20">
        <v>83</v>
      </c>
      <c r="E53" s="20" t="s">
        <v>2066</v>
      </c>
      <c r="F53" s="20">
        <v>446</v>
      </c>
      <c r="G53" s="20" t="s">
        <v>211</v>
      </c>
      <c r="H53" s="20">
        <v>446</v>
      </c>
      <c r="I53" s="20" t="s">
        <v>352</v>
      </c>
      <c r="J53" s="66">
        <v>1.1899999999999999E-2</v>
      </c>
      <c r="K53" s="67">
        <v>1.1899999999999999E-2</v>
      </c>
      <c r="L53" s="68">
        <v>1.1899400036782026E-2</v>
      </c>
      <c r="M53" s="67"/>
      <c r="N53" s="68"/>
    </row>
    <row r="54" spans="1:14" ht="51" x14ac:dyDescent="0.25">
      <c r="A54" s="18"/>
      <c r="B54" s="20">
        <v>3000290</v>
      </c>
      <c r="C54" s="20" t="s">
        <v>2062</v>
      </c>
      <c r="D54" s="20">
        <v>83</v>
      </c>
      <c r="E54" s="20" t="s">
        <v>2066</v>
      </c>
      <c r="F54" s="20">
        <v>447</v>
      </c>
      <c r="G54" s="20" t="s">
        <v>212</v>
      </c>
      <c r="H54" s="20">
        <v>447</v>
      </c>
      <c r="I54" s="20" t="s">
        <v>353</v>
      </c>
      <c r="J54" s="66">
        <v>3.0526000000000001E-2</v>
      </c>
      <c r="K54" s="67">
        <v>2.4000000000000002E-3</v>
      </c>
      <c r="L54" s="68">
        <v>2.4000000121304765E-3</v>
      </c>
      <c r="M54" s="67"/>
      <c r="N54" s="68"/>
    </row>
    <row r="55" spans="1:14" ht="51" x14ac:dyDescent="0.25">
      <c r="A55" s="18"/>
      <c r="B55" s="20">
        <v>3000290</v>
      </c>
      <c r="C55" s="20" t="s">
        <v>2062</v>
      </c>
      <c r="D55" s="20">
        <v>83</v>
      </c>
      <c r="E55" s="20" t="s">
        <v>2066</v>
      </c>
      <c r="F55" s="20">
        <v>448</v>
      </c>
      <c r="G55" s="20" t="s">
        <v>213</v>
      </c>
      <c r="H55" s="20">
        <v>448</v>
      </c>
      <c r="I55" s="20" t="s">
        <v>354</v>
      </c>
      <c r="J55" s="66">
        <v>1.5200000000000002E-2</v>
      </c>
      <c r="K55" s="67">
        <v>1.5199999999999998E-2</v>
      </c>
      <c r="L55" s="68">
        <v>1.4134800087049371E-2</v>
      </c>
      <c r="M55" s="67">
        <v>486.11111450195312</v>
      </c>
      <c r="N55" s="68">
        <v>482.11111450195312</v>
      </c>
    </row>
    <row r="56" spans="1:14" ht="51" x14ac:dyDescent="0.25">
      <c r="A56" s="18"/>
      <c r="B56" s="20">
        <v>3000290</v>
      </c>
      <c r="C56" s="20" t="s">
        <v>2062</v>
      </c>
      <c r="D56" s="20">
        <v>83</v>
      </c>
      <c r="E56" s="20" t="s">
        <v>2066</v>
      </c>
      <c r="F56" s="20">
        <v>450</v>
      </c>
      <c r="G56" s="20" t="s">
        <v>215</v>
      </c>
      <c r="H56" s="20">
        <v>450</v>
      </c>
      <c r="I56" s="20" t="s">
        <v>356</v>
      </c>
      <c r="J56" s="66">
        <v>0.231404</v>
      </c>
      <c r="K56" s="67">
        <v>0.22690299999999999</v>
      </c>
      <c r="L56" s="68">
        <v>0.22651815961580724</v>
      </c>
      <c r="M56" s="67"/>
      <c r="N56" s="68"/>
    </row>
    <row r="57" spans="1:14" ht="51" x14ac:dyDescent="0.25">
      <c r="A57" s="18"/>
      <c r="B57" s="20">
        <v>3000290</v>
      </c>
      <c r="C57" s="20" t="s">
        <v>2062</v>
      </c>
      <c r="D57" s="20">
        <v>83</v>
      </c>
      <c r="E57" s="20" t="s">
        <v>2066</v>
      </c>
      <c r="F57" s="20">
        <v>452</v>
      </c>
      <c r="G57" s="20" t="s">
        <v>217</v>
      </c>
      <c r="H57" s="20">
        <v>452</v>
      </c>
      <c r="I57" s="20" t="s">
        <v>358</v>
      </c>
      <c r="J57" s="66">
        <v>1E-3</v>
      </c>
      <c r="K57" s="67">
        <v>1E-3</v>
      </c>
      <c r="L57" s="68">
        <v>1.0000000474974513E-3</v>
      </c>
      <c r="M57" s="67">
        <v>93</v>
      </c>
      <c r="N57" s="68">
        <v>93</v>
      </c>
    </row>
    <row r="58" spans="1:14" ht="51" x14ac:dyDescent="0.25">
      <c r="A58" s="18"/>
      <c r="B58" s="20">
        <v>3000290</v>
      </c>
      <c r="C58" s="20" t="s">
        <v>2062</v>
      </c>
      <c r="D58" s="20">
        <v>83</v>
      </c>
      <c r="E58" s="20" t="s">
        <v>2066</v>
      </c>
      <c r="F58" s="20">
        <v>461</v>
      </c>
      <c r="G58" s="20" t="s">
        <v>226</v>
      </c>
      <c r="H58" s="20">
        <v>461</v>
      </c>
      <c r="I58" s="20" t="s">
        <v>367</v>
      </c>
      <c r="J58" s="66">
        <v>1.1000000000000001E-3</v>
      </c>
      <c r="K58" s="67">
        <v>1.1000000000000001E-3</v>
      </c>
      <c r="L58" s="68">
        <v>9.7730002016760409E-4</v>
      </c>
      <c r="M58" s="67"/>
      <c r="N58" s="68"/>
    </row>
    <row r="59" spans="1:14" ht="51" x14ac:dyDescent="0.25">
      <c r="A59" s="18"/>
      <c r="B59" s="20">
        <v>3000290</v>
      </c>
      <c r="C59" s="20" t="s">
        <v>2062</v>
      </c>
      <c r="D59" s="20">
        <v>83</v>
      </c>
      <c r="E59" s="20" t="s">
        <v>2066</v>
      </c>
      <c r="F59" s="20">
        <v>463</v>
      </c>
      <c r="G59" s="20" t="s">
        <v>228</v>
      </c>
      <c r="H59" s="20">
        <v>463</v>
      </c>
      <c r="I59" s="20" t="s">
        <v>369</v>
      </c>
      <c r="J59" s="66">
        <v>1.856E-2</v>
      </c>
      <c r="K59" s="67">
        <v>1.856E-2</v>
      </c>
      <c r="L59" s="68">
        <v>1.8560000113211572E-2</v>
      </c>
      <c r="M59" s="67"/>
      <c r="N59" s="68"/>
    </row>
    <row r="60" spans="1:14" ht="51.75" thickBot="1" x14ac:dyDescent="0.3">
      <c r="A60" s="25"/>
      <c r="B60" s="27">
        <v>3000290</v>
      </c>
      <c r="C60" s="27" t="s">
        <v>2062</v>
      </c>
      <c r="D60" s="27">
        <v>83</v>
      </c>
      <c r="E60" s="27" t="s">
        <v>2066</v>
      </c>
      <c r="F60" s="27">
        <v>464</v>
      </c>
      <c r="G60" s="27" t="s">
        <v>229</v>
      </c>
      <c r="H60" s="27">
        <v>464</v>
      </c>
      <c r="I60" s="27" t="s">
        <v>370</v>
      </c>
      <c r="J60" s="69">
        <v>1.0328790000000001</v>
      </c>
      <c r="K60" s="70">
        <v>1.0322069999999999</v>
      </c>
      <c r="L60" s="71">
        <v>1.0262125416193157</v>
      </c>
      <c r="M60" s="70"/>
      <c r="N60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workbookViewId="0">
      <selection activeCell="L6" sqref="L6:P6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104</v>
      </c>
      <c r="B1" s="47" t="s">
        <v>232</v>
      </c>
      <c r="C1" s="47" t="s">
        <v>64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2078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5002796</v>
      </c>
      <c r="C6" s="20" t="s">
        <v>2071</v>
      </c>
      <c r="D6" s="20">
        <v>3000283</v>
      </c>
      <c r="E6" s="20" t="s">
        <v>2057</v>
      </c>
      <c r="F6" s="20">
        <v>83</v>
      </c>
      <c r="G6" s="20" t="s">
        <v>2066</v>
      </c>
      <c r="H6" s="20">
        <v>11</v>
      </c>
      <c r="I6" s="20" t="s">
        <v>109</v>
      </c>
      <c r="J6" s="20">
        <v>11</v>
      </c>
      <c r="K6" s="20" t="s">
        <v>341</v>
      </c>
      <c r="L6" s="66">
        <v>0</v>
      </c>
      <c r="M6" s="67">
        <v>15.519788999999999</v>
      </c>
      <c r="N6" s="68">
        <v>15.51978874206543</v>
      </c>
      <c r="O6" s="67">
        <v>4</v>
      </c>
      <c r="P6" s="68">
        <v>4</v>
      </c>
    </row>
    <row r="7" spans="1:16" ht="89.25" x14ac:dyDescent="0.25">
      <c r="A7" s="18"/>
      <c r="B7" s="20">
        <v>5002796</v>
      </c>
      <c r="C7" s="20" t="s">
        <v>2071</v>
      </c>
      <c r="D7" s="20">
        <v>3000283</v>
      </c>
      <c r="E7" s="20" t="s">
        <v>2057</v>
      </c>
      <c r="F7" s="20">
        <v>83</v>
      </c>
      <c r="G7" s="20" t="s">
        <v>2066</v>
      </c>
      <c r="H7" s="20">
        <v>11</v>
      </c>
      <c r="I7" s="20" t="s">
        <v>109</v>
      </c>
      <c r="J7" s="20">
        <v>124</v>
      </c>
      <c r="K7" s="20" t="s">
        <v>342</v>
      </c>
      <c r="L7" s="66">
        <v>0.51255300000000004</v>
      </c>
      <c r="M7" s="67">
        <v>1.5119E-2</v>
      </c>
      <c r="N7" s="68">
        <v>1.5118319541215897E-2</v>
      </c>
      <c r="O7" s="67">
        <v>2</v>
      </c>
      <c r="P7" s="68">
        <v>2</v>
      </c>
    </row>
    <row r="8" spans="1:16" ht="63.75" x14ac:dyDescent="0.25">
      <c r="A8" s="18"/>
      <c r="B8" s="20">
        <v>5002796</v>
      </c>
      <c r="C8" s="20" t="s">
        <v>2071</v>
      </c>
      <c r="D8" s="20">
        <v>3000283</v>
      </c>
      <c r="E8" s="20" t="s">
        <v>2057</v>
      </c>
      <c r="F8" s="20">
        <v>83</v>
      </c>
      <c r="G8" s="20" t="s">
        <v>2066</v>
      </c>
      <c r="H8" s="20">
        <v>137</v>
      </c>
      <c r="I8" s="20" t="s">
        <v>144</v>
      </c>
      <c r="J8" s="20">
        <v>137</v>
      </c>
      <c r="K8" s="20" t="s">
        <v>345</v>
      </c>
      <c r="L8" s="66">
        <v>17.728841000000003</v>
      </c>
      <c r="M8" s="67">
        <v>10.692294000000002</v>
      </c>
      <c r="N8" s="68">
        <v>10.461924977479811</v>
      </c>
      <c r="O8" s="67">
        <v>957620.00800000038</v>
      </c>
      <c r="P8" s="68">
        <v>1062768</v>
      </c>
    </row>
    <row r="9" spans="1:16" ht="51" x14ac:dyDescent="0.25">
      <c r="A9" s="18"/>
      <c r="B9" s="20">
        <v>5002796</v>
      </c>
      <c r="C9" s="20" t="s">
        <v>2071</v>
      </c>
      <c r="D9" s="20">
        <v>3000283</v>
      </c>
      <c r="E9" s="20" t="s">
        <v>2057</v>
      </c>
      <c r="F9" s="20">
        <v>83</v>
      </c>
      <c r="G9" s="20" t="s">
        <v>2066</v>
      </c>
      <c r="H9" s="20">
        <v>440</v>
      </c>
      <c r="I9" s="20" t="s">
        <v>205</v>
      </c>
      <c r="J9" s="20">
        <v>440</v>
      </c>
      <c r="K9" s="20" t="s">
        <v>346</v>
      </c>
      <c r="L9" s="66">
        <v>0.45441000000000004</v>
      </c>
      <c r="M9" s="67">
        <v>0.62801899999999999</v>
      </c>
      <c r="N9" s="68">
        <v>0.62170202210836578</v>
      </c>
      <c r="O9" s="67">
        <v>18700</v>
      </c>
      <c r="P9" s="68">
        <v>18656</v>
      </c>
    </row>
    <row r="10" spans="1:16" ht="51" x14ac:dyDescent="0.25">
      <c r="A10" s="18"/>
      <c r="B10" s="20">
        <v>5002796</v>
      </c>
      <c r="C10" s="20" t="s">
        <v>2071</v>
      </c>
      <c r="D10" s="20">
        <v>3000283</v>
      </c>
      <c r="E10" s="20" t="s">
        <v>2057</v>
      </c>
      <c r="F10" s="20">
        <v>83</v>
      </c>
      <c r="G10" s="20" t="s">
        <v>2066</v>
      </c>
      <c r="H10" s="20">
        <v>441</v>
      </c>
      <c r="I10" s="20" t="s">
        <v>206</v>
      </c>
      <c r="J10" s="20">
        <v>441</v>
      </c>
      <c r="K10" s="20" t="s">
        <v>347</v>
      </c>
      <c r="L10" s="66">
        <v>0.48877999999999999</v>
      </c>
      <c r="M10" s="67">
        <v>0.34318399999999999</v>
      </c>
      <c r="N10" s="68">
        <v>0.33947497370536439</v>
      </c>
      <c r="O10" s="67">
        <v>19400</v>
      </c>
      <c r="P10" s="68">
        <v>21815</v>
      </c>
    </row>
    <row r="11" spans="1:16" ht="51" x14ac:dyDescent="0.25">
      <c r="A11" s="18"/>
      <c r="B11" s="20">
        <v>5002796</v>
      </c>
      <c r="C11" s="20" t="s">
        <v>2071</v>
      </c>
      <c r="D11" s="20">
        <v>3000283</v>
      </c>
      <c r="E11" s="20" t="s">
        <v>2057</v>
      </c>
      <c r="F11" s="20">
        <v>83</v>
      </c>
      <c r="G11" s="20" t="s">
        <v>2066</v>
      </c>
      <c r="H11" s="20">
        <v>442</v>
      </c>
      <c r="I11" s="20" t="s">
        <v>207</v>
      </c>
      <c r="J11" s="20">
        <v>442</v>
      </c>
      <c r="K11" s="20" t="s">
        <v>348</v>
      </c>
      <c r="L11" s="66">
        <v>4.0000000000000001E-3</v>
      </c>
      <c r="M11" s="67">
        <v>4.0499999999999998E-3</v>
      </c>
      <c r="N11" s="68">
        <v>4.0480000570823904E-3</v>
      </c>
      <c r="O11" s="67">
        <v>2454</v>
      </c>
      <c r="P11" s="68">
        <v>4</v>
      </c>
    </row>
    <row r="12" spans="1:16" ht="51" x14ac:dyDescent="0.25">
      <c r="A12" s="18"/>
      <c r="B12" s="20">
        <v>5002796</v>
      </c>
      <c r="C12" s="20" t="s">
        <v>2071</v>
      </c>
      <c r="D12" s="20">
        <v>3000283</v>
      </c>
      <c r="E12" s="20" t="s">
        <v>2057</v>
      </c>
      <c r="F12" s="20">
        <v>83</v>
      </c>
      <c r="G12" s="20" t="s">
        <v>2066</v>
      </c>
      <c r="H12" s="20">
        <v>444</v>
      </c>
      <c r="I12" s="20" t="s">
        <v>209</v>
      </c>
      <c r="J12" s="20">
        <v>444</v>
      </c>
      <c r="K12" s="20" t="s">
        <v>350</v>
      </c>
      <c r="L12" s="66">
        <v>0.34577000000000002</v>
      </c>
      <c r="M12" s="67">
        <v>0.34796299999999991</v>
      </c>
      <c r="N12" s="68">
        <v>0.34405967983184382</v>
      </c>
      <c r="O12" s="67">
        <v>3600</v>
      </c>
      <c r="P12" s="68">
        <v>3600</v>
      </c>
    </row>
    <row r="13" spans="1:16" ht="51" x14ac:dyDescent="0.25">
      <c r="A13" s="18"/>
      <c r="B13" s="20">
        <v>5002796</v>
      </c>
      <c r="C13" s="20" t="s">
        <v>2071</v>
      </c>
      <c r="D13" s="20">
        <v>3000283</v>
      </c>
      <c r="E13" s="20" t="s">
        <v>2057</v>
      </c>
      <c r="F13" s="20">
        <v>83</v>
      </c>
      <c r="G13" s="20" t="s">
        <v>2066</v>
      </c>
      <c r="H13" s="20">
        <v>445</v>
      </c>
      <c r="I13" s="20" t="s">
        <v>210</v>
      </c>
      <c r="J13" s="20">
        <v>445</v>
      </c>
      <c r="K13" s="20" t="s">
        <v>351</v>
      </c>
      <c r="L13" s="66">
        <v>5.9000000000000004E-2</v>
      </c>
      <c r="M13" s="67">
        <v>2.75E-2</v>
      </c>
      <c r="N13" s="68">
        <v>2.7500000316649675E-2</v>
      </c>
      <c r="O13" s="67">
        <v>284</v>
      </c>
      <c r="P13" s="68">
        <v>102</v>
      </c>
    </row>
    <row r="14" spans="1:16" ht="51" x14ac:dyDescent="0.25">
      <c r="A14" s="18"/>
      <c r="B14" s="20">
        <v>5002796</v>
      </c>
      <c r="C14" s="20" t="s">
        <v>2071</v>
      </c>
      <c r="D14" s="20">
        <v>3000283</v>
      </c>
      <c r="E14" s="20" t="s">
        <v>2057</v>
      </c>
      <c r="F14" s="20">
        <v>83</v>
      </c>
      <c r="G14" s="20" t="s">
        <v>2066</v>
      </c>
      <c r="H14" s="20">
        <v>446</v>
      </c>
      <c r="I14" s="20" t="s">
        <v>211</v>
      </c>
      <c r="J14" s="20">
        <v>446</v>
      </c>
      <c r="K14" s="20" t="s">
        <v>352</v>
      </c>
      <c r="L14" s="66">
        <v>2E-3</v>
      </c>
      <c r="M14" s="67">
        <v>2E-3</v>
      </c>
      <c r="N14" s="68">
        <v>2.0000000949949026E-3</v>
      </c>
      <c r="O14" s="67">
        <v>6</v>
      </c>
      <c r="P14" s="68">
        <v>6</v>
      </c>
    </row>
    <row r="15" spans="1:16" ht="51" x14ac:dyDescent="0.25">
      <c r="A15" s="18"/>
      <c r="B15" s="20">
        <v>5002796</v>
      </c>
      <c r="C15" s="20" t="s">
        <v>2071</v>
      </c>
      <c r="D15" s="20">
        <v>3000283</v>
      </c>
      <c r="E15" s="20" t="s">
        <v>2057</v>
      </c>
      <c r="F15" s="20">
        <v>83</v>
      </c>
      <c r="G15" s="20" t="s">
        <v>2066</v>
      </c>
      <c r="H15" s="20">
        <v>447</v>
      </c>
      <c r="I15" s="20" t="s">
        <v>212</v>
      </c>
      <c r="J15" s="20">
        <v>447</v>
      </c>
      <c r="K15" s="20" t="s">
        <v>353</v>
      </c>
      <c r="L15" s="66">
        <v>0.108</v>
      </c>
      <c r="M15" s="67">
        <v>5.9232000000000007E-2</v>
      </c>
      <c r="N15" s="68">
        <v>5.8905811223667115E-2</v>
      </c>
      <c r="O15" s="67">
        <v>9197</v>
      </c>
      <c r="P15" s="68">
        <v>9197</v>
      </c>
    </row>
    <row r="16" spans="1:16" ht="51" x14ac:dyDescent="0.25">
      <c r="A16" s="18"/>
      <c r="B16" s="20">
        <v>5002796</v>
      </c>
      <c r="C16" s="20" t="s">
        <v>2071</v>
      </c>
      <c r="D16" s="20">
        <v>3000283</v>
      </c>
      <c r="E16" s="20" t="s">
        <v>2057</v>
      </c>
      <c r="F16" s="20">
        <v>83</v>
      </c>
      <c r="G16" s="20" t="s">
        <v>2066</v>
      </c>
      <c r="H16" s="20">
        <v>448</v>
      </c>
      <c r="I16" s="20" t="s">
        <v>213</v>
      </c>
      <c r="J16" s="20">
        <v>448</v>
      </c>
      <c r="K16" s="20" t="s">
        <v>354</v>
      </c>
      <c r="L16" s="66">
        <v>0.33090200000000014</v>
      </c>
      <c r="M16" s="67">
        <v>0.33090199999999997</v>
      </c>
      <c r="N16" s="68">
        <v>0.31524659757633344</v>
      </c>
      <c r="O16" s="67">
        <v>17745</v>
      </c>
      <c r="P16" s="68">
        <v>26983</v>
      </c>
    </row>
    <row r="17" spans="1:16" ht="51" x14ac:dyDescent="0.25">
      <c r="A17" s="18"/>
      <c r="B17" s="20">
        <v>5002796</v>
      </c>
      <c r="C17" s="20" t="s">
        <v>2071</v>
      </c>
      <c r="D17" s="20">
        <v>3000283</v>
      </c>
      <c r="E17" s="20" t="s">
        <v>2057</v>
      </c>
      <c r="F17" s="20">
        <v>83</v>
      </c>
      <c r="G17" s="20" t="s">
        <v>2066</v>
      </c>
      <c r="H17" s="20">
        <v>449</v>
      </c>
      <c r="I17" s="20" t="s">
        <v>214</v>
      </c>
      <c r="J17" s="20">
        <v>449</v>
      </c>
      <c r="K17" s="20" t="s">
        <v>355</v>
      </c>
      <c r="L17" s="66">
        <v>3.0000000000000001E-3</v>
      </c>
      <c r="M17" s="67">
        <v>3.0000000000000001E-3</v>
      </c>
      <c r="N17" s="68">
        <v>2.9981000989209861E-3</v>
      </c>
      <c r="O17" s="67">
        <v>4320</v>
      </c>
      <c r="P17" s="68">
        <v>4320</v>
      </c>
    </row>
    <row r="18" spans="1:16" ht="51" x14ac:dyDescent="0.25">
      <c r="A18" s="18"/>
      <c r="B18" s="20">
        <v>5002796</v>
      </c>
      <c r="C18" s="20" t="s">
        <v>2071</v>
      </c>
      <c r="D18" s="20">
        <v>3000283</v>
      </c>
      <c r="E18" s="20" t="s">
        <v>2057</v>
      </c>
      <c r="F18" s="20">
        <v>83</v>
      </c>
      <c r="G18" s="20" t="s">
        <v>2066</v>
      </c>
      <c r="H18" s="20">
        <v>450</v>
      </c>
      <c r="I18" s="20" t="s">
        <v>215</v>
      </c>
      <c r="J18" s="20">
        <v>450</v>
      </c>
      <c r="K18" s="20" t="s">
        <v>356</v>
      </c>
      <c r="L18" s="66">
        <v>0.38159000000000004</v>
      </c>
      <c r="M18" s="67">
        <v>0.37681500000000007</v>
      </c>
      <c r="N18" s="68">
        <v>0.37382472411263734</v>
      </c>
      <c r="O18" s="67">
        <v>55222</v>
      </c>
      <c r="P18" s="68">
        <v>52629</v>
      </c>
    </row>
    <row r="19" spans="1:16" ht="51" x14ac:dyDescent="0.25">
      <c r="A19" s="18"/>
      <c r="B19" s="20">
        <v>5002796</v>
      </c>
      <c r="C19" s="20" t="s">
        <v>2071</v>
      </c>
      <c r="D19" s="20">
        <v>3000283</v>
      </c>
      <c r="E19" s="20" t="s">
        <v>2057</v>
      </c>
      <c r="F19" s="20">
        <v>83</v>
      </c>
      <c r="G19" s="20" t="s">
        <v>2066</v>
      </c>
      <c r="H19" s="20">
        <v>451</v>
      </c>
      <c r="I19" s="20" t="s">
        <v>216</v>
      </c>
      <c r="J19" s="20">
        <v>451</v>
      </c>
      <c r="K19" s="20" t="s">
        <v>357</v>
      </c>
      <c r="L19" s="66">
        <v>0.713534</v>
      </c>
      <c r="M19" s="67">
        <v>0.71353399999999989</v>
      </c>
      <c r="N19" s="68">
        <v>0.71259705670786389</v>
      </c>
      <c r="O19" s="67">
        <v>31300</v>
      </c>
      <c r="P19" s="68">
        <v>41450</v>
      </c>
    </row>
    <row r="20" spans="1:16" ht="51" x14ac:dyDescent="0.25">
      <c r="A20" s="18"/>
      <c r="B20" s="20">
        <v>5002796</v>
      </c>
      <c r="C20" s="20" t="s">
        <v>2071</v>
      </c>
      <c r="D20" s="20">
        <v>3000283</v>
      </c>
      <c r="E20" s="20" t="s">
        <v>2057</v>
      </c>
      <c r="F20" s="20">
        <v>83</v>
      </c>
      <c r="G20" s="20" t="s">
        <v>2066</v>
      </c>
      <c r="H20" s="20">
        <v>452</v>
      </c>
      <c r="I20" s="20" t="s">
        <v>217</v>
      </c>
      <c r="J20" s="20">
        <v>452</v>
      </c>
      <c r="K20" s="20" t="s">
        <v>358</v>
      </c>
      <c r="L20" s="66">
        <v>0.352827</v>
      </c>
      <c r="M20" s="67">
        <v>0.35462700000000008</v>
      </c>
      <c r="N20" s="68">
        <v>0.35447998903691769</v>
      </c>
      <c r="O20" s="67">
        <v>2949</v>
      </c>
      <c r="P20" s="68">
        <v>2807</v>
      </c>
    </row>
    <row r="21" spans="1:16" ht="51" x14ac:dyDescent="0.25">
      <c r="A21" s="18"/>
      <c r="B21" s="20">
        <v>5002796</v>
      </c>
      <c r="C21" s="20" t="s">
        <v>2071</v>
      </c>
      <c r="D21" s="20">
        <v>3000283</v>
      </c>
      <c r="E21" s="20" t="s">
        <v>2057</v>
      </c>
      <c r="F21" s="20">
        <v>83</v>
      </c>
      <c r="G21" s="20" t="s">
        <v>2066</v>
      </c>
      <c r="H21" s="20">
        <v>453</v>
      </c>
      <c r="I21" s="20" t="s">
        <v>218</v>
      </c>
      <c r="J21" s="20">
        <v>453</v>
      </c>
      <c r="K21" s="20" t="s">
        <v>359</v>
      </c>
      <c r="L21" s="66">
        <v>0.52189400000000008</v>
      </c>
      <c r="M21" s="67">
        <v>0.56335800000000003</v>
      </c>
      <c r="N21" s="68">
        <v>0.5633421193488175</v>
      </c>
      <c r="O21" s="67">
        <v>24684</v>
      </c>
      <c r="P21" s="68">
        <v>29404</v>
      </c>
    </row>
    <row r="22" spans="1:16" ht="51" x14ac:dyDescent="0.25">
      <c r="A22" s="18"/>
      <c r="B22" s="20">
        <v>5002796</v>
      </c>
      <c r="C22" s="20" t="s">
        <v>2071</v>
      </c>
      <c r="D22" s="20">
        <v>3000283</v>
      </c>
      <c r="E22" s="20" t="s">
        <v>2057</v>
      </c>
      <c r="F22" s="20">
        <v>83</v>
      </c>
      <c r="G22" s="20" t="s">
        <v>2066</v>
      </c>
      <c r="H22" s="20">
        <v>454</v>
      </c>
      <c r="I22" s="20" t="s">
        <v>219</v>
      </c>
      <c r="J22" s="20">
        <v>454</v>
      </c>
      <c r="K22" s="20" t="s">
        <v>360</v>
      </c>
      <c r="L22" s="66">
        <v>1.0218E-2</v>
      </c>
      <c r="M22" s="67">
        <v>1.0218E-2</v>
      </c>
      <c r="N22" s="68">
        <v>1.0215199552476406E-2</v>
      </c>
      <c r="O22" s="67">
        <v>76</v>
      </c>
      <c r="P22" s="68">
        <v>0</v>
      </c>
    </row>
    <row r="23" spans="1:16" ht="51" x14ac:dyDescent="0.25">
      <c r="A23" s="18"/>
      <c r="B23" s="20">
        <v>5002796</v>
      </c>
      <c r="C23" s="20" t="s">
        <v>2071</v>
      </c>
      <c r="D23" s="20">
        <v>3000283</v>
      </c>
      <c r="E23" s="20" t="s">
        <v>2057</v>
      </c>
      <c r="F23" s="20">
        <v>83</v>
      </c>
      <c r="G23" s="20" t="s">
        <v>2066</v>
      </c>
      <c r="H23" s="20">
        <v>457</v>
      </c>
      <c r="I23" s="20" t="s">
        <v>222</v>
      </c>
      <c r="J23" s="20">
        <v>457</v>
      </c>
      <c r="K23" s="20" t="s">
        <v>363</v>
      </c>
      <c r="L23" s="66">
        <v>3.0000000000000001E-3</v>
      </c>
      <c r="M23" s="67">
        <v>2E-3</v>
      </c>
      <c r="N23" s="68">
        <v>2.0000000658910722E-3</v>
      </c>
      <c r="O23" s="67">
        <v>10040</v>
      </c>
      <c r="P23" s="68">
        <v>0</v>
      </c>
    </row>
    <row r="24" spans="1:16" ht="51" x14ac:dyDescent="0.25">
      <c r="A24" s="18"/>
      <c r="B24" s="20">
        <v>5002796</v>
      </c>
      <c r="C24" s="20" t="s">
        <v>2071</v>
      </c>
      <c r="D24" s="20">
        <v>3000283</v>
      </c>
      <c r="E24" s="20" t="s">
        <v>2057</v>
      </c>
      <c r="F24" s="20">
        <v>83</v>
      </c>
      <c r="G24" s="20" t="s">
        <v>2066</v>
      </c>
      <c r="H24" s="20">
        <v>459</v>
      </c>
      <c r="I24" s="20" t="s">
        <v>224</v>
      </c>
      <c r="J24" s="20">
        <v>459</v>
      </c>
      <c r="K24" s="20" t="s">
        <v>365</v>
      </c>
      <c r="L24" s="66">
        <v>0.13131999999999999</v>
      </c>
      <c r="M24" s="67">
        <v>0.13131999999999999</v>
      </c>
      <c r="N24" s="68">
        <v>0.13131999969482422</v>
      </c>
      <c r="O24" s="67">
        <v>1800</v>
      </c>
      <c r="P24" s="68">
        <v>1800</v>
      </c>
    </row>
    <row r="25" spans="1:16" ht="51" x14ac:dyDescent="0.25">
      <c r="A25" s="18"/>
      <c r="B25" s="20">
        <v>5002796</v>
      </c>
      <c r="C25" s="20" t="s">
        <v>2071</v>
      </c>
      <c r="D25" s="20">
        <v>3000283</v>
      </c>
      <c r="E25" s="20" t="s">
        <v>2057</v>
      </c>
      <c r="F25" s="20">
        <v>83</v>
      </c>
      <c r="G25" s="20" t="s">
        <v>2066</v>
      </c>
      <c r="H25" s="20">
        <v>460</v>
      </c>
      <c r="I25" s="20" t="s">
        <v>225</v>
      </c>
      <c r="J25" s="20">
        <v>460</v>
      </c>
      <c r="K25" s="20" t="s">
        <v>366</v>
      </c>
      <c r="L25" s="66">
        <v>0.45874999999999999</v>
      </c>
      <c r="M25" s="67">
        <v>0.45874999999999999</v>
      </c>
      <c r="N25" s="68">
        <v>0.45849592008744366</v>
      </c>
      <c r="O25" s="67">
        <v>32500</v>
      </c>
      <c r="P25" s="68">
        <v>33449</v>
      </c>
    </row>
    <row r="26" spans="1:16" ht="51" x14ac:dyDescent="0.25">
      <c r="A26" s="18"/>
      <c r="B26" s="20">
        <v>5002796</v>
      </c>
      <c r="C26" s="20" t="s">
        <v>2071</v>
      </c>
      <c r="D26" s="20">
        <v>3000283</v>
      </c>
      <c r="E26" s="20" t="s">
        <v>2057</v>
      </c>
      <c r="F26" s="20">
        <v>83</v>
      </c>
      <c r="G26" s="20" t="s">
        <v>2066</v>
      </c>
      <c r="H26" s="20">
        <v>462</v>
      </c>
      <c r="I26" s="20" t="s">
        <v>227</v>
      </c>
      <c r="J26" s="20">
        <v>462</v>
      </c>
      <c r="K26" s="20" t="s">
        <v>368</v>
      </c>
      <c r="L26" s="66">
        <v>9.8099999999999993E-3</v>
      </c>
      <c r="M26" s="67">
        <v>3.755E-2</v>
      </c>
      <c r="N26" s="68">
        <v>3.750099940225482E-2</v>
      </c>
      <c r="O26" s="67">
        <v>1500</v>
      </c>
      <c r="P26" s="68">
        <v>2127</v>
      </c>
    </row>
    <row r="27" spans="1:16" ht="51" x14ac:dyDescent="0.25">
      <c r="A27" s="18"/>
      <c r="B27" s="20">
        <v>5002796</v>
      </c>
      <c r="C27" s="20" t="s">
        <v>2071</v>
      </c>
      <c r="D27" s="20">
        <v>3000283</v>
      </c>
      <c r="E27" s="20" t="s">
        <v>2057</v>
      </c>
      <c r="F27" s="20">
        <v>83</v>
      </c>
      <c r="G27" s="20" t="s">
        <v>2066</v>
      </c>
      <c r="H27" s="20">
        <v>463</v>
      </c>
      <c r="I27" s="20" t="s">
        <v>228</v>
      </c>
      <c r="J27" s="20">
        <v>463</v>
      </c>
      <c r="K27" s="20" t="s">
        <v>369</v>
      </c>
      <c r="L27" s="66">
        <v>0.70337000000000005</v>
      </c>
      <c r="M27" s="67">
        <v>0.703241</v>
      </c>
      <c r="N27" s="68">
        <v>0.70269960362929851</v>
      </c>
      <c r="O27" s="67">
        <v>11124</v>
      </c>
      <c r="P27" s="68">
        <v>39684</v>
      </c>
    </row>
    <row r="28" spans="1:16" ht="51" x14ac:dyDescent="0.25">
      <c r="A28" s="18"/>
      <c r="B28" s="20">
        <v>5002796</v>
      </c>
      <c r="C28" s="20" t="s">
        <v>2071</v>
      </c>
      <c r="D28" s="20">
        <v>3000283</v>
      </c>
      <c r="E28" s="20" t="s">
        <v>2057</v>
      </c>
      <c r="F28" s="20">
        <v>83</v>
      </c>
      <c r="G28" s="20" t="s">
        <v>2066</v>
      </c>
      <c r="H28" s="20">
        <v>464</v>
      </c>
      <c r="I28" s="20" t="s">
        <v>229</v>
      </c>
      <c r="J28" s="20">
        <v>464</v>
      </c>
      <c r="K28" s="20" t="s">
        <v>370</v>
      </c>
      <c r="L28" s="66">
        <v>9.0900000000000009E-2</v>
      </c>
      <c r="M28" s="67">
        <v>9.0900000000000009E-2</v>
      </c>
      <c r="N28" s="68">
        <v>9.0886549325659871E-2</v>
      </c>
      <c r="O28" s="67">
        <v>12150</v>
      </c>
      <c r="P28" s="68">
        <v>12132</v>
      </c>
    </row>
    <row r="29" spans="1:16" ht="51" x14ac:dyDescent="0.25">
      <c r="A29" s="18"/>
      <c r="B29" s="20">
        <v>5002797</v>
      </c>
      <c r="C29" s="20" t="s">
        <v>2079</v>
      </c>
      <c r="D29" s="20">
        <v>3000284</v>
      </c>
      <c r="E29" s="20" t="s">
        <v>2058</v>
      </c>
      <c r="F29" s="20">
        <v>83</v>
      </c>
      <c r="G29" s="20" t="s">
        <v>2066</v>
      </c>
      <c r="H29" s="20">
        <v>11</v>
      </c>
      <c r="I29" s="20" t="s">
        <v>109</v>
      </c>
      <c r="J29" s="20">
        <v>11</v>
      </c>
      <c r="K29" s="20" t="s">
        <v>341</v>
      </c>
      <c r="L29" s="66">
        <v>3.9703190000000004</v>
      </c>
      <c r="M29" s="67">
        <v>0.10108700000000001</v>
      </c>
      <c r="N29" s="68">
        <v>0.1010861698014196</v>
      </c>
      <c r="O29" s="67">
        <v>215800</v>
      </c>
      <c r="P29" s="68">
        <v>156</v>
      </c>
    </row>
    <row r="30" spans="1:16" ht="89.25" x14ac:dyDescent="0.25">
      <c r="A30" s="18"/>
      <c r="B30" s="20">
        <v>5002797</v>
      </c>
      <c r="C30" s="20" t="s">
        <v>2079</v>
      </c>
      <c r="D30" s="20">
        <v>3000284</v>
      </c>
      <c r="E30" s="20" t="s">
        <v>2058</v>
      </c>
      <c r="F30" s="20">
        <v>83</v>
      </c>
      <c r="G30" s="20" t="s">
        <v>2066</v>
      </c>
      <c r="H30" s="20">
        <v>11</v>
      </c>
      <c r="I30" s="20" t="s">
        <v>109</v>
      </c>
      <c r="J30" s="20">
        <v>124</v>
      </c>
      <c r="K30" s="20" t="s">
        <v>342</v>
      </c>
      <c r="L30" s="66">
        <v>0.25712400000000002</v>
      </c>
      <c r="M30" s="67">
        <v>8.2559999999999995E-3</v>
      </c>
      <c r="N30" s="68">
        <v>8.2559995353221893E-3</v>
      </c>
      <c r="O30" s="67">
        <v>2</v>
      </c>
      <c r="P30" s="68">
        <v>2</v>
      </c>
    </row>
    <row r="31" spans="1:16" ht="63.75" x14ac:dyDescent="0.25">
      <c r="A31" s="18"/>
      <c r="B31" s="20">
        <v>5002797</v>
      </c>
      <c r="C31" s="20" t="s">
        <v>2079</v>
      </c>
      <c r="D31" s="20">
        <v>3000284</v>
      </c>
      <c r="E31" s="20" t="s">
        <v>2058</v>
      </c>
      <c r="F31" s="20">
        <v>83</v>
      </c>
      <c r="G31" s="20" t="s">
        <v>2066</v>
      </c>
      <c r="H31" s="20">
        <v>137</v>
      </c>
      <c r="I31" s="20" t="s">
        <v>144</v>
      </c>
      <c r="J31" s="20">
        <v>137</v>
      </c>
      <c r="K31" s="20" t="s">
        <v>345</v>
      </c>
      <c r="L31" s="66">
        <v>11.045763000000003</v>
      </c>
      <c r="M31" s="67">
        <v>6.5764130000000005</v>
      </c>
      <c r="N31" s="68">
        <v>6.5460818019491853</v>
      </c>
      <c r="O31" s="67">
        <v>21671.00800000038</v>
      </c>
      <c r="P31" s="68">
        <v>24195</v>
      </c>
    </row>
    <row r="32" spans="1:16" ht="51" x14ac:dyDescent="0.25">
      <c r="A32" s="18"/>
      <c r="B32" s="20">
        <v>5002797</v>
      </c>
      <c r="C32" s="20" t="s">
        <v>2079</v>
      </c>
      <c r="D32" s="20">
        <v>3000284</v>
      </c>
      <c r="E32" s="20" t="s">
        <v>2058</v>
      </c>
      <c r="F32" s="20">
        <v>83</v>
      </c>
      <c r="G32" s="20" t="s">
        <v>2066</v>
      </c>
      <c r="H32" s="20">
        <v>440</v>
      </c>
      <c r="I32" s="20" t="s">
        <v>205</v>
      </c>
      <c r="J32" s="20">
        <v>440</v>
      </c>
      <c r="K32" s="20" t="s">
        <v>346</v>
      </c>
      <c r="L32" s="66">
        <v>2.9899999999999999E-2</v>
      </c>
      <c r="M32" s="67">
        <v>1.3299999999999999E-2</v>
      </c>
      <c r="N32" s="68">
        <v>1.3021340215345845E-2</v>
      </c>
      <c r="O32" s="67">
        <v>12</v>
      </c>
      <c r="P32" s="68">
        <v>12</v>
      </c>
    </row>
    <row r="33" spans="1:16" ht="51" x14ac:dyDescent="0.25">
      <c r="A33" s="18"/>
      <c r="B33" s="20">
        <v>5002797</v>
      </c>
      <c r="C33" s="20" t="s">
        <v>2079</v>
      </c>
      <c r="D33" s="20">
        <v>3000284</v>
      </c>
      <c r="E33" s="20" t="s">
        <v>2058</v>
      </c>
      <c r="F33" s="20">
        <v>83</v>
      </c>
      <c r="G33" s="20" t="s">
        <v>2066</v>
      </c>
      <c r="H33" s="20">
        <v>441</v>
      </c>
      <c r="I33" s="20" t="s">
        <v>206</v>
      </c>
      <c r="J33" s="20">
        <v>441</v>
      </c>
      <c r="K33" s="20" t="s">
        <v>347</v>
      </c>
      <c r="L33" s="66">
        <v>5.7099999999999998E-2</v>
      </c>
      <c r="M33" s="67">
        <v>6.2370000000000004E-3</v>
      </c>
      <c r="N33" s="68">
        <v>5.7333599543198943E-3</v>
      </c>
      <c r="O33" s="67">
        <v>70</v>
      </c>
      <c r="P33" s="68">
        <v>70</v>
      </c>
    </row>
    <row r="34" spans="1:16" ht="51" x14ac:dyDescent="0.25">
      <c r="A34" s="18"/>
      <c r="B34" s="20">
        <v>5002797</v>
      </c>
      <c r="C34" s="20" t="s">
        <v>2079</v>
      </c>
      <c r="D34" s="20">
        <v>3000284</v>
      </c>
      <c r="E34" s="20" t="s">
        <v>2058</v>
      </c>
      <c r="F34" s="20">
        <v>83</v>
      </c>
      <c r="G34" s="20" t="s">
        <v>2066</v>
      </c>
      <c r="H34" s="20">
        <v>442</v>
      </c>
      <c r="I34" s="20" t="s">
        <v>207</v>
      </c>
      <c r="J34" s="20">
        <v>442</v>
      </c>
      <c r="K34" s="20" t="s">
        <v>348</v>
      </c>
      <c r="L34" s="66">
        <v>3.0000000000000001E-3</v>
      </c>
      <c r="M34" s="67">
        <v>3.0500000000000002E-3</v>
      </c>
      <c r="N34" s="68">
        <v>3.0490000171994325E-3</v>
      </c>
      <c r="O34" s="67">
        <v>398</v>
      </c>
      <c r="P34" s="68">
        <v>0</v>
      </c>
    </row>
    <row r="35" spans="1:16" ht="51" x14ac:dyDescent="0.25">
      <c r="A35" s="18"/>
      <c r="B35" s="20">
        <v>5002797</v>
      </c>
      <c r="C35" s="20" t="s">
        <v>2079</v>
      </c>
      <c r="D35" s="20">
        <v>3000284</v>
      </c>
      <c r="E35" s="20" t="s">
        <v>2058</v>
      </c>
      <c r="F35" s="20">
        <v>83</v>
      </c>
      <c r="G35" s="20" t="s">
        <v>2066</v>
      </c>
      <c r="H35" s="20">
        <v>447</v>
      </c>
      <c r="I35" s="20" t="s">
        <v>212</v>
      </c>
      <c r="J35" s="20">
        <v>447</v>
      </c>
      <c r="K35" s="20" t="s">
        <v>353</v>
      </c>
      <c r="L35" s="66">
        <v>9.0000000000000011E-2</v>
      </c>
      <c r="M35" s="67">
        <v>6.1469999999999997E-2</v>
      </c>
      <c r="N35" s="68">
        <v>5.9731939458288252E-2</v>
      </c>
      <c r="O35" s="67">
        <v>4160</v>
      </c>
      <c r="P35" s="68">
        <v>816</v>
      </c>
    </row>
    <row r="36" spans="1:16" ht="51" x14ac:dyDescent="0.25">
      <c r="A36" s="18"/>
      <c r="B36" s="20">
        <v>5002797</v>
      </c>
      <c r="C36" s="20" t="s">
        <v>2079</v>
      </c>
      <c r="D36" s="20">
        <v>3000284</v>
      </c>
      <c r="E36" s="20" t="s">
        <v>2058</v>
      </c>
      <c r="F36" s="20">
        <v>83</v>
      </c>
      <c r="G36" s="20" t="s">
        <v>2066</v>
      </c>
      <c r="H36" s="20">
        <v>448</v>
      </c>
      <c r="I36" s="20" t="s">
        <v>213</v>
      </c>
      <c r="J36" s="20">
        <v>448</v>
      </c>
      <c r="K36" s="20" t="s">
        <v>354</v>
      </c>
      <c r="L36" s="66">
        <v>6.6290000000000003E-3</v>
      </c>
      <c r="M36" s="67">
        <v>6.6290000000000003E-3</v>
      </c>
      <c r="N36" s="68">
        <v>6.619549962124438E-3</v>
      </c>
      <c r="O36" s="67">
        <v>686</v>
      </c>
      <c r="P36" s="68">
        <v>41</v>
      </c>
    </row>
    <row r="37" spans="1:16" ht="51" x14ac:dyDescent="0.25">
      <c r="A37" s="18"/>
      <c r="B37" s="20">
        <v>5002797</v>
      </c>
      <c r="C37" s="20" t="s">
        <v>2079</v>
      </c>
      <c r="D37" s="20">
        <v>3000284</v>
      </c>
      <c r="E37" s="20" t="s">
        <v>2058</v>
      </c>
      <c r="F37" s="20">
        <v>83</v>
      </c>
      <c r="G37" s="20" t="s">
        <v>2066</v>
      </c>
      <c r="H37" s="20">
        <v>449</v>
      </c>
      <c r="I37" s="20" t="s">
        <v>214</v>
      </c>
      <c r="J37" s="20">
        <v>449</v>
      </c>
      <c r="K37" s="20" t="s">
        <v>355</v>
      </c>
      <c r="L37" s="66">
        <v>2.2000000000000001E-3</v>
      </c>
      <c r="M37" s="67">
        <v>2.2000000000000001E-3</v>
      </c>
      <c r="N37" s="68">
        <v>2.1982700272928923E-3</v>
      </c>
      <c r="O37" s="67">
        <v>1145</v>
      </c>
      <c r="P37" s="68">
        <v>1145</v>
      </c>
    </row>
    <row r="38" spans="1:16" ht="51" x14ac:dyDescent="0.25">
      <c r="A38" s="18"/>
      <c r="B38" s="20">
        <v>5002797</v>
      </c>
      <c r="C38" s="20" t="s">
        <v>2079</v>
      </c>
      <c r="D38" s="20">
        <v>3000284</v>
      </c>
      <c r="E38" s="20" t="s">
        <v>2058</v>
      </c>
      <c r="F38" s="20">
        <v>83</v>
      </c>
      <c r="G38" s="20" t="s">
        <v>2066</v>
      </c>
      <c r="H38" s="20">
        <v>450</v>
      </c>
      <c r="I38" s="20" t="s">
        <v>215</v>
      </c>
      <c r="J38" s="20">
        <v>450</v>
      </c>
      <c r="K38" s="20" t="s">
        <v>356</v>
      </c>
      <c r="L38" s="66">
        <v>7.2100000000000025E-2</v>
      </c>
      <c r="M38" s="67">
        <v>7.1022999999999989E-2</v>
      </c>
      <c r="N38" s="68">
        <v>7.051708857761696E-2</v>
      </c>
      <c r="O38" s="67">
        <v>2730</v>
      </c>
      <c r="P38" s="68">
        <v>1452</v>
      </c>
    </row>
    <row r="39" spans="1:16" ht="51" x14ac:dyDescent="0.25">
      <c r="A39" s="18"/>
      <c r="B39" s="20">
        <v>5002797</v>
      </c>
      <c r="C39" s="20" t="s">
        <v>2079</v>
      </c>
      <c r="D39" s="20">
        <v>3000284</v>
      </c>
      <c r="E39" s="20" t="s">
        <v>2058</v>
      </c>
      <c r="F39" s="20">
        <v>83</v>
      </c>
      <c r="G39" s="20" t="s">
        <v>2066</v>
      </c>
      <c r="H39" s="20">
        <v>452</v>
      </c>
      <c r="I39" s="20" t="s">
        <v>217</v>
      </c>
      <c r="J39" s="20">
        <v>452</v>
      </c>
      <c r="K39" s="20" t="s">
        <v>358</v>
      </c>
      <c r="L39" s="66">
        <v>1E-3</v>
      </c>
      <c r="M39" s="67">
        <v>1E-3</v>
      </c>
      <c r="N39" s="68">
        <v>0</v>
      </c>
      <c r="O39" s="67">
        <v>120</v>
      </c>
      <c r="P39" s="68">
        <v>120</v>
      </c>
    </row>
    <row r="40" spans="1:16" ht="51" x14ac:dyDescent="0.25">
      <c r="A40" s="18"/>
      <c r="B40" s="20">
        <v>5002797</v>
      </c>
      <c r="C40" s="20" t="s">
        <v>2079</v>
      </c>
      <c r="D40" s="20">
        <v>3000284</v>
      </c>
      <c r="E40" s="20" t="s">
        <v>2058</v>
      </c>
      <c r="F40" s="20">
        <v>83</v>
      </c>
      <c r="G40" s="20" t="s">
        <v>2066</v>
      </c>
      <c r="H40" s="20">
        <v>457</v>
      </c>
      <c r="I40" s="20" t="s">
        <v>222</v>
      </c>
      <c r="J40" s="20">
        <v>457</v>
      </c>
      <c r="K40" s="20" t="s">
        <v>363</v>
      </c>
      <c r="L40" s="66">
        <v>1.1000000000000001E-3</v>
      </c>
      <c r="M40" s="67">
        <v>0</v>
      </c>
      <c r="N40" s="68">
        <v>0</v>
      </c>
      <c r="O40" s="67">
        <v>2</v>
      </c>
      <c r="P40" s="68">
        <v>0</v>
      </c>
    </row>
    <row r="41" spans="1:16" ht="51" x14ac:dyDescent="0.25">
      <c r="A41" s="18"/>
      <c r="B41" s="20">
        <v>5002797</v>
      </c>
      <c r="C41" s="20" t="s">
        <v>2079</v>
      </c>
      <c r="D41" s="20">
        <v>3000284</v>
      </c>
      <c r="E41" s="20" t="s">
        <v>2058</v>
      </c>
      <c r="F41" s="20">
        <v>83</v>
      </c>
      <c r="G41" s="20" t="s">
        <v>2066</v>
      </c>
      <c r="H41" s="20">
        <v>459</v>
      </c>
      <c r="I41" s="20" t="s">
        <v>224</v>
      </c>
      <c r="J41" s="20">
        <v>459</v>
      </c>
      <c r="K41" s="20" t="s">
        <v>365</v>
      </c>
      <c r="L41" s="66">
        <v>2.341E-2</v>
      </c>
      <c r="M41" s="67">
        <v>2.341E-2</v>
      </c>
      <c r="N41" s="68">
        <v>2.3109998815925792E-2</v>
      </c>
      <c r="O41" s="67">
        <v>1000</v>
      </c>
      <c r="P41" s="68">
        <v>990</v>
      </c>
    </row>
    <row r="42" spans="1:16" ht="51" x14ac:dyDescent="0.25">
      <c r="A42" s="18"/>
      <c r="B42" s="20">
        <v>5002797</v>
      </c>
      <c r="C42" s="20" t="s">
        <v>2079</v>
      </c>
      <c r="D42" s="20">
        <v>3000284</v>
      </c>
      <c r="E42" s="20" t="s">
        <v>2058</v>
      </c>
      <c r="F42" s="20">
        <v>83</v>
      </c>
      <c r="G42" s="20" t="s">
        <v>2066</v>
      </c>
      <c r="H42" s="20">
        <v>460</v>
      </c>
      <c r="I42" s="20" t="s">
        <v>225</v>
      </c>
      <c r="J42" s="20">
        <v>460</v>
      </c>
      <c r="K42" s="20" t="s">
        <v>366</v>
      </c>
      <c r="L42" s="66">
        <v>1.7256000000000001E-2</v>
      </c>
      <c r="M42" s="67">
        <v>1.7256000000000001E-2</v>
      </c>
      <c r="N42" s="68">
        <v>1.708097975642886E-2</v>
      </c>
      <c r="O42" s="67">
        <v>3150</v>
      </c>
      <c r="P42" s="68">
        <v>3105</v>
      </c>
    </row>
    <row r="43" spans="1:16" ht="51" x14ac:dyDescent="0.25">
      <c r="A43" s="18"/>
      <c r="B43" s="20">
        <v>5002797</v>
      </c>
      <c r="C43" s="20" t="s">
        <v>2079</v>
      </c>
      <c r="D43" s="20">
        <v>3000284</v>
      </c>
      <c r="E43" s="20" t="s">
        <v>2058</v>
      </c>
      <c r="F43" s="20">
        <v>83</v>
      </c>
      <c r="G43" s="20" t="s">
        <v>2066</v>
      </c>
      <c r="H43" s="20">
        <v>461</v>
      </c>
      <c r="I43" s="20" t="s">
        <v>226</v>
      </c>
      <c r="J43" s="20">
        <v>461</v>
      </c>
      <c r="K43" s="20" t="s">
        <v>367</v>
      </c>
      <c r="L43" s="66">
        <v>0.9474729999999999</v>
      </c>
      <c r="M43" s="67">
        <v>0.93925800000000004</v>
      </c>
      <c r="N43" s="68">
        <v>0.93879009709689853</v>
      </c>
      <c r="O43" s="67">
        <v>10000</v>
      </c>
      <c r="P43" s="68">
        <v>200</v>
      </c>
    </row>
    <row r="44" spans="1:16" ht="51" x14ac:dyDescent="0.25">
      <c r="A44" s="18"/>
      <c r="B44" s="20">
        <v>5002797</v>
      </c>
      <c r="C44" s="20" t="s">
        <v>2079</v>
      </c>
      <c r="D44" s="20">
        <v>3000284</v>
      </c>
      <c r="E44" s="20" t="s">
        <v>2058</v>
      </c>
      <c r="F44" s="20">
        <v>83</v>
      </c>
      <c r="G44" s="20" t="s">
        <v>2066</v>
      </c>
      <c r="H44" s="20">
        <v>462</v>
      </c>
      <c r="I44" s="20" t="s">
        <v>227</v>
      </c>
      <c r="J44" s="20">
        <v>462</v>
      </c>
      <c r="K44" s="20" t="s">
        <v>368</v>
      </c>
      <c r="L44" s="66">
        <v>9.8099999999999993E-3</v>
      </c>
      <c r="M44" s="67">
        <v>0</v>
      </c>
      <c r="N44" s="68">
        <v>0</v>
      </c>
      <c r="O44" s="67">
        <v>2</v>
      </c>
      <c r="P44" s="68">
        <v>2</v>
      </c>
    </row>
    <row r="45" spans="1:16" ht="51" x14ac:dyDescent="0.25">
      <c r="A45" s="18"/>
      <c r="B45" s="20">
        <v>5002797</v>
      </c>
      <c r="C45" s="20" t="s">
        <v>2079</v>
      </c>
      <c r="D45" s="20">
        <v>3000284</v>
      </c>
      <c r="E45" s="20" t="s">
        <v>2058</v>
      </c>
      <c r="F45" s="20">
        <v>83</v>
      </c>
      <c r="G45" s="20" t="s">
        <v>2066</v>
      </c>
      <c r="H45" s="20">
        <v>463</v>
      </c>
      <c r="I45" s="20" t="s">
        <v>228</v>
      </c>
      <c r="J45" s="20">
        <v>463</v>
      </c>
      <c r="K45" s="20" t="s">
        <v>369</v>
      </c>
      <c r="L45" s="66">
        <v>0.14640900000000001</v>
      </c>
      <c r="M45" s="67">
        <v>0.14397799999999999</v>
      </c>
      <c r="N45" s="68">
        <v>0.14370488296844997</v>
      </c>
      <c r="O45" s="67">
        <v>414</v>
      </c>
      <c r="P45" s="68">
        <v>468</v>
      </c>
    </row>
    <row r="46" spans="1:16" ht="51" x14ac:dyDescent="0.25">
      <c r="A46" s="18"/>
      <c r="B46" s="20">
        <v>5002797</v>
      </c>
      <c r="C46" s="20" t="s">
        <v>2079</v>
      </c>
      <c r="D46" s="20">
        <v>3000284</v>
      </c>
      <c r="E46" s="20" t="s">
        <v>2058</v>
      </c>
      <c r="F46" s="20">
        <v>83</v>
      </c>
      <c r="G46" s="20" t="s">
        <v>2066</v>
      </c>
      <c r="H46" s="20">
        <v>464</v>
      </c>
      <c r="I46" s="20" t="s">
        <v>229</v>
      </c>
      <c r="J46" s="20">
        <v>464</v>
      </c>
      <c r="K46" s="20" t="s">
        <v>370</v>
      </c>
      <c r="L46" s="66">
        <v>4.3950000000000003E-2</v>
      </c>
      <c r="M46" s="67">
        <v>4.3949999999999996E-2</v>
      </c>
      <c r="N46" s="68">
        <v>4.3949399841949344E-2</v>
      </c>
      <c r="O46" s="67">
        <v>144</v>
      </c>
      <c r="P46" s="68">
        <v>168</v>
      </c>
    </row>
    <row r="47" spans="1:16" ht="51" x14ac:dyDescent="0.25">
      <c r="A47" s="18"/>
      <c r="B47" s="20">
        <v>5002825</v>
      </c>
      <c r="C47" s="20" t="s">
        <v>2080</v>
      </c>
      <c r="D47" s="20">
        <v>3000290</v>
      </c>
      <c r="E47" s="20" t="s">
        <v>2062</v>
      </c>
      <c r="F47" s="20">
        <v>83</v>
      </c>
      <c r="G47" s="20" t="s">
        <v>2066</v>
      </c>
      <c r="H47" s="20">
        <v>11</v>
      </c>
      <c r="I47" s="20" t="s">
        <v>109</v>
      </c>
      <c r="J47" s="20">
        <v>11</v>
      </c>
      <c r="K47" s="20" t="s">
        <v>341</v>
      </c>
      <c r="L47" s="66">
        <v>1.1787639999999999</v>
      </c>
      <c r="M47" s="67">
        <v>0.57717499999999999</v>
      </c>
      <c r="N47" s="68">
        <v>0.56924915197305381</v>
      </c>
      <c r="O47" s="67">
        <v>403200</v>
      </c>
      <c r="P47" s="68">
        <v>182000</v>
      </c>
    </row>
    <row r="48" spans="1:16" ht="89.25" x14ac:dyDescent="0.25">
      <c r="A48" s="18"/>
      <c r="B48" s="20">
        <v>5002825</v>
      </c>
      <c r="C48" s="20" t="s">
        <v>2080</v>
      </c>
      <c r="D48" s="20">
        <v>3000290</v>
      </c>
      <c r="E48" s="20" t="s">
        <v>2062</v>
      </c>
      <c r="F48" s="20">
        <v>83</v>
      </c>
      <c r="G48" s="20" t="s">
        <v>2066</v>
      </c>
      <c r="H48" s="20">
        <v>11</v>
      </c>
      <c r="I48" s="20" t="s">
        <v>109</v>
      </c>
      <c r="J48" s="20">
        <v>124</v>
      </c>
      <c r="K48" s="20" t="s">
        <v>342</v>
      </c>
      <c r="L48" s="66">
        <v>0.74040400000000006</v>
      </c>
      <c r="M48" s="67">
        <v>4.6080000000000001E-3</v>
      </c>
      <c r="N48" s="68">
        <v>4.0608001872897148E-3</v>
      </c>
      <c r="O48" s="67">
        <v>2</v>
      </c>
      <c r="P48" s="68">
        <v>2</v>
      </c>
    </row>
    <row r="49" spans="1:16" ht="63.75" x14ac:dyDescent="0.25">
      <c r="A49" s="18"/>
      <c r="B49" s="20">
        <v>5002825</v>
      </c>
      <c r="C49" s="20" t="s">
        <v>2080</v>
      </c>
      <c r="D49" s="20">
        <v>3000290</v>
      </c>
      <c r="E49" s="20" t="s">
        <v>2062</v>
      </c>
      <c r="F49" s="20">
        <v>83</v>
      </c>
      <c r="G49" s="20" t="s">
        <v>2066</v>
      </c>
      <c r="H49" s="20">
        <v>137</v>
      </c>
      <c r="I49" s="20" t="s">
        <v>144</v>
      </c>
      <c r="J49" s="20">
        <v>137</v>
      </c>
      <c r="K49" s="20" t="s">
        <v>345</v>
      </c>
      <c r="L49" s="66">
        <v>3.1024549999999995</v>
      </c>
      <c r="M49" s="67">
        <v>3.3942209999999999</v>
      </c>
      <c r="N49" s="68">
        <v>3.3875337280446409</v>
      </c>
      <c r="O49" s="67">
        <v>908830</v>
      </c>
      <c r="P49" s="68">
        <v>998888</v>
      </c>
    </row>
    <row r="50" spans="1:16" ht="51" x14ac:dyDescent="0.25">
      <c r="A50" s="18"/>
      <c r="B50" s="20">
        <v>5002825</v>
      </c>
      <c r="C50" s="20" t="s">
        <v>2080</v>
      </c>
      <c r="D50" s="20">
        <v>3000290</v>
      </c>
      <c r="E50" s="20" t="s">
        <v>2062</v>
      </c>
      <c r="F50" s="20">
        <v>83</v>
      </c>
      <c r="G50" s="20" t="s">
        <v>2066</v>
      </c>
      <c r="H50" s="20">
        <v>440</v>
      </c>
      <c r="I50" s="20" t="s">
        <v>205</v>
      </c>
      <c r="J50" s="20">
        <v>440</v>
      </c>
      <c r="K50" s="20" t="s">
        <v>346</v>
      </c>
      <c r="L50" s="66">
        <v>7.0000000000000001E-3</v>
      </c>
      <c r="M50" s="67">
        <v>7.0000000000000001E-3</v>
      </c>
      <c r="N50" s="68">
        <v>6.9550001644529402E-3</v>
      </c>
      <c r="O50" s="67">
        <v>2000</v>
      </c>
      <c r="P50" s="68">
        <v>1204</v>
      </c>
    </row>
    <row r="51" spans="1:16" ht="51" x14ac:dyDescent="0.25">
      <c r="A51" s="18"/>
      <c r="B51" s="20">
        <v>5002825</v>
      </c>
      <c r="C51" s="20" t="s">
        <v>2080</v>
      </c>
      <c r="D51" s="20">
        <v>3000290</v>
      </c>
      <c r="E51" s="20" t="s">
        <v>2062</v>
      </c>
      <c r="F51" s="20">
        <v>83</v>
      </c>
      <c r="G51" s="20" t="s">
        <v>2066</v>
      </c>
      <c r="H51" s="20">
        <v>441</v>
      </c>
      <c r="I51" s="20" t="s">
        <v>206</v>
      </c>
      <c r="J51" s="20">
        <v>441</v>
      </c>
      <c r="K51" s="20" t="s">
        <v>347</v>
      </c>
      <c r="L51" s="66">
        <v>5.8500000000000002E-3</v>
      </c>
      <c r="M51" s="67">
        <v>5.3349999999999995E-3</v>
      </c>
      <c r="N51" s="68">
        <v>5.3285002650227398E-3</v>
      </c>
      <c r="O51" s="67">
        <v>324</v>
      </c>
      <c r="P51" s="68">
        <v>324</v>
      </c>
    </row>
    <row r="52" spans="1:16" ht="51" x14ac:dyDescent="0.25">
      <c r="A52" s="18"/>
      <c r="B52" s="20">
        <v>5002825</v>
      </c>
      <c r="C52" s="20" t="s">
        <v>2080</v>
      </c>
      <c r="D52" s="20">
        <v>3000290</v>
      </c>
      <c r="E52" s="20" t="s">
        <v>2062</v>
      </c>
      <c r="F52" s="20">
        <v>83</v>
      </c>
      <c r="G52" s="20" t="s">
        <v>2066</v>
      </c>
      <c r="H52" s="20">
        <v>442</v>
      </c>
      <c r="I52" s="20" t="s">
        <v>207</v>
      </c>
      <c r="J52" s="20">
        <v>442</v>
      </c>
      <c r="K52" s="20" t="s">
        <v>348</v>
      </c>
      <c r="L52" s="66">
        <v>0</v>
      </c>
      <c r="M52" s="67">
        <v>5.0000000000000002E-5</v>
      </c>
      <c r="N52" s="68">
        <v>4.9999998736893758E-5</v>
      </c>
      <c r="O52" s="67">
        <v>114</v>
      </c>
      <c r="P52" s="68">
        <v>0</v>
      </c>
    </row>
    <row r="53" spans="1:16" ht="51" x14ac:dyDescent="0.25">
      <c r="A53" s="18"/>
      <c r="B53" s="20">
        <v>5002825</v>
      </c>
      <c r="C53" s="20" t="s">
        <v>2080</v>
      </c>
      <c r="D53" s="20">
        <v>3000290</v>
      </c>
      <c r="E53" s="20" t="s">
        <v>2062</v>
      </c>
      <c r="F53" s="20">
        <v>83</v>
      </c>
      <c r="G53" s="20" t="s">
        <v>2066</v>
      </c>
      <c r="H53" s="20">
        <v>446</v>
      </c>
      <c r="I53" s="20" t="s">
        <v>211</v>
      </c>
      <c r="J53" s="20">
        <v>446</v>
      </c>
      <c r="K53" s="20" t="s">
        <v>352</v>
      </c>
      <c r="L53" s="66">
        <v>1.1899999999999999E-2</v>
      </c>
      <c r="M53" s="67">
        <v>1.1899999999999999E-2</v>
      </c>
      <c r="N53" s="68">
        <v>1.1899400036782026E-2</v>
      </c>
      <c r="O53" s="67">
        <v>9000</v>
      </c>
      <c r="P53" s="68">
        <v>8898</v>
      </c>
    </row>
    <row r="54" spans="1:16" ht="51" x14ac:dyDescent="0.25">
      <c r="A54" s="18"/>
      <c r="B54" s="20">
        <v>5002825</v>
      </c>
      <c r="C54" s="20" t="s">
        <v>2080</v>
      </c>
      <c r="D54" s="20">
        <v>3000290</v>
      </c>
      <c r="E54" s="20" t="s">
        <v>2062</v>
      </c>
      <c r="F54" s="20">
        <v>83</v>
      </c>
      <c r="G54" s="20" t="s">
        <v>2066</v>
      </c>
      <c r="H54" s="20">
        <v>447</v>
      </c>
      <c r="I54" s="20" t="s">
        <v>212</v>
      </c>
      <c r="J54" s="20">
        <v>447</v>
      </c>
      <c r="K54" s="20" t="s">
        <v>353</v>
      </c>
      <c r="L54" s="66">
        <v>3.0526000000000001E-2</v>
      </c>
      <c r="M54" s="67">
        <v>2.4000000000000002E-3</v>
      </c>
      <c r="N54" s="68">
        <v>2.4000000121304765E-3</v>
      </c>
      <c r="O54" s="67">
        <v>400</v>
      </c>
      <c r="P54" s="68">
        <v>400</v>
      </c>
    </row>
    <row r="55" spans="1:16" ht="51" x14ac:dyDescent="0.25">
      <c r="A55" s="18"/>
      <c r="B55" s="20">
        <v>5002825</v>
      </c>
      <c r="C55" s="20" t="s">
        <v>2080</v>
      </c>
      <c r="D55" s="20">
        <v>3000290</v>
      </c>
      <c r="E55" s="20" t="s">
        <v>2062</v>
      </c>
      <c r="F55" s="20">
        <v>83</v>
      </c>
      <c r="G55" s="20" t="s">
        <v>2066</v>
      </c>
      <c r="H55" s="20">
        <v>448</v>
      </c>
      <c r="I55" s="20" t="s">
        <v>213</v>
      </c>
      <c r="J55" s="20">
        <v>448</v>
      </c>
      <c r="K55" s="20" t="s">
        <v>354</v>
      </c>
      <c r="L55" s="66">
        <v>1.5200000000000002E-2</v>
      </c>
      <c r="M55" s="67">
        <v>1.5199999999999998E-2</v>
      </c>
      <c r="N55" s="68">
        <v>1.4134800087049371E-2</v>
      </c>
      <c r="O55" s="67">
        <v>4595</v>
      </c>
      <c r="P55" s="68">
        <v>6129</v>
      </c>
    </row>
    <row r="56" spans="1:16" ht="51" x14ac:dyDescent="0.25">
      <c r="A56" s="18"/>
      <c r="B56" s="20">
        <v>5002825</v>
      </c>
      <c r="C56" s="20" t="s">
        <v>2080</v>
      </c>
      <c r="D56" s="20">
        <v>3000290</v>
      </c>
      <c r="E56" s="20" t="s">
        <v>2062</v>
      </c>
      <c r="F56" s="20">
        <v>83</v>
      </c>
      <c r="G56" s="20" t="s">
        <v>2066</v>
      </c>
      <c r="H56" s="20">
        <v>450</v>
      </c>
      <c r="I56" s="20" t="s">
        <v>215</v>
      </c>
      <c r="J56" s="20">
        <v>450</v>
      </c>
      <c r="K56" s="20" t="s">
        <v>356</v>
      </c>
      <c r="L56" s="66">
        <v>0.231404</v>
      </c>
      <c r="M56" s="67">
        <v>0.22690299999999999</v>
      </c>
      <c r="N56" s="68">
        <v>0.22651815961580724</v>
      </c>
      <c r="O56" s="67">
        <v>6640</v>
      </c>
      <c r="P56" s="68">
        <v>6166</v>
      </c>
    </row>
    <row r="57" spans="1:16" ht="51" x14ac:dyDescent="0.25">
      <c r="A57" s="18"/>
      <c r="B57" s="20">
        <v>5002825</v>
      </c>
      <c r="C57" s="20" t="s">
        <v>2080</v>
      </c>
      <c r="D57" s="20">
        <v>3000290</v>
      </c>
      <c r="E57" s="20" t="s">
        <v>2062</v>
      </c>
      <c r="F57" s="20">
        <v>83</v>
      </c>
      <c r="G57" s="20" t="s">
        <v>2066</v>
      </c>
      <c r="H57" s="20">
        <v>452</v>
      </c>
      <c r="I57" s="20" t="s">
        <v>217</v>
      </c>
      <c r="J57" s="20">
        <v>452</v>
      </c>
      <c r="K57" s="20" t="s">
        <v>358</v>
      </c>
      <c r="L57" s="66">
        <v>1E-3</v>
      </c>
      <c r="M57" s="67">
        <v>1E-3</v>
      </c>
      <c r="N57" s="68">
        <v>1.0000000474974513E-3</v>
      </c>
      <c r="O57" s="67">
        <v>93</v>
      </c>
      <c r="P57" s="68">
        <v>93</v>
      </c>
    </row>
    <row r="58" spans="1:16" ht="51" x14ac:dyDescent="0.25">
      <c r="A58" s="18"/>
      <c r="B58" s="20">
        <v>5002825</v>
      </c>
      <c r="C58" s="20" t="s">
        <v>2080</v>
      </c>
      <c r="D58" s="20">
        <v>3000290</v>
      </c>
      <c r="E58" s="20" t="s">
        <v>2062</v>
      </c>
      <c r="F58" s="20">
        <v>83</v>
      </c>
      <c r="G58" s="20" t="s">
        <v>2066</v>
      </c>
      <c r="H58" s="20">
        <v>461</v>
      </c>
      <c r="I58" s="20" t="s">
        <v>226</v>
      </c>
      <c r="J58" s="20">
        <v>461</v>
      </c>
      <c r="K58" s="20" t="s">
        <v>367</v>
      </c>
      <c r="L58" s="66">
        <v>1.1000000000000001E-3</v>
      </c>
      <c r="M58" s="67">
        <v>1.1000000000000001E-3</v>
      </c>
      <c r="N58" s="68">
        <v>9.7730002016760409E-4</v>
      </c>
      <c r="O58" s="67">
        <v>750</v>
      </c>
      <c r="P58" s="68">
        <v>750</v>
      </c>
    </row>
    <row r="59" spans="1:16" ht="51" x14ac:dyDescent="0.25">
      <c r="A59" s="18"/>
      <c r="B59" s="20">
        <v>5002825</v>
      </c>
      <c r="C59" s="20" t="s">
        <v>2080</v>
      </c>
      <c r="D59" s="20">
        <v>3000290</v>
      </c>
      <c r="E59" s="20" t="s">
        <v>2062</v>
      </c>
      <c r="F59" s="20">
        <v>83</v>
      </c>
      <c r="G59" s="20" t="s">
        <v>2066</v>
      </c>
      <c r="H59" s="20">
        <v>463</v>
      </c>
      <c r="I59" s="20" t="s">
        <v>228</v>
      </c>
      <c r="J59" s="20">
        <v>463</v>
      </c>
      <c r="K59" s="20" t="s">
        <v>369</v>
      </c>
      <c r="L59" s="66">
        <v>1.856E-2</v>
      </c>
      <c r="M59" s="67">
        <v>1.856E-2</v>
      </c>
      <c r="N59" s="68">
        <v>1.8560000113211572E-2</v>
      </c>
      <c r="O59" s="67">
        <v>16300</v>
      </c>
      <c r="P59" s="68">
        <v>16300</v>
      </c>
    </row>
    <row r="60" spans="1:16" ht="51.75" thickBot="1" x14ac:dyDescent="0.3">
      <c r="A60" s="25"/>
      <c r="B60" s="27">
        <v>5002825</v>
      </c>
      <c r="C60" s="27" t="s">
        <v>2080</v>
      </c>
      <c r="D60" s="27">
        <v>3000290</v>
      </c>
      <c r="E60" s="27" t="s">
        <v>2062</v>
      </c>
      <c r="F60" s="27">
        <v>83</v>
      </c>
      <c r="G60" s="27" t="s">
        <v>2066</v>
      </c>
      <c r="H60" s="27">
        <v>464</v>
      </c>
      <c r="I60" s="27" t="s">
        <v>229</v>
      </c>
      <c r="J60" s="27">
        <v>464</v>
      </c>
      <c r="K60" s="27" t="s">
        <v>370</v>
      </c>
      <c r="L60" s="69">
        <v>1.0328790000000001</v>
      </c>
      <c r="M60" s="70">
        <v>1.0322070000000001</v>
      </c>
      <c r="N60" s="71">
        <v>1.0262125416193157</v>
      </c>
      <c r="O60" s="70">
        <v>1171200</v>
      </c>
      <c r="P60" s="71">
        <v>1145380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106</v>
      </c>
      <c r="B1" s="48" t="s">
        <v>232</v>
      </c>
      <c r="C1" s="47" t="s">
        <v>65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2083</v>
      </c>
      <c r="L2" s="1" t="s">
        <v>2106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121.23649900000001</v>
      </c>
      <c r="E6" s="15">
        <f ca="1">SUM(E7:OFFSET(E7,50,0))</f>
        <v>128.554811</v>
      </c>
      <c r="F6" s="15">
        <f ca="1">SUM(F7:OFFSET(F7,50,0))</f>
        <v>127.12607724239882</v>
      </c>
      <c r="G6" s="15">
        <f ca="1">SUM(G7:OFFSET(G7,50,0))</f>
        <v>53.173341371149895</v>
      </c>
      <c r="H6" s="15">
        <f ca="1">SUM(H7:OFFSET(H7,50,0))</f>
        <v>73.952735871248919</v>
      </c>
      <c r="I6" s="16">
        <f ca="1">IFERROR(G6/E6,0)</f>
        <v>0.41362389285570877</v>
      </c>
      <c r="J6" s="17">
        <f ca="1">IFERROR(SUM(G6,H6)/E6,0)</f>
        <v>0.98888618989450983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0.42900000000000005</v>
      </c>
      <c r="E7" s="22">
        <v>0.54705500000000007</v>
      </c>
      <c r="F7" s="22">
        <f t="shared" ref="F7:F31" si="0">SUM(G7,H7)</f>
        <v>0.54660979286200018</v>
      </c>
      <c r="G7" s="22">
        <v>0.2250355063843017</v>
      </c>
      <c r="H7" s="22">
        <v>0.32157428647769848</v>
      </c>
      <c r="I7" s="23">
        <f t="shared" ref="I7:I31" si="1">IFERROR(G7/E7,0)</f>
        <v>0.41135810180749954</v>
      </c>
      <c r="J7" s="24">
        <f t="shared" ref="J7:J31" si="2">IFERROR(SUM(G7,H7)/E7,0)</f>
        <v>0.99918617481240479</v>
      </c>
      <c r="K7" s="5"/>
      <c r="L7" t="s">
        <v>267</v>
      </c>
      <c r="M7" s="6">
        <v>2.6329141936948872</v>
      </c>
      <c r="N7" s="72">
        <v>0.99996968990240298</v>
      </c>
    </row>
    <row r="8" spans="1:14" x14ac:dyDescent="0.25">
      <c r="A8" s="18"/>
      <c r="B8" s="51">
        <v>2</v>
      </c>
      <c r="C8" s="20" t="s">
        <v>245</v>
      </c>
      <c r="D8" s="21">
        <v>4.4284100000000004</v>
      </c>
      <c r="E8" s="22">
        <v>4.8344320000000005</v>
      </c>
      <c r="F8" s="22">
        <f t="shared" si="0"/>
        <v>4.8334531640612113</v>
      </c>
      <c r="G8" s="22">
        <v>2.2651980040536728</v>
      </c>
      <c r="H8" s="22">
        <v>2.5682551600075385</v>
      </c>
      <c r="I8" s="23">
        <f t="shared" si="1"/>
        <v>0.4685551485787105</v>
      </c>
      <c r="J8" s="24">
        <f t="shared" si="2"/>
        <v>0.99979752824348567</v>
      </c>
      <c r="K8" s="5"/>
      <c r="L8" t="s">
        <v>262</v>
      </c>
      <c r="M8" s="6">
        <v>1.5428209274705296</v>
      </c>
      <c r="N8" s="72">
        <v>0.99996236093078572</v>
      </c>
    </row>
    <row r="9" spans="1:14" x14ac:dyDescent="0.25">
      <c r="A9" s="18"/>
      <c r="B9" s="51">
        <v>3</v>
      </c>
      <c r="C9" s="20" t="s">
        <v>246</v>
      </c>
      <c r="D9" s="21">
        <v>0.78934099999999996</v>
      </c>
      <c r="E9" s="22">
        <v>0.98953300000000011</v>
      </c>
      <c r="F9" s="22">
        <f t="shared" si="0"/>
        <v>0.90741226481623016</v>
      </c>
      <c r="G9" s="22">
        <v>0.38465840672142804</v>
      </c>
      <c r="H9" s="22">
        <v>0.52275385809480213</v>
      </c>
      <c r="I9" s="23">
        <f t="shared" si="1"/>
        <v>0.38872721447534142</v>
      </c>
      <c r="J9" s="24">
        <f t="shared" si="2"/>
        <v>0.91701061492262514</v>
      </c>
      <c r="K9" s="5"/>
      <c r="L9" t="s">
        <v>266</v>
      </c>
      <c r="M9" s="6">
        <v>1.1995720993727446</v>
      </c>
      <c r="N9" s="72">
        <v>0.99994256562817097</v>
      </c>
    </row>
    <row r="10" spans="1:14" x14ac:dyDescent="0.25">
      <c r="A10" s="18"/>
      <c r="B10" s="51">
        <v>4</v>
      </c>
      <c r="C10" s="20" t="s">
        <v>247</v>
      </c>
      <c r="D10" s="21">
        <v>5.6794569999999984</v>
      </c>
      <c r="E10" s="22">
        <v>6.2738299999999994</v>
      </c>
      <c r="F10" s="22">
        <f t="shared" si="0"/>
        <v>6.231889533388312</v>
      </c>
      <c r="G10" s="22">
        <v>2.7990562315826537</v>
      </c>
      <c r="H10" s="22">
        <v>3.4328333018056583</v>
      </c>
      <c r="I10" s="23">
        <f t="shared" si="1"/>
        <v>0.4461479242476532</v>
      </c>
      <c r="J10" s="24">
        <f t="shared" si="2"/>
        <v>0.99331501385729493</v>
      </c>
      <c r="K10" s="5"/>
      <c r="L10" t="s">
        <v>245</v>
      </c>
      <c r="M10" s="6">
        <v>4.8334531640612113</v>
      </c>
      <c r="N10" s="72">
        <v>0.99979752824348567</v>
      </c>
    </row>
    <row r="11" spans="1:14" x14ac:dyDescent="0.25">
      <c r="A11" s="18"/>
      <c r="B11" s="51">
        <v>5</v>
      </c>
      <c r="C11" s="20" t="s">
        <v>248</v>
      </c>
      <c r="D11" s="21">
        <v>1.332209</v>
      </c>
      <c r="E11" s="22">
        <v>1.484423</v>
      </c>
      <c r="F11" s="22">
        <f t="shared" si="0"/>
        <v>1.4642073688713424</v>
      </c>
      <c r="G11" s="22">
        <v>0.63668125496951689</v>
      </c>
      <c r="H11" s="22">
        <v>0.82752611390182551</v>
      </c>
      <c r="I11" s="23">
        <f t="shared" si="1"/>
        <v>0.42890823907303838</v>
      </c>
      <c r="J11" s="24">
        <f t="shared" si="2"/>
        <v>0.98638148888244281</v>
      </c>
      <c r="K11" s="5"/>
      <c r="L11" t="s">
        <v>260</v>
      </c>
      <c r="M11" s="6">
        <v>0.33943781504058279</v>
      </c>
      <c r="N11" s="72">
        <v>0.99974027037865387</v>
      </c>
    </row>
    <row r="12" spans="1:14" x14ac:dyDescent="0.25">
      <c r="A12" s="18"/>
      <c r="B12" s="51">
        <v>6</v>
      </c>
      <c r="C12" s="20" t="s">
        <v>249</v>
      </c>
      <c r="D12" s="21">
        <v>2.7295589999999996</v>
      </c>
      <c r="E12" s="22">
        <v>3.0736349999999999</v>
      </c>
      <c r="F12" s="22">
        <f t="shared" si="0"/>
        <v>3.0702892284762155</v>
      </c>
      <c r="G12" s="22">
        <v>1.8949595929607312</v>
      </c>
      <c r="H12" s="22">
        <v>1.1753296355154843</v>
      </c>
      <c r="I12" s="23">
        <f t="shared" si="1"/>
        <v>0.61652069714222124</v>
      </c>
      <c r="J12" s="24">
        <f t="shared" si="2"/>
        <v>0.998911461014797</v>
      </c>
      <c r="K12" s="5"/>
      <c r="L12" t="s">
        <v>268</v>
      </c>
      <c r="M12" s="6">
        <v>1.714071268121188</v>
      </c>
      <c r="N12" s="72">
        <v>0.99966539319870173</v>
      </c>
    </row>
    <row r="13" spans="1:14" x14ac:dyDescent="0.25">
      <c r="A13" s="18"/>
      <c r="B13" s="51">
        <v>7</v>
      </c>
      <c r="C13" s="20" t="s">
        <v>250</v>
      </c>
      <c r="D13" s="21">
        <v>5.3689330000000002</v>
      </c>
      <c r="E13" s="22">
        <v>5.7939940000000014</v>
      </c>
      <c r="F13" s="22">
        <f t="shared" si="0"/>
        <v>5.7666246339213103</v>
      </c>
      <c r="G13" s="22">
        <v>2.4180153237830382</v>
      </c>
      <c r="H13" s="22">
        <v>3.3486093101382721</v>
      </c>
      <c r="I13" s="23">
        <f t="shared" si="1"/>
        <v>0.41733134756146412</v>
      </c>
      <c r="J13" s="24">
        <f t="shared" si="2"/>
        <v>0.99527625225730454</v>
      </c>
      <c r="K13" s="5"/>
      <c r="L13" t="s">
        <v>254</v>
      </c>
      <c r="M13" s="6">
        <v>3.1756212440004674</v>
      </c>
      <c r="N13" s="72">
        <v>0.99940715876150232</v>
      </c>
    </row>
    <row r="14" spans="1:14" x14ac:dyDescent="0.25">
      <c r="A14" s="18"/>
      <c r="B14" s="51">
        <v>8</v>
      </c>
      <c r="C14" s="20" t="s">
        <v>251</v>
      </c>
      <c r="D14" s="21">
        <v>3.0897139999999998</v>
      </c>
      <c r="E14" s="22">
        <v>3.4592239999999994</v>
      </c>
      <c r="F14" s="22">
        <f t="shared" si="0"/>
        <v>3.4412140553411579</v>
      </c>
      <c r="G14" s="22">
        <v>1.4495193447655765</v>
      </c>
      <c r="H14" s="22">
        <v>1.9916947105755816</v>
      </c>
      <c r="I14" s="23">
        <f t="shared" si="1"/>
        <v>0.41903020583968448</v>
      </c>
      <c r="J14" s="24">
        <f t="shared" si="2"/>
        <v>0.99479364601458553</v>
      </c>
      <c r="K14" s="5"/>
      <c r="L14" t="s">
        <v>244</v>
      </c>
      <c r="M14" s="6">
        <v>0.54660979286200018</v>
      </c>
      <c r="N14" s="72">
        <v>0.99918617481240479</v>
      </c>
    </row>
    <row r="15" spans="1:14" x14ac:dyDescent="0.25">
      <c r="A15" s="18"/>
      <c r="B15" s="51">
        <v>9</v>
      </c>
      <c r="C15" s="20" t="s">
        <v>252</v>
      </c>
      <c r="D15" s="21">
        <v>0.68113800000000002</v>
      </c>
      <c r="E15" s="22">
        <v>0.72891700000000004</v>
      </c>
      <c r="F15" s="22">
        <f t="shared" si="0"/>
        <v>0.72428024506371003</v>
      </c>
      <c r="G15" s="22">
        <v>0.30779626572621055</v>
      </c>
      <c r="H15" s="22">
        <v>0.41648397933749948</v>
      </c>
      <c r="I15" s="23">
        <f t="shared" si="1"/>
        <v>0.42226517659241114</v>
      </c>
      <c r="J15" s="24">
        <f t="shared" si="2"/>
        <v>0.99363884374175659</v>
      </c>
      <c r="K15" s="5"/>
      <c r="L15" t="s">
        <v>249</v>
      </c>
      <c r="M15" s="6">
        <v>3.0702892284762155</v>
      </c>
      <c r="N15" s="72">
        <v>0.998911461014797</v>
      </c>
    </row>
    <row r="16" spans="1:14" x14ac:dyDescent="0.25">
      <c r="A16" s="18"/>
      <c r="B16" s="51">
        <v>10</v>
      </c>
      <c r="C16" s="20" t="s">
        <v>253</v>
      </c>
      <c r="D16" s="21">
        <v>0.72195900000000002</v>
      </c>
      <c r="E16" s="22">
        <v>0.81803000000000015</v>
      </c>
      <c r="F16" s="22">
        <f t="shared" si="0"/>
        <v>0.77965215403764887</v>
      </c>
      <c r="G16" s="22">
        <v>0.42949653763207607</v>
      </c>
      <c r="H16" s="22">
        <v>0.3501556164055728</v>
      </c>
      <c r="I16" s="23">
        <f t="shared" si="1"/>
        <v>0.52503763631171962</v>
      </c>
      <c r="J16" s="24">
        <f t="shared" si="2"/>
        <v>0.9530850384920464</v>
      </c>
      <c r="K16" s="5"/>
      <c r="L16" t="s">
        <v>263</v>
      </c>
      <c r="M16" s="6">
        <v>5.5429400624729581</v>
      </c>
      <c r="N16" s="72">
        <v>0.99857230584295564</v>
      </c>
    </row>
    <row r="17" spans="1:14" x14ac:dyDescent="0.25">
      <c r="A17" s="18"/>
      <c r="B17" s="51">
        <v>11</v>
      </c>
      <c r="C17" s="20" t="s">
        <v>254</v>
      </c>
      <c r="D17" s="21">
        <v>2.8959970000000004</v>
      </c>
      <c r="E17" s="22">
        <v>3.177505</v>
      </c>
      <c r="F17" s="22">
        <f t="shared" si="0"/>
        <v>3.1756212440004674</v>
      </c>
      <c r="G17" s="22">
        <v>1.4771833842532942</v>
      </c>
      <c r="H17" s="22">
        <v>1.6984378597471732</v>
      </c>
      <c r="I17" s="23">
        <f t="shared" si="1"/>
        <v>0.46488782370233694</v>
      </c>
      <c r="J17" s="24">
        <f t="shared" si="2"/>
        <v>0.99940715876150232</v>
      </c>
      <c r="K17" s="5"/>
      <c r="L17" t="s">
        <v>255</v>
      </c>
      <c r="M17" s="6">
        <v>3.5014634331723755</v>
      </c>
      <c r="N17" s="72">
        <v>0.9974801173265303</v>
      </c>
    </row>
    <row r="18" spans="1:14" x14ac:dyDescent="0.25">
      <c r="A18" s="18"/>
      <c r="B18" s="51">
        <v>12</v>
      </c>
      <c r="C18" s="20" t="s">
        <v>255</v>
      </c>
      <c r="D18" s="21">
        <v>2.8131049999999997</v>
      </c>
      <c r="E18" s="22">
        <v>3.5103090000000003</v>
      </c>
      <c r="F18" s="22">
        <f t="shared" si="0"/>
        <v>3.5014634331723755</v>
      </c>
      <c r="G18" s="22">
        <v>1.3989930361599363</v>
      </c>
      <c r="H18" s="22">
        <v>2.1024703970124392</v>
      </c>
      <c r="I18" s="23">
        <f t="shared" si="1"/>
        <v>0.39853842956843294</v>
      </c>
      <c r="J18" s="24">
        <f t="shared" si="2"/>
        <v>0.9974801173265303</v>
      </c>
      <c r="K18" s="5"/>
      <c r="L18" t="s">
        <v>256</v>
      </c>
      <c r="M18" s="6">
        <v>4.8014167711226037</v>
      </c>
      <c r="N18" s="72">
        <v>0.99695411816205182</v>
      </c>
    </row>
    <row r="19" spans="1:14" x14ac:dyDescent="0.25">
      <c r="A19" s="18"/>
      <c r="B19" s="51">
        <v>13</v>
      </c>
      <c r="C19" s="20" t="s">
        <v>256</v>
      </c>
      <c r="D19" s="21">
        <v>4.3668030000000009</v>
      </c>
      <c r="E19" s="22">
        <v>4.8160860000000003</v>
      </c>
      <c r="F19" s="22">
        <f t="shared" si="0"/>
        <v>4.8014167711226037</v>
      </c>
      <c r="G19" s="22">
        <v>2.121169102640124</v>
      </c>
      <c r="H19" s="22">
        <v>2.6802476684824796</v>
      </c>
      <c r="I19" s="23">
        <f t="shared" si="1"/>
        <v>0.4404342245217639</v>
      </c>
      <c r="J19" s="24">
        <f t="shared" si="2"/>
        <v>0.99695411816205182</v>
      </c>
      <c r="K19" s="5"/>
      <c r="L19" t="s">
        <v>265</v>
      </c>
      <c r="M19" s="6">
        <v>1.7872483389626268</v>
      </c>
      <c r="N19" s="72">
        <v>0.99646148598910389</v>
      </c>
    </row>
    <row r="20" spans="1:14" x14ac:dyDescent="0.25">
      <c r="A20" s="18"/>
      <c r="B20" s="51">
        <v>14</v>
      </c>
      <c r="C20" s="20" t="s">
        <v>257</v>
      </c>
      <c r="D20" s="21">
        <v>2.576085</v>
      </c>
      <c r="E20" s="22">
        <v>2.8991059999999993</v>
      </c>
      <c r="F20" s="22">
        <f t="shared" si="0"/>
        <v>2.8851223729573832</v>
      </c>
      <c r="G20" s="22">
        <v>1.4516755590011599</v>
      </c>
      <c r="H20" s="22">
        <v>1.4334468139562233</v>
      </c>
      <c r="I20" s="23">
        <f t="shared" si="1"/>
        <v>0.50073214259884258</v>
      </c>
      <c r="J20" s="24">
        <f t="shared" si="2"/>
        <v>0.9951765726942664</v>
      </c>
      <c r="K20" s="5"/>
      <c r="L20" t="s">
        <v>250</v>
      </c>
      <c r="M20" s="6">
        <v>5.7666246339213103</v>
      </c>
      <c r="N20" s="72">
        <v>0.99527625225730454</v>
      </c>
    </row>
    <row r="21" spans="1:14" x14ac:dyDescent="0.25">
      <c r="A21" s="18"/>
      <c r="B21" s="51">
        <v>15</v>
      </c>
      <c r="C21" s="20" t="s">
        <v>258</v>
      </c>
      <c r="D21" s="21">
        <v>64.277175</v>
      </c>
      <c r="E21" s="22">
        <v>64.562332999999995</v>
      </c>
      <c r="F21" s="22">
        <f t="shared" si="0"/>
        <v>63.572674052458751</v>
      </c>
      <c r="G21" s="22">
        <v>23.419938244271179</v>
      </c>
      <c r="H21" s="22">
        <v>40.152735808187572</v>
      </c>
      <c r="I21" s="23">
        <f t="shared" si="1"/>
        <v>0.3627492557350922</v>
      </c>
      <c r="J21" s="24">
        <f t="shared" si="2"/>
        <v>0.98467126416356043</v>
      </c>
      <c r="K21" s="5"/>
      <c r="L21" t="s">
        <v>257</v>
      </c>
      <c r="M21" s="6">
        <v>2.8851223729573832</v>
      </c>
      <c r="N21" s="72">
        <v>0.9951765726942664</v>
      </c>
    </row>
    <row r="22" spans="1:14" x14ac:dyDescent="0.25">
      <c r="A22" s="18"/>
      <c r="B22" s="51">
        <v>16</v>
      </c>
      <c r="C22" s="20" t="s">
        <v>259</v>
      </c>
      <c r="D22" s="21">
        <v>2.8143959999999999</v>
      </c>
      <c r="E22" s="22">
        <v>3.2102750000000011</v>
      </c>
      <c r="F22" s="22">
        <f t="shared" si="0"/>
        <v>3.1565201079902181</v>
      </c>
      <c r="G22" s="22">
        <v>1.5246209282922791</v>
      </c>
      <c r="H22" s="22">
        <v>1.631899179697939</v>
      </c>
      <c r="I22" s="23">
        <f t="shared" si="1"/>
        <v>0.47491910452913805</v>
      </c>
      <c r="J22" s="24">
        <f t="shared" si="2"/>
        <v>0.98325536223227517</v>
      </c>
      <c r="K22" s="5"/>
      <c r="L22" t="s">
        <v>251</v>
      </c>
      <c r="M22" s="6">
        <v>3.4412140553411579</v>
      </c>
      <c r="N22" s="72">
        <v>0.99479364601458553</v>
      </c>
    </row>
    <row r="23" spans="1:14" x14ac:dyDescent="0.25">
      <c r="A23" s="18"/>
      <c r="B23" s="51">
        <v>17</v>
      </c>
      <c r="C23" s="20" t="s">
        <v>260</v>
      </c>
      <c r="D23" s="21">
        <v>0.29957699999999998</v>
      </c>
      <c r="E23" s="22">
        <v>0.33952599999999994</v>
      </c>
      <c r="F23" s="22">
        <f t="shared" si="0"/>
        <v>0.33943781504058279</v>
      </c>
      <c r="G23" s="22">
        <v>0.19236065246514045</v>
      </c>
      <c r="H23" s="22">
        <v>0.14707716257544234</v>
      </c>
      <c r="I23" s="23">
        <f t="shared" si="1"/>
        <v>0.56655647127212783</v>
      </c>
      <c r="J23" s="24">
        <f t="shared" si="2"/>
        <v>0.99974027037865387</v>
      </c>
      <c r="K23" s="5"/>
      <c r="L23" t="s">
        <v>252</v>
      </c>
      <c r="M23" s="6">
        <v>0.72428024506371003</v>
      </c>
      <c r="N23" s="72">
        <v>0.99363884374175659</v>
      </c>
    </row>
    <row r="24" spans="1:14" x14ac:dyDescent="0.25">
      <c r="A24" s="18"/>
      <c r="B24" s="51">
        <v>18</v>
      </c>
      <c r="C24" s="20" t="s">
        <v>261</v>
      </c>
      <c r="D24" s="21">
        <v>0.94902100000000011</v>
      </c>
      <c r="E24" s="22">
        <v>1.210026</v>
      </c>
      <c r="F24" s="22">
        <f t="shared" si="0"/>
        <v>1.138437691697618</v>
      </c>
      <c r="G24" s="22">
        <v>0.51227186201140285</v>
      </c>
      <c r="H24" s="22">
        <v>0.62616582968621515</v>
      </c>
      <c r="I24" s="23">
        <f t="shared" si="1"/>
        <v>0.42335607830856758</v>
      </c>
      <c r="J24" s="24">
        <f t="shared" si="2"/>
        <v>0.94083738010391338</v>
      </c>
      <c r="K24" s="5"/>
      <c r="L24" t="s">
        <v>247</v>
      </c>
      <c r="M24" s="6">
        <v>6.231889533388312</v>
      </c>
      <c r="N24" s="72">
        <v>0.99331501385729493</v>
      </c>
    </row>
    <row r="25" spans="1:14" x14ac:dyDescent="0.25">
      <c r="A25" s="18"/>
      <c r="B25" s="51">
        <v>19</v>
      </c>
      <c r="C25" s="20" t="s">
        <v>262</v>
      </c>
      <c r="D25" s="21">
        <v>1.358422</v>
      </c>
      <c r="E25" s="22">
        <v>1.5428789999999999</v>
      </c>
      <c r="F25" s="22">
        <f t="shared" si="0"/>
        <v>1.5428209274705296</v>
      </c>
      <c r="G25" s="22">
        <v>0.73017668048851192</v>
      </c>
      <c r="H25" s="22">
        <v>0.81264424698201765</v>
      </c>
      <c r="I25" s="23">
        <f t="shared" si="1"/>
        <v>0.47325595882017446</v>
      </c>
      <c r="J25" s="24">
        <f t="shared" si="2"/>
        <v>0.99996236093078572</v>
      </c>
      <c r="K25" s="5"/>
      <c r="L25" t="s">
        <v>264</v>
      </c>
      <c r="M25" s="6">
        <v>2.3701844230247389</v>
      </c>
      <c r="N25" s="72">
        <v>0.9908992455222736</v>
      </c>
    </row>
    <row r="26" spans="1:14" x14ac:dyDescent="0.25">
      <c r="A26" s="18"/>
      <c r="B26" s="51">
        <v>20</v>
      </c>
      <c r="C26" s="20" t="s">
        <v>263</v>
      </c>
      <c r="D26" s="21">
        <v>5.028910999999999</v>
      </c>
      <c r="E26" s="22">
        <v>5.5508649999999999</v>
      </c>
      <c r="F26" s="22">
        <f t="shared" si="0"/>
        <v>5.5429400624729581</v>
      </c>
      <c r="G26" s="22">
        <v>3.2040293528356822</v>
      </c>
      <c r="H26" s="22">
        <v>2.3389107096372754</v>
      </c>
      <c r="I26" s="23">
        <f t="shared" si="1"/>
        <v>0.57721262412897489</v>
      </c>
      <c r="J26" s="24">
        <f t="shared" si="2"/>
        <v>0.99857230584295564</v>
      </c>
      <c r="K26" s="5"/>
      <c r="L26" t="s">
        <v>248</v>
      </c>
      <c r="M26" s="6">
        <v>1.4642073688713424</v>
      </c>
      <c r="N26" s="72">
        <v>0.98638148888244281</v>
      </c>
    </row>
    <row r="27" spans="1:14" x14ac:dyDescent="0.25">
      <c r="A27" s="18"/>
      <c r="B27" s="51">
        <v>21</v>
      </c>
      <c r="C27" s="20" t="s">
        <v>264</v>
      </c>
      <c r="D27" s="21">
        <v>2.120886</v>
      </c>
      <c r="E27" s="22">
        <v>2.391953</v>
      </c>
      <c r="F27" s="22">
        <f t="shared" si="0"/>
        <v>2.3701844230247389</v>
      </c>
      <c r="G27" s="22">
        <v>1.1103869369671884</v>
      </c>
      <c r="H27" s="22">
        <v>1.2597974860575505</v>
      </c>
      <c r="I27" s="23">
        <f t="shared" si="1"/>
        <v>0.46421770702316828</v>
      </c>
      <c r="J27" s="24">
        <f t="shared" si="2"/>
        <v>0.9908992455222736</v>
      </c>
      <c r="K27" s="5"/>
      <c r="L27" t="s">
        <v>258</v>
      </c>
      <c r="M27" s="6">
        <v>63.572674052458751</v>
      </c>
      <c r="N27" s="72">
        <v>0.98467126416356043</v>
      </c>
    </row>
    <row r="28" spans="1:14" x14ac:dyDescent="0.25">
      <c r="A28" s="18"/>
      <c r="B28" s="51">
        <v>22</v>
      </c>
      <c r="C28" s="20" t="s">
        <v>265</v>
      </c>
      <c r="D28" s="21">
        <v>1.581696</v>
      </c>
      <c r="E28" s="22">
        <v>1.7935950000000001</v>
      </c>
      <c r="F28" s="22">
        <f t="shared" si="0"/>
        <v>1.7872483389626268</v>
      </c>
      <c r="G28" s="22">
        <v>0.85674414804270782</v>
      </c>
      <c r="H28" s="22">
        <v>0.93050419091991898</v>
      </c>
      <c r="I28" s="23">
        <f t="shared" si="1"/>
        <v>0.47766867550517694</v>
      </c>
      <c r="J28" s="24">
        <f t="shared" si="2"/>
        <v>0.99646148598910389</v>
      </c>
      <c r="K28" s="5"/>
      <c r="L28" t="s">
        <v>259</v>
      </c>
      <c r="M28" s="6">
        <v>3.1565201079902181</v>
      </c>
      <c r="N28" s="72">
        <v>0.98325536223227517</v>
      </c>
    </row>
    <row r="29" spans="1:14" x14ac:dyDescent="0.25">
      <c r="A29" s="18"/>
      <c r="B29" s="51">
        <v>23</v>
      </c>
      <c r="C29" s="20" t="s">
        <v>266</v>
      </c>
      <c r="D29" s="21">
        <v>1.0854050000000002</v>
      </c>
      <c r="E29" s="22">
        <v>1.199641</v>
      </c>
      <c r="F29" s="22">
        <f t="shared" si="0"/>
        <v>1.1995720993727446</v>
      </c>
      <c r="G29" s="22">
        <v>0.50758630502969027</v>
      </c>
      <c r="H29" s="22">
        <v>0.69198579434305429</v>
      </c>
      <c r="I29" s="23">
        <f t="shared" si="1"/>
        <v>0.4231151694796112</v>
      </c>
      <c r="J29" s="24">
        <f t="shared" si="2"/>
        <v>0.99994256562817097</v>
      </c>
      <c r="K29" s="5"/>
      <c r="L29" t="s">
        <v>253</v>
      </c>
      <c r="M29" s="6">
        <v>0.77965215403764887</v>
      </c>
      <c r="N29" s="72">
        <v>0.9530850384920464</v>
      </c>
    </row>
    <row r="30" spans="1:14" x14ac:dyDescent="0.25">
      <c r="A30" s="18"/>
      <c r="B30" s="51">
        <v>24</v>
      </c>
      <c r="C30" s="20" t="s">
        <v>267</v>
      </c>
      <c r="D30" s="21">
        <v>2.3795170000000003</v>
      </c>
      <c r="E30" s="22">
        <v>2.6329939999999996</v>
      </c>
      <c r="F30" s="22">
        <f t="shared" si="0"/>
        <v>2.6329141936948872</v>
      </c>
      <c r="G30" s="22">
        <v>0.90368043270427734</v>
      </c>
      <c r="H30" s="22">
        <v>1.7292337609906099</v>
      </c>
      <c r="I30" s="23">
        <f t="shared" si="1"/>
        <v>0.34321401138942109</v>
      </c>
      <c r="J30" s="24">
        <f t="shared" si="2"/>
        <v>0.99996968990240298</v>
      </c>
      <c r="K30" s="5"/>
      <c r="L30" t="s">
        <v>261</v>
      </c>
      <c r="M30" s="6">
        <v>1.138437691697618</v>
      </c>
      <c r="N30" s="72">
        <v>0.94083738010391338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1.439783</v>
      </c>
      <c r="E31" s="29">
        <v>1.7146450000000002</v>
      </c>
      <c r="F31" s="29">
        <f t="shared" si="0"/>
        <v>1.714071268121188</v>
      </c>
      <c r="G31" s="29">
        <v>0.9521082774081151</v>
      </c>
      <c r="H31" s="29">
        <v>0.76196299071307294</v>
      </c>
      <c r="I31" s="30">
        <f t="shared" si="1"/>
        <v>0.55528011769673313</v>
      </c>
      <c r="J31" s="31">
        <f t="shared" si="2"/>
        <v>0.99966539319870173</v>
      </c>
      <c r="K31" s="5"/>
      <c r="L31" t="s">
        <v>246</v>
      </c>
      <c r="M31" s="6">
        <v>0.90741226481623016</v>
      </c>
      <c r="N31" s="72">
        <v>0.91701061492262514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topLeftCell="A13" workbookViewId="0">
      <selection activeCell="A34" sqref="A34:J3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106</v>
      </c>
      <c r="B1" s="53" t="s">
        <v>232</v>
      </c>
      <c r="C1" s="47" t="s">
        <v>65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2084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121.23649900000001</v>
      </c>
      <c r="E6" s="15">
        <v>128.554811</v>
      </c>
      <c r="F6" s="15">
        <v>127.12607724239882</v>
      </c>
      <c r="G6" s="15">
        <v>53.173341371149895</v>
      </c>
      <c r="H6" s="15">
        <v>73.952735871248919</v>
      </c>
      <c r="I6" s="16">
        <v>0.41362389285570877</v>
      </c>
      <c r="J6" s="17">
        <v>0.98888618989450983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58.558455000000002</v>
      </c>
      <c r="E7" s="36">
        <f ca="1">SUM(E8:OFFSET(E6,MATCH("GOBIERNOS REGIONALES",$A$8:$A$50,0),0))</f>
        <v>59.106758000000013</v>
      </c>
      <c r="F7" s="36">
        <f ca="1">SUM(F8:OFFSET(F6,MATCH("GOBIERNOS REGIONALES",$A$8:$A$50,0),0))</f>
        <v>58.178764869539009</v>
      </c>
      <c r="G7" s="36">
        <f ca="1">SUM(G8:OFFSET(G6,MATCH("GOBIERNOS REGIONALES",$A$8:$A$50,0),0))</f>
        <v>21.16025557424291</v>
      </c>
      <c r="H7" s="36">
        <f ca="1">SUM(H8:OFFSET(H6,MATCH("GOBIERNOS REGIONALES",$A$8:$A$50,0),0))</f>
        <v>37.018509295296099</v>
      </c>
      <c r="I7" s="37">
        <f ca="1">IFERROR(G7/E7,0)</f>
        <v>0.35800061262441268</v>
      </c>
      <c r="J7" s="38">
        <f ca="1">IFERROR(SUM(G7,H7)/E7,0)</f>
        <v>0.98429971187962961</v>
      </c>
      <c r="K7" s="5"/>
    </row>
    <row r="8" spans="1:11" x14ac:dyDescent="0.25">
      <c r="A8" s="18"/>
      <c r="B8" s="19">
        <v>10</v>
      </c>
      <c r="C8" s="20" t="s">
        <v>108</v>
      </c>
      <c r="D8" s="21">
        <v>58.558455000000002</v>
      </c>
      <c r="E8" s="22">
        <v>59.106758000000013</v>
      </c>
      <c r="F8" s="22">
        <f t="shared" ref="F8:F35" si="0">SUM(G8,H8)</f>
        <v>58.178764869539009</v>
      </c>
      <c r="G8" s="22">
        <v>21.16025557424291</v>
      </c>
      <c r="H8" s="22">
        <v>37.018509295296099</v>
      </c>
      <c r="I8" s="23">
        <f t="shared" ref="I8:I35" si="1">IFERROR(G8/E8,0)</f>
        <v>0.35800061262441268</v>
      </c>
      <c r="J8" s="24">
        <f t="shared" ref="J8:J35" si="2">IFERROR(SUM(G8,H8)/E8,0)</f>
        <v>0.98429971187962961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62.678044000000007</v>
      </c>
      <c r="E9" s="36">
        <f ca="1">SUM(E10:OFFSET(E8,(MATCH("GOBIERNOS LOCALES",$A$8:$A$50,0)-MATCH("GOBIERNOS REGIONALES",$A$8:$A$50,0)),0))</f>
        <v>69.448053000000002</v>
      </c>
      <c r="F9" s="36">
        <f ca="1">SUM(F10:OFFSET(F8,(MATCH("GOBIERNOS LOCALES",$A$8:$A$50,0)-MATCH("GOBIERNOS REGIONALES",$A$8:$A$50,0)),0))</f>
        <v>68.947312372859813</v>
      </c>
      <c r="G9" s="36">
        <f ca="1">SUM(G10:OFFSET(G8,(MATCH("GOBIERNOS LOCALES",$A$8:$A$50,0)-MATCH("GOBIERNOS REGIONALES",$A$8:$A$50,0)),0))</f>
        <v>32.013085796906985</v>
      </c>
      <c r="H9" s="36">
        <f ca="1">SUM(H10:OFFSET(H8,(MATCH("GOBIERNOS LOCALES",$A$8:$A$50,0)-MATCH("GOBIERNOS REGIONALES",$A$8:$A$50,0)),0))</f>
        <v>36.93422657595282</v>
      </c>
      <c r="I9" s="37">
        <f t="shared" ca="1" si="1"/>
        <v>0.46096448228587467</v>
      </c>
      <c r="J9" s="38">
        <f t="shared" ca="1" si="2"/>
        <v>0.99278970963894142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0.42900000000000005</v>
      </c>
      <c r="E10" s="22">
        <v>0.54705500000000007</v>
      </c>
      <c r="F10" s="22">
        <f t="shared" si="0"/>
        <v>0.54660979286200018</v>
      </c>
      <c r="G10" s="22">
        <v>0.2250355063843017</v>
      </c>
      <c r="H10" s="22">
        <v>0.32157428647769848</v>
      </c>
      <c r="I10" s="23">
        <f t="shared" si="1"/>
        <v>0.41135810180749954</v>
      </c>
      <c r="J10" s="24">
        <f t="shared" si="2"/>
        <v>0.99918617481240479</v>
      </c>
      <c r="K10" s="5"/>
    </row>
    <row r="11" spans="1:11" x14ac:dyDescent="0.25">
      <c r="A11" s="18"/>
      <c r="B11" s="19">
        <v>441</v>
      </c>
      <c r="C11" s="20" t="s">
        <v>206</v>
      </c>
      <c r="D11" s="21">
        <v>4.4284100000000004</v>
      </c>
      <c r="E11" s="22">
        <v>4.8344320000000005</v>
      </c>
      <c r="F11" s="22">
        <f t="shared" si="0"/>
        <v>4.8334531640612113</v>
      </c>
      <c r="G11" s="22">
        <v>2.2651980040536728</v>
      </c>
      <c r="H11" s="22">
        <v>2.5682551600075385</v>
      </c>
      <c r="I11" s="23">
        <f t="shared" si="1"/>
        <v>0.4685551485787105</v>
      </c>
      <c r="J11" s="24">
        <f t="shared" si="2"/>
        <v>0.99979752824348567</v>
      </c>
      <c r="K11" s="5"/>
    </row>
    <row r="12" spans="1:11" x14ac:dyDescent="0.25">
      <c r="A12" s="18"/>
      <c r="B12" s="19">
        <v>442</v>
      </c>
      <c r="C12" s="20" t="s">
        <v>207</v>
      </c>
      <c r="D12" s="21">
        <v>0.78934099999999996</v>
      </c>
      <c r="E12" s="22">
        <v>0.98953300000000011</v>
      </c>
      <c r="F12" s="22">
        <f t="shared" si="0"/>
        <v>0.90741226481623016</v>
      </c>
      <c r="G12" s="22">
        <v>0.38465840672142804</v>
      </c>
      <c r="H12" s="22">
        <v>0.52275385809480213</v>
      </c>
      <c r="I12" s="23">
        <f t="shared" si="1"/>
        <v>0.38872721447534142</v>
      </c>
      <c r="J12" s="24">
        <f t="shared" si="2"/>
        <v>0.91701061492262514</v>
      </c>
      <c r="K12" s="5"/>
    </row>
    <row r="13" spans="1:11" x14ac:dyDescent="0.25">
      <c r="A13" s="18"/>
      <c r="B13" s="19">
        <v>443</v>
      </c>
      <c r="C13" s="20" t="s">
        <v>208</v>
      </c>
      <c r="D13" s="21">
        <v>5.6794569999999993</v>
      </c>
      <c r="E13" s="22">
        <v>6.2738300000000002</v>
      </c>
      <c r="F13" s="22">
        <f t="shared" si="0"/>
        <v>6.231889533388312</v>
      </c>
      <c r="G13" s="22">
        <v>2.7990562315826537</v>
      </c>
      <c r="H13" s="22">
        <v>3.4328333018056583</v>
      </c>
      <c r="I13" s="23">
        <f t="shared" si="1"/>
        <v>0.44614792424765315</v>
      </c>
      <c r="J13" s="24">
        <f t="shared" si="2"/>
        <v>0.99331501385729482</v>
      </c>
      <c r="K13" s="5"/>
    </row>
    <row r="14" spans="1:11" x14ac:dyDescent="0.25">
      <c r="A14" s="18"/>
      <c r="B14" s="19">
        <v>444</v>
      </c>
      <c r="C14" s="20" t="s">
        <v>209</v>
      </c>
      <c r="D14" s="21">
        <v>1.332209</v>
      </c>
      <c r="E14" s="22">
        <v>1.484423</v>
      </c>
      <c r="F14" s="22">
        <f t="shared" si="0"/>
        <v>1.4642073688713424</v>
      </c>
      <c r="G14" s="22">
        <v>0.63668125496951689</v>
      </c>
      <c r="H14" s="22">
        <v>0.82752611390182551</v>
      </c>
      <c r="I14" s="23">
        <f t="shared" si="1"/>
        <v>0.42890823907303838</v>
      </c>
      <c r="J14" s="24">
        <f t="shared" si="2"/>
        <v>0.98638148888244281</v>
      </c>
      <c r="K14" s="5"/>
    </row>
    <row r="15" spans="1:11" x14ac:dyDescent="0.25">
      <c r="A15" s="18"/>
      <c r="B15" s="19">
        <v>445</v>
      </c>
      <c r="C15" s="20" t="s">
        <v>210</v>
      </c>
      <c r="D15" s="21">
        <v>2.7295590000000001</v>
      </c>
      <c r="E15" s="22">
        <v>3.0736349999999999</v>
      </c>
      <c r="F15" s="22">
        <f t="shared" si="0"/>
        <v>3.0702892284762155</v>
      </c>
      <c r="G15" s="22">
        <v>1.8949595929607312</v>
      </c>
      <c r="H15" s="22">
        <v>1.1753296355154843</v>
      </c>
      <c r="I15" s="23">
        <f t="shared" si="1"/>
        <v>0.61652069714222124</v>
      </c>
      <c r="J15" s="24">
        <f t="shared" si="2"/>
        <v>0.998911461014797</v>
      </c>
      <c r="K15" s="5"/>
    </row>
    <row r="16" spans="1:11" x14ac:dyDescent="0.25">
      <c r="A16" s="18"/>
      <c r="B16" s="19">
        <v>446</v>
      </c>
      <c r="C16" s="20" t="s">
        <v>211</v>
      </c>
      <c r="D16" s="21">
        <v>3.0897139999999994</v>
      </c>
      <c r="E16" s="22">
        <v>3.4592239999999994</v>
      </c>
      <c r="F16" s="22">
        <f t="shared" si="0"/>
        <v>3.4412140553411579</v>
      </c>
      <c r="G16" s="22">
        <v>1.4495193447655765</v>
      </c>
      <c r="H16" s="22">
        <v>1.9916947105755816</v>
      </c>
      <c r="I16" s="23">
        <f t="shared" si="1"/>
        <v>0.41903020583968448</v>
      </c>
      <c r="J16" s="24">
        <f t="shared" si="2"/>
        <v>0.99479364601458553</v>
      </c>
      <c r="K16" s="5"/>
    </row>
    <row r="17" spans="1:11" x14ac:dyDescent="0.25">
      <c r="A17" s="18"/>
      <c r="B17" s="19">
        <v>447</v>
      </c>
      <c r="C17" s="20" t="s">
        <v>212</v>
      </c>
      <c r="D17" s="21">
        <v>0.68113800000000002</v>
      </c>
      <c r="E17" s="22">
        <v>0.72891700000000004</v>
      </c>
      <c r="F17" s="22">
        <f t="shared" si="0"/>
        <v>0.72428024506371003</v>
      </c>
      <c r="G17" s="22">
        <v>0.30779626572621055</v>
      </c>
      <c r="H17" s="22">
        <v>0.41648397933749948</v>
      </c>
      <c r="I17" s="23">
        <f t="shared" si="1"/>
        <v>0.42226517659241114</v>
      </c>
      <c r="J17" s="24">
        <f t="shared" si="2"/>
        <v>0.99363884374175659</v>
      </c>
      <c r="K17" s="5"/>
    </row>
    <row r="18" spans="1:11" x14ac:dyDescent="0.25">
      <c r="A18" s="18"/>
      <c r="B18" s="19">
        <v>448</v>
      </c>
      <c r="C18" s="20" t="s">
        <v>213</v>
      </c>
      <c r="D18" s="21">
        <v>0.72195900000000002</v>
      </c>
      <c r="E18" s="22">
        <v>0.81803000000000015</v>
      </c>
      <c r="F18" s="22">
        <f t="shared" si="0"/>
        <v>0.77965215403764887</v>
      </c>
      <c r="G18" s="22">
        <v>0.42949653763207607</v>
      </c>
      <c r="H18" s="22">
        <v>0.3501556164055728</v>
      </c>
      <c r="I18" s="23">
        <f t="shared" si="1"/>
        <v>0.52503763631171962</v>
      </c>
      <c r="J18" s="24">
        <f t="shared" si="2"/>
        <v>0.9530850384920464</v>
      </c>
      <c r="K18" s="5"/>
    </row>
    <row r="19" spans="1:11" x14ac:dyDescent="0.25">
      <c r="A19" s="18"/>
      <c r="B19" s="19">
        <v>449</v>
      </c>
      <c r="C19" s="20" t="s">
        <v>214</v>
      </c>
      <c r="D19" s="21">
        <v>2.8959970000000004</v>
      </c>
      <c r="E19" s="22">
        <v>3.1775049999999996</v>
      </c>
      <c r="F19" s="22">
        <f t="shared" si="0"/>
        <v>3.1756212440004674</v>
      </c>
      <c r="G19" s="22">
        <v>1.4771833842532942</v>
      </c>
      <c r="H19" s="22">
        <v>1.6984378597471732</v>
      </c>
      <c r="I19" s="23">
        <f t="shared" si="1"/>
        <v>0.464887823702337</v>
      </c>
      <c r="J19" s="24">
        <f t="shared" si="2"/>
        <v>0.99940715876150243</v>
      </c>
      <c r="K19" s="5"/>
    </row>
    <row r="20" spans="1:11" x14ac:dyDescent="0.25">
      <c r="A20" s="18"/>
      <c r="B20" s="19">
        <v>450</v>
      </c>
      <c r="C20" s="20" t="s">
        <v>215</v>
      </c>
      <c r="D20" s="21">
        <v>2.8131049999999993</v>
      </c>
      <c r="E20" s="22">
        <v>3.5103090000000012</v>
      </c>
      <c r="F20" s="22">
        <f t="shared" si="0"/>
        <v>3.5014634331723755</v>
      </c>
      <c r="G20" s="22">
        <v>1.3989930361599363</v>
      </c>
      <c r="H20" s="22">
        <v>2.1024703970124392</v>
      </c>
      <c r="I20" s="23">
        <f t="shared" si="1"/>
        <v>0.39853842956843283</v>
      </c>
      <c r="J20" s="24">
        <f t="shared" si="2"/>
        <v>0.99748011732653008</v>
      </c>
      <c r="K20" s="5"/>
    </row>
    <row r="21" spans="1:11" x14ac:dyDescent="0.25">
      <c r="A21" s="18"/>
      <c r="B21" s="19">
        <v>451</v>
      </c>
      <c r="C21" s="20" t="s">
        <v>216</v>
      </c>
      <c r="D21" s="21">
        <v>4.3668030000000009</v>
      </c>
      <c r="E21" s="22">
        <v>4.8160860000000003</v>
      </c>
      <c r="F21" s="22">
        <f t="shared" si="0"/>
        <v>4.8014167711226037</v>
      </c>
      <c r="G21" s="22">
        <v>2.121169102640124</v>
      </c>
      <c r="H21" s="22">
        <v>2.6802476684824796</v>
      </c>
      <c r="I21" s="23">
        <f t="shared" si="1"/>
        <v>0.4404342245217639</v>
      </c>
      <c r="J21" s="24">
        <f t="shared" si="2"/>
        <v>0.99695411816205182</v>
      </c>
      <c r="K21" s="5"/>
    </row>
    <row r="22" spans="1:11" x14ac:dyDescent="0.25">
      <c r="A22" s="18"/>
      <c r="B22" s="19">
        <v>452</v>
      </c>
      <c r="C22" s="20" t="s">
        <v>217</v>
      </c>
      <c r="D22" s="21">
        <v>2.5760850000000004</v>
      </c>
      <c r="E22" s="22">
        <v>2.8991060000000006</v>
      </c>
      <c r="F22" s="22">
        <f t="shared" si="0"/>
        <v>2.8851223729573832</v>
      </c>
      <c r="G22" s="22">
        <v>1.4516755590011599</v>
      </c>
      <c r="H22" s="22">
        <v>1.4334468139562233</v>
      </c>
      <c r="I22" s="23">
        <f t="shared" si="1"/>
        <v>0.50073214259884236</v>
      </c>
      <c r="J22" s="24">
        <f t="shared" si="2"/>
        <v>0.99517657269426596</v>
      </c>
      <c r="K22" s="5"/>
    </row>
    <row r="23" spans="1:11" x14ac:dyDescent="0.25">
      <c r="A23" s="18"/>
      <c r="B23" s="19">
        <v>453</v>
      </c>
      <c r="C23" s="20" t="s">
        <v>218</v>
      </c>
      <c r="D23" s="21">
        <v>2.8143960000000003</v>
      </c>
      <c r="E23" s="22">
        <v>3.2102750000000002</v>
      </c>
      <c r="F23" s="22">
        <f t="shared" si="0"/>
        <v>3.1565201079902181</v>
      </c>
      <c r="G23" s="22">
        <v>1.5246209282922791</v>
      </c>
      <c r="H23" s="22">
        <v>1.631899179697939</v>
      </c>
      <c r="I23" s="23">
        <f t="shared" si="1"/>
        <v>0.47491910452913816</v>
      </c>
      <c r="J23" s="24">
        <f t="shared" si="2"/>
        <v>0.98325536223227539</v>
      </c>
      <c r="K23" s="5"/>
    </row>
    <row r="24" spans="1:11" x14ac:dyDescent="0.25">
      <c r="A24" s="18"/>
      <c r="B24" s="19">
        <v>454</v>
      </c>
      <c r="C24" s="20" t="s">
        <v>219</v>
      </c>
      <c r="D24" s="21">
        <v>0.29957699999999998</v>
      </c>
      <c r="E24" s="22">
        <v>0.33952599999999994</v>
      </c>
      <c r="F24" s="22">
        <f t="shared" si="0"/>
        <v>0.33943781504058279</v>
      </c>
      <c r="G24" s="22">
        <v>0.19236065246514045</v>
      </c>
      <c r="H24" s="22">
        <v>0.14707716257544234</v>
      </c>
      <c r="I24" s="23">
        <f t="shared" si="1"/>
        <v>0.56655647127212783</v>
      </c>
      <c r="J24" s="24">
        <f t="shared" si="2"/>
        <v>0.99974027037865387</v>
      </c>
      <c r="K24" s="5"/>
    </row>
    <row r="25" spans="1:11" x14ac:dyDescent="0.25">
      <c r="A25" s="18"/>
      <c r="B25" s="19">
        <v>455</v>
      </c>
      <c r="C25" s="20" t="s">
        <v>220</v>
      </c>
      <c r="D25" s="21">
        <v>0.94902100000000011</v>
      </c>
      <c r="E25" s="22">
        <v>1.210026</v>
      </c>
      <c r="F25" s="22">
        <f t="shared" si="0"/>
        <v>1.138437691697618</v>
      </c>
      <c r="G25" s="22">
        <v>0.51227186201140285</v>
      </c>
      <c r="H25" s="22">
        <v>0.62616582968621515</v>
      </c>
      <c r="I25" s="23">
        <f t="shared" si="1"/>
        <v>0.42335607830856758</v>
      </c>
      <c r="J25" s="24">
        <f t="shared" si="2"/>
        <v>0.94083738010391338</v>
      </c>
      <c r="K25" s="5"/>
    </row>
    <row r="26" spans="1:11" x14ac:dyDescent="0.25">
      <c r="A26" s="18"/>
      <c r="B26" s="19">
        <v>456</v>
      </c>
      <c r="C26" s="20" t="s">
        <v>221</v>
      </c>
      <c r="D26" s="21">
        <v>1.358422</v>
      </c>
      <c r="E26" s="22">
        <v>1.5428790000000003</v>
      </c>
      <c r="F26" s="22">
        <f t="shared" si="0"/>
        <v>1.5428209274705296</v>
      </c>
      <c r="G26" s="22">
        <v>0.73017668048851192</v>
      </c>
      <c r="H26" s="22">
        <v>0.81264424698201765</v>
      </c>
      <c r="I26" s="23">
        <f t="shared" si="1"/>
        <v>0.47325595882017435</v>
      </c>
      <c r="J26" s="24">
        <f t="shared" si="2"/>
        <v>0.99996236093078539</v>
      </c>
      <c r="K26" s="5"/>
    </row>
    <row r="27" spans="1:11" x14ac:dyDescent="0.25">
      <c r="A27" s="18"/>
      <c r="B27" s="19">
        <v>457</v>
      </c>
      <c r="C27" s="20" t="s">
        <v>222</v>
      </c>
      <c r="D27" s="21">
        <v>5.0289109999999981</v>
      </c>
      <c r="E27" s="22">
        <v>5.5508649999999999</v>
      </c>
      <c r="F27" s="22">
        <f t="shared" si="0"/>
        <v>5.5429400624729581</v>
      </c>
      <c r="G27" s="22">
        <v>3.2040293528356822</v>
      </c>
      <c r="H27" s="22">
        <v>2.3389107096372754</v>
      </c>
      <c r="I27" s="23">
        <f t="shared" si="1"/>
        <v>0.57721262412897489</v>
      </c>
      <c r="J27" s="24">
        <f t="shared" si="2"/>
        <v>0.99857230584295564</v>
      </c>
      <c r="K27" s="5"/>
    </row>
    <row r="28" spans="1:11" x14ac:dyDescent="0.25">
      <c r="A28" s="18"/>
      <c r="B28" s="19">
        <v>458</v>
      </c>
      <c r="C28" s="20" t="s">
        <v>223</v>
      </c>
      <c r="D28" s="21">
        <v>2.120886</v>
      </c>
      <c r="E28" s="22">
        <v>2.391953</v>
      </c>
      <c r="F28" s="22">
        <f t="shared" si="0"/>
        <v>2.3701844230247389</v>
      </c>
      <c r="G28" s="22">
        <v>1.1103869369671884</v>
      </c>
      <c r="H28" s="22">
        <v>1.2597974860575505</v>
      </c>
      <c r="I28" s="23">
        <f t="shared" si="1"/>
        <v>0.46421770702316828</v>
      </c>
      <c r="J28" s="24">
        <f t="shared" si="2"/>
        <v>0.9908992455222736</v>
      </c>
      <c r="K28" s="5"/>
    </row>
    <row r="29" spans="1:11" x14ac:dyDescent="0.25">
      <c r="A29" s="18"/>
      <c r="B29" s="19">
        <v>459</v>
      </c>
      <c r="C29" s="20" t="s">
        <v>224</v>
      </c>
      <c r="D29" s="21">
        <v>1.581696</v>
      </c>
      <c r="E29" s="22">
        <v>1.7935950000000003</v>
      </c>
      <c r="F29" s="22">
        <f t="shared" si="0"/>
        <v>1.7872483389626268</v>
      </c>
      <c r="G29" s="22">
        <v>0.85674414804270782</v>
      </c>
      <c r="H29" s="22">
        <v>0.93050419091991898</v>
      </c>
      <c r="I29" s="23">
        <f t="shared" si="1"/>
        <v>0.47766867550517689</v>
      </c>
      <c r="J29" s="24">
        <f t="shared" si="2"/>
        <v>0.99646148598910378</v>
      </c>
      <c r="K29" s="5"/>
    </row>
    <row r="30" spans="1:11" x14ac:dyDescent="0.25">
      <c r="A30" s="18"/>
      <c r="B30" s="19">
        <v>460</v>
      </c>
      <c r="C30" s="20" t="s">
        <v>225</v>
      </c>
      <c r="D30" s="21">
        <v>1.0854050000000002</v>
      </c>
      <c r="E30" s="22">
        <v>1.199641</v>
      </c>
      <c r="F30" s="22">
        <f t="shared" si="0"/>
        <v>1.1995720993727446</v>
      </c>
      <c r="G30" s="22">
        <v>0.50758630502969027</v>
      </c>
      <c r="H30" s="22">
        <v>0.69198579434305429</v>
      </c>
      <c r="I30" s="23">
        <f t="shared" si="1"/>
        <v>0.4231151694796112</v>
      </c>
      <c r="J30" s="24">
        <f t="shared" si="2"/>
        <v>0.99994256562817097</v>
      </c>
      <c r="K30" s="5"/>
    </row>
    <row r="31" spans="1:11" x14ac:dyDescent="0.25">
      <c r="A31" s="18"/>
      <c r="B31" s="19">
        <v>461</v>
      </c>
      <c r="C31" s="20" t="s">
        <v>226</v>
      </c>
      <c r="D31" s="21">
        <v>2.3795170000000003</v>
      </c>
      <c r="E31" s="22">
        <v>2.6329940000000001</v>
      </c>
      <c r="F31" s="22">
        <f t="shared" si="0"/>
        <v>2.6329141936948872</v>
      </c>
      <c r="G31" s="22">
        <v>0.90368043270427734</v>
      </c>
      <c r="H31" s="22">
        <v>1.7292337609906099</v>
      </c>
      <c r="I31" s="23">
        <f t="shared" si="1"/>
        <v>0.34321401138942104</v>
      </c>
      <c r="J31" s="24">
        <f t="shared" si="2"/>
        <v>0.99996968990240276</v>
      </c>
      <c r="K31" s="5"/>
    </row>
    <row r="32" spans="1:11" x14ac:dyDescent="0.25">
      <c r="A32" s="18"/>
      <c r="B32" s="19">
        <v>462</v>
      </c>
      <c r="C32" s="20" t="s">
        <v>227</v>
      </c>
      <c r="D32" s="21">
        <v>1.439783</v>
      </c>
      <c r="E32" s="22">
        <v>1.7146450000000002</v>
      </c>
      <c r="F32" s="22">
        <f t="shared" si="0"/>
        <v>1.714071268121188</v>
      </c>
      <c r="G32" s="22">
        <v>0.9521082774081151</v>
      </c>
      <c r="H32" s="22">
        <v>0.76196299071307294</v>
      </c>
      <c r="I32" s="23">
        <f t="shared" si="1"/>
        <v>0.55528011769673313</v>
      </c>
      <c r="J32" s="24">
        <f t="shared" si="2"/>
        <v>0.99966539319870173</v>
      </c>
      <c r="K32" s="5"/>
    </row>
    <row r="33" spans="1:11" x14ac:dyDescent="0.25">
      <c r="A33" s="18"/>
      <c r="B33" s="19">
        <v>463</v>
      </c>
      <c r="C33" s="20" t="s">
        <v>228</v>
      </c>
      <c r="D33" s="21">
        <v>5.7187199999999985</v>
      </c>
      <c r="E33" s="22">
        <v>5.4555749999999987</v>
      </c>
      <c r="F33" s="22">
        <f t="shared" si="0"/>
        <v>5.3939091829197423</v>
      </c>
      <c r="G33" s="22">
        <v>2.2596826700282691</v>
      </c>
      <c r="H33" s="22">
        <v>3.1342265128914732</v>
      </c>
      <c r="I33" s="23">
        <f t="shared" si="1"/>
        <v>0.41419697649253645</v>
      </c>
      <c r="J33" s="24">
        <f t="shared" si="2"/>
        <v>0.98869673369346833</v>
      </c>
      <c r="K33" s="5"/>
    </row>
    <row r="34" spans="1:11" ht="15.75" thickBot="1" x14ac:dyDescent="0.3">
      <c r="A34" s="25"/>
      <c r="B34" s="26">
        <v>464</v>
      </c>
      <c r="C34" s="27" t="s">
        <v>229</v>
      </c>
      <c r="D34" s="28">
        <v>5.3689330000000002</v>
      </c>
      <c r="E34" s="29">
        <v>5.7939940000000014</v>
      </c>
      <c r="F34" s="29">
        <f t="shared" si="0"/>
        <v>5.7666246339213103</v>
      </c>
      <c r="G34" s="29">
        <v>2.4180153237830382</v>
      </c>
      <c r="H34" s="29">
        <v>3.3486093101382721</v>
      </c>
      <c r="I34" s="30">
        <f t="shared" si="1"/>
        <v>0.41733134756146412</v>
      </c>
      <c r="J34" s="31">
        <f t="shared" si="2"/>
        <v>0.99527625225730454</v>
      </c>
      <c r="K34" s="5"/>
    </row>
    <row r="35" spans="1:11" x14ac:dyDescent="0.25">
      <c r="A35" t="s">
        <v>231</v>
      </c>
      <c r="D35" s="6"/>
      <c r="E35" s="6"/>
      <c r="F35" s="6">
        <f t="shared" si="0"/>
        <v>0</v>
      </c>
      <c r="G35" s="6"/>
      <c r="H35" s="6"/>
      <c r="I35" s="5">
        <f t="shared" si="1"/>
        <v>0</v>
      </c>
      <c r="J35" s="5">
        <f t="shared" si="2"/>
        <v>0</v>
      </c>
      <c r="K35" s="5"/>
    </row>
    <row r="36" spans="1:11" x14ac:dyDescent="0.25">
      <c r="D36" s="6"/>
      <c r="E36" s="6"/>
      <c r="F36" s="6"/>
      <c r="G36" s="6"/>
      <c r="H36" s="6"/>
      <c r="I36" s="5"/>
      <c r="J36" s="5"/>
      <c r="K36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topLeftCell="A7"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106</v>
      </c>
      <c r="B1" s="47" t="s">
        <v>232</v>
      </c>
      <c r="C1" s="47" t="s">
        <v>65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2085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121.23649900000001</v>
      </c>
      <c r="G6" s="15">
        <v>128.554811</v>
      </c>
      <c r="H6" s="15">
        <v>127.12607724239882</v>
      </c>
      <c r="I6" s="15">
        <v>53.173341371149895</v>
      </c>
      <c r="J6" s="15">
        <v>73.952735871248919</v>
      </c>
      <c r="K6" s="16">
        <v>0.41362389285570877</v>
      </c>
      <c r="L6" s="17">
        <v>0.98888618989450983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121.23649899999999</v>
      </c>
      <c r="G7" s="36">
        <f ca="1">SUM(G8:OFFSET(G6,MATCH("PROYECTOS",$A$8:$A$50,0),0))</f>
        <v>128.55481099999994</v>
      </c>
      <c r="H7" s="36">
        <f ca="1">SUM(H8:OFFSET(H6,MATCH("PROYECTOS",$A$8:$A$50,0),0))</f>
        <v>127.12607724239879</v>
      </c>
      <c r="I7" s="36">
        <f ca="1">SUM(I8:OFFSET(I6,MATCH("PROYECTOS",$A$8:$A$50,0),0))</f>
        <v>53.173341371149895</v>
      </c>
      <c r="J7" s="36">
        <f ca="1">SUM(J8:OFFSET(J6,MATCH("PROYECTOS",$A$8:$A$50,0),0))</f>
        <v>73.952735871248905</v>
      </c>
      <c r="K7" s="37">
        <f ca="1">IFERROR(I7/G7,0)</f>
        <v>0.413623892855709</v>
      </c>
      <c r="L7" s="38">
        <f ca="1">IFERROR(SUM(I7,J7)/G7,0)</f>
        <v>0.98888618989451005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1.9265539999999999</v>
      </c>
      <c r="G8" s="22">
        <v>1.991298</v>
      </c>
      <c r="H8" s="22">
        <f t="shared" ref="H8:H11" si="0">SUM(I8,J8)</f>
        <v>1.9837432051426731</v>
      </c>
      <c r="I8" s="22">
        <v>0.67404394550248981</v>
      </c>
      <c r="J8" s="22">
        <v>1.3096992596401833</v>
      </c>
      <c r="K8" s="23">
        <f t="shared" ref="K8:K12" si="1">IFERROR(I8/G8,0)</f>
        <v>0.33849476346709023</v>
      </c>
      <c r="L8" s="24">
        <f t="shared" ref="L8:L12" si="2">IFERROR(SUM(I8,J8)/G8,0)</f>
        <v>0.99620609529195181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3000573</v>
      </c>
      <c r="C9" s="20" t="s">
        <v>2086</v>
      </c>
      <c r="D9" s="60">
        <v>86</v>
      </c>
      <c r="E9" s="20" t="s">
        <v>469</v>
      </c>
      <c r="F9" s="21">
        <v>4.6527400000000005</v>
      </c>
      <c r="G9" s="22">
        <v>4.1898489999999988</v>
      </c>
      <c r="H9" s="22">
        <f t="shared" si="0"/>
        <v>3.9066374086687574</v>
      </c>
      <c r="I9" s="22">
        <v>1.4156455587653909</v>
      </c>
      <c r="J9" s="22">
        <v>2.4909918499033665</v>
      </c>
      <c r="K9" s="23">
        <f t="shared" si="1"/>
        <v>0.33787507825828361</v>
      </c>
      <c r="L9" s="24">
        <f t="shared" si="2"/>
        <v>0.93240529877538747</v>
      </c>
      <c r="M9" s="61">
        <v>31</v>
      </c>
      <c r="N9" s="22"/>
      <c r="O9" s="24">
        <f t="shared" ref="O9:O11" si="3">IFERROR(N9/M9,".")</f>
        <v>0</v>
      </c>
    </row>
    <row r="10" spans="1:15" ht="51" x14ac:dyDescent="0.25">
      <c r="A10" s="18"/>
      <c r="B10" s="20">
        <v>3000574</v>
      </c>
      <c r="C10" s="20" t="s">
        <v>2087</v>
      </c>
      <c r="D10" s="60">
        <v>86</v>
      </c>
      <c r="E10" s="20" t="s">
        <v>469</v>
      </c>
      <c r="F10" s="21">
        <v>108.21371699999999</v>
      </c>
      <c r="G10" s="22">
        <v>117.29814699999996</v>
      </c>
      <c r="H10" s="22">
        <f t="shared" si="0"/>
        <v>116.20358875766433</v>
      </c>
      <c r="I10" s="22">
        <v>49.896545083955012</v>
      </c>
      <c r="J10" s="22">
        <v>66.30704367370933</v>
      </c>
      <c r="K10" s="23">
        <f t="shared" si="1"/>
        <v>0.42538221071774501</v>
      </c>
      <c r="L10" s="24">
        <f t="shared" si="2"/>
        <v>0.99066858027743931</v>
      </c>
      <c r="M10" s="61">
        <v>7681</v>
      </c>
      <c r="N10" s="22">
        <v>7679.0599999999995</v>
      </c>
      <c r="O10" s="24">
        <f t="shared" si="3"/>
        <v>0.9997474287202186</v>
      </c>
    </row>
    <row r="11" spans="1:15" ht="51" x14ac:dyDescent="0.25">
      <c r="A11" s="18"/>
      <c r="B11" s="20">
        <v>3000575</v>
      </c>
      <c r="C11" s="20" t="s">
        <v>2088</v>
      </c>
      <c r="D11" s="60">
        <v>79</v>
      </c>
      <c r="E11" s="20" t="s">
        <v>1994</v>
      </c>
      <c r="F11" s="21">
        <v>6.4434880000000003</v>
      </c>
      <c r="G11" s="22">
        <v>5.0755170000000014</v>
      </c>
      <c r="H11" s="22">
        <f t="shared" si="0"/>
        <v>5.0321078709230278</v>
      </c>
      <c r="I11" s="22">
        <v>1.1871067829270032</v>
      </c>
      <c r="J11" s="22">
        <v>3.8450010879960246</v>
      </c>
      <c r="K11" s="23">
        <f t="shared" si="1"/>
        <v>0.23388883988113976</v>
      </c>
      <c r="L11" s="24">
        <f t="shared" si="2"/>
        <v>0.99144734830422721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0</v>
      </c>
      <c r="H12" s="43">
        <f t="shared" ca="1" si="4"/>
        <v>0</v>
      </c>
      <c r="I12" s="43">
        <f t="shared" ca="1" si="4"/>
        <v>0</v>
      </c>
      <c r="J12" s="43">
        <f t="shared" ca="1" si="4"/>
        <v>0</v>
      </c>
      <c r="K12" s="44">
        <f t="shared" ca="1" si="1"/>
        <v>0</v>
      </c>
      <c r="L12" s="45">
        <f t="shared" ca="1" si="2"/>
        <v>0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2107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13"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17</v>
      </c>
      <c r="B1" s="53" t="s">
        <v>232</v>
      </c>
      <c r="C1" s="47" t="s">
        <v>14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496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265.01292899999999</v>
      </c>
      <c r="E6" s="15">
        <v>320.05521900000002</v>
      </c>
      <c r="F6" s="15">
        <v>301.62284947185356</v>
      </c>
      <c r="G6" s="15">
        <v>109.65755721925733</v>
      </c>
      <c r="H6" s="15">
        <v>191.96529225259627</v>
      </c>
      <c r="I6" s="16">
        <v>0.34262074388875163</v>
      </c>
      <c r="J6" s="17">
        <v>0.94240878312893128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110.19603999999998</v>
      </c>
      <c r="E7" s="36">
        <f ca="1">SUM(E8:OFFSET(E6,MATCH("GOBIERNOS REGIONALES",$A$8:$A$50,0),0))</f>
        <v>98.494045999999997</v>
      </c>
      <c r="F7" s="36">
        <f ca="1">SUM(F8:OFFSET(F6,MATCH("GOBIERNOS REGIONALES",$A$8:$A$50,0),0))</f>
        <v>93.7995700351713</v>
      </c>
      <c r="G7" s="36">
        <f ca="1">SUM(G8:OFFSET(G6,MATCH("GOBIERNOS REGIONALES",$A$8:$A$50,0),0))</f>
        <v>33.864675494115914</v>
      </c>
      <c r="H7" s="36">
        <f ca="1">SUM(H8:OFFSET(H6,MATCH("GOBIERNOS REGIONALES",$A$8:$A$50,0),0))</f>
        <v>59.934894541055385</v>
      </c>
      <c r="I7" s="37">
        <f ca="1">IFERROR(G7/E7,0)</f>
        <v>0.34382459518533653</v>
      </c>
      <c r="J7" s="38">
        <f ca="1">IFERROR(SUM(G7,H7)/E7,0)</f>
        <v>0.95233746449172474</v>
      </c>
      <c r="K7" s="5"/>
    </row>
    <row r="8" spans="1:11" x14ac:dyDescent="0.25">
      <c r="A8" s="18"/>
      <c r="B8" s="19">
        <v>11</v>
      </c>
      <c r="C8" s="20" t="s">
        <v>109</v>
      </c>
      <c r="D8" s="21">
        <v>54.21996699999999</v>
      </c>
      <c r="E8" s="22">
        <v>34.432096999999999</v>
      </c>
      <c r="F8" s="22">
        <f t="shared" ref="F8:F38" si="0">SUM(G8,H8)</f>
        <v>33.497357355200769</v>
      </c>
      <c r="G8" s="22">
        <v>7.0243144615633355</v>
      </c>
      <c r="H8" s="22">
        <v>26.473042893637434</v>
      </c>
      <c r="I8" s="23">
        <f t="shared" ref="I8:I38" si="1">IFERROR(G8/E8,0)</f>
        <v>0.20400484064514965</v>
      </c>
      <c r="J8" s="24">
        <f t="shared" ref="J8:J38" si="2">IFERROR(SUM(G8,H8)/E8,0)</f>
        <v>0.97285266579031682</v>
      </c>
      <c r="K8" s="5"/>
    </row>
    <row r="9" spans="1:11" x14ac:dyDescent="0.25">
      <c r="A9" s="18"/>
      <c r="B9" s="19">
        <v>131</v>
      </c>
      <c r="C9" s="20" t="s">
        <v>141</v>
      </c>
      <c r="D9" s="21">
        <v>14.862013000000001</v>
      </c>
      <c r="E9" s="22">
        <v>17.482384000000003</v>
      </c>
      <c r="F9" s="22">
        <f t="shared" si="0"/>
        <v>15.210663407731772</v>
      </c>
      <c r="G9" s="22">
        <v>5.1647406746451452</v>
      </c>
      <c r="H9" s="22">
        <v>10.045922733086627</v>
      </c>
      <c r="I9" s="23">
        <f t="shared" si="1"/>
        <v>0.295425422221886</v>
      </c>
      <c r="J9" s="24">
        <f t="shared" si="2"/>
        <v>0.87005658997833302</v>
      </c>
      <c r="K9" s="5"/>
    </row>
    <row r="10" spans="1:11" x14ac:dyDescent="0.25">
      <c r="A10" s="18"/>
      <c r="B10" s="19">
        <v>135</v>
      </c>
      <c r="C10" s="20" t="s">
        <v>142</v>
      </c>
      <c r="D10" s="21">
        <v>8.4664799999999989</v>
      </c>
      <c r="E10" s="22">
        <v>8.4664799999999989</v>
      </c>
      <c r="F10" s="22">
        <f t="shared" si="0"/>
        <v>8.4664799134479836</v>
      </c>
      <c r="G10" s="22">
        <v>3.6658089902484789</v>
      </c>
      <c r="H10" s="22">
        <v>4.8006709231995046</v>
      </c>
      <c r="I10" s="23">
        <f t="shared" si="1"/>
        <v>0.43297911177354453</v>
      </c>
      <c r="J10" s="24">
        <f t="shared" si="2"/>
        <v>0.99999998977709559</v>
      </c>
      <c r="K10" s="5"/>
    </row>
    <row r="11" spans="1:11" ht="25.5" x14ac:dyDescent="0.25">
      <c r="A11" s="18"/>
      <c r="B11" s="19">
        <v>137</v>
      </c>
      <c r="C11" s="20" t="s">
        <v>144</v>
      </c>
      <c r="D11" s="21">
        <v>32.647579999999998</v>
      </c>
      <c r="E11" s="22">
        <v>38.113084999999998</v>
      </c>
      <c r="F11" s="22">
        <f t="shared" si="0"/>
        <v>36.625069358790775</v>
      </c>
      <c r="G11" s="22">
        <v>18.009811367658958</v>
      </c>
      <c r="H11" s="22">
        <v>18.615257991131816</v>
      </c>
      <c r="I11" s="23">
        <f t="shared" si="1"/>
        <v>0.47253617406355219</v>
      </c>
      <c r="J11" s="24">
        <f t="shared" si="2"/>
        <v>0.9609578799194759</v>
      </c>
      <c r="K11" s="5"/>
    </row>
    <row r="12" spans="1:11" x14ac:dyDescent="0.25">
      <c r="A12" s="32" t="s">
        <v>204</v>
      </c>
      <c r="B12" s="33"/>
      <c r="C12" s="34"/>
      <c r="D12" s="35">
        <f ca="1">SUM(D13:OFFSET(D11,(MATCH("GOBIERNOS LOCALES",$A$8:$A$50,0)-MATCH("GOBIERNOS REGIONALES",$A$8:$A$50,0)),0))</f>
        <v>152.32697800000003</v>
      </c>
      <c r="E12" s="36">
        <f ca="1">SUM(E13:OFFSET(E11,(MATCH("GOBIERNOS LOCALES",$A$8:$A$50,0)-MATCH("GOBIERNOS REGIONALES",$A$8:$A$50,0)),0))</f>
        <v>219.21448099999995</v>
      </c>
      <c r="F12" s="36">
        <f ca="1">SUM(F13:OFFSET(F11,(MATCH("GOBIERNOS LOCALES",$A$8:$A$50,0)-MATCH("GOBIERNOS REGIONALES",$A$8:$A$50,0)),0))</f>
        <v>205.8745106923615</v>
      </c>
      <c r="G12" s="36">
        <f ca="1">SUM(G13:OFFSET(G11,(MATCH("GOBIERNOS LOCALES",$A$8:$A$50,0)-MATCH("GOBIERNOS REGIONALES",$A$8:$A$50,0)),0))</f>
        <v>75.228983031676833</v>
      </c>
      <c r="H12" s="36">
        <f ca="1">SUM(H13:OFFSET(H11,(MATCH("GOBIERNOS LOCALES",$A$8:$A$50,0)-MATCH("GOBIERNOS REGIONALES",$A$8:$A$50,0)),0))</f>
        <v>130.64552766068465</v>
      </c>
      <c r="I12" s="37">
        <f t="shared" ca="1" si="1"/>
        <v>0.34317524411937389</v>
      </c>
      <c r="J12" s="38">
        <f t="shared" ca="1" si="2"/>
        <v>0.93914649138695139</v>
      </c>
      <c r="K12" s="5"/>
    </row>
    <row r="13" spans="1:11" x14ac:dyDescent="0.25">
      <c r="A13" s="18"/>
      <c r="B13" s="19">
        <v>440</v>
      </c>
      <c r="C13" s="20" t="s">
        <v>205</v>
      </c>
      <c r="D13" s="21">
        <v>2.8091919999999995</v>
      </c>
      <c r="E13" s="22">
        <v>3.1742480000000008</v>
      </c>
      <c r="F13" s="22">
        <f t="shared" si="0"/>
        <v>3.1482369559848848</v>
      </c>
      <c r="G13" s="22">
        <v>1.2627994900740305</v>
      </c>
      <c r="H13" s="22">
        <v>1.8854374659108544</v>
      </c>
      <c r="I13" s="23">
        <f t="shared" si="1"/>
        <v>0.39782634818515444</v>
      </c>
      <c r="J13" s="24">
        <f t="shared" si="2"/>
        <v>0.99180560434625276</v>
      </c>
      <c r="K13" s="5"/>
    </row>
    <row r="14" spans="1:11" x14ac:dyDescent="0.25">
      <c r="A14" s="18"/>
      <c r="B14" s="19">
        <v>441</v>
      </c>
      <c r="C14" s="20" t="s">
        <v>206</v>
      </c>
      <c r="D14" s="21">
        <v>2.5826199999999999</v>
      </c>
      <c r="E14" s="22">
        <v>2.7457630000000002</v>
      </c>
      <c r="F14" s="22">
        <f t="shared" si="0"/>
        <v>2.716373885516532</v>
      </c>
      <c r="G14" s="22">
        <v>1.3425563012388011</v>
      </c>
      <c r="H14" s="22">
        <v>1.3738175842777309</v>
      </c>
      <c r="I14" s="23">
        <f t="shared" si="1"/>
        <v>0.4889556386471815</v>
      </c>
      <c r="J14" s="24">
        <f t="shared" si="2"/>
        <v>0.98929655819403639</v>
      </c>
      <c r="K14" s="5"/>
    </row>
    <row r="15" spans="1:11" x14ac:dyDescent="0.25">
      <c r="A15" s="18"/>
      <c r="B15" s="19">
        <v>442</v>
      </c>
      <c r="C15" s="20" t="s">
        <v>207</v>
      </c>
      <c r="D15" s="21">
        <v>2.4870519999999985</v>
      </c>
      <c r="E15" s="22">
        <v>2.8808269999999996</v>
      </c>
      <c r="F15" s="22">
        <f t="shared" si="0"/>
        <v>2.8703260865069424</v>
      </c>
      <c r="G15" s="22">
        <v>1.4174552675176586</v>
      </c>
      <c r="H15" s="22">
        <v>1.4528708189892841</v>
      </c>
      <c r="I15" s="23">
        <f t="shared" si="1"/>
        <v>0.4920306799115875</v>
      </c>
      <c r="J15" s="24">
        <f t="shared" si="2"/>
        <v>0.99635489618326367</v>
      </c>
      <c r="K15" s="5"/>
    </row>
    <row r="16" spans="1:11" x14ac:dyDescent="0.25">
      <c r="A16" s="18"/>
      <c r="B16" s="19">
        <v>443</v>
      </c>
      <c r="C16" s="20" t="s">
        <v>208</v>
      </c>
      <c r="D16" s="21">
        <v>9.8105859999999989</v>
      </c>
      <c r="E16" s="22">
        <v>26.849310999999993</v>
      </c>
      <c r="F16" s="22">
        <f t="shared" si="0"/>
        <v>16.662047960445612</v>
      </c>
      <c r="G16" s="22">
        <v>3.802383791818718</v>
      </c>
      <c r="H16" s="22">
        <v>12.859664168626896</v>
      </c>
      <c r="I16" s="23">
        <f t="shared" si="1"/>
        <v>0.14161941778761916</v>
      </c>
      <c r="J16" s="24">
        <f t="shared" si="2"/>
        <v>0.62057637011413869</v>
      </c>
      <c r="K16" s="5"/>
    </row>
    <row r="17" spans="1:11" x14ac:dyDescent="0.25">
      <c r="A17" s="18"/>
      <c r="B17" s="19">
        <v>444</v>
      </c>
      <c r="C17" s="20" t="s">
        <v>209</v>
      </c>
      <c r="D17" s="21">
        <v>5.3855009999999996</v>
      </c>
      <c r="E17" s="22">
        <v>7.2972340000000004</v>
      </c>
      <c r="F17" s="22">
        <f t="shared" si="0"/>
        <v>7.2181012621749536</v>
      </c>
      <c r="G17" s="22">
        <v>3.1838185392557063</v>
      </c>
      <c r="H17" s="22">
        <v>4.0342827229192473</v>
      </c>
      <c r="I17" s="23">
        <f t="shared" si="1"/>
        <v>0.43630484362372185</v>
      </c>
      <c r="J17" s="24">
        <f t="shared" si="2"/>
        <v>0.98915579001234621</v>
      </c>
      <c r="K17" s="5"/>
    </row>
    <row r="18" spans="1:11" x14ac:dyDescent="0.25">
      <c r="A18" s="18"/>
      <c r="B18" s="19">
        <v>445</v>
      </c>
      <c r="C18" s="20" t="s">
        <v>210</v>
      </c>
      <c r="D18" s="21">
        <v>9.2747419999999998</v>
      </c>
      <c r="E18" s="22">
        <v>11.828133999999997</v>
      </c>
      <c r="F18" s="22">
        <f t="shared" si="0"/>
        <v>11.784369309528302</v>
      </c>
      <c r="G18" s="22">
        <v>5.0214139248309948</v>
      </c>
      <c r="H18" s="22">
        <v>6.7629553846973067</v>
      </c>
      <c r="I18" s="23">
        <f t="shared" si="1"/>
        <v>0.42453136943079917</v>
      </c>
      <c r="J18" s="24">
        <f t="shared" si="2"/>
        <v>0.99629994972396363</v>
      </c>
      <c r="K18" s="5"/>
    </row>
    <row r="19" spans="1:11" x14ac:dyDescent="0.25">
      <c r="A19" s="18"/>
      <c r="B19" s="19">
        <v>446</v>
      </c>
      <c r="C19" s="20" t="s">
        <v>211</v>
      </c>
      <c r="D19" s="21">
        <v>6.7227439999999978</v>
      </c>
      <c r="E19" s="22">
        <v>7.6034629999999979</v>
      </c>
      <c r="F19" s="22">
        <f t="shared" si="0"/>
        <v>7.5721070818929723</v>
      </c>
      <c r="G19" s="22">
        <v>2.9014849626210957</v>
      </c>
      <c r="H19" s="22">
        <v>4.6706221192718766</v>
      </c>
      <c r="I19" s="23">
        <f t="shared" si="1"/>
        <v>0.38160045792569736</v>
      </c>
      <c r="J19" s="24">
        <f t="shared" si="2"/>
        <v>0.995876100389122</v>
      </c>
      <c r="K19" s="5"/>
    </row>
    <row r="20" spans="1:11" x14ac:dyDescent="0.25">
      <c r="A20" s="18"/>
      <c r="B20" s="19">
        <v>447</v>
      </c>
      <c r="C20" s="20" t="s">
        <v>212</v>
      </c>
      <c r="D20" s="21">
        <v>0.82782299999999998</v>
      </c>
      <c r="E20" s="22">
        <v>1.0635800000000006</v>
      </c>
      <c r="F20" s="22">
        <f t="shared" si="0"/>
        <v>1.0287180379284888</v>
      </c>
      <c r="G20" s="22">
        <v>0.28072206877186545</v>
      </c>
      <c r="H20" s="22">
        <v>0.74799596915662336</v>
      </c>
      <c r="I20" s="23">
        <f t="shared" si="1"/>
        <v>0.26394071792612245</v>
      </c>
      <c r="J20" s="24">
        <f t="shared" si="2"/>
        <v>0.9672220593923242</v>
      </c>
      <c r="K20" s="5"/>
    </row>
    <row r="21" spans="1:11" x14ac:dyDescent="0.25">
      <c r="A21" s="18"/>
      <c r="B21" s="19">
        <v>448</v>
      </c>
      <c r="C21" s="20" t="s">
        <v>213</v>
      </c>
      <c r="D21" s="21">
        <v>4.5417959999999997</v>
      </c>
      <c r="E21" s="22">
        <v>6.3221420000000004</v>
      </c>
      <c r="F21" s="22">
        <f t="shared" si="0"/>
        <v>6.0391880709081533</v>
      </c>
      <c r="G21" s="22">
        <v>1.8578794018176268</v>
      </c>
      <c r="H21" s="22">
        <v>4.1813086690905266</v>
      </c>
      <c r="I21" s="23">
        <f t="shared" si="1"/>
        <v>0.29386866062445716</v>
      </c>
      <c r="J21" s="24">
        <f t="shared" si="2"/>
        <v>0.95524397758040758</v>
      </c>
      <c r="K21" s="5"/>
    </row>
    <row r="22" spans="1:11" x14ac:dyDescent="0.25">
      <c r="A22" s="18"/>
      <c r="B22" s="19">
        <v>449</v>
      </c>
      <c r="C22" s="20" t="s">
        <v>214</v>
      </c>
      <c r="D22" s="21">
        <v>3.0018350000000007</v>
      </c>
      <c r="E22" s="22">
        <v>3.3102709999999997</v>
      </c>
      <c r="F22" s="22">
        <f t="shared" si="0"/>
        <v>3.2555447406288049</v>
      </c>
      <c r="G22" s="22">
        <v>1.4844733262470982</v>
      </c>
      <c r="H22" s="22">
        <v>1.771071414381707</v>
      </c>
      <c r="I22" s="23">
        <f t="shared" si="1"/>
        <v>0.44844465188714105</v>
      </c>
      <c r="J22" s="24">
        <f t="shared" si="2"/>
        <v>0.98346774044445462</v>
      </c>
      <c r="K22" s="5"/>
    </row>
    <row r="23" spans="1:11" x14ac:dyDescent="0.25">
      <c r="A23" s="18"/>
      <c r="B23" s="19">
        <v>450</v>
      </c>
      <c r="C23" s="20" t="s">
        <v>215</v>
      </c>
      <c r="D23" s="21">
        <v>6.1539080000000004</v>
      </c>
      <c r="E23" s="22">
        <v>8.0475209999999997</v>
      </c>
      <c r="F23" s="22">
        <f t="shared" si="0"/>
        <v>8.0093155602457813</v>
      </c>
      <c r="G23" s="22">
        <v>2.5128972875063482</v>
      </c>
      <c r="H23" s="22">
        <v>5.4964182727394322</v>
      </c>
      <c r="I23" s="23">
        <f t="shared" si="1"/>
        <v>0.31225731346415231</v>
      </c>
      <c r="J23" s="24">
        <f t="shared" si="2"/>
        <v>0.99525252065148773</v>
      </c>
      <c r="K23" s="5"/>
    </row>
    <row r="24" spans="1:11" x14ac:dyDescent="0.25">
      <c r="A24" s="18"/>
      <c r="B24" s="19">
        <v>451</v>
      </c>
      <c r="C24" s="20" t="s">
        <v>216</v>
      </c>
      <c r="D24" s="21">
        <v>5.9695069999999983</v>
      </c>
      <c r="E24" s="22">
        <v>8.3668109999999984</v>
      </c>
      <c r="F24" s="22">
        <f t="shared" si="0"/>
        <v>8.162727728336165</v>
      </c>
      <c r="G24" s="22">
        <v>2.9622751756141952</v>
      </c>
      <c r="H24" s="22">
        <v>5.2004525527219698</v>
      </c>
      <c r="I24" s="23">
        <f t="shared" si="1"/>
        <v>0.35405068617113444</v>
      </c>
      <c r="J24" s="24">
        <f t="shared" si="2"/>
        <v>0.97560799787830355</v>
      </c>
      <c r="K24" s="5"/>
    </row>
    <row r="25" spans="1:11" x14ac:dyDescent="0.25">
      <c r="A25" s="18"/>
      <c r="B25" s="19">
        <v>452</v>
      </c>
      <c r="C25" s="20" t="s">
        <v>217</v>
      </c>
      <c r="D25" s="21">
        <v>7.6463480000000006</v>
      </c>
      <c r="E25" s="22">
        <v>9.1835559999999994</v>
      </c>
      <c r="F25" s="22">
        <f t="shared" si="0"/>
        <v>8.8256424883447551</v>
      </c>
      <c r="G25" s="22">
        <v>3.4263835768215358</v>
      </c>
      <c r="H25" s="22">
        <v>5.3992589115232192</v>
      </c>
      <c r="I25" s="23">
        <f t="shared" si="1"/>
        <v>0.37309987294916436</v>
      </c>
      <c r="J25" s="24">
        <f t="shared" si="2"/>
        <v>0.96102669688568954</v>
      </c>
      <c r="K25" s="5"/>
    </row>
    <row r="26" spans="1:11" x14ac:dyDescent="0.25">
      <c r="A26" s="18"/>
      <c r="B26" s="19">
        <v>453</v>
      </c>
      <c r="C26" s="20" t="s">
        <v>218</v>
      </c>
      <c r="D26" s="21">
        <v>20.395672999999999</v>
      </c>
      <c r="E26" s="22">
        <v>32.163465000000002</v>
      </c>
      <c r="F26" s="22">
        <f t="shared" si="0"/>
        <v>32.125267230400823</v>
      </c>
      <c r="G26" s="22">
        <v>9.9183924890348862</v>
      </c>
      <c r="H26" s="22">
        <v>22.206874741365937</v>
      </c>
      <c r="I26" s="23">
        <f t="shared" si="1"/>
        <v>0.30837450159784979</v>
      </c>
      <c r="J26" s="24">
        <f t="shared" si="2"/>
        <v>0.99881238636449221</v>
      </c>
      <c r="K26" s="5"/>
    </row>
    <row r="27" spans="1:11" x14ac:dyDescent="0.25">
      <c r="A27" s="18"/>
      <c r="B27" s="19">
        <v>454</v>
      </c>
      <c r="C27" s="20" t="s">
        <v>219</v>
      </c>
      <c r="D27" s="21">
        <v>5.6838269999999991</v>
      </c>
      <c r="E27" s="22">
        <v>7.3869439999999997</v>
      </c>
      <c r="F27" s="22">
        <f t="shared" si="0"/>
        <v>7.0857059810778082</v>
      </c>
      <c r="G27" s="22">
        <v>2.6671598585016909</v>
      </c>
      <c r="H27" s="22">
        <v>4.4185461225761173</v>
      </c>
      <c r="I27" s="23">
        <f t="shared" si="1"/>
        <v>0.36106404197753372</v>
      </c>
      <c r="J27" s="24">
        <f t="shared" si="2"/>
        <v>0.95922021083113784</v>
      </c>
      <c r="K27" s="5"/>
    </row>
    <row r="28" spans="1:11" x14ac:dyDescent="0.25">
      <c r="A28" s="18"/>
      <c r="B28" s="19">
        <v>455</v>
      </c>
      <c r="C28" s="20" t="s">
        <v>220</v>
      </c>
      <c r="D28" s="21">
        <v>0.57919199999999993</v>
      </c>
      <c r="E28" s="22">
        <v>0.51117899999999983</v>
      </c>
      <c r="F28" s="22">
        <f t="shared" si="0"/>
        <v>0.49413794330507699</v>
      </c>
      <c r="G28" s="22">
        <v>0.17225269525442855</v>
      </c>
      <c r="H28" s="22">
        <v>0.32188524805064844</v>
      </c>
      <c r="I28" s="23">
        <f t="shared" si="1"/>
        <v>0.33697138429870671</v>
      </c>
      <c r="J28" s="24">
        <f t="shared" si="2"/>
        <v>0.96666323011132527</v>
      </c>
      <c r="K28" s="5"/>
    </row>
    <row r="29" spans="1:11" x14ac:dyDescent="0.25">
      <c r="A29" s="18"/>
      <c r="B29" s="19">
        <v>456</v>
      </c>
      <c r="C29" s="20" t="s">
        <v>221</v>
      </c>
      <c r="D29" s="21">
        <v>1.2728200000000001</v>
      </c>
      <c r="E29" s="22">
        <v>1.4921240000000002</v>
      </c>
      <c r="F29" s="22">
        <f t="shared" si="0"/>
        <v>1.4541869112545101</v>
      </c>
      <c r="G29" s="22">
        <v>0.44112902532651788</v>
      </c>
      <c r="H29" s="22">
        <v>1.0130578859279922</v>
      </c>
      <c r="I29" s="23">
        <f t="shared" si="1"/>
        <v>0.29563831513099298</v>
      </c>
      <c r="J29" s="24">
        <f t="shared" si="2"/>
        <v>0.97457510987994955</v>
      </c>
      <c r="K29" s="5"/>
    </row>
    <row r="30" spans="1:11" x14ac:dyDescent="0.25">
      <c r="A30" s="18"/>
      <c r="B30" s="19">
        <v>457</v>
      </c>
      <c r="C30" s="20" t="s">
        <v>222</v>
      </c>
      <c r="D30" s="21">
        <v>18.547031999999998</v>
      </c>
      <c r="E30" s="22">
        <v>28.657892000000004</v>
      </c>
      <c r="F30" s="22">
        <f t="shared" si="0"/>
        <v>28.211885217720209</v>
      </c>
      <c r="G30" s="22">
        <v>11.52030821740118</v>
      </c>
      <c r="H30" s="22">
        <v>16.691577000319029</v>
      </c>
      <c r="I30" s="23">
        <f t="shared" si="1"/>
        <v>0.4019942645258478</v>
      </c>
      <c r="J30" s="24">
        <f t="shared" si="2"/>
        <v>0.98443686010541898</v>
      </c>
      <c r="K30" s="5"/>
    </row>
    <row r="31" spans="1:11" x14ac:dyDescent="0.25">
      <c r="A31" s="18"/>
      <c r="B31" s="19">
        <v>458</v>
      </c>
      <c r="C31" s="20" t="s">
        <v>223</v>
      </c>
      <c r="D31" s="21">
        <v>5.4074259999999983</v>
      </c>
      <c r="E31" s="22">
        <v>7.1776979999999995</v>
      </c>
      <c r="F31" s="22">
        <f t="shared" si="0"/>
        <v>6.9463338111498842</v>
      </c>
      <c r="G31" s="22">
        <v>2.5565708386000097</v>
      </c>
      <c r="H31" s="22">
        <v>4.3897629725498746</v>
      </c>
      <c r="I31" s="23">
        <f t="shared" si="1"/>
        <v>0.35618255861419773</v>
      </c>
      <c r="J31" s="24">
        <f t="shared" si="2"/>
        <v>0.96776624081284623</v>
      </c>
      <c r="K31" s="5"/>
    </row>
    <row r="32" spans="1:11" x14ac:dyDescent="0.25">
      <c r="A32" s="18"/>
      <c r="B32" s="19">
        <v>459</v>
      </c>
      <c r="C32" s="20" t="s">
        <v>224</v>
      </c>
      <c r="D32" s="21">
        <v>10.067077000000001</v>
      </c>
      <c r="E32" s="22">
        <v>11.778756999999997</v>
      </c>
      <c r="F32" s="22">
        <f t="shared" si="0"/>
        <v>11.478010109850459</v>
      </c>
      <c r="G32" s="22">
        <v>4.6907019289701566</v>
      </c>
      <c r="H32" s="22">
        <v>6.7873081808803022</v>
      </c>
      <c r="I32" s="23">
        <f t="shared" si="1"/>
        <v>0.39823403513377159</v>
      </c>
      <c r="J32" s="24">
        <f t="shared" si="2"/>
        <v>0.974467009536784</v>
      </c>
      <c r="K32" s="5"/>
    </row>
    <row r="33" spans="1:11" x14ac:dyDescent="0.25">
      <c r="A33" s="18"/>
      <c r="B33" s="19">
        <v>460</v>
      </c>
      <c r="C33" s="20" t="s">
        <v>225</v>
      </c>
      <c r="D33" s="21">
        <v>0.92809200000000014</v>
      </c>
      <c r="E33" s="22">
        <v>1.3745000000000003</v>
      </c>
      <c r="F33" s="22">
        <f t="shared" si="0"/>
        <v>1.3466337800600741</v>
      </c>
      <c r="G33" s="22">
        <v>0.42112713326059747</v>
      </c>
      <c r="H33" s="22">
        <v>0.92550664679947658</v>
      </c>
      <c r="I33" s="23">
        <f t="shared" si="1"/>
        <v>0.30638569171378494</v>
      </c>
      <c r="J33" s="24">
        <f t="shared" si="2"/>
        <v>0.97972628596585942</v>
      </c>
      <c r="K33" s="5"/>
    </row>
    <row r="34" spans="1:11" x14ac:dyDescent="0.25">
      <c r="A34" s="18"/>
      <c r="B34" s="19">
        <v>461</v>
      </c>
      <c r="C34" s="20" t="s">
        <v>226</v>
      </c>
      <c r="D34" s="21">
        <v>7.2289999999999992</v>
      </c>
      <c r="E34" s="22">
        <v>13.277862999999996</v>
      </c>
      <c r="F34" s="22">
        <f t="shared" si="0"/>
        <v>12.921965669352248</v>
      </c>
      <c r="G34" s="22">
        <v>4.3047216872510035</v>
      </c>
      <c r="H34" s="22">
        <v>8.617243982101245</v>
      </c>
      <c r="I34" s="23">
        <f t="shared" si="1"/>
        <v>0.32420289976263533</v>
      </c>
      <c r="J34" s="24">
        <f t="shared" si="2"/>
        <v>0.97319618897651317</v>
      </c>
      <c r="K34" s="5"/>
    </row>
    <row r="35" spans="1:11" x14ac:dyDescent="0.25">
      <c r="A35" s="18"/>
      <c r="B35" s="19">
        <v>462</v>
      </c>
      <c r="C35" s="20" t="s">
        <v>227</v>
      </c>
      <c r="D35" s="21">
        <v>5.7248349999999997</v>
      </c>
      <c r="E35" s="22">
        <v>5.8532209999999996</v>
      </c>
      <c r="F35" s="22">
        <f t="shared" si="0"/>
        <v>5.796635003422125</v>
      </c>
      <c r="G35" s="22">
        <v>2.9683744608155394</v>
      </c>
      <c r="H35" s="22">
        <v>2.8282605426065857</v>
      </c>
      <c r="I35" s="23">
        <f t="shared" si="1"/>
        <v>0.50713520996653627</v>
      </c>
      <c r="J35" s="24">
        <f t="shared" si="2"/>
        <v>0.99033250297949205</v>
      </c>
      <c r="K35" s="5"/>
    </row>
    <row r="36" spans="1:11" x14ac:dyDescent="0.25">
      <c r="A36" s="18"/>
      <c r="B36" s="19">
        <v>463</v>
      </c>
      <c r="C36" s="20" t="s">
        <v>228</v>
      </c>
      <c r="D36" s="21">
        <v>4.8817090000000007</v>
      </c>
      <c r="E36" s="22">
        <v>5.1683549999999991</v>
      </c>
      <c r="F36" s="22">
        <f t="shared" si="0"/>
        <v>5.1550899944270601</v>
      </c>
      <c r="G36" s="22">
        <v>2.1597149779400606</v>
      </c>
      <c r="H36" s="22">
        <v>2.995375016486999</v>
      </c>
      <c r="I36" s="23">
        <f t="shared" si="1"/>
        <v>0.41787280052164777</v>
      </c>
      <c r="J36" s="24">
        <f t="shared" si="2"/>
        <v>0.99743341825920639</v>
      </c>
      <c r="K36" s="5"/>
    </row>
    <row r="37" spans="1:11" x14ac:dyDescent="0.25">
      <c r="A37" s="18"/>
      <c r="B37" s="19">
        <v>464</v>
      </c>
      <c r="C37" s="20" t="s">
        <v>229</v>
      </c>
      <c r="D37" s="21">
        <v>4.3966409999999998</v>
      </c>
      <c r="E37" s="22">
        <v>5.6996220000000006</v>
      </c>
      <c r="F37" s="22">
        <f t="shared" si="0"/>
        <v>5.5659598718988397</v>
      </c>
      <c r="G37" s="22">
        <v>1.951986605185084</v>
      </c>
      <c r="H37" s="22">
        <v>3.6139732667137556</v>
      </c>
      <c r="I37" s="23">
        <f t="shared" si="1"/>
        <v>0.34247650198295321</v>
      </c>
      <c r="J37" s="24">
        <f t="shared" si="2"/>
        <v>0.97654894866691844</v>
      </c>
      <c r="K37" s="5"/>
    </row>
    <row r="38" spans="1:11" ht="15.75" thickBot="1" x14ac:dyDescent="0.3">
      <c r="A38" s="39" t="s">
        <v>231</v>
      </c>
      <c r="B38" s="40"/>
      <c r="C38" s="41"/>
      <c r="D38" s="42">
        <v>2.4899110000000002</v>
      </c>
      <c r="E38" s="43">
        <v>2.3466920000000004</v>
      </c>
      <c r="F38" s="43">
        <f t="shared" si="0"/>
        <v>1.9487687443208301</v>
      </c>
      <c r="G38" s="43">
        <v>0.56389869346457999</v>
      </c>
      <c r="H38" s="43">
        <v>1.3848700508562501</v>
      </c>
      <c r="I38" s="44">
        <f t="shared" si="1"/>
        <v>0.24029514459698156</v>
      </c>
      <c r="J38" s="45">
        <f t="shared" si="2"/>
        <v>0.83043226137935011</v>
      </c>
      <c r="K38" s="5"/>
    </row>
    <row r="39" spans="1:11" x14ac:dyDescent="0.25">
      <c r="D39" s="6"/>
      <c r="E39" s="6"/>
      <c r="F39" s="6"/>
      <c r="G39" s="6"/>
      <c r="H39" s="6"/>
      <c r="I39" s="5"/>
      <c r="J39" s="5"/>
      <c r="K3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106</v>
      </c>
      <c r="B1" s="47" t="s">
        <v>232</v>
      </c>
      <c r="C1" s="47" t="s">
        <v>65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2089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121.23649900000001</v>
      </c>
      <c r="I6" s="15">
        <v>128.554811</v>
      </c>
      <c r="J6" s="15">
        <v>127.12607724239882</v>
      </c>
      <c r="K6" s="15">
        <v>53.173341371149895</v>
      </c>
      <c r="L6" s="15">
        <v>73.952735871248919</v>
      </c>
      <c r="M6" s="16">
        <v>0.41362389285570877</v>
      </c>
      <c r="N6" s="17">
        <v>0.98888618989450983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SUM(H8:OFFSET(H6,MATCH("PROYECTOS",$A$8:$A$23,0),0))</f>
        <v>121.23649899999999</v>
      </c>
      <c r="I7" s="35">
        <f ca="1">SUM(I8:OFFSET(I6,MATCH("PROYECTOS",$A$8:$A$23,0),0))</f>
        <v>128.55481100000003</v>
      </c>
      <c r="J7" s="35">
        <f ca="1">SUM(J8:OFFSET(J6,MATCH("PROYECTOS",$A$8:$A$23,0),0))</f>
        <v>127.12607724239881</v>
      </c>
      <c r="K7" s="35">
        <f ca="1">SUM(K8:OFFSET(K6,MATCH("PROYECTOS",$A$8:$A$23,0),0))</f>
        <v>53.173341371149895</v>
      </c>
      <c r="L7" s="35">
        <f ca="1">SUM(L8:OFFSET(L6,MATCH("PROYECTOS",$A$8:$A$23,0),0))</f>
        <v>73.952735871248905</v>
      </c>
      <c r="M7" s="37">
        <f ca="1">IFERROR(K7/I7,0)</f>
        <v>0.41362389285570872</v>
      </c>
      <c r="N7" s="38">
        <f ca="1">IFERROR(SUM(K7,L7)/I7,0)</f>
        <v>0.98888618989450938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1.9265539999999999</v>
      </c>
      <c r="I8" s="22">
        <v>1.991298</v>
      </c>
      <c r="J8" s="22">
        <f t="shared" ref="J8:J22" si="0">SUM(K8,L8)</f>
        <v>1.9837432051426731</v>
      </c>
      <c r="K8" s="22">
        <v>0.67404394550248981</v>
      </c>
      <c r="L8" s="22">
        <v>1.3096992596401833</v>
      </c>
      <c r="M8" s="23">
        <f t="shared" ref="M8:M23" si="1">IFERROR(K8/I8,0)</f>
        <v>0.33849476346709023</v>
      </c>
      <c r="N8" s="24">
        <f t="shared" ref="N8:N23" si="2">IFERROR(SUM(K8,L8)/I8,0)</f>
        <v>0.99620609529195181</v>
      </c>
      <c r="O8" s="61">
        <v>23</v>
      </c>
      <c r="P8" s="22">
        <v>0</v>
      </c>
      <c r="Q8" s="24">
        <f>IFERROR(P8/O8,".")</f>
        <v>0</v>
      </c>
    </row>
    <row r="9" spans="1:17" ht="51" x14ac:dyDescent="0.25">
      <c r="A9" s="18"/>
      <c r="B9" s="65">
        <v>5003164</v>
      </c>
      <c r="C9" s="20" t="s">
        <v>2090</v>
      </c>
      <c r="D9" s="20">
        <v>3000573</v>
      </c>
      <c r="E9" s="20" t="s">
        <v>2086</v>
      </c>
      <c r="F9" s="60">
        <v>77</v>
      </c>
      <c r="G9" s="20" t="s">
        <v>1539</v>
      </c>
      <c r="H9" s="21">
        <v>0.58937200000000001</v>
      </c>
      <c r="I9" s="22">
        <v>0.44573600000000008</v>
      </c>
      <c r="J9" s="22">
        <f t="shared" si="0"/>
        <v>0.35458317685697693</v>
      </c>
      <c r="K9" s="22">
        <v>0.20959714794298634</v>
      </c>
      <c r="L9" s="22">
        <v>0.14498602891399059</v>
      </c>
      <c r="M9" s="23">
        <f t="shared" si="1"/>
        <v>0.47022710291066078</v>
      </c>
      <c r="N9" s="24">
        <f t="shared" si="2"/>
        <v>0.79550042369693463</v>
      </c>
      <c r="O9" s="61">
        <v>1425</v>
      </c>
      <c r="P9" s="22">
        <v>276.22300000000001</v>
      </c>
      <c r="Q9" s="24">
        <f t="shared" ref="Q9:Q22" si="3">IFERROR(P9/O9,".")</f>
        <v>0.19384070175438597</v>
      </c>
    </row>
    <row r="10" spans="1:17" ht="51" x14ac:dyDescent="0.25">
      <c r="A10" s="18"/>
      <c r="B10" s="65">
        <v>5004302</v>
      </c>
      <c r="C10" s="20" t="s">
        <v>2091</v>
      </c>
      <c r="D10" s="20">
        <v>3000573</v>
      </c>
      <c r="E10" s="20" t="s">
        <v>2086</v>
      </c>
      <c r="F10" s="60">
        <v>86</v>
      </c>
      <c r="G10" s="20" t="s">
        <v>469</v>
      </c>
      <c r="H10" s="21">
        <v>1.5387089999999999</v>
      </c>
      <c r="I10" s="22">
        <v>1.8898379999999997</v>
      </c>
      <c r="J10" s="22">
        <f t="shared" si="0"/>
        <v>1.7759916520444676</v>
      </c>
      <c r="K10" s="22">
        <v>0.93649194060708396</v>
      </c>
      <c r="L10" s="22">
        <v>0.83949971143738367</v>
      </c>
      <c r="M10" s="23">
        <f t="shared" si="1"/>
        <v>0.49554085620412125</v>
      </c>
      <c r="N10" s="24">
        <f t="shared" si="2"/>
        <v>0.93975867351829523</v>
      </c>
      <c r="O10" s="61">
        <v>122</v>
      </c>
      <c r="P10" s="22">
        <v>47</v>
      </c>
      <c r="Q10" s="24">
        <f t="shared" si="3"/>
        <v>0.38524590163934425</v>
      </c>
    </row>
    <row r="11" spans="1:17" ht="51" x14ac:dyDescent="0.25">
      <c r="A11" s="18"/>
      <c r="B11" s="65">
        <v>5004303</v>
      </c>
      <c r="C11" s="20" t="s">
        <v>2092</v>
      </c>
      <c r="D11" s="20">
        <v>3000573</v>
      </c>
      <c r="E11" s="20" t="s">
        <v>2086</v>
      </c>
      <c r="F11" s="60">
        <v>182</v>
      </c>
      <c r="G11" s="20" t="s">
        <v>696</v>
      </c>
      <c r="H11" s="21">
        <v>2.2298590000000003</v>
      </c>
      <c r="I11" s="22">
        <v>1.6824110000000001</v>
      </c>
      <c r="J11" s="22">
        <f t="shared" si="0"/>
        <v>1.6088651516474783</v>
      </c>
      <c r="K11" s="22">
        <v>0.12458374351263046</v>
      </c>
      <c r="L11" s="22">
        <v>1.4842814081348479</v>
      </c>
      <c r="M11" s="23">
        <f t="shared" si="1"/>
        <v>7.4050718589352096E-2</v>
      </c>
      <c r="N11" s="24">
        <f t="shared" si="2"/>
        <v>0.95628544490465073</v>
      </c>
      <c r="O11" s="61">
        <v>388</v>
      </c>
      <c r="P11" s="22">
        <v>131</v>
      </c>
      <c r="Q11" s="24">
        <f t="shared" si="3"/>
        <v>0.33762886597938147</v>
      </c>
    </row>
    <row r="12" spans="1:17" ht="51" x14ac:dyDescent="0.25">
      <c r="A12" s="18"/>
      <c r="B12" s="65">
        <v>5004305</v>
      </c>
      <c r="C12" s="20" t="s">
        <v>2093</v>
      </c>
      <c r="D12" s="20">
        <v>3000573</v>
      </c>
      <c r="E12" s="20" t="s">
        <v>2086</v>
      </c>
      <c r="F12" s="60">
        <v>56</v>
      </c>
      <c r="G12" s="20" t="s">
        <v>300</v>
      </c>
      <c r="H12" s="21">
        <v>0.29480000000000001</v>
      </c>
      <c r="I12" s="22">
        <v>0.17186399999999996</v>
      </c>
      <c r="J12" s="22">
        <f t="shared" si="0"/>
        <v>0.16719742811983451</v>
      </c>
      <c r="K12" s="22">
        <v>0.14497272670269012</v>
      </c>
      <c r="L12" s="22">
        <v>2.2224701417144388E-2</v>
      </c>
      <c r="M12" s="23">
        <f t="shared" si="1"/>
        <v>0.8435316686606279</v>
      </c>
      <c r="N12" s="24">
        <f t="shared" si="2"/>
        <v>0.97284729856069074</v>
      </c>
      <c r="O12" s="61">
        <v>9379</v>
      </c>
      <c r="P12" s="22">
        <v>249</v>
      </c>
      <c r="Q12" s="24">
        <f t="shared" si="3"/>
        <v>2.6548672566371681E-2</v>
      </c>
    </row>
    <row r="13" spans="1:17" ht="51" x14ac:dyDescent="0.25">
      <c r="A13" s="18"/>
      <c r="B13" s="65">
        <v>5003165</v>
      </c>
      <c r="C13" s="20" t="s">
        <v>2094</v>
      </c>
      <c r="D13" s="20">
        <v>3000574</v>
      </c>
      <c r="E13" s="20" t="s">
        <v>2087</v>
      </c>
      <c r="F13" s="60">
        <v>182</v>
      </c>
      <c r="G13" s="20" t="s">
        <v>696</v>
      </c>
      <c r="H13" s="21">
        <v>3.7411490000000001</v>
      </c>
      <c r="I13" s="22">
        <v>3.3084200000000004</v>
      </c>
      <c r="J13" s="22">
        <f t="shared" si="0"/>
        <v>3.2032664754807172</v>
      </c>
      <c r="K13" s="22">
        <v>1.1809158061546441</v>
      </c>
      <c r="L13" s="22">
        <v>2.0223506693260731</v>
      </c>
      <c r="M13" s="23">
        <f t="shared" si="1"/>
        <v>0.35694253031798984</v>
      </c>
      <c r="N13" s="24">
        <f t="shared" si="2"/>
        <v>0.96821639195770692</v>
      </c>
      <c r="O13" s="61">
        <v>421</v>
      </c>
      <c r="P13" s="22">
        <v>403.62500000000006</v>
      </c>
      <c r="Q13" s="24">
        <f t="shared" si="3"/>
        <v>0.95872921615201911</v>
      </c>
    </row>
    <row r="14" spans="1:17" ht="51" x14ac:dyDescent="0.25">
      <c r="A14" s="18"/>
      <c r="B14" s="65">
        <v>5003166</v>
      </c>
      <c r="C14" s="20" t="s">
        <v>2095</v>
      </c>
      <c r="D14" s="20">
        <v>3000574</v>
      </c>
      <c r="E14" s="20" t="s">
        <v>2087</v>
      </c>
      <c r="F14" s="60">
        <v>77</v>
      </c>
      <c r="G14" s="20" t="s">
        <v>1539</v>
      </c>
      <c r="H14" s="21">
        <v>7.4703870000000006</v>
      </c>
      <c r="I14" s="22">
        <v>10.652104999999999</v>
      </c>
      <c r="J14" s="22">
        <f t="shared" si="0"/>
        <v>10.524718781925912</v>
      </c>
      <c r="K14" s="22">
        <v>1.1409037796365737</v>
      </c>
      <c r="L14" s="22">
        <v>9.3838150022893387</v>
      </c>
      <c r="M14" s="23">
        <f t="shared" si="1"/>
        <v>0.10710594569210254</v>
      </c>
      <c r="N14" s="24">
        <f t="shared" si="2"/>
        <v>0.98804121644744525</v>
      </c>
      <c r="O14" s="61">
        <v>533</v>
      </c>
      <c r="P14" s="22">
        <v>351</v>
      </c>
      <c r="Q14" s="24">
        <f t="shared" si="3"/>
        <v>0.65853658536585369</v>
      </c>
    </row>
    <row r="15" spans="1:17" ht="51" x14ac:dyDescent="0.25">
      <c r="A15" s="18"/>
      <c r="B15" s="65">
        <v>5003173</v>
      </c>
      <c r="C15" s="20" t="s">
        <v>2096</v>
      </c>
      <c r="D15" s="20">
        <v>3000574</v>
      </c>
      <c r="E15" s="20" t="s">
        <v>2087</v>
      </c>
      <c r="F15" s="60">
        <v>86</v>
      </c>
      <c r="G15" s="20" t="s">
        <v>469</v>
      </c>
      <c r="H15" s="21">
        <v>2.1509939999999999</v>
      </c>
      <c r="I15" s="22">
        <v>0.77686699999999997</v>
      </c>
      <c r="J15" s="22">
        <f t="shared" si="0"/>
        <v>0.77678236505016685</v>
      </c>
      <c r="K15" s="22">
        <v>0.15094739710912108</v>
      </c>
      <c r="L15" s="22">
        <v>0.62583496794104576</v>
      </c>
      <c r="M15" s="23">
        <f t="shared" si="1"/>
        <v>0.19430275337879083</v>
      </c>
      <c r="N15" s="24">
        <f t="shared" si="2"/>
        <v>0.99989105606257811</v>
      </c>
      <c r="O15" s="61">
        <v>704</v>
      </c>
      <c r="P15" s="22">
        <v>352</v>
      </c>
      <c r="Q15" s="24">
        <f t="shared" si="3"/>
        <v>0.5</v>
      </c>
    </row>
    <row r="16" spans="1:17" ht="51" x14ac:dyDescent="0.25">
      <c r="A16" s="18"/>
      <c r="B16" s="65">
        <v>5004306</v>
      </c>
      <c r="C16" s="20" t="s">
        <v>2097</v>
      </c>
      <c r="D16" s="20">
        <v>3000574</v>
      </c>
      <c r="E16" s="20" t="s">
        <v>2087</v>
      </c>
      <c r="F16" s="60">
        <v>86</v>
      </c>
      <c r="G16" s="20" t="s">
        <v>469</v>
      </c>
      <c r="H16" s="21">
        <v>94.053116000000017</v>
      </c>
      <c r="I16" s="22">
        <v>101.96402100000003</v>
      </c>
      <c r="J16" s="22">
        <f t="shared" si="0"/>
        <v>101.1177695401678</v>
      </c>
      <c r="K16" s="22">
        <v>47.346178933114466</v>
      </c>
      <c r="L16" s="22">
        <v>53.771590607053334</v>
      </c>
      <c r="M16" s="23">
        <f t="shared" si="1"/>
        <v>0.46434201465156472</v>
      </c>
      <c r="N16" s="24">
        <f t="shared" si="2"/>
        <v>0.99170048953020173</v>
      </c>
      <c r="O16" s="61">
        <v>8805.875</v>
      </c>
      <c r="P16" s="22">
        <v>8673.2180000000008</v>
      </c>
      <c r="Q16" s="24">
        <f t="shared" si="3"/>
        <v>0.98493539824265064</v>
      </c>
    </row>
    <row r="17" spans="1:17" ht="51" x14ac:dyDescent="0.25">
      <c r="A17" s="18"/>
      <c r="B17" s="65">
        <v>5004307</v>
      </c>
      <c r="C17" s="20" t="s">
        <v>2098</v>
      </c>
      <c r="D17" s="20">
        <v>3000574</v>
      </c>
      <c r="E17" s="20" t="s">
        <v>2087</v>
      </c>
      <c r="F17" s="60">
        <v>56</v>
      </c>
      <c r="G17" s="20" t="s">
        <v>300</v>
      </c>
      <c r="H17" s="21">
        <v>0.79807099999999997</v>
      </c>
      <c r="I17" s="22">
        <v>0.5967340000000001</v>
      </c>
      <c r="J17" s="22">
        <f t="shared" si="0"/>
        <v>0.58105159503975301</v>
      </c>
      <c r="K17" s="22">
        <v>7.7599167940206826E-2</v>
      </c>
      <c r="L17" s="22">
        <v>0.50345242709954618</v>
      </c>
      <c r="M17" s="23">
        <f t="shared" si="1"/>
        <v>0.13003979652610176</v>
      </c>
      <c r="N17" s="24">
        <f t="shared" si="2"/>
        <v>0.97371960545193159</v>
      </c>
      <c r="O17" s="61">
        <v>23372</v>
      </c>
      <c r="P17" s="22">
        <v>9532.7420000000002</v>
      </c>
      <c r="Q17" s="24">
        <f t="shared" si="3"/>
        <v>0.40787018654800616</v>
      </c>
    </row>
    <row r="18" spans="1:17" ht="51" x14ac:dyDescent="0.25">
      <c r="A18" s="18"/>
      <c r="B18" s="65">
        <v>5003168</v>
      </c>
      <c r="C18" s="20" t="s">
        <v>2099</v>
      </c>
      <c r="D18" s="20">
        <v>3000575</v>
      </c>
      <c r="E18" s="20" t="s">
        <v>2088</v>
      </c>
      <c r="F18" s="60">
        <v>182</v>
      </c>
      <c r="G18" s="20" t="s">
        <v>696</v>
      </c>
      <c r="H18" s="21">
        <v>0.197745</v>
      </c>
      <c r="I18" s="22">
        <v>0.19005000000000002</v>
      </c>
      <c r="J18" s="22">
        <f t="shared" si="0"/>
        <v>0.18656279282004107</v>
      </c>
      <c r="K18" s="22">
        <v>1.1384299941710196E-2</v>
      </c>
      <c r="L18" s="22">
        <v>0.17517849287833087</v>
      </c>
      <c r="M18" s="23">
        <f t="shared" si="1"/>
        <v>5.9901604534123624E-2</v>
      </c>
      <c r="N18" s="24">
        <f t="shared" si="2"/>
        <v>0.98165110665635913</v>
      </c>
      <c r="O18" s="61">
        <v>28</v>
      </c>
      <c r="P18" s="22">
        <v>28</v>
      </c>
      <c r="Q18" s="24">
        <f t="shared" si="3"/>
        <v>1</v>
      </c>
    </row>
    <row r="19" spans="1:17" ht="51" x14ac:dyDescent="0.25">
      <c r="A19" s="18"/>
      <c r="B19" s="65">
        <v>5003169</v>
      </c>
      <c r="C19" s="20" t="s">
        <v>2100</v>
      </c>
      <c r="D19" s="20">
        <v>3000575</v>
      </c>
      <c r="E19" s="20" t="s">
        <v>2088</v>
      </c>
      <c r="F19" s="60">
        <v>77</v>
      </c>
      <c r="G19" s="20" t="s">
        <v>1539</v>
      </c>
      <c r="H19" s="21">
        <v>1.2009539999999999</v>
      </c>
      <c r="I19" s="22">
        <v>0.98115200000000002</v>
      </c>
      <c r="J19" s="22">
        <f t="shared" si="0"/>
        <v>0.96069562289630994</v>
      </c>
      <c r="K19" s="22">
        <v>2.2168060124386102E-2</v>
      </c>
      <c r="L19" s="22">
        <v>0.93852756277192384</v>
      </c>
      <c r="M19" s="23">
        <f t="shared" si="1"/>
        <v>2.259391014275678E-2</v>
      </c>
      <c r="N19" s="24">
        <f t="shared" si="2"/>
        <v>0.97915065443102589</v>
      </c>
      <c r="O19" s="61">
        <v>117</v>
      </c>
      <c r="P19" s="22">
        <v>79</v>
      </c>
      <c r="Q19" s="24">
        <f t="shared" si="3"/>
        <v>0.67521367521367526</v>
      </c>
    </row>
    <row r="20" spans="1:17" ht="51" x14ac:dyDescent="0.25">
      <c r="A20" s="18"/>
      <c r="B20" s="65">
        <v>5003170</v>
      </c>
      <c r="C20" s="20" t="s">
        <v>2101</v>
      </c>
      <c r="D20" s="20">
        <v>3000575</v>
      </c>
      <c r="E20" s="20" t="s">
        <v>2088</v>
      </c>
      <c r="F20" s="60">
        <v>86</v>
      </c>
      <c r="G20" s="20" t="s">
        <v>469</v>
      </c>
      <c r="H20" s="21">
        <v>1.953586</v>
      </c>
      <c r="I20" s="22">
        <v>0.88855700000000004</v>
      </c>
      <c r="J20" s="22">
        <f t="shared" si="0"/>
        <v>0.88041401642840356</v>
      </c>
      <c r="K20" s="22">
        <v>8.9345002546906471E-2</v>
      </c>
      <c r="L20" s="22">
        <v>0.79106901388149709</v>
      </c>
      <c r="M20" s="23">
        <f t="shared" si="1"/>
        <v>0.10055067097204397</v>
      </c>
      <c r="N20" s="24">
        <f t="shared" si="2"/>
        <v>0.99083572176956969</v>
      </c>
      <c r="O20" s="61">
        <v>320</v>
      </c>
      <c r="P20" s="22">
        <v>160</v>
      </c>
      <c r="Q20" s="24">
        <f t="shared" si="3"/>
        <v>0.5</v>
      </c>
    </row>
    <row r="21" spans="1:17" ht="51" x14ac:dyDescent="0.25">
      <c r="A21" s="18"/>
      <c r="B21" s="65">
        <v>5003171</v>
      </c>
      <c r="C21" s="20" t="s">
        <v>2102</v>
      </c>
      <c r="D21" s="20">
        <v>3000575</v>
      </c>
      <c r="E21" s="20" t="s">
        <v>2088</v>
      </c>
      <c r="F21" s="60">
        <v>56</v>
      </c>
      <c r="G21" s="20" t="s">
        <v>300</v>
      </c>
      <c r="H21" s="21">
        <v>0.24512200000000001</v>
      </c>
      <c r="I21" s="22">
        <v>0.107809</v>
      </c>
      <c r="J21" s="22">
        <f t="shared" si="0"/>
        <v>0.10746053073671646</v>
      </c>
      <c r="K21" s="22">
        <v>8.0701900646090508E-2</v>
      </c>
      <c r="L21" s="22">
        <v>2.6758630090625957E-2</v>
      </c>
      <c r="M21" s="23">
        <f t="shared" si="1"/>
        <v>0.74856366950895104</v>
      </c>
      <c r="N21" s="24">
        <f t="shared" si="2"/>
        <v>0.99676771639396022</v>
      </c>
      <c r="O21" s="61">
        <v>2643</v>
      </c>
      <c r="P21" s="22">
        <v>823</v>
      </c>
      <c r="Q21" s="24">
        <f t="shared" si="3"/>
        <v>0.31138857359061672</v>
      </c>
    </row>
    <row r="22" spans="1:17" ht="51" x14ac:dyDescent="0.25">
      <c r="A22" s="18"/>
      <c r="B22" s="65">
        <v>5004308</v>
      </c>
      <c r="C22" s="20" t="s">
        <v>2103</v>
      </c>
      <c r="D22" s="20">
        <v>3000575</v>
      </c>
      <c r="E22" s="20" t="s">
        <v>2088</v>
      </c>
      <c r="F22" s="60">
        <v>86</v>
      </c>
      <c r="G22" s="20" t="s">
        <v>469</v>
      </c>
      <c r="H22" s="21">
        <v>2.8460809999999999</v>
      </c>
      <c r="I22" s="22">
        <v>2.9079489999999995</v>
      </c>
      <c r="J22" s="22">
        <f t="shared" si="0"/>
        <v>2.8969749080415568</v>
      </c>
      <c r="K22" s="22">
        <v>0.98350751966790995</v>
      </c>
      <c r="L22" s="22">
        <v>1.9134673883736468</v>
      </c>
      <c r="M22" s="23">
        <f t="shared" si="1"/>
        <v>0.33821346924169238</v>
      </c>
      <c r="N22" s="24">
        <f t="shared" si="2"/>
        <v>0.99622617454486218</v>
      </c>
      <c r="O22" s="61">
        <v>468</v>
      </c>
      <c r="P22" s="22">
        <v>466</v>
      </c>
      <c r="Q22" s="24">
        <f t="shared" si="3"/>
        <v>0.99572649572649574</v>
      </c>
    </row>
    <row r="23" spans="1:17" ht="15.75" thickBot="1" x14ac:dyDescent="0.3">
      <c r="A23" s="39" t="s">
        <v>306</v>
      </c>
      <c r="B23" s="41"/>
      <c r="C23" s="41"/>
      <c r="D23" s="64"/>
      <c r="E23" s="41"/>
      <c r="F23" s="58"/>
      <c r="G23" s="41"/>
      <c r="H23" s="42">
        <f ca="1">OFFSET(H23,-MATCH("PROYECTOS",$A$8:$A$23,0)-1,0)-(OFFSET(H23,-MATCH("PROYECTOS",$A$8:$A$23,0),0))</f>
        <v>0</v>
      </c>
      <c r="I23" s="42">
        <f t="shared" ref="I23:L23" ca="1" si="4">OFFSET(I23,-MATCH("PROYECTOS",$A$8:$A$23,0)-1,0)-(OFFSET(I23,-MATCH("PROYECTOS",$A$8:$A$23,0),0))</f>
        <v>0</v>
      </c>
      <c r="J23" s="42">
        <f t="shared" ca="1" si="4"/>
        <v>0</v>
      </c>
      <c r="K23" s="42">
        <f t="shared" ca="1" si="4"/>
        <v>0</v>
      </c>
      <c r="L23" s="42">
        <f t="shared" ca="1" si="4"/>
        <v>0</v>
      </c>
      <c r="M23" s="44">
        <f t="shared" ca="1" si="1"/>
        <v>0</v>
      </c>
      <c r="N23" s="45">
        <f t="shared" ca="1" si="2"/>
        <v>0</v>
      </c>
      <c r="O23" s="59"/>
      <c r="P23" s="43"/>
      <c r="Q2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workbookViewId="0">
      <selection activeCell="J6" sqref="J6:N5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106</v>
      </c>
      <c r="B1" s="47" t="s">
        <v>232</v>
      </c>
      <c r="C1" s="47" t="s">
        <v>65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2104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51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10</v>
      </c>
      <c r="G6" s="20" t="s">
        <v>108</v>
      </c>
      <c r="H6" s="20">
        <v>26</v>
      </c>
      <c r="I6" s="20" t="s">
        <v>1554</v>
      </c>
      <c r="J6" s="66">
        <v>1.9265540000000001</v>
      </c>
      <c r="K6" s="67">
        <v>1.991298</v>
      </c>
      <c r="L6" s="68">
        <v>1.9837431804626249</v>
      </c>
      <c r="M6" s="67"/>
      <c r="N6" s="68"/>
    </row>
    <row r="7" spans="1:14" ht="51" x14ac:dyDescent="0.25">
      <c r="A7" s="18"/>
      <c r="B7" s="20">
        <v>3000573</v>
      </c>
      <c r="C7" s="20" t="s">
        <v>2086</v>
      </c>
      <c r="D7" s="20">
        <v>86</v>
      </c>
      <c r="E7" s="20" t="s">
        <v>469</v>
      </c>
      <c r="F7" s="20">
        <v>10</v>
      </c>
      <c r="G7" s="20" t="s">
        <v>108</v>
      </c>
      <c r="H7" s="20">
        <v>10</v>
      </c>
      <c r="I7" s="20" t="s">
        <v>1553</v>
      </c>
      <c r="J7" s="66">
        <v>2.2390630000000002</v>
      </c>
      <c r="K7" s="67">
        <v>1.7211009999999998</v>
      </c>
      <c r="L7" s="68">
        <v>1.6351390270720003</v>
      </c>
      <c r="M7" s="67"/>
      <c r="N7" s="68"/>
    </row>
    <row r="8" spans="1:14" ht="51" x14ac:dyDescent="0.25">
      <c r="A8" s="18"/>
      <c r="B8" s="20">
        <v>3000573</v>
      </c>
      <c r="C8" s="20" t="s">
        <v>2086</v>
      </c>
      <c r="D8" s="20">
        <v>86</v>
      </c>
      <c r="E8" s="20" t="s">
        <v>469</v>
      </c>
      <c r="F8" s="20">
        <v>10</v>
      </c>
      <c r="G8" s="20" t="s">
        <v>108</v>
      </c>
      <c r="H8" s="20">
        <v>26</v>
      </c>
      <c r="I8" s="20" t="s">
        <v>1554</v>
      </c>
      <c r="J8" s="66">
        <v>0.76002800000000015</v>
      </c>
      <c r="K8" s="67">
        <v>0.45170299999999991</v>
      </c>
      <c r="L8" s="68">
        <v>0.37004533087019809</v>
      </c>
      <c r="M8" s="67"/>
      <c r="N8" s="68"/>
    </row>
    <row r="9" spans="1:14" ht="51" x14ac:dyDescent="0.25">
      <c r="A9" s="18"/>
      <c r="B9" s="20">
        <v>3000573</v>
      </c>
      <c r="C9" s="20" t="s">
        <v>2086</v>
      </c>
      <c r="D9" s="20">
        <v>86</v>
      </c>
      <c r="E9" s="20" t="s">
        <v>469</v>
      </c>
      <c r="F9" s="20">
        <v>441</v>
      </c>
      <c r="G9" s="20" t="s">
        <v>206</v>
      </c>
      <c r="H9" s="20">
        <v>441</v>
      </c>
      <c r="I9" s="20" t="s">
        <v>347</v>
      </c>
      <c r="J9" s="66">
        <v>4.0826000000000001E-2</v>
      </c>
      <c r="K9" s="67">
        <v>4.0826000000000001E-2</v>
      </c>
      <c r="L9" s="68">
        <v>4.0826001641107723E-2</v>
      </c>
      <c r="M9" s="67"/>
      <c r="N9" s="68"/>
    </row>
    <row r="10" spans="1:14" ht="51" x14ac:dyDescent="0.25">
      <c r="A10" s="18"/>
      <c r="B10" s="20">
        <v>3000573</v>
      </c>
      <c r="C10" s="20" t="s">
        <v>2086</v>
      </c>
      <c r="D10" s="20">
        <v>86</v>
      </c>
      <c r="E10" s="20" t="s">
        <v>469</v>
      </c>
      <c r="F10" s="20">
        <v>442</v>
      </c>
      <c r="G10" s="20" t="s">
        <v>207</v>
      </c>
      <c r="H10" s="20">
        <v>442</v>
      </c>
      <c r="I10" s="20" t="s">
        <v>348</v>
      </c>
      <c r="J10" s="66">
        <v>0.64678199999999986</v>
      </c>
      <c r="K10" s="67">
        <v>0.78793800000000003</v>
      </c>
      <c r="L10" s="68">
        <v>0.7365289754816331</v>
      </c>
      <c r="M10" s="67"/>
      <c r="N10" s="68"/>
    </row>
    <row r="11" spans="1:14" ht="51" x14ac:dyDescent="0.25">
      <c r="A11" s="18"/>
      <c r="B11" s="20">
        <v>3000573</v>
      </c>
      <c r="C11" s="20" t="s">
        <v>2086</v>
      </c>
      <c r="D11" s="20">
        <v>86</v>
      </c>
      <c r="E11" s="20" t="s">
        <v>469</v>
      </c>
      <c r="F11" s="20">
        <v>449</v>
      </c>
      <c r="G11" s="20" t="s">
        <v>214</v>
      </c>
      <c r="H11" s="20">
        <v>449</v>
      </c>
      <c r="I11" s="20" t="s">
        <v>355</v>
      </c>
      <c r="J11" s="66">
        <v>0</v>
      </c>
      <c r="K11" s="67">
        <v>6.9770000000000006E-3</v>
      </c>
      <c r="L11" s="68">
        <v>5.7650000671856105E-3</v>
      </c>
      <c r="M11" s="67"/>
      <c r="N11" s="68"/>
    </row>
    <row r="12" spans="1:14" ht="51" x14ac:dyDescent="0.25">
      <c r="A12" s="18"/>
      <c r="B12" s="20">
        <v>3000573</v>
      </c>
      <c r="C12" s="20" t="s">
        <v>2086</v>
      </c>
      <c r="D12" s="20">
        <v>86</v>
      </c>
      <c r="E12" s="20" t="s">
        <v>469</v>
      </c>
      <c r="F12" s="20">
        <v>452</v>
      </c>
      <c r="G12" s="20" t="s">
        <v>217</v>
      </c>
      <c r="H12" s="20">
        <v>452</v>
      </c>
      <c r="I12" s="20" t="s">
        <v>358</v>
      </c>
      <c r="J12" s="66">
        <v>0</v>
      </c>
      <c r="K12" s="67">
        <v>2.9599999999999998E-4</v>
      </c>
      <c r="L12" s="68">
        <v>0</v>
      </c>
      <c r="M12" s="67">
        <v>31</v>
      </c>
      <c r="N12" s="68">
        <v>0</v>
      </c>
    </row>
    <row r="13" spans="1:14" ht="51" x14ac:dyDescent="0.25">
      <c r="A13" s="18"/>
      <c r="B13" s="20">
        <v>3000573</v>
      </c>
      <c r="C13" s="20" t="s">
        <v>2086</v>
      </c>
      <c r="D13" s="20">
        <v>86</v>
      </c>
      <c r="E13" s="20" t="s">
        <v>469</v>
      </c>
      <c r="F13" s="20">
        <v>455</v>
      </c>
      <c r="G13" s="20" t="s">
        <v>220</v>
      </c>
      <c r="H13" s="20">
        <v>455</v>
      </c>
      <c r="I13" s="20" t="s">
        <v>361</v>
      </c>
      <c r="J13" s="66">
        <v>0.38073800000000002</v>
      </c>
      <c r="K13" s="67">
        <v>0.59186499999999997</v>
      </c>
      <c r="L13" s="68">
        <v>0.52934008743613958</v>
      </c>
      <c r="M13" s="67"/>
      <c r="N13" s="68"/>
    </row>
    <row r="14" spans="1:14" ht="51" x14ac:dyDescent="0.25">
      <c r="A14" s="18"/>
      <c r="B14" s="20">
        <v>3000573</v>
      </c>
      <c r="C14" s="20" t="s">
        <v>2086</v>
      </c>
      <c r="D14" s="20">
        <v>86</v>
      </c>
      <c r="E14" s="20" t="s">
        <v>469</v>
      </c>
      <c r="F14" s="20">
        <v>458</v>
      </c>
      <c r="G14" s="20" t="s">
        <v>223</v>
      </c>
      <c r="H14" s="20">
        <v>458</v>
      </c>
      <c r="I14" s="20" t="s">
        <v>364</v>
      </c>
      <c r="J14" s="66">
        <v>1.14E-3</v>
      </c>
      <c r="K14" s="67">
        <v>1.14E-3</v>
      </c>
      <c r="L14" s="68">
        <v>9.9000002956017852E-4</v>
      </c>
      <c r="M14" s="67"/>
      <c r="N14" s="68"/>
    </row>
    <row r="15" spans="1:14" ht="51" x14ac:dyDescent="0.25">
      <c r="A15" s="18"/>
      <c r="B15" s="20">
        <v>3000573</v>
      </c>
      <c r="C15" s="20" t="s">
        <v>2086</v>
      </c>
      <c r="D15" s="20">
        <v>86</v>
      </c>
      <c r="E15" s="20" t="s">
        <v>469</v>
      </c>
      <c r="F15" s="20">
        <v>461</v>
      </c>
      <c r="G15" s="20" t="s">
        <v>226</v>
      </c>
      <c r="H15" s="20">
        <v>461</v>
      </c>
      <c r="I15" s="20" t="s">
        <v>367</v>
      </c>
      <c r="J15" s="66">
        <v>0.50366299999999997</v>
      </c>
      <c r="K15" s="67">
        <v>0.50750300000000004</v>
      </c>
      <c r="L15" s="68">
        <v>0.50750298984348774</v>
      </c>
      <c r="M15" s="67"/>
      <c r="N15" s="68"/>
    </row>
    <row r="16" spans="1:14" ht="51" x14ac:dyDescent="0.25">
      <c r="A16" s="18"/>
      <c r="B16" s="20">
        <v>3000573</v>
      </c>
      <c r="C16" s="20" t="s">
        <v>2086</v>
      </c>
      <c r="D16" s="20">
        <v>86</v>
      </c>
      <c r="E16" s="20" t="s">
        <v>469</v>
      </c>
      <c r="F16" s="20">
        <v>464</v>
      </c>
      <c r="G16" s="20" t="s">
        <v>229</v>
      </c>
      <c r="H16" s="20">
        <v>464</v>
      </c>
      <c r="I16" s="20" t="s">
        <v>370</v>
      </c>
      <c r="J16" s="66">
        <v>8.0500000000000016E-2</v>
      </c>
      <c r="K16" s="67">
        <v>8.0500000000000016E-2</v>
      </c>
      <c r="L16" s="68">
        <v>8.0499998992308974E-2</v>
      </c>
      <c r="M16" s="67"/>
      <c r="N16" s="68"/>
    </row>
    <row r="17" spans="1:14" ht="51" x14ac:dyDescent="0.25">
      <c r="A17" s="18"/>
      <c r="B17" s="20">
        <v>3000574</v>
      </c>
      <c r="C17" s="20" t="s">
        <v>2087</v>
      </c>
      <c r="D17" s="20">
        <v>86</v>
      </c>
      <c r="E17" s="20" t="s">
        <v>469</v>
      </c>
      <c r="F17" s="20">
        <v>10</v>
      </c>
      <c r="G17" s="20" t="s">
        <v>108</v>
      </c>
      <c r="H17" s="20">
        <v>10</v>
      </c>
      <c r="I17" s="20" t="s">
        <v>1553</v>
      </c>
      <c r="J17" s="66">
        <v>40.154932000000017</v>
      </c>
      <c r="K17" s="67">
        <v>48.499119999999976</v>
      </c>
      <c r="L17" s="68">
        <v>47.872231556626502</v>
      </c>
      <c r="M17" s="67"/>
      <c r="N17" s="68"/>
    </row>
    <row r="18" spans="1:14" ht="51" x14ac:dyDescent="0.25">
      <c r="A18" s="18"/>
      <c r="B18" s="20">
        <v>3000574</v>
      </c>
      <c r="C18" s="20" t="s">
        <v>2087</v>
      </c>
      <c r="D18" s="20">
        <v>86</v>
      </c>
      <c r="E18" s="20" t="s">
        <v>469</v>
      </c>
      <c r="F18" s="20">
        <v>10</v>
      </c>
      <c r="G18" s="20" t="s">
        <v>108</v>
      </c>
      <c r="H18" s="20">
        <v>26</v>
      </c>
      <c r="I18" s="20" t="s">
        <v>1554</v>
      </c>
      <c r="J18" s="66">
        <v>9.9219759999999955</v>
      </c>
      <c r="K18" s="67">
        <v>4.328519</v>
      </c>
      <c r="L18" s="68">
        <v>4.2327075316570699</v>
      </c>
      <c r="M18" s="67"/>
      <c r="N18" s="68"/>
    </row>
    <row r="19" spans="1:14" ht="51" x14ac:dyDescent="0.25">
      <c r="A19" s="18"/>
      <c r="B19" s="20">
        <v>3000574</v>
      </c>
      <c r="C19" s="20" t="s">
        <v>2087</v>
      </c>
      <c r="D19" s="20">
        <v>86</v>
      </c>
      <c r="E19" s="20" t="s">
        <v>469</v>
      </c>
      <c r="F19" s="20">
        <v>440</v>
      </c>
      <c r="G19" s="20" t="s">
        <v>205</v>
      </c>
      <c r="H19" s="20">
        <v>440</v>
      </c>
      <c r="I19" s="20" t="s">
        <v>346</v>
      </c>
      <c r="J19" s="66">
        <v>0.42899999999999994</v>
      </c>
      <c r="K19" s="67">
        <v>0.54705499999999996</v>
      </c>
      <c r="L19" s="68">
        <v>0.54660978721221909</v>
      </c>
      <c r="M19" s="67"/>
      <c r="N19" s="68"/>
    </row>
    <row r="20" spans="1:14" ht="51" x14ac:dyDescent="0.25">
      <c r="A20" s="18"/>
      <c r="B20" s="20">
        <v>3000574</v>
      </c>
      <c r="C20" s="20" t="s">
        <v>2087</v>
      </c>
      <c r="D20" s="20">
        <v>86</v>
      </c>
      <c r="E20" s="20" t="s">
        <v>469</v>
      </c>
      <c r="F20" s="20">
        <v>441</v>
      </c>
      <c r="G20" s="20" t="s">
        <v>206</v>
      </c>
      <c r="H20" s="20">
        <v>441</v>
      </c>
      <c r="I20" s="20" t="s">
        <v>347</v>
      </c>
      <c r="J20" s="66">
        <v>3.9712119999999995</v>
      </c>
      <c r="K20" s="67">
        <v>4.3772339999999987</v>
      </c>
      <c r="L20" s="68">
        <v>4.3762553425767692</v>
      </c>
      <c r="M20" s="67"/>
      <c r="N20" s="68"/>
    </row>
    <row r="21" spans="1:14" ht="51" x14ac:dyDescent="0.25">
      <c r="A21" s="18"/>
      <c r="B21" s="20">
        <v>3000574</v>
      </c>
      <c r="C21" s="20" t="s">
        <v>2087</v>
      </c>
      <c r="D21" s="20">
        <v>86</v>
      </c>
      <c r="E21" s="20" t="s">
        <v>469</v>
      </c>
      <c r="F21" s="20">
        <v>442</v>
      </c>
      <c r="G21" s="20" t="s">
        <v>207</v>
      </c>
      <c r="H21" s="20">
        <v>442</v>
      </c>
      <c r="I21" s="20" t="s">
        <v>348</v>
      </c>
      <c r="J21" s="66">
        <v>0.13505900000000001</v>
      </c>
      <c r="K21" s="67">
        <v>0.19409499999999996</v>
      </c>
      <c r="L21" s="68">
        <v>0.16338817603536882</v>
      </c>
      <c r="M21" s="67"/>
      <c r="N21" s="68"/>
    </row>
    <row r="22" spans="1:14" ht="51" x14ac:dyDescent="0.25">
      <c r="A22" s="18"/>
      <c r="B22" s="20">
        <v>3000574</v>
      </c>
      <c r="C22" s="20" t="s">
        <v>2087</v>
      </c>
      <c r="D22" s="20">
        <v>86</v>
      </c>
      <c r="E22" s="20" t="s">
        <v>469</v>
      </c>
      <c r="F22" s="20">
        <v>443</v>
      </c>
      <c r="G22" s="20" t="s">
        <v>208</v>
      </c>
      <c r="H22" s="20">
        <v>443</v>
      </c>
      <c r="I22" s="20" t="s">
        <v>349</v>
      </c>
      <c r="J22" s="66">
        <v>5.6794570000000002</v>
      </c>
      <c r="K22" s="67">
        <v>6.2738300000000002</v>
      </c>
      <c r="L22" s="68">
        <v>6.2318893261399353</v>
      </c>
      <c r="M22" s="67"/>
      <c r="N22" s="68"/>
    </row>
    <row r="23" spans="1:14" ht="51" x14ac:dyDescent="0.25">
      <c r="A23" s="18"/>
      <c r="B23" s="20">
        <v>3000574</v>
      </c>
      <c r="C23" s="20" t="s">
        <v>2087</v>
      </c>
      <c r="D23" s="20">
        <v>86</v>
      </c>
      <c r="E23" s="20" t="s">
        <v>469</v>
      </c>
      <c r="F23" s="20">
        <v>444</v>
      </c>
      <c r="G23" s="20" t="s">
        <v>209</v>
      </c>
      <c r="H23" s="20">
        <v>444</v>
      </c>
      <c r="I23" s="20" t="s">
        <v>350</v>
      </c>
      <c r="J23" s="66">
        <v>1.3322089999999998</v>
      </c>
      <c r="K23" s="67">
        <v>1.4844229999999998</v>
      </c>
      <c r="L23" s="68">
        <v>1.4642073905997677</v>
      </c>
      <c r="M23" s="67"/>
      <c r="N23" s="68"/>
    </row>
    <row r="24" spans="1:14" ht="51" x14ac:dyDescent="0.25">
      <c r="A24" s="18"/>
      <c r="B24" s="20">
        <v>3000574</v>
      </c>
      <c r="C24" s="20" t="s">
        <v>2087</v>
      </c>
      <c r="D24" s="20">
        <v>86</v>
      </c>
      <c r="E24" s="20" t="s">
        <v>469</v>
      </c>
      <c r="F24" s="20">
        <v>445</v>
      </c>
      <c r="G24" s="20" t="s">
        <v>210</v>
      </c>
      <c r="H24" s="20">
        <v>445</v>
      </c>
      <c r="I24" s="20" t="s">
        <v>351</v>
      </c>
      <c r="J24" s="66">
        <v>2.634258</v>
      </c>
      <c r="K24" s="67">
        <v>2.9783339999999994</v>
      </c>
      <c r="L24" s="68">
        <v>2.9749882459582295</v>
      </c>
      <c r="M24" s="67"/>
      <c r="N24" s="68"/>
    </row>
    <row r="25" spans="1:14" ht="51" x14ac:dyDescent="0.25">
      <c r="A25" s="18"/>
      <c r="B25" s="20">
        <v>3000574</v>
      </c>
      <c r="C25" s="20" t="s">
        <v>2087</v>
      </c>
      <c r="D25" s="20">
        <v>86</v>
      </c>
      <c r="E25" s="20" t="s">
        <v>469</v>
      </c>
      <c r="F25" s="20">
        <v>446</v>
      </c>
      <c r="G25" s="20" t="s">
        <v>211</v>
      </c>
      <c r="H25" s="20">
        <v>446</v>
      </c>
      <c r="I25" s="20" t="s">
        <v>352</v>
      </c>
      <c r="J25" s="66">
        <v>3.089713999999999</v>
      </c>
      <c r="K25" s="67">
        <v>3.4592239999999981</v>
      </c>
      <c r="L25" s="68">
        <v>3.4412139197811484</v>
      </c>
      <c r="M25" s="67"/>
      <c r="N25" s="68"/>
    </row>
    <row r="26" spans="1:14" ht="51" x14ac:dyDescent="0.25">
      <c r="A26" s="18"/>
      <c r="B26" s="20">
        <v>3000574</v>
      </c>
      <c r="C26" s="20" t="s">
        <v>2087</v>
      </c>
      <c r="D26" s="20">
        <v>86</v>
      </c>
      <c r="E26" s="20" t="s">
        <v>469</v>
      </c>
      <c r="F26" s="20">
        <v>447</v>
      </c>
      <c r="G26" s="20" t="s">
        <v>212</v>
      </c>
      <c r="H26" s="20">
        <v>447</v>
      </c>
      <c r="I26" s="20" t="s">
        <v>353</v>
      </c>
      <c r="J26" s="66">
        <v>0.62719700000000012</v>
      </c>
      <c r="K26" s="67">
        <v>0.66732700000000011</v>
      </c>
      <c r="L26" s="68">
        <v>0.66269125198596157</v>
      </c>
      <c r="M26" s="67"/>
      <c r="N26" s="68"/>
    </row>
    <row r="27" spans="1:14" ht="51" x14ac:dyDescent="0.25">
      <c r="A27" s="18"/>
      <c r="B27" s="20">
        <v>3000574</v>
      </c>
      <c r="C27" s="20" t="s">
        <v>2087</v>
      </c>
      <c r="D27" s="20">
        <v>86</v>
      </c>
      <c r="E27" s="20" t="s">
        <v>469</v>
      </c>
      <c r="F27" s="20">
        <v>448</v>
      </c>
      <c r="G27" s="20" t="s">
        <v>213</v>
      </c>
      <c r="H27" s="20">
        <v>448</v>
      </c>
      <c r="I27" s="20" t="s">
        <v>354</v>
      </c>
      <c r="J27" s="66">
        <v>0.72195899999999991</v>
      </c>
      <c r="K27" s="67">
        <v>0.8180299999999997</v>
      </c>
      <c r="L27" s="68">
        <v>0.7796521811542334</v>
      </c>
      <c r="M27" s="67">
        <v>14.3125</v>
      </c>
      <c r="N27" s="68">
        <v>13.645625114440918</v>
      </c>
    </row>
    <row r="28" spans="1:14" ht="51" x14ac:dyDescent="0.25">
      <c r="A28" s="18"/>
      <c r="B28" s="20">
        <v>3000574</v>
      </c>
      <c r="C28" s="20" t="s">
        <v>2087</v>
      </c>
      <c r="D28" s="20">
        <v>86</v>
      </c>
      <c r="E28" s="20" t="s">
        <v>469</v>
      </c>
      <c r="F28" s="20">
        <v>449</v>
      </c>
      <c r="G28" s="20" t="s">
        <v>214</v>
      </c>
      <c r="H28" s="20">
        <v>449</v>
      </c>
      <c r="I28" s="20" t="s">
        <v>355</v>
      </c>
      <c r="J28" s="66">
        <v>2.8959970000000004</v>
      </c>
      <c r="K28" s="67">
        <v>3.170528</v>
      </c>
      <c r="L28" s="68">
        <v>3.1698562661786127</v>
      </c>
      <c r="M28" s="67"/>
      <c r="N28" s="68"/>
    </row>
    <row r="29" spans="1:14" ht="51" x14ac:dyDescent="0.25">
      <c r="A29" s="18"/>
      <c r="B29" s="20">
        <v>3000574</v>
      </c>
      <c r="C29" s="20" t="s">
        <v>2087</v>
      </c>
      <c r="D29" s="20">
        <v>86</v>
      </c>
      <c r="E29" s="20" t="s">
        <v>469</v>
      </c>
      <c r="F29" s="20">
        <v>450</v>
      </c>
      <c r="G29" s="20" t="s">
        <v>215</v>
      </c>
      <c r="H29" s="20">
        <v>450</v>
      </c>
      <c r="I29" s="20" t="s">
        <v>356</v>
      </c>
      <c r="J29" s="66">
        <v>2.2667949999999988</v>
      </c>
      <c r="K29" s="67">
        <v>2.9089360000000002</v>
      </c>
      <c r="L29" s="68">
        <v>2.9001019844199618</v>
      </c>
      <c r="M29" s="67"/>
      <c r="N29" s="68"/>
    </row>
    <row r="30" spans="1:14" ht="51" x14ac:dyDescent="0.25">
      <c r="A30" s="18"/>
      <c r="B30" s="20">
        <v>3000574</v>
      </c>
      <c r="C30" s="20" t="s">
        <v>2087</v>
      </c>
      <c r="D30" s="20">
        <v>86</v>
      </c>
      <c r="E30" s="20" t="s">
        <v>469</v>
      </c>
      <c r="F30" s="20">
        <v>451</v>
      </c>
      <c r="G30" s="20" t="s">
        <v>216</v>
      </c>
      <c r="H30" s="20">
        <v>451</v>
      </c>
      <c r="I30" s="20" t="s">
        <v>357</v>
      </c>
      <c r="J30" s="66">
        <v>4.3668030000000009</v>
      </c>
      <c r="K30" s="67">
        <v>4.8160860000000012</v>
      </c>
      <c r="L30" s="68">
        <v>4.8014166705688694</v>
      </c>
      <c r="M30" s="67"/>
      <c r="N30" s="68"/>
    </row>
    <row r="31" spans="1:14" ht="51" x14ac:dyDescent="0.25">
      <c r="A31" s="18"/>
      <c r="B31" s="20">
        <v>3000574</v>
      </c>
      <c r="C31" s="20" t="s">
        <v>2087</v>
      </c>
      <c r="D31" s="20">
        <v>86</v>
      </c>
      <c r="E31" s="20" t="s">
        <v>469</v>
      </c>
      <c r="F31" s="20">
        <v>452</v>
      </c>
      <c r="G31" s="20" t="s">
        <v>217</v>
      </c>
      <c r="H31" s="20">
        <v>452</v>
      </c>
      <c r="I31" s="20" t="s">
        <v>358</v>
      </c>
      <c r="J31" s="66">
        <v>2.5760850000000004</v>
      </c>
      <c r="K31" s="67">
        <v>2.8988100000000001</v>
      </c>
      <c r="L31" s="68">
        <v>2.8851223875972209</v>
      </c>
      <c r="M31" s="67">
        <v>406.53466796875</v>
      </c>
      <c r="N31" s="68">
        <v>406.53466796875</v>
      </c>
    </row>
    <row r="32" spans="1:14" ht="51" x14ac:dyDescent="0.25">
      <c r="A32" s="18"/>
      <c r="B32" s="20">
        <v>3000574</v>
      </c>
      <c r="C32" s="20" t="s">
        <v>2087</v>
      </c>
      <c r="D32" s="20">
        <v>86</v>
      </c>
      <c r="E32" s="20" t="s">
        <v>469</v>
      </c>
      <c r="F32" s="20">
        <v>453</v>
      </c>
      <c r="G32" s="20" t="s">
        <v>218</v>
      </c>
      <c r="H32" s="20">
        <v>453</v>
      </c>
      <c r="I32" s="20" t="s">
        <v>359</v>
      </c>
      <c r="J32" s="66">
        <v>2.6178100000000013</v>
      </c>
      <c r="K32" s="67">
        <v>3.0025140000000015</v>
      </c>
      <c r="L32" s="68">
        <v>2.9619536177924601</v>
      </c>
      <c r="M32" s="67"/>
      <c r="N32" s="68"/>
    </row>
    <row r="33" spans="1:14" ht="51" x14ac:dyDescent="0.25">
      <c r="A33" s="18"/>
      <c r="B33" s="20">
        <v>3000574</v>
      </c>
      <c r="C33" s="20" t="s">
        <v>2087</v>
      </c>
      <c r="D33" s="20">
        <v>86</v>
      </c>
      <c r="E33" s="20" t="s">
        <v>469</v>
      </c>
      <c r="F33" s="20">
        <v>454</v>
      </c>
      <c r="G33" s="20" t="s">
        <v>219</v>
      </c>
      <c r="H33" s="20">
        <v>454</v>
      </c>
      <c r="I33" s="20" t="s">
        <v>360</v>
      </c>
      <c r="J33" s="66">
        <v>0.29957699999999998</v>
      </c>
      <c r="K33" s="67">
        <v>0.33952599999999999</v>
      </c>
      <c r="L33" s="68">
        <v>0.33943781453126576</v>
      </c>
      <c r="M33" s="67"/>
      <c r="N33" s="68"/>
    </row>
    <row r="34" spans="1:14" ht="51" x14ac:dyDescent="0.25">
      <c r="A34" s="18"/>
      <c r="B34" s="20">
        <v>3000574</v>
      </c>
      <c r="C34" s="20" t="s">
        <v>2087</v>
      </c>
      <c r="D34" s="20">
        <v>86</v>
      </c>
      <c r="E34" s="20" t="s">
        <v>469</v>
      </c>
      <c r="F34" s="20">
        <v>455</v>
      </c>
      <c r="G34" s="20" t="s">
        <v>220</v>
      </c>
      <c r="H34" s="20">
        <v>455</v>
      </c>
      <c r="I34" s="20" t="s">
        <v>361</v>
      </c>
      <c r="J34" s="66">
        <v>0.56374300000000011</v>
      </c>
      <c r="K34" s="67">
        <v>0.61459400000000008</v>
      </c>
      <c r="L34" s="68">
        <v>0.60553120859549381</v>
      </c>
      <c r="M34" s="67"/>
      <c r="N34" s="68"/>
    </row>
    <row r="35" spans="1:14" ht="51" x14ac:dyDescent="0.25">
      <c r="A35" s="18"/>
      <c r="B35" s="20">
        <v>3000574</v>
      </c>
      <c r="C35" s="20" t="s">
        <v>2087</v>
      </c>
      <c r="D35" s="20">
        <v>86</v>
      </c>
      <c r="E35" s="20" t="s">
        <v>469</v>
      </c>
      <c r="F35" s="20">
        <v>456</v>
      </c>
      <c r="G35" s="20" t="s">
        <v>221</v>
      </c>
      <c r="H35" s="20">
        <v>456</v>
      </c>
      <c r="I35" s="20" t="s">
        <v>362</v>
      </c>
      <c r="J35" s="66">
        <v>1.358422</v>
      </c>
      <c r="K35" s="67">
        <v>1.5428789999999999</v>
      </c>
      <c r="L35" s="68">
        <v>1.5428209073888866</v>
      </c>
      <c r="M35" s="67"/>
      <c r="N35" s="68"/>
    </row>
    <row r="36" spans="1:14" ht="51" x14ac:dyDescent="0.25">
      <c r="A36" s="18"/>
      <c r="B36" s="20">
        <v>3000574</v>
      </c>
      <c r="C36" s="20" t="s">
        <v>2087</v>
      </c>
      <c r="D36" s="20">
        <v>86</v>
      </c>
      <c r="E36" s="20" t="s">
        <v>469</v>
      </c>
      <c r="F36" s="20">
        <v>457</v>
      </c>
      <c r="G36" s="20" t="s">
        <v>222</v>
      </c>
      <c r="H36" s="20">
        <v>457</v>
      </c>
      <c r="I36" s="20" t="s">
        <v>363</v>
      </c>
      <c r="J36" s="66">
        <v>5.0289109999999999</v>
      </c>
      <c r="K36" s="67">
        <v>5.550864999999999</v>
      </c>
      <c r="L36" s="68">
        <v>5.5429399769054726</v>
      </c>
      <c r="M36" s="67"/>
      <c r="N36" s="68"/>
    </row>
    <row r="37" spans="1:14" ht="51" x14ac:dyDescent="0.25">
      <c r="A37" s="18"/>
      <c r="B37" s="20">
        <v>3000574</v>
      </c>
      <c r="C37" s="20" t="s">
        <v>2087</v>
      </c>
      <c r="D37" s="20">
        <v>86</v>
      </c>
      <c r="E37" s="20" t="s">
        <v>469</v>
      </c>
      <c r="F37" s="20">
        <v>458</v>
      </c>
      <c r="G37" s="20" t="s">
        <v>223</v>
      </c>
      <c r="H37" s="20">
        <v>458</v>
      </c>
      <c r="I37" s="20" t="s">
        <v>364</v>
      </c>
      <c r="J37" s="66">
        <v>2.1197460000000006</v>
      </c>
      <c r="K37" s="67">
        <v>2.3908130000000014</v>
      </c>
      <c r="L37" s="68">
        <v>2.3691944299166607</v>
      </c>
      <c r="M37" s="67"/>
      <c r="N37" s="68"/>
    </row>
    <row r="38" spans="1:14" ht="51" x14ac:dyDescent="0.25">
      <c r="A38" s="18"/>
      <c r="B38" s="20">
        <v>3000574</v>
      </c>
      <c r="C38" s="20" t="s">
        <v>2087</v>
      </c>
      <c r="D38" s="20">
        <v>86</v>
      </c>
      <c r="E38" s="20" t="s">
        <v>469</v>
      </c>
      <c r="F38" s="20">
        <v>459</v>
      </c>
      <c r="G38" s="20" t="s">
        <v>224</v>
      </c>
      <c r="H38" s="20">
        <v>459</v>
      </c>
      <c r="I38" s="20" t="s">
        <v>365</v>
      </c>
      <c r="J38" s="66">
        <v>1.581696</v>
      </c>
      <c r="K38" s="67">
        <v>1.7935950000000003</v>
      </c>
      <c r="L38" s="68">
        <v>1.7872483565643051</v>
      </c>
      <c r="M38" s="67"/>
      <c r="N38" s="68"/>
    </row>
    <row r="39" spans="1:14" ht="51" x14ac:dyDescent="0.25">
      <c r="A39" s="18"/>
      <c r="B39" s="20">
        <v>3000574</v>
      </c>
      <c r="C39" s="20" t="s">
        <v>2087</v>
      </c>
      <c r="D39" s="20">
        <v>86</v>
      </c>
      <c r="E39" s="20" t="s">
        <v>469</v>
      </c>
      <c r="F39" s="20">
        <v>460</v>
      </c>
      <c r="G39" s="20" t="s">
        <v>225</v>
      </c>
      <c r="H39" s="20">
        <v>460</v>
      </c>
      <c r="I39" s="20" t="s">
        <v>366</v>
      </c>
      <c r="J39" s="66">
        <v>1.085405</v>
      </c>
      <c r="K39" s="67">
        <v>1.1996410000000002</v>
      </c>
      <c r="L39" s="68">
        <v>1.1995720351114869</v>
      </c>
      <c r="M39" s="67"/>
      <c r="N39" s="68"/>
    </row>
    <row r="40" spans="1:14" ht="51" x14ac:dyDescent="0.25">
      <c r="A40" s="18"/>
      <c r="B40" s="20">
        <v>3000574</v>
      </c>
      <c r="C40" s="20" t="s">
        <v>2087</v>
      </c>
      <c r="D40" s="20">
        <v>86</v>
      </c>
      <c r="E40" s="20" t="s">
        <v>469</v>
      </c>
      <c r="F40" s="20">
        <v>461</v>
      </c>
      <c r="G40" s="20" t="s">
        <v>226</v>
      </c>
      <c r="H40" s="20">
        <v>461</v>
      </c>
      <c r="I40" s="20" t="s">
        <v>367</v>
      </c>
      <c r="J40" s="66">
        <v>0.30881800000000004</v>
      </c>
      <c r="K40" s="67">
        <v>0.55845499999999992</v>
      </c>
      <c r="L40" s="68">
        <v>0.55845411901827902</v>
      </c>
      <c r="M40" s="67"/>
      <c r="N40" s="68"/>
    </row>
    <row r="41" spans="1:14" ht="51" x14ac:dyDescent="0.25">
      <c r="A41" s="18"/>
      <c r="B41" s="20">
        <v>3000574</v>
      </c>
      <c r="C41" s="20" t="s">
        <v>2087</v>
      </c>
      <c r="D41" s="20">
        <v>86</v>
      </c>
      <c r="E41" s="20" t="s">
        <v>469</v>
      </c>
      <c r="F41" s="20">
        <v>462</v>
      </c>
      <c r="G41" s="20" t="s">
        <v>227</v>
      </c>
      <c r="H41" s="20">
        <v>462</v>
      </c>
      <c r="I41" s="20" t="s">
        <v>368</v>
      </c>
      <c r="J41" s="66">
        <v>1.4397829999999998</v>
      </c>
      <c r="K41" s="67">
        <v>1.7146450000000004</v>
      </c>
      <c r="L41" s="68">
        <v>1.714071281181532</v>
      </c>
      <c r="M41" s="67"/>
      <c r="N41" s="68"/>
    </row>
    <row r="42" spans="1:14" ht="51" x14ac:dyDescent="0.25">
      <c r="A42" s="18"/>
      <c r="B42" s="20">
        <v>3000574</v>
      </c>
      <c r="C42" s="20" t="s">
        <v>2087</v>
      </c>
      <c r="D42" s="20">
        <v>86</v>
      </c>
      <c r="E42" s="20" t="s">
        <v>469</v>
      </c>
      <c r="F42" s="20">
        <v>463</v>
      </c>
      <c r="G42" s="20" t="s">
        <v>228</v>
      </c>
      <c r="H42" s="20">
        <v>463</v>
      </c>
      <c r="I42" s="20" t="s">
        <v>369</v>
      </c>
      <c r="J42" s="66">
        <v>5.7187200000000002</v>
      </c>
      <c r="K42" s="67">
        <v>5.4555749999999996</v>
      </c>
      <c r="L42" s="68">
        <v>5.3939091188731254</v>
      </c>
      <c r="M42" s="67"/>
      <c r="N42" s="68"/>
    </row>
    <row r="43" spans="1:14" ht="51" x14ac:dyDescent="0.25">
      <c r="A43" s="18"/>
      <c r="B43" s="20">
        <v>3000574</v>
      </c>
      <c r="C43" s="20" t="s">
        <v>2087</v>
      </c>
      <c r="D43" s="20">
        <v>86</v>
      </c>
      <c r="E43" s="20" t="s">
        <v>469</v>
      </c>
      <c r="F43" s="20">
        <v>464</v>
      </c>
      <c r="G43" s="20" t="s">
        <v>229</v>
      </c>
      <c r="H43" s="20">
        <v>464</v>
      </c>
      <c r="I43" s="20" t="s">
        <v>370</v>
      </c>
      <c r="J43" s="66">
        <v>5.2884330000000004</v>
      </c>
      <c r="K43" s="67">
        <v>5.7134940000000016</v>
      </c>
      <c r="L43" s="68">
        <v>5.6861245463369414</v>
      </c>
      <c r="M43" s="67"/>
      <c r="N43" s="68"/>
    </row>
    <row r="44" spans="1:14" ht="51" x14ac:dyDescent="0.25">
      <c r="A44" s="18"/>
      <c r="B44" s="20">
        <v>3000575</v>
      </c>
      <c r="C44" s="20" t="s">
        <v>2088</v>
      </c>
      <c r="D44" s="20">
        <v>79</v>
      </c>
      <c r="E44" s="20" t="s">
        <v>1994</v>
      </c>
      <c r="F44" s="20">
        <v>10</v>
      </c>
      <c r="G44" s="20" t="s">
        <v>108</v>
      </c>
      <c r="H44" s="20">
        <v>10</v>
      </c>
      <c r="I44" s="20" t="s">
        <v>1553</v>
      </c>
      <c r="J44" s="66">
        <v>0.23138400000000001</v>
      </c>
      <c r="K44" s="67">
        <v>1.8696390000000003</v>
      </c>
      <c r="L44" s="68">
        <v>1.8594333379296586</v>
      </c>
      <c r="M44" s="67"/>
      <c r="N44" s="68"/>
    </row>
    <row r="45" spans="1:14" ht="51" x14ac:dyDescent="0.25">
      <c r="A45" s="18"/>
      <c r="B45" s="20">
        <v>3000575</v>
      </c>
      <c r="C45" s="20" t="s">
        <v>2088</v>
      </c>
      <c r="D45" s="20">
        <v>79</v>
      </c>
      <c r="E45" s="20" t="s">
        <v>1994</v>
      </c>
      <c r="F45" s="20">
        <v>10</v>
      </c>
      <c r="G45" s="20" t="s">
        <v>108</v>
      </c>
      <c r="H45" s="20">
        <v>26</v>
      </c>
      <c r="I45" s="20" t="s">
        <v>1554</v>
      </c>
      <c r="J45" s="66">
        <v>3.3245179999999994</v>
      </c>
      <c r="K45" s="67">
        <v>0.24537799999999999</v>
      </c>
      <c r="L45" s="68">
        <v>0.22546605663956143</v>
      </c>
      <c r="M45" s="67"/>
      <c r="N45" s="68"/>
    </row>
    <row r="46" spans="1:14" ht="51" x14ac:dyDescent="0.25">
      <c r="A46" s="18"/>
      <c r="B46" s="20">
        <v>3000575</v>
      </c>
      <c r="C46" s="20" t="s">
        <v>2088</v>
      </c>
      <c r="D46" s="20">
        <v>79</v>
      </c>
      <c r="E46" s="20" t="s">
        <v>1994</v>
      </c>
      <c r="F46" s="20">
        <v>441</v>
      </c>
      <c r="G46" s="20" t="s">
        <v>206</v>
      </c>
      <c r="H46" s="20">
        <v>441</v>
      </c>
      <c r="I46" s="20" t="s">
        <v>347</v>
      </c>
      <c r="J46" s="66">
        <v>0.41637199999999991</v>
      </c>
      <c r="K46" s="67">
        <v>0.41637199999999991</v>
      </c>
      <c r="L46" s="68">
        <v>0.41637200050172396</v>
      </c>
      <c r="M46" s="67"/>
      <c r="N46" s="68"/>
    </row>
    <row r="47" spans="1:14" ht="51" x14ac:dyDescent="0.25">
      <c r="A47" s="18"/>
      <c r="B47" s="20">
        <v>3000575</v>
      </c>
      <c r="C47" s="20" t="s">
        <v>2088</v>
      </c>
      <c r="D47" s="20">
        <v>79</v>
      </c>
      <c r="E47" s="20" t="s">
        <v>1994</v>
      </c>
      <c r="F47" s="20">
        <v>442</v>
      </c>
      <c r="G47" s="20" t="s">
        <v>207</v>
      </c>
      <c r="H47" s="20">
        <v>442</v>
      </c>
      <c r="I47" s="20" t="s">
        <v>348</v>
      </c>
      <c r="J47" s="66">
        <v>7.4999999999999997E-3</v>
      </c>
      <c r="K47" s="67">
        <v>7.4999999999999997E-3</v>
      </c>
      <c r="L47" s="68">
        <v>7.4951201095245779E-3</v>
      </c>
      <c r="M47" s="67"/>
      <c r="N47" s="68"/>
    </row>
    <row r="48" spans="1:14" ht="51" x14ac:dyDescent="0.25">
      <c r="A48" s="18"/>
      <c r="B48" s="20">
        <v>3000575</v>
      </c>
      <c r="C48" s="20" t="s">
        <v>2088</v>
      </c>
      <c r="D48" s="20">
        <v>79</v>
      </c>
      <c r="E48" s="20" t="s">
        <v>1994</v>
      </c>
      <c r="F48" s="20">
        <v>445</v>
      </c>
      <c r="G48" s="20" t="s">
        <v>210</v>
      </c>
      <c r="H48" s="20">
        <v>445</v>
      </c>
      <c r="I48" s="20" t="s">
        <v>351</v>
      </c>
      <c r="J48" s="66">
        <v>9.5300999999999997E-2</v>
      </c>
      <c r="K48" s="67">
        <v>9.5300999999999983E-2</v>
      </c>
      <c r="L48" s="68">
        <v>9.5301005407236516E-2</v>
      </c>
      <c r="M48" s="67"/>
      <c r="N48" s="68"/>
    </row>
    <row r="49" spans="1:14" ht="51" x14ac:dyDescent="0.25">
      <c r="A49" s="18"/>
      <c r="B49" s="20">
        <v>3000575</v>
      </c>
      <c r="C49" s="20" t="s">
        <v>2088</v>
      </c>
      <c r="D49" s="20">
        <v>79</v>
      </c>
      <c r="E49" s="20" t="s">
        <v>1994</v>
      </c>
      <c r="F49" s="20">
        <v>447</v>
      </c>
      <c r="G49" s="20" t="s">
        <v>212</v>
      </c>
      <c r="H49" s="20">
        <v>447</v>
      </c>
      <c r="I49" s="20" t="s">
        <v>353</v>
      </c>
      <c r="J49" s="66">
        <v>5.3941000000000003E-2</v>
      </c>
      <c r="K49" s="67">
        <v>6.1589999999999999E-2</v>
      </c>
      <c r="L49" s="68">
        <v>6.1588991200551391E-2</v>
      </c>
      <c r="M49" s="67"/>
      <c r="N49" s="68"/>
    </row>
    <row r="50" spans="1:14" ht="51" x14ac:dyDescent="0.25">
      <c r="A50" s="18"/>
      <c r="B50" s="20">
        <v>3000575</v>
      </c>
      <c r="C50" s="20" t="s">
        <v>2088</v>
      </c>
      <c r="D50" s="20">
        <v>79</v>
      </c>
      <c r="E50" s="20" t="s">
        <v>1994</v>
      </c>
      <c r="F50" s="20">
        <v>450</v>
      </c>
      <c r="G50" s="20" t="s">
        <v>215</v>
      </c>
      <c r="H50" s="20">
        <v>450</v>
      </c>
      <c r="I50" s="20" t="s">
        <v>356</v>
      </c>
      <c r="J50" s="66">
        <v>0.54630999999999996</v>
      </c>
      <c r="K50" s="67">
        <v>0.60137299999999982</v>
      </c>
      <c r="L50" s="68">
        <v>0.60136143413546961</v>
      </c>
      <c r="M50" s="67"/>
      <c r="N50" s="68"/>
    </row>
    <row r="51" spans="1:14" ht="51" x14ac:dyDescent="0.25">
      <c r="A51" s="18"/>
      <c r="B51" s="20">
        <v>3000575</v>
      </c>
      <c r="C51" s="20" t="s">
        <v>2088</v>
      </c>
      <c r="D51" s="20">
        <v>79</v>
      </c>
      <c r="E51" s="20" t="s">
        <v>1994</v>
      </c>
      <c r="F51" s="20">
        <v>453</v>
      </c>
      <c r="G51" s="20" t="s">
        <v>218</v>
      </c>
      <c r="H51" s="20">
        <v>453</v>
      </c>
      <c r="I51" s="20" t="s">
        <v>359</v>
      </c>
      <c r="J51" s="66">
        <v>0.19658600000000001</v>
      </c>
      <c r="K51" s="67">
        <v>0.20776100000000003</v>
      </c>
      <c r="L51" s="68">
        <v>0.19456649370476953</v>
      </c>
      <c r="M51" s="67"/>
      <c r="N51" s="68"/>
    </row>
    <row r="52" spans="1:14" ht="51" x14ac:dyDescent="0.25">
      <c r="A52" s="18"/>
      <c r="B52" s="20">
        <v>3000575</v>
      </c>
      <c r="C52" s="20" t="s">
        <v>2088</v>
      </c>
      <c r="D52" s="20">
        <v>79</v>
      </c>
      <c r="E52" s="20" t="s">
        <v>1994</v>
      </c>
      <c r="F52" s="20">
        <v>455</v>
      </c>
      <c r="G52" s="20" t="s">
        <v>220</v>
      </c>
      <c r="H52" s="20">
        <v>455</v>
      </c>
      <c r="I52" s="20" t="s">
        <v>361</v>
      </c>
      <c r="J52" s="66">
        <v>4.5399999999999998E-3</v>
      </c>
      <c r="K52" s="67">
        <v>3.5670000000000003E-3</v>
      </c>
      <c r="L52" s="68">
        <v>3.5664000897668302E-3</v>
      </c>
      <c r="M52" s="67"/>
      <c r="N52" s="68"/>
    </row>
    <row r="53" spans="1:14" ht="51.75" thickBot="1" x14ac:dyDescent="0.3">
      <c r="A53" s="25"/>
      <c r="B53" s="27">
        <v>3000575</v>
      </c>
      <c r="C53" s="27" t="s">
        <v>2088</v>
      </c>
      <c r="D53" s="27">
        <v>79</v>
      </c>
      <c r="E53" s="27" t="s">
        <v>1994</v>
      </c>
      <c r="F53" s="27">
        <v>461</v>
      </c>
      <c r="G53" s="27" t="s">
        <v>226</v>
      </c>
      <c r="H53" s="27">
        <v>461</v>
      </c>
      <c r="I53" s="27" t="s">
        <v>367</v>
      </c>
      <c r="J53" s="69">
        <v>1.5670360000000003</v>
      </c>
      <c r="K53" s="70">
        <v>1.5670360000000003</v>
      </c>
      <c r="L53" s="71">
        <v>1.5669570700265467</v>
      </c>
      <c r="M53" s="70"/>
      <c r="N53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workbookViewId="0">
      <selection activeCell="L6" sqref="L6:P6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106</v>
      </c>
      <c r="B1" s="47" t="s">
        <v>232</v>
      </c>
      <c r="C1" s="47" t="s">
        <v>65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2105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5000276</v>
      </c>
      <c r="C6" s="20" t="s">
        <v>630</v>
      </c>
      <c r="D6" s="20">
        <v>3000001</v>
      </c>
      <c r="E6" s="20" t="s">
        <v>275</v>
      </c>
      <c r="F6" s="20">
        <v>1</v>
      </c>
      <c r="G6" s="20" t="s">
        <v>649</v>
      </c>
      <c r="H6" s="20">
        <v>10</v>
      </c>
      <c r="I6" s="20" t="s">
        <v>108</v>
      </c>
      <c r="J6" s="20">
        <v>26</v>
      </c>
      <c r="K6" s="20" t="s">
        <v>1554</v>
      </c>
      <c r="L6" s="66">
        <v>1.9265539999999999</v>
      </c>
      <c r="M6" s="67">
        <v>1.9912979999999998</v>
      </c>
      <c r="N6" s="68">
        <v>1.9837431804626249</v>
      </c>
      <c r="O6" s="67">
        <v>391</v>
      </c>
      <c r="P6" s="68">
        <v>0</v>
      </c>
    </row>
    <row r="7" spans="1:16" ht="51" x14ac:dyDescent="0.25">
      <c r="A7" s="18"/>
      <c r="B7" s="20">
        <v>5003164</v>
      </c>
      <c r="C7" s="20" t="s">
        <v>2090</v>
      </c>
      <c r="D7" s="20">
        <v>3000573</v>
      </c>
      <c r="E7" s="20" t="s">
        <v>2086</v>
      </c>
      <c r="F7" s="20">
        <v>77</v>
      </c>
      <c r="G7" s="20" t="s">
        <v>1539</v>
      </c>
      <c r="H7" s="20">
        <v>10</v>
      </c>
      <c r="I7" s="20" t="s">
        <v>108</v>
      </c>
      <c r="J7" s="20">
        <v>10</v>
      </c>
      <c r="K7" s="20" t="s">
        <v>1553</v>
      </c>
      <c r="L7" s="66">
        <v>9.2040000000000004E-3</v>
      </c>
      <c r="M7" s="67">
        <v>3.8689999999999995E-2</v>
      </c>
      <c r="N7" s="68">
        <v>2.6273890325683169E-2</v>
      </c>
      <c r="O7" s="67">
        <v>1467</v>
      </c>
      <c r="P7" s="68">
        <v>121</v>
      </c>
    </row>
    <row r="8" spans="1:16" ht="51" x14ac:dyDescent="0.25">
      <c r="A8" s="18"/>
      <c r="B8" s="20">
        <v>5003164</v>
      </c>
      <c r="C8" s="20" t="s">
        <v>2090</v>
      </c>
      <c r="D8" s="20">
        <v>3000573</v>
      </c>
      <c r="E8" s="20" t="s">
        <v>2086</v>
      </c>
      <c r="F8" s="20">
        <v>77</v>
      </c>
      <c r="G8" s="20" t="s">
        <v>1539</v>
      </c>
      <c r="H8" s="20">
        <v>10</v>
      </c>
      <c r="I8" s="20" t="s">
        <v>108</v>
      </c>
      <c r="J8" s="20">
        <v>26</v>
      </c>
      <c r="K8" s="20" t="s">
        <v>1554</v>
      </c>
      <c r="L8" s="66">
        <v>0.46522799999999997</v>
      </c>
      <c r="M8" s="67">
        <v>0.28711200000000003</v>
      </c>
      <c r="N8" s="68">
        <v>0.2086128989176359</v>
      </c>
      <c r="O8" s="67">
        <v>7700</v>
      </c>
      <c r="P8" s="68">
        <v>0</v>
      </c>
    </row>
    <row r="9" spans="1:16" ht="51" x14ac:dyDescent="0.25">
      <c r="A9" s="18"/>
      <c r="B9" s="20">
        <v>5003164</v>
      </c>
      <c r="C9" s="20" t="s">
        <v>2090</v>
      </c>
      <c r="D9" s="20">
        <v>3000573</v>
      </c>
      <c r="E9" s="20" t="s">
        <v>2086</v>
      </c>
      <c r="F9" s="20">
        <v>77</v>
      </c>
      <c r="G9" s="20" t="s">
        <v>1539</v>
      </c>
      <c r="H9" s="20">
        <v>442</v>
      </c>
      <c r="I9" s="20" t="s">
        <v>207</v>
      </c>
      <c r="J9" s="20">
        <v>442</v>
      </c>
      <c r="K9" s="20" t="s">
        <v>348</v>
      </c>
      <c r="L9" s="66">
        <v>3.3299999999999996E-2</v>
      </c>
      <c r="M9" s="67">
        <v>3.8293999999999995E-2</v>
      </c>
      <c r="N9" s="68">
        <v>3.8206390105187893E-2</v>
      </c>
      <c r="O9" s="67">
        <v>874</v>
      </c>
      <c r="P9" s="68">
        <v>874</v>
      </c>
    </row>
    <row r="10" spans="1:16" ht="51" x14ac:dyDescent="0.25">
      <c r="A10" s="18"/>
      <c r="B10" s="20">
        <v>5003164</v>
      </c>
      <c r="C10" s="20" t="s">
        <v>2090</v>
      </c>
      <c r="D10" s="20">
        <v>3000573</v>
      </c>
      <c r="E10" s="20" t="s">
        <v>2086</v>
      </c>
      <c r="F10" s="20">
        <v>77</v>
      </c>
      <c r="G10" s="20" t="s">
        <v>1539</v>
      </c>
      <c r="H10" s="20">
        <v>458</v>
      </c>
      <c r="I10" s="20" t="s">
        <v>223</v>
      </c>
      <c r="J10" s="20">
        <v>458</v>
      </c>
      <c r="K10" s="20" t="s">
        <v>364</v>
      </c>
      <c r="L10" s="66">
        <v>1.14E-3</v>
      </c>
      <c r="M10" s="67">
        <v>1.14E-3</v>
      </c>
      <c r="N10" s="68">
        <v>9.9000002956017852E-4</v>
      </c>
      <c r="O10" s="67">
        <v>35</v>
      </c>
      <c r="P10" s="68">
        <v>35</v>
      </c>
    </row>
    <row r="11" spans="1:16" ht="51" x14ac:dyDescent="0.25">
      <c r="A11" s="18"/>
      <c r="B11" s="20">
        <v>5003164</v>
      </c>
      <c r="C11" s="20" t="s">
        <v>2090</v>
      </c>
      <c r="D11" s="20">
        <v>3000573</v>
      </c>
      <c r="E11" s="20" t="s">
        <v>2086</v>
      </c>
      <c r="F11" s="20">
        <v>77</v>
      </c>
      <c r="G11" s="20" t="s">
        <v>1539</v>
      </c>
      <c r="H11" s="20">
        <v>464</v>
      </c>
      <c r="I11" s="20" t="s">
        <v>229</v>
      </c>
      <c r="J11" s="20">
        <v>464</v>
      </c>
      <c r="K11" s="20" t="s">
        <v>370</v>
      </c>
      <c r="L11" s="66">
        <v>8.0500000000000002E-2</v>
      </c>
      <c r="M11" s="67">
        <v>8.0500000000000002E-2</v>
      </c>
      <c r="N11" s="68">
        <v>8.0499998992308974E-2</v>
      </c>
      <c r="O11" s="67">
        <v>12</v>
      </c>
      <c r="P11" s="68">
        <v>8.8920001983642578</v>
      </c>
    </row>
    <row r="12" spans="1:16" ht="51" x14ac:dyDescent="0.25">
      <c r="A12" s="18"/>
      <c r="B12" s="20">
        <v>5003166</v>
      </c>
      <c r="C12" s="20" t="s">
        <v>2095</v>
      </c>
      <c r="D12" s="20">
        <v>3000574</v>
      </c>
      <c r="E12" s="20" t="s">
        <v>2087</v>
      </c>
      <c r="F12" s="20">
        <v>77</v>
      </c>
      <c r="G12" s="20" t="s">
        <v>1539</v>
      </c>
      <c r="H12" s="20">
        <v>10</v>
      </c>
      <c r="I12" s="20" t="s">
        <v>108</v>
      </c>
      <c r="J12" s="20">
        <v>10</v>
      </c>
      <c r="K12" s="20" t="s">
        <v>1553</v>
      </c>
      <c r="L12" s="66">
        <v>0.11235200000000002</v>
      </c>
      <c r="M12" s="67">
        <v>6.633697999999999</v>
      </c>
      <c r="N12" s="68">
        <v>6.6007124758325517</v>
      </c>
      <c r="O12" s="67">
        <v>1750</v>
      </c>
      <c r="P12" s="68">
        <v>1716</v>
      </c>
    </row>
    <row r="13" spans="1:16" ht="51" x14ac:dyDescent="0.25">
      <c r="A13" s="18"/>
      <c r="B13" s="20">
        <v>5003166</v>
      </c>
      <c r="C13" s="20" t="s">
        <v>2095</v>
      </c>
      <c r="D13" s="20">
        <v>3000574</v>
      </c>
      <c r="E13" s="20" t="s">
        <v>2087</v>
      </c>
      <c r="F13" s="20">
        <v>77</v>
      </c>
      <c r="G13" s="20" t="s">
        <v>1539</v>
      </c>
      <c r="H13" s="20">
        <v>10</v>
      </c>
      <c r="I13" s="20" t="s">
        <v>108</v>
      </c>
      <c r="J13" s="20">
        <v>26</v>
      </c>
      <c r="K13" s="20" t="s">
        <v>1554</v>
      </c>
      <c r="L13" s="66">
        <v>7.3549819999999997</v>
      </c>
      <c r="M13" s="67">
        <v>4.0144289999999998</v>
      </c>
      <c r="N13" s="68">
        <v>3.9200282813981175</v>
      </c>
      <c r="O13" s="67">
        <v>3841</v>
      </c>
      <c r="P13" s="68">
        <v>0</v>
      </c>
    </row>
    <row r="14" spans="1:16" ht="51" x14ac:dyDescent="0.25">
      <c r="A14" s="18"/>
      <c r="B14" s="20">
        <v>5003166</v>
      </c>
      <c r="C14" s="20" t="s">
        <v>2095</v>
      </c>
      <c r="D14" s="20">
        <v>3000574</v>
      </c>
      <c r="E14" s="20" t="s">
        <v>2087</v>
      </c>
      <c r="F14" s="20">
        <v>77</v>
      </c>
      <c r="G14" s="20" t="s">
        <v>1539</v>
      </c>
      <c r="H14" s="20">
        <v>442</v>
      </c>
      <c r="I14" s="20" t="s">
        <v>207</v>
      </c>
      <c r="J14" s="20">
        <v>442</v>
      </c>
      <c r="K14" s="20" t="s">
        <v>348</v>
      </c>
      <c r="L14" s="66">
        <v>2E-3</v>
      </c>
      <c r="M14" s="67">
        <v>2E-3</v>
      </c>
      <c r="N14" s="68">
        <v>2.0000000367872417E-3</v>
      </c>
      <c r="O14" s="67">
        <v>184</v>
      </c>
      <c r="P14" s="68">
        <v>184</v>
      </c>
    </row>
    <row r="15" spans="1:16" ht="51" x14ac:dyDescent="0.25">
      <c r="A15" s="18"/>
      <c r="B15" s="20">
        <v>5003166</v>
      </c>
      <c r="C15" s="20" t="s">
        <v>2095</v>
      </c>
      <c r="D15" s="20">
        <v>3000574</v>
      </c>
      <c r="E15" s="20" t="s">
        <v>2087</v>
      </c>
      <c r="F15" s="20">
        <v>77</v>
      </c>
      <c r="G15" s="20" t="s">
        <v>1539</v>
      </c>
      <c r="H15" s="20">
        <v>453</v>
      </c>
      <c r="I15" s="20" t="s">
        <v>218</v>
      </c>
      <c r="J15" s="20">
        <v>453</v>
      </c>
      <c r="K15" s="20" t="s">
        <v>359</v>
      </c>
      <c r="L15" s="66">
        <v>0</v>
      </c>
      <c r="M15" s="67">
        <v>9.2500000000000004E-4</v>
      </c>
      <c r="N15" s="68">
        <v>9.2500000027939677E-4</v>
      </c>
      <c r="O15" s="67">
        <v>200</v>
      </c>
      <c r="P15" s="68">
        <v>200</v>
      </c>
    </row>
    <row r="16" spans="1:16" ht="51" x14ac:dyDescent="0.25">
      <c r="A16" s="18"/>
      <c r="B16" s="20">
        <v>5003166</v>
      </c>
      <c r="C16" s="20" t="s">
        <v>2095</v>
      </c>
      <c r="D16" s="20">
        <v>3000574</v>
      </c>
      <c r="E16" s="20" t="s">
        <v>2087</v>
      </c>
      <c r="F16" s="20">
        <v>77</v>
      </c>
      <c r="G16" s="20" t="s">
        <v>1539</v>
      </c>
      <c r="H16" s="20">
        <v>459</v>
      </c>
      <c r="I16" s="20" t="s">
        <v>224</v>
      </c>
      <c r="J16" s="20">
        <v>459</v>
      </c>
      <c r="K16" s="20" t="s">
        <v>365</v>
      </c>
      <c r="L16" s="66">
        <v>1.0529999999999999E-3</v>
      </c>
      <c r="M16" s="67">
        <v>1.0530000000000001E-3</v>
      </c>
      <c r="N16" s="68">
        <v>1.052999978128355E-3</v>
      </c>
      <c r="O16" s="67">
        <v>13</v>
      </c>
      <c r="P16" s="68">
        <v>13</v>
      </c>
    </row>
    <row r="17" spans="1:16" ht="51" x14ac:dyDescent="0.25">
      <c r="A17" s="18"/>
      <c r="B17" s="20">
        <v>5003169</v>
      </c>
      <c r="C17" s="20" t="s">
        <v>2100</v>
      </c>
      <c r="D17" s="20">
        <v>3000575</v>
      </c>
      <c r="E17" s="20" t="s">
        <v>2088</v>
      </c>
      <c r="F17" s="20">
        <v>77</v>
      </c>
      <c r="G17" s="20" t="s">
        <v>1539</v>
      </c>
      <c r="H17" s="20">
        <v>10</v>
      </c>
      <c r="I17" s="20" t="s">
        <v>108</v>
      </c>
      <c r="J17" s="20">
        <v>10</v>
      </c>
      <c r="K17" s="20" t="s">
        <v>1553</v>
      </c>
      <c r="L17" s="66">
        <v>5.0219999999999996E-3</v>
      </c>
      <c r="M17" s="67">
        <v>0.8080179999999999</v>
      </c>
      <c r="N17" s="68">
        <v>0.80742943607037887</v>
      </c>
      <c r="O17" s="67">
        <v>194</v>
      </c>
      <c r="P17" s="68">
        <v>185</v>
      </c>
    </row>
    <row r="18" spans="1:16" ht="51" x14ac:dyDescent="0.25">
      <c r="A18" s="18"/>
      <c r="B18" s="20">
        <v>5003169</v>
      </c>
      <c r="C18" s="20" t="s">
        <v>2100</v>
      </c>
      <c r="D18" s="20">
        <v>3000575</v>
      </c>
      <c r="E18" s="20" t="s">
        <v>2088</v>
      </c>
      <c r="F18" s="20">
        <v>77</v>
      </c>
      <c r="G18" s="20" t="s">
        <v>1539</v>
      </c>
      <c r="H18" s="20">
        <v>10</v>
      </c>
      <c r="I18" s="20" t="s">
        <v>108</v>
      </c>
      <c r="J18" s="20">
        <v>26</v>
      </c>
      <c r="K18" s="20" t="s">
        <v>1554</v>
      </c>
      <c r="L18" s="66">
        <v>1.195932</v>
      </c>
      <c r="M18" s="67">
        <v>0.170569</v>
      </c>
      <c r="N18" s="68">
        <v>0.15070118769654073</v>
      </c>
      <c r="O18" s="67">
        <v>665</v>
      </c>
      <c r="P18" s="68">
        <v>0</v>
      </c>
    </row>
    <row r="19" spans="1:16" ht="51" x14ac:dyDescent="0.25">
      <c r="A19" s="18"/>
      <c r="B19" s="20">
        <v>5003169</v>
      </c>
      <c r="C19" s="20" t="s">
        <v>2100</v>
      </c>
      <c r="D19" s="20">
        <v>3000575</v>
      </c>
      <c r="E19" s="20" t="s">
        <v>2088</v>
      </c>
      <c r="F19" s="20">
        <v>77</v>
      </c>
      <c r="G19" s="20" t="s">
        <v>1539</v>
      </c>
      <c r="H19" s="20">
        <v>453</v>
      </c>
      <c r="I19" s="20" t="s">
        <v>218</v>
      </c>
      <c r="J19" s="20">
        <v>453</v>
      </c>
      <c r="K19" s="20" t="s">
        <v>359</v>
      </c>
      <c r="L19" s="66">
        <v>0</v>
      </c>
      <c r="M19" s="67">
        <v>2.565E-3</v>
      </c>
      <c r="N19" s="68">
        <v>2.5650000898167491E-3</v>
      </c>
      <c r="O19" s="67">
        <v>100</v>
      </c>
      <c r="P19" s="68">
        <v>100</v>
      </c>
    </row>
    <row r="20" spans="1:16" ht="51" x14ac:dyDescent="0.25">
      <c r="A20" s="18"/>
      <c r="B20" s="20">
        <v>5003170</v>
      </c>
      <c r="C20" s="20" t="s">
        <v>2101</v>
      </c>
      <c r="D20" s="20">
        <v>3000575</v>
      </c>
      <c r="E20" s="20" t="s">
        <v>2088</v>
      </c>
      <c r="F20" s="20">
        <v>86</v>
      </c>
      <c r="G20" s="20" t="s">
        <v>469</v>
      </c>
      <c r="H20" s="20">
        <v>10</v>
      </c>
      <c r="I20" s="20" t="s">
        <v>108</v>
      </c>
      <c r="J20" s="20">
        <v>10</v>
      </c>
      <c r="K20" s="20" t="s">
        <v>1553</v>
      </c>
      <c r="L20" s="66">
        <v>0</v>
      </c>
      <c r="M20" s="67">
        <v>0.87655700000000014</v>
      </c>
      <c r="N20" s="68">
        <v>0.86841402936261147</v>
      </c>
      <c r="O20" s="67">
        <v>1600</v>
      </c>
      <c r="P20" s="68">
        <v>1600</v>
      </c>
    </row>
    <row r="21" spans="1:16" ht="51" x14ac:dyDescent="0.25">
      <c r="A21" s="18"/>
      <c r="B21" s="20">
        <v>5003170</v>
      </c>
      <c r="C21" s="20" t="s">
        <v>2101</v>
      </c>
      <c r="D21" s="20">
        <v>3000575</v>
      </c>
      <c r="E21" s="20" t="s">
        <v>2088</v>
      </c>
      <c r="F21" s="20">
        <v>86</v>
      </c>
      <c r="G21" s="20" t="s">
        <v>469</v>
      </c>
      <c r="H21" s="20">
        <v>10</v>
      </c>
      <c r="I21" s="20" t="s">
        <v>108</v>
      </c>
      <c r="J21" s="20">
        <v>26</v>
      </c>
      <c r="K21" s="20" t="s">
        <v>1554</v>
      </c>
      <c r="L21" s="66">
        <v>1.9535859999999996</v>
      </c>
      <c r="M21" s="67">
        <v>1.2E-2</v>
      </c>
      <c r="N21" s="68">
        <v>1.2000000104308128E-2</v>
      </c>
      <c r="O21" s="67">
        <v>1440</v>
      </c>
      <c r="P21" s="68">
        <v>0</v>
      </c>
    </row>
    <row r="22" spans="1:16" ht="51" x14ac:dyDescent="0.25">
      <c r="A22" s="18"/>
      <c r="B22" s="20">
        <v>5003171</v>
      </c>
      <c r="C22" s="20" t="s">
        <v>2102</v>
      </c>
      <c r="D22" s="20">
        <v>3000575</v>
      </c>
      <c r="E22" s="20" t="s">
        <v>2088</v>
      </c>
      <c r="F22" s="20">
        <v>56</v>
      </c>
      <c r="G22" s="20" t="s">
        <v>300</v>
      </c>
      <c r="H22" s="20">
        <v>10</v>
      </c>
      <c r="I22" s="20" t="s">
        <v>108</v>
      </c>
      <c r="J22" s="20">
        <v>10</v>
      </c>
      <c r="K22" s="20" t="s">
        <v>1553</v>
      </c>
      <c r="L22" s="66">
        <v>7.012199999999999E-2</v>
      </c>
      <c r="M22" s="67">
        <v>4.5000000000000005E-2</v>
      </c>
      <c r="N22" s="68">
        <v>4.4695660006254911E-2</v>
      </c>
      <c r="O22" s="67">
        <v>1322</v>
      </c>
      <c r="P22" s="68">
        <v>1628</v>
      </c>
    </row>
    <row r="23" spans="1:16" ht="51" x14ac:dyDescent="0.25">
      <c r="A23" s="18"/>
      <c r="B23" s="20">
        <v>5003171</v>
      </c>
      <c r="C23" s="20" t="s">
        <v>2102</v>
      </c>
      <c r="D23" s="20">
        <v>3000575</v>
      </c>
      <c r="E23" s="20" t="s">
        <v>2088</v>
      </c>
      <c r="F23" s="20">
        <v>56</v>
      </c>
      <c r="G23" s="20" t="s">
        <v>300</v>
      </c>
      <c r="H23" s="20">
        <v>10</v>
      </c>
      <c r="I23" s="20" t="s">
        <v>108</v>
      </c>
      <c r="J23" s="20">
        <v>26</v>
      </c>
      <c r="K23" s="20" t="s">
        <v>1554</v>
      </c>
      <c r="L23" s="66">
        <v>0.17500000000000004</v>
      </c>
      <c r="M23" s="67">
        <v>6.280899999999999E-2</v>
      </c>
      <c r="N23" s="68">
        <v>6.2764868838712573E-2</v>
      </c>
      <c r="O23" s="67">
        <v>17008</v>
      </c>
      <c r="P23" s="68">
        <v>0</v>
      </c>
    </row>
    <row r="24" spans="1:16" ht="51" x14ac:dyDescent="0.25">
      <c r="A24" s="18"/>
      <c r="B24" s="20">
        <v>5003173</v>
      </c>
      <c r="C24" s="20" t="s">
        <v>2096</v>
      </c>
      <c r="D24" s="20">
        <v>3000574</v>
      </c>
      <c r="E24" s="20" t="s">
        <v>2087</v>
      </c>
      <c r="F24" s="20">
        <v>86</v>
      </c>
      <c r="G24" s="20" t="s">
        <v>469</v>
      </c>
      <c r="H24" s="20">
        <v>10</v>
      </c>
      <c r="I24" s="20" t="s">
        <v>108</v>
      </c>
      <c r="J24" s="20">
        <v>10</v>
      </c>
      <c r="K24" s="20" t="s">
        <v>1553</v>
      </c>
      <c r="L24" s="66">
        <v>0</v>
      </c>
      <c r="M24" s="67">
        <v>0.64049299999999998</v>
      </c>
      <c r="N24" s="68">
        <v>0.64041046286001801</v>
      </c>
      <c r="O24" s="67">
        <v>2464</v>
      </c>
      <c r="P24" s="68">
        <v>2464</v>
      </c>
    </row>
    <row r="25" spans="1:16" ht="51" x14ac:dyDescent="0.25">
      <c r="A25" s="18"/>
      <c r="B25" s="20">
        <v>5003173</v>
      </c>
      <c r="C25" s="20" t="s">
        <v>2096</v>
      </c>
      <c r="D25" s="20">
        <v>3000574</v>
      </c>
      <c r="E25" s="20" t="s">
        <v>2087</v>
      </c>
      <c r="F25" s="20">
        <v>86</v>
      </c>
      <c r="G25" s="20" t="s">
        <v>469</v>
      </c>
      <c r="H25" s="20">
        <v>10</v>
      </c>
      <c r="I25" s="20" t="s">
        <v>108</v>
      </c>
      <c r="J25" s="20">
        <v>26</v>
      </c>
      <c r="K25" s="20" t="s">
        <v>1554</v>
      </c>
      <c r="L25" s="66">
        <v>2.1509939999999999</v>
      </c>
      <c r="M25" s="67">
        <v>0.136374</v>
      </c>
      <c r="N25" s="68">
        <v>0.13637189846485853</v>
      </c>
      <c r="O25" s="67">
        <v>3168</v>
      </c>
      <c r="P25" s="68">
        <v>0</v>
      </c>
    </row>
    <row r="26" spans="1:16" ht="51" x14ac:dyDescent="0.25">
      <c r="A26" s="18"/>
      <c r="B26" s="20">
        <v>5004305</v>
      </c>
      <c r="C26" s="20" t="s">
        <v>2093</v>
      </c>
      <c r="D26" s="20">
        <v>3000573</v>
      </c>
      <c r="E26" s="20" t="s">
        <v>2086</v>
      </c>
      <c r="F26" s="20">
        <v>56</v>
      </c>
      <c r="G26" s="20" t="s">
        <v>300</v>
      </c>
      <c r="H26" s="20">
        <v>10</v>
      </c>
      <c r="I26" s="20" t="s">
        <v>108</v>
      </c>
      <c r="J26" s="20">
        <v>26</v>
      </c>
      <c r="K26" s="20" t="s">
        <v>1554</v>
      </c>
      <c r="L26" s="66">
        <v>0.29480000000000006</v>
      </c>
      <c r="M26" s="67">
        <v>0.16459099999999999</v>
      </c>
      <c r="N26" s="68">
        <v>0.16143243195256218</v>
      </c>
      <c r="O26" s="67">
        <v>81567</v>
      </c>
      <c r="P26" s="68">
        <v>0</v>
      </c>
    </row>
    <row r="27" spans="1:16" ht="51" x14ac:dyDescent="0.25">
      <c r="A27" s="18"/>
      <c r="B27" s="20">
        <v>5004305</v>
      </c>
      <c r="C27" s="20" t="s">
        <v>2093</v>
      </c>
      <c r="D27" s="20">
        <v>3000573</v>
      </c>
      <c r="E27" s="20" t="s">
        <v>2086</v>
      </c>
      <c r="F27" s="20">
        <v>56</v>
      </c>
      <c r="G27" s="20" t="s">
        <v>300</v>
      </c>
      <c r="H27" s="20">
        <v>449</v>
      </c>
      <c r="I27" s="20" t="s">
        <v>214</v>
      </c>
      <c r="J27" s="20">
        <v>449</v>
      </c>
      <c r="K27" s="20" t="s">
        <v>355</v>
      </c>
      <c r="L27" s="66">
        <v>0</v>
      </c>
      <c r="M27" s="67">
        <v>6.9770000000000006E-3</v>
      </c>
      <c r="N27" s="68">
        <v>5.7650000671856105E-3</v>
      </c>
      <c r="O27" s="67">
        <v>381</v>
      </c>
      <c r="P27" s="68">
        <v>249</v>
      </c>
    </row>
    <row r="28" spans="1:16" ht="51" x14ac:dyDescent="0.25">
      <c r="A28" s="18"/>
      <c r="B28" s="20">
        <v>5004305</v>
      </c>
      <c r="C28" s="20" t="s">
        <v>2093</v>
      </c>
      <c r="D28" s="20">
        <v>3000573</v>
      </c>
      <c r="E28" s="20" t="s">
        <v>2086</v>
      </c>
      <c r="F28" s="20">
        <v>56</v>
      </c>
      <c r="G28" s="20" t="s">
        <v>300</v>
      </c>
      <c r="H28" s="20">
        <v>452</v>
      </c>
      <c r="I28" s="20" t="s">
        <v>217</v>
      </c>
      <c r="J28" s="20">
        <v>452</v>
      </c>
      <c r="K28" s="20" t="s">
        <v>358</v>
      </c>
      <c r="L28" s="66">
        <v>0</v>
      </c>
      <c r="M28" s="67">
        <v>2.9599999999999998E-4</v>
      </c>
      <c r="N28" s="68">
        <v>0</v>
      </c>
      <c r="O28" s="67">
        <v>1</v>
      </c>
      <c r="P28" s="68">
        <v>0</v>
      </c>
    </row>
    <row r="29" spans="1:16" ht="51" x14ac:dyDescent="0.25">
      <c r="A29" s="18"/>
      <c r="B29" s="20">
        <v>5004306</v>
      </c>
      <c r="C29" s="20" t="s">
        <v>2097</v>
      </c>
      <c r="D29" s="20">
        <v>3000574</v>
      </c>
      <c r="E29" s="20" t="s">
        <v>2087</v>
      </c>
      <c r="F29" s="20">
        <v>86</v>
      </c>
      <c r="G29" s="20" t="s">
        <v>469</v>
      </c>
      <c r="H29" s="20">
        <v>10</v>
      </c>
      <c r="I29" s="20" t="s">
        <v>108</v>
      </c>
      <c r="J29" s="20">
        <v>10</v>
      </c>
      <c r="K29" s="20" t="s">
        <v>1553</v>
      </c>
      <c r="L29" s="66">
        <v>37.801359000000005</v>
      </c>
      <c r="M29" s="67">
        <v>38.961127000000019</v>
      </c>
      <c r="N29" s="68">
        <v>38.411727009573951</v>
      </c>
      <c r="O29" s="67">
        <v>14873</v>
      </c>
      <c r="P29" s="68">
        <v>14873</v>
      </c>
    </row>
    <row r="30" spans="1:16" ht="51" x14ac:dyDescent="0.25">
      <c r="A30" s="18"/>
      <c r="B30" s="20">
        <v>5004306</v>
      </c>
      <c r="C30" s="20" t="s">
        <v>2097</v>
      </c>
      <c r="D30" s="20">
        <v>3000574</v>
      </c>
      <c r="E30" s="20" t="s">
        <v>2087</v>
      </c>
      <c r="F30" s="20">
        <v>86</v>
      </c>
      <c r="G30" s="20" t="s">
        <v>469</v>
      </c>
      <c r="H30" s="20">
        <v>10</v>
      </c>
      <c r="I30" s="20" t="s">
        <v>108</v>
      </c>
      <c r="J30" s="20">
        <v>26</v>
      </c>
      <c r="K30" s="20" t="s">
        <v>1554</v>
      </c>
      <c r="L30" s="66">
        <v>0</v>
      </c>
      <c r="M30" s="67">
        <v>8.6000000000000003E-5</v>
      </c>
      <c r="N30" s="68">
        <v>0</v>
      </c>
      <c r="O30" s="67">
        <v>100</v>
      </c>
      <c r="P30" s="68">
        <v>0</v>
      </c>
    </row>
    <row r="31" spans="1:16" ht="51" x14ac:dyDescent="0.25">
      <c r="A31" s="18"/>
      <c r="B31" s="20">
        <v>5004306</v>
      </c>
      <c r="C31" s="20" t="s">
        <v>2097</v>
      </c>
      <c r="D31" s="20">
        <v>3000574</v>
      </c>
      <c r="E31" s="20" t="s">
        <v>2087</v>
      </c>
      <c r="F31" s="20">
        <v>86</v>
      </c>
      <c r="G31" s="20" t="s">
        <v>469</v>
      </c>
      <c r="H31" s="20">
        <v>440</v>
      </c>
      <c r="I31" s="20" t="s">
        <v>205</v>
      </c>
      <c r="J31" s="20">
        <v>440</v>
      </c>
      <c r="K31" s="20" t="s">
        <v>346</v>
      </c>
      <c r="L31" s="66">
        <v>0.42546700000000004</v>
      </c>
      <c r="M31" s="67">
        <v>0.54352199999999995</v>
      </c>
      <c r="N31" s="68">
        <v>0.54352198718697764</v>
      </c>
      <c r="O31" s="67">
        <v>442</v>
      </c>
      <c r="P31" s="68">
        <v>622</v>
      </c>
    </row>
    <row r="32" spans="1:16" ht="51" x14ac:dyDescent="0.25">
      <c r="A32" s="18"/>
      <c r="B32" s="20">
        <v>5004306</v>
      </c>
      <c r="C32" s="20" t="s">
        <v>2097</v>
      </c>
      <c r="D32" s="20">
        <v>3000574</v>
      </c>
      <c r="E32" s="20" t="s">
        <v>2087</v>
      </c>
      <c r="F32" s="20">
        <v>86</v>
      </c>
      <c r="G32" s="20" t="s">
        <v>469</v>
      </c>
      <c r="H32" s="20">
        <v>441</v>
      </c>
      <c r="I32" s="20" t="s">
        <v>206</v>
      </c>
      <c r="J32" s="20">
        <v>441</v>
      </c>
      <c r="K32" s="20" t="s">
        <v>347</v>
      </c>
      <c r="L32" s="66">
        <v>3.9279320000000002</v>
      </c>
      <c r="M32" s="67">
        <v>4.3339540000000003</v>
      </c>
      <c r="N32" s="68">
        <v>4.3339541424065828</v>
      </c>
      <c r="O32" s="67">
        <v>7291</v>
      </c>
      <c r="P32" s="68">
        <v>7211</v>
      </c>
    </row>
    <row r="33" spans="1:16" ht="51" x14ac:dyDescent="0.25">
      <c r="A33" s="18"/>
      <c r="B33" s="20">
        <v>5004306</v>
      </c>
      <c r="C33" s="20" t="s">
        <v>2097</v>
      </c>
      <c r="D33" s="20">
        <v>3000574</v>
      </c>
      <c r="E33" s="20" t="s">
        <v>2087</v>
      </c>
      <c r="F33" s="20">
        <v>86</v>
      </c>
      <c r="G33" s="20" t="s">
        <v>469</v>
      </c>
      <c r="H33" s="20">
        <v>442</v>
      </c>
      <c r="I33" s="20" t="s">
        <v>207</v>
      </c>
      <c r="J33" s="20">
        <v>442</v>
      </c>
      <c r="K33" s="20" t="s">
        <v>348</v>
      </c>
      <c r="L33" s="66">
        <v>0.12435900000000001</v>
      </c>
      <c r="M33" s="67">
        <v>0.18339500000000003</v>
      </c>
      <c r="N33" s="68">
        <v>0.15271077593206428</v>
      </c>
      <c r="O33" s="67">
        <v>236</v>
      </c>
      <c r="P33" s="68">
        <v>236</v>
      </c>
    </row>
    <row r="34" spans="1:16" ht="51" x14ac:dyDescent="0.25">
      <c r="A34" s="18"/>
      <c r="B34" s="20">
        <v>5004306</v>
      </c>
      <c r="C34" s="20" t="s">
        <v>2097</v>
      </c>
      <c r="D34" s="20">
        <v>3000574</v>
      </c>
      <c r="E34" s="20" t="s">
        <v>2087</v>
      </c>
      <c r="F34" s="20">
        <v>86</v>
      </c>
      <c r="G34" s="20" t="s">
        <v>469</v>
      </c>
      <c r="H34" s="20">
        <v>443</v>
      </c>
      <c r="I34" s="20" t="s">
        <v>208</v>
      </c>
      <c r="J34" s="20">
        <v>443</v>
      </c>
      <c r="K34" s="20" t="s">
        <v>349</v>
      </c>
      <c r="L34" s="66">
        <v>5.6093190000000002</v>
      </c>
      <c r="M34" s="67">
        <v>6.2036920000000002</v>
      </c>
      <c r="N34" s="68">
        <v>6.169400995990145</v>
      </c>
      <c r="O34" s="67">
        <v>7996</v>
      </c>
      <c r="P34" s="68">
        <v>7996</v>
      </c>
    </row>
    <row r="35" spans="1:16" ht="51" x14ac:dyDescent="0.25">
      <c r="A35" s="18"/>
      <c r="B35" s="20">
        <v>5004306</v>
      </c>
      <c r="C35" s="20" t="s">
        <v>2097</v>
      </c>
      <c r="D35" s="20">
        <v>3000574</v>
      </c>
      <c r="E35" s="20" t="s">
        <v>2087</v>
      </c>
      <c r="F35" s="20">
        <v>86</v>
      </c>
      <c r="G35" s="20" t="s">
        <v>469</v>
      </c>
      <c r="H35" s="20">
        <v>444</v>
      </c>
      <c r="I35" s="20" t="s">
        <v>209</v>
      </c>
      <c r="J35" s="20">
        <v>444</v>
      </c>
      <c r="K35" s="20" t="s">
        <v>350</v>
      </c>
      <c r="L35" s="66">
        <v>0.75203100000000001</v>
      </c>
      <c r="M35" s="67">
        <v>1.3988789999999998</v>
      </c>
      <c r="N35" s="68">
        <v>1.3790270686440635</v>
      </c>
      <c r="O35" s="67">
        <v>2028</v>
      </c>
      <c r="P35" s="68">
        <v>2012</v>
      </c>
    </row>
    <row r="36" spans="1:16" ht="51" x14ac:dyDescent="0.25">
      <c r="A36" s="18"/>
      <c r="B36" s="20">
        <v>5004306</v>
      </c>
      <c r="C36" s="20" t="s">
        <v>2097</v>
      </c>
      <c r="D36" s="20">
        <v>3000574</v>
      </c>
      <c r="E36" s="20" t="s">
        <v>2087</v>
      </c>
      <c r="F36" s="20">
        <v>86</v>
      </c>
      <c r="G36" s="20" t="s">
        <v>469</v>
      </c>
      <c r="H36" s="20">
        <v>445</v>
      </c>
      <c r="I36" s="20" t="s">
        <v>210</v>
      </c>
      <c r="J36" s="20">
        <v>445</v>
      </c>
      <c r="K36" s="20" t="s">
        <v>351</v>
      </c>
      <c r="L36" s="66">
        <v>2.6043270000000001</v>
      </c>
      <c r="M36" s="67">
        <v>2.9484029999999994</v>
      </c>
      <c r="N36" s="68">
        <v>2.9450655858381651</v>
      </c>
      <c r="O36" s="67">
        <v>1646</v>
      </c>
      <c r="P36" s="68">
        <v>1590</v>
      </c>
    </row>
    <row r="37" spans="1:16" ht="51" x14ac:dyDescent="0.25">
      <c r="A37" s="18"/>
      <c r="B37" s="20">
        <v>5004306</v>
      </c>
      <c r="C37" s="20" t="s">
        <v>2097</v>
      </c>
      <c r="D37" s="20">
        <v>3000574</v>
      </c>
      <c r="E37" s="20" t="s">
        <v>2087</v>
      </c>
      <c r="F37" s="20">
        <v>86</v>
      </c>
      <c r="G37" s="20" t="s">
        <v>469</v>
      </c>
      <c r="H37" s="20">
        <v>446</v>
      </c>
      <c r="I37" s="20" t="s">
        <v>211</v>
      </c>
      <c r="J37" s="20">
        <v>446</v>
      </c>
      <c r="K37" s="20" t="s">
        <v>352</v>
      </c>
      <c r="L37" s="66">
        <v>3.0633069999999996</v>
      </c>
      <c r="M37" s="67">
        <v>3.4328169999999987</v>
      </c>
      <c r="N37" s="68">
        <v>3.4152032186975703</v>
      </c>
      <c r="O37" s="67">
        <v>3971</v>
      </c>
      <c r="P37" s="68">
        <v>3967</v>
      </c>
    </row>
    <row r="38" spans="1:16" ht="51" x14ac:dyDescent="0.25">
      <c r="A38" s="18"/>
      <c r="B38" s="20">
        <v>5004306</v>
      </c>
      <c r="C38" s="20" t="s">
        <v>2097</v>
      </c>
      <c r="D38" s="20">
        <v>3000574</v>
      </c>
      <c r="E38" s="20" t="s">
        <v>2087</v>
      </c>
      <c r="F38" s="20">
        <v>86</v>
      </c>
      <c r="G38" s="20" t="s">
        <v>469</v>
      </c>
      <c r="H38" s="20">
        <v>447</v>
      </c>
      <c r="I38" s="20" t="s">
        <v>212</v>
      </c>
      <c r="J38" s="20">
        <v>447</v>
      </c>
      <c r="K38" s="20" t="s">
        <v>353</v>
      </c>
      <c r="L38" s="66">
        <v>0.61194199999999999</v>
      </c>
      <c r="M38" s="67">
        <v>0.6466409999999998</v>
      </c>
      <c r="N38" s="68">
        <v>0.64200619066832587</v>
      </c>
      <c r="O38" s="67">
        <v>1096</v>
      </c>
      <c r="P38" s="68">
        <v>1048</v>
      </c>
    </row>
    <row r="39" spans="1:16" ht="51" x14ac:dyDescent="0.25">
      <c r="A39" s="18"/>
      <c r="B39" s="20">
        <v>5004306</v>
      </c>
      <c r="C39" s="20" t="s">
        <v>2097</v>
      </c>
      <c r="D39" s="20">
        <v>3000574</v>
      </c>
      <c r="E39" s="20" t="s">
        <v>2087</v>
      </c>
      <c r="F39" s="20">
        <v>86</v>
      </c>
      <c r="G39" s="20" t="s">
        <v>469</v>
      </c>
      <c r="H39" s="20">
        <v>448</v>
      </c>
      <c r="I39" s="20" t="s">
        <v>213</v>
      </c>
      <c r="J39" s="20">
        <v>448</v>
      </c>
      <c r="K39" s="20" t="s">
        <v>354</v>
      </c>
      <c r="L39" s="66">
        <v>0.71195900000000001</v>
      </c>
      <c r="M39" s="67">
        <v>0.80673899999999998</v>
      </c>
      <c r="N39" s="68">
        <v>0.76836418169841636</v>
      </c>
      <c r="O39" s="67">
        <v>351</v>
      </c>
      <c r="P39" s="68">
        <v>344.23800277709961</v>
      </c>
    </row>
    <row r="40" spans="1:16" ht="51" x14ac:dyDescent="0.25">
      <c r="A40" s="18"/>
      <c r="B40" s="20">
        <v>5004306</v>
      </c>
      <c r="C40" s="20" t="s">
        <v>2097</v>
      </c>
      <c r="D40" s="20">
        <v>3000574</v>
      </c>
      <c r="E40" s="20" t="s">
        <v>2087</v>
      </c>
      <c r="F40" s="20">
        <v>86</v>
      </c>
      <c r="G40" s="20" t="s">
        <v>469</v>
      </c>
      <c r="H40" s="20">
        <v>449</v>
      </c>
      <c r="I40" s="20" t="s">
        <v>214</v>
      </c>
      <c r="J40" s="20">
        <v>449</v>
      </c>
      <c r="K40" s="20" t="s">
        <v>355</v>
      </c>
      <c r="L40" s="66">
        <v>2.8309259999999998</v>
      </c>
      <c r="M40" s="67">
        <v>3.1066169999999995</v>
      </c>
      <c r="N40" s="68">
        <v>3.1063092953827436</v>
      </c>
      <c r="O40" s="67">
        <v>1323</v>
      </c>
      <c r="P40" s="68">
        <v>1323</v>
      </c>
    </row>
    <row r="41" spans="1:16" ht="51" x14ac:dyDescent="0.25">
      <c r="A41" s="18"/>
      <c r="B41" s="20">
        <v>5004306</v>
      </c>
      <c r="C41" s="20" t="s">
        <v>2097</v>
      </c>
      <c r="D41" s="20">
        <v>3000574</v>
      </c>
      <c r="E41" s="20" t="s">
        <v>2087</v>
      </c>
      <c r="F41" s="20">
        <v>86</v>
      </c>
      <c r="G41" s="20" t="s">
        <v>469</v>
      </c>
      <c r="H41" s="20">
        <v>450</v>
      </c>
      <c r="I41" s="20" t="s">
        <v>215</v>
      </c>
      <c r="J41" s="20">
        <v>450</v>
      </c>
      <c r="K41" s="20" t="s">
        <v>356</v>
      </c>
      <c r="L41" s="66">
        <v>2.2127909999999993</v>
      </c>
      <c r="M41" s="67">
        <v>2.7849619999999979</v>
      </c>
      <c r="N41" s="68">
        <v>2.7765669227374019</v>
      </c>
      <c r="O41" s="67">
        <v>2072</v>
      </c>
      <c r="P41" s="68">
        <v>2069.4100008010864</v>
      </c>
    </row>
    <row r="42" spans="1:16" ht="51" x14ac:dyDescent="0.25">
      <c r="A42" s="18"/>
      <c r="B42" s="20">
        <v>5004306</v>
      </c>
      <c r="C42" s="20" t="s">
        <v>2097</v>
      </c>
      <c r="D42" s="20">
        <v>3000574</v>
      </c>
      <c r="E42" s="20" t="s">
        <v>2087</v>
      </c>
      <c r="F42" s="20">
        <v>86</v>
      </c>
      <c r="G42" s="20" t="s">
        <v>469</v>
      </c>
      <c r="H42" s="20">
        <v>451</v>
      </c>
      <c r="I42" s="20" t="s">
        <v>216</v>
      </c>
      <c r="J42" s="20">
        <v>451</v>
      </c>
      <c r="K42" s="20" t="s">
        <v>357</v>
      </c>
      <c r="L42" s="66">
        <v>4.3668029999999982</v>
      </c>
      <c r="M42" s="67">
        <v>4.8160859999999994</v>
      </c>
      <c r="N42" s="68">
        <v>4.8014166705688694</v>
      </c>
      <c r="O42" s="67">
        <v>7343</v>
      </c>
      <c r="P42" s="68">
        <v>7340.4700050354004</v>
      </c>
    </row>
    <row r="43" spans="1:16" ht="51" x14ac:dyDescent="0.25">
      <c r="A43" s="18"/>
      <c r="B43" s="20">
        <v>5004306</v>
      </c>
      <c r="C43" s="20" t="s">
        <v>2097</v>
      </c>
      <c r="D43" s="20">
        <v>3000574</v>
      </c>
      <c r="E43" s="20" t="s">
        <v>2087</v>
      </c>
      <c r="F43" s="20">
        <v>86</v>
      </c>
      <c r="G43" s="20" t="s">
        <v>469</v>
      </c>
      <c r="H43" s="20">
        <v>452</v>
      </c>
      <c r="I43" s="20" t="s">
        <v>217</v>
      </c>
      <c r="J43" s="20">
        <v>452</v>
      </c>
      <c r="K43" s="20" t="s">
        <v>358</v>
      </c>
      <c r="L43" s="66">
        <v>2.4554709999999997</v>
      </c>
      <c r="M43" s="67">
        <v>2.7747829999999998</v>
      </c>
      <c r="N43" s="68">
        <v>2.7738224103377433</v>
      </c>
      <c r="O43" s="67">
        <v>4166</v>
      </c>
      <c r="P43" s="68">
        <v>4165.0400009155273</v>
      </c>
    </row>
    <row r="44" spans="1:16" ht="51" x14ac:dyDescent="0.25">
      <c r="A44" s="18"/>
      <c r="B44" s="20">
        <v>5004306</v>
      </c>
      <c r="C44" s="20" t="s">
        <v>2097</v>
      </c>
      <c r="D44" s="20">
        <v>3000574</v>
      </c>
      <c r="E44" s="20" t="s">
        <v>2087</v>
      </c>
      <c r="F44" s="20">
        <v>86</v>
      </c>
      <c r="G44" s="20" t="s">
        <v>469</v>
      </c>
      <c r="H44" s="20">
        <v>453</v>
      </c>
      <c r="I44" s="20" t="s">
        <v>218</v>
      </c>
      <c r="J44" s="20">
        <v>453</v>
      </c>
      <c r="K44" s="20" t="s">
        <v>359</v>
      </c>
      <c r="L44" s="66">
        <v>2.5873309999999998</v>
      </c>
      <c r="M44" s="67">
        <v>2.9783999999999993</v>
      </c>
      <c r="N44" s="68">
        <v>2.9420144676405471</v>
      </c>
      <c r="O44" s="67">
        <v>3216</v>
      </c>
      <c r="P44" s="68">
        <v>3216</v>
      </c>
    </row>
    <row r="45" spans="1:16" ht="51" x14ac:dyDescent="0.25">
      <c r="A45" s="18"/>
      <c r="B45" s="20">
        <v>5004306</v>
      </c>
      <c r="C45" s="20" t="s">
        <v>2097</v>
      </c>
      <c r="D45" s="20">
        <v>3000574</v>
      </c>
      <c r="E45" s="20" t="s">
        <v>2087</v>
      </c>
      <c r="F45" s="20">
        <v>86</v>
      </c>
      <c r="G45" s="20" t="s">
        <v>469</v>
      </c>
      <c r="H45" s="20">
        <v>454</v>
      </c>
      <c r="I45" s="20" t="s">
        <v>219</v>
      </c>
      <c r="J45" s="20">
        <v>454</v>
      </c>
      <c r="K45" s="20" t="s">
        <v>360</v>
      </c>
      <c r="L45" s="66">
        <v>0.28262899999999996</v>
      </c>
      <c r="M45" s="67">
        <v>0.32014100000000001</v>
      </c>
      <c r="N45" s="68">
        <v>0.32014100416563451</v>
      </c>
      <c r="O45" s="67">
        <v>11</v>
      </c>
      <c r="P45" s="68">
        <v>55</v>
      </c>
    </row>
    <row r="46" spans="1:16" ht="51" x14ac:dyDescent="0.25">
      <c r="A46" s="18"/>
      <c r="B46" s="20">
        <v>5004306</v>
      </c>
      <c r="C46" s="20" t="s">
        <v>2097</v>
      </c>
      <c r="D46" s="20">
        <v>3000574</v>
      </c>
      <c r="E46" s="20" t="s">
        <v>2087</v>
      </c>
      <c r="F46" s="20">
        <v>86</v>
      </c>
      <c r="G46" s="20" t="s">
        <v>469</v>
      </c>
      <c r="H46" s="20">
        <v>455</v>
      </c>
      <c r="I46" s="20" t="s">
        <v>220</v>
      </c>
      <c r="J46" s="20">
        <v>455</v>
      </c>
      <c r="K46" s="20" t="s">
        <v>361</v>
      </c>
      <c r="L46" s="66">
        <v>0.55923300000000009</v>
      </c>
      <c r="M46" s="67">
        <v>0.60911100000000007</v>
      </c>
      <c r="N46" s="68">
        <v>0.60011530853807926</v>
      </c>
      <c r="O46" s="67">
        <v>924</v>
      </c>
      <c r="P46" s="68">
        <v>910</v>
      </c>
    </row>
    <row r="47" spans="1:16" ht="51" x14ac:dyDescent="0.25">
      <c r="A47" s="18"/>
      <c r="B47" s="20">
        <v>5004306</v>
      </c>
      <c r="C47" s="20" t="s">
        <v>2097</v>
      </c>
      <c r="D47" s="20">
        <v>3000574</v>
      </c>
      <c r="E47" s="20" t="s">
        <v>2087</v>
      </c>
      <c r="F47" s="20">
        <v>86</v>
      </c>
      <c r="G47" s="20" t="s">
        <v>469</v>
      </c>
      <c r="H47" s="20">
        <v>456</v>
      </c>
      <c r="I47" s="20" t="s">
        <v>221</v>
      </c>
      <c r="J47" s="20">
        <v>456</v>
      </c>
      <c r="K47" s="20" t="s">
        <v>362</v>
      </c>
      <c r="L47" s="66">
        <v>1.3038810000000003</v>
      </c>
      <c r="M47" s="67">
        <v>1.4975989999999999</v>
      </c>
      <c r="N47" s="68">
        <v>1.4975990070961416</v>
      </c>
      <c r="O47" s="67">
        <v>336</v>
      </c>
      <c r="P47" s="68">
        <v>240</v>
      </c>
    </row>
    <row r="48" spans="1:16" ht="51" x14ac:dyDescent="0.25">
      <c r="A48" s="18"/>
      <c r="B48" s="20">
        <v>5004306</v>
      </c>
      <c r="C48" s="20" t="s">
        <v>2097</v>
      </c>
      <c r="D48" s="20">
        <v>3000574</v>
      </c>
      <c r="E48" s="20" t="s">
        <v>2087</v>
      </c>
      <c r="F48" s="20">
        <v>86</v>
      </c>
      <c r="G48" s="20" t="s">
        <v>469</v>
      </c>
      <c r="H48" s="20">
        <v>457</v>
      </c>
      <c r="I48" s="20" t="s">
        <v>222</v>
      </c>
      <c r="J48" s="20">
        <v>457</v>
      </c>
      <c r="K48" s="20" t="s">
        <v>363</v>
      </c>
      <c r="L48" s="66">
        <v>5.0010709999999978</v>
      </c>
      <c r="M48" s="67">
        <v>5.5230249999999979</v>
      </c>
      <c r="N48" s="68">
        <v>5.5220562872709706</v>
      </c>
      <c r="O48" s="67">
        <v>8034</v>
      </c>
      <c r="P48" s="68">
        <v>8024</v>
      </c>
    </row>
    <row r="49" spans="1:16" ht="51" x14ac:dyDescent="0.25">
      <c r="A49" s="18"/>
      <c r="B49" s="20">
        <v>5004306</v>
      </c>
      <c r="C49" s="20" t="s">
        <v>2097</v>
      </c>
      <c r="D49" s="20">
        <v>3000574</v>
      </c>
      <c r="E49" s="20" t="s">
        <v>2087</v>
      </c>
      <c r="F49" s="20">
        <v>86</v>
      </c>
      <c r="G49" s="20" t="s">
        <v>469</v>
      </c>
      <c r="H49" s="20">
        <v>458</v>
      </c>
      <c r="I49" s="20" t="s">
        <v>223</v>
      </c>
      <c r="J49" s="20">
        <v>458</v>
      </c>
      <c r="K49" s="20" t="s">
        <v>364</v>
      </c>
      <c r="L49" s="66">
        <v>2.0079210000000001</v>
      </c>
      <c r="M49" s="67">
        <v>2.278988</v>
      </c>
      <c r="N49" s="68">
        <v>2.2788793307845481</v>
      </c>
      <c r="O49" s="67">
        <v>1675</v>
      </c>
      <c r="P49" s="68">
        <v>1669</v>
      </c>
    </row>
    <row r="50" spans="1:16" ht="51" x14ac:dyDescent="0.25">
      <c r="A50" s="18"/>
      <c r="B50" s="20">
        <v>5004306</v>
      </c>
      <c r="C50" s="20" t="s">
        <v>2097</v>
      </c>
      <c r="D50" s="20">
        <v>3000574</v>
      </c>
      <c r="E50" s="20" t="s">
        <v>2087</v>
      </c>
      <c r="F50" s="20">
        <v>86</v>
      </c>
      <c r="G50" s="20" t="s">
        <v>469</v>
      </c>
      <c r="H50" s="20">
        <v>459</v>
      </c>
      <c r="I50" s="20" t="s">
        <v>224</v>
      </c>
      <c r="J50" s="20">
        <v>459</v>
      </c>
      <c r="K50" s="20" t="s">
        <v>365</v>
      </c>
      <c r="L50" s="66">
        <v>1.5749</v>
      </c>
      <c r="M50" s="67">
        <v>1.7857660000000006</v>
      </c>
      <c r="N50" s="68">
        <v>1.7794193565332534</v>
      </c>
      <c r="O50" s="67">
        <v>1049</v>
      </c>
      <c r="P50" s="68">
        <v>1048.1999969482422</v>
      </c>
    </row>
    <row r="51" spans="1:16" ht="51" x14ac:dyDescent="0.25">
      <c r="A51" s="18"/>
      <c r="B51" s="20">
        <v>5004306</v>
      </c>
      <c r="C51" s="20" t="s">
        <v>2097</v>
      </c>
      <c r="D51" s="20">
        <v>3000574</v>
      </c>
      <c r="E51" s="20" t="s">
        <v>2087</v>
      </c>
      <c r="F51" s="20">
        <v>86</v>
      </c>
      <c r="G51" s="20" t="s">
        <v>469</v>
      </c>
      <c r="H51" s="20">
        <v>460</v>
      </c>
      <c r="I51" s="20" t="s">
        <v>225</v>
      </c>
      <c r="J51" s="20">
        <v>460</v>
      </c>
      <c r="K51" s="20" t="s">
        <v>366</v>
      </c>
      <c r="L51" s="66">
        <v>1.055442</v>
      </c>
      <c r="M51" s="67">
        <v>1.169678</v>
      </c>
      <c r="N51" s="68">
        <v>1.1696773157455027</v>
      </c>
      <c r="O51" s="67">
        <v>1378</v>
      </c>
      <c r="P51" s="68">
        <v>1378</v>
      </c>
    </row>
    <row r="52" spans="1:16" ht="51" x14ac:dyDescent="0.25">
      <c r="A52" s="18"/>
      <c r="B52" s="20">
        <v>5004306</v>
      </c>
      <c r="C52" s="20" t="s">
        <v>2097</v>
      </c>
      <c r="D52" s="20">
        <v>3000574</v>
      </c>
      <c r="E52" s="20" t="s">
        <v>2087</v>
      </c>
      <c r="F52" s="20">
        <v>86</v>
      </c>
      <c r="G52" s="20" t="s">
        <v>469</v>
      </c>
      <c r="H52" s="20">
        <v>461</v>
      </c>
      <c r="I52" s="20" t="s">
        <v>226</v>
      </c>
      <c r="J52" s="20">
        <v>461</v>
      </c>
      <c r="K52" s="20" t="s">
        <v>367</v>
      </c>
      <c r="L52" s="66">
        <v>0.30881799999999998</v>
      </c>
      <c r="M52" s="67">
        <v>0.55845499999999992</v>
      </c>
      <c r="N52" s="68">
        <v>0.55845411901827902</v>
      </c>
      <c r="O52" s="67">
        <v>906.125</v>
      </c>
      <c r="P52" s="68">
        <v>906.125</v>
      </c>
    </row>
    <row r="53" spans="1:16" ht="51" x14ac:dyDescent="0.25">
      <c r="A53" s="18"/>
      <c r="B53" s="20">
        <v>5004306</v>
      </c>
      <c r="C53" s="20" t="s">
        <v>2097</v>
      </c>
      <c r="D53" s="20">
        <v>3000574</v>
      </c>
      <c r="E53" s="20" t="s">
        <v>2087</v>
      </c>
      <c r="F53" s="20">
        <v>86</v>
      </c>
      <c r="G53" s="20" t="s">
        <v>469</v>
      </c>
      <c r="H53" s="20">
        <v>462</v>
      </c>
      <c r="I53" s="20" t="s">
        <v>227</v>
      </c>
      <c r="J53" s="20">
        <v>462</v>
      </c>
      <c r="K53" s="20" t="s">
        <v>368</v>
      </c>
      <c r="L53" s="66">
        <v>1.439783</v>
      </c>
      <c r="M53" s="67">
        <v>1.7146450000000002</v>
      </c>
      <c r="N53" s="68">
        <v>1.714071281181532</v>
      </c>
      <c r="O53" s="67">
        <v>6333</v>
      </c>
      <c r="P53" s="68">
        <v>6130</v>
      </c>
    </row>
    <row r="54" spans="1:16" ht="51" x14ac:dyDescent="0.25">
      <c r="A54" s="18"/>
      <c r="B54" s="20">
        <v>5004306</v>
      </c>
      <c r="C54" s="20" t="s">
        <v>2097</v>
      </c>
      <c r="D54" s="20">
        <v>3000574</v>
      </c>
      <c r="E54" s="20" t="s">
        <v>2087</v>
      </c>
      <c r="F54" s="20">
        <v>86</v>
      </c>
      <c r="G54" s="20" t="s">
        <v>469</v>
      </c>
      <c r="H54" s="20">
        <v>463</v>
      </c>
      <c r="I54" s="20" t="s">
        <v>228</v>
      </c>
      <c r="J54" s="20">
        <v>463</v>
      </c>
      <c r="K54" s="20" t="s">
        <v>369</v>
      </c>
      <c r="L54" s="66">
        <v>5.4590250000000005</v>
      </c>
      <c r="M54" s="67">
        <v>5.1863599999999996</v>
      </c>
      <c r="N54" s="68">
        <v>5.1434505975921638</v>
      </c>
      <c r="O54" s="67">
        <v>2504</v>
      </c>
      <c r="P54" s="68">
        <v>2504</v>
      </c>
    </row>
    <row r="55" spans="1:16" ht="51" x14ac:dyDescent="0.25">
      <c r="A55" s="18"/>
      <c r="B55" s="20">
        <v>5004306</v>
      </c>
      <c r="C55" s="20" t="s">
        <v>2097</v>
      </c>
      <c r="D55" s="20">
        <v>3000574</v>
      </c>
      <c r="E55" s="20" t="s">
        <v>2087</v>
      </c>
      <c r="F55" s="20">
        <v>86</v>
      </c>
      <c r="G55" s="20" t="s">
        <v>469</v>
      </c>
      <c r="H55" s="20">
        <v>464</v>
      </c>
      <c r="I55" s="20" t="s">
        <v>229</v>
      </c>
      <c r="J55" s="20">
        <v>464</v>
      </c>
      <c r="K55" s="20" t="s">
        <v>370</v>
      </c>
      <c r="L55" s="66">
        <v>4.9750889999999997</v>
      </c>
      <c r="M55" s="67">
        <v>5.4001499999999991</v>
      </c>
      <c r="N55" s="68">
        <v>5.3727957118535414</v>
      </c>
      <c r="O55" s="67">
        <v>483</v>
      </c>
      <c r="P55" s="68">
        <v>135.80099773406982</v>
      </c>
    </row>
    <row r="56" spans="1:16" ht="51" x14ac:dyDescent="0.25">
      <c r="A56" s="18"/>
      <c r="B56" s="20">
        <v>5004307</v>
      </c>
      <c r="C56" s="20" t="s">
        <v>2098</v>
      </c>
      <c r="D56" s="20">
        <v>3000574</v>
      </c>
      <c r="E56" s="20" t="s">
        <v>2087</v>
      </c>
      <c r="F56" s="20">
        <v>56</v>
      </c>
      <c r="G56" s="20" t="s">
        <v>300</v>
      </c>
      <c r="H56" s="20">
        <v>10</v>
      </c>
      <c r="I56" s="20" t="s">
        <v>108</v>
      </c>
      <c r="J56" s="20">
        <v>10</v>
      </c>
      <c r="K56" s="20" t="s">
        <v>1553</v>
      </c>
      <c r="L56" s="66">
        <v>0.33807099999999995</v>
      </c>
      <c r="M56" s="67">
        <v>0.330208</v>
      </c>
      <c r="N56" s="68">
        <v>0.32799320472986437</v>
      </c>
      <c r="O56" s="67">
        <v>22424</v>
      </c>
      <c r="P56" s="68">
        <v>21996</v>
      </c>
    </row>
    <row r="57" spans="1:16" ht="51" x14ac:dyDescent="0.25">
      <c r="A57" s="18"/>
      <c r="B57" s="20">
        <v>5004307</v>
      </c>
      <c r="C57" s="20" t="s">
        <v>2098</v>
      </c>
      <c r="D57" s="20">
        <v>3000574</v>
      </c>
      <c r="E57" s="20" t="s">
        <v>2087</v>
      </c>
      <c r="F57" s="20">
        <v>56</v>
      </c>
      <c r="G57" s="20" t="s">
        <v>300</v>
      </c>
      <c r="H57" s="20">
        <v>10</v>
      </c>
      <c r="I57" s="20" t="s">
        <v>108</v>
      </c>
      <c r="J57" s="20">
        <v>26</v>
      </c>
      <c r="K57" s="20" t="s">
        <v>1554</v>
      </c>
      <c r="L57" s="66">
        <v>0.41600000000000004</v>
      </c>
      <c r="M57" s="67">
        <v>0.17763000000000001</v>
      </c>
      <c r="N57" s="68">
        <v>0.17630735179409385</v>
      </c>
      <c r="O57" s="67">
        <v>109992</v>
      </c>
      <c r="P57" s="68">
        <v>0</v>
      </c>
    </row>
    <row r="58" spans="1:16" ht="51" x14ac:dyDescent="0.25">
      <c r="A58" s="18"/>
      <c r="B58" s="20">
        <v>5004307</v>
      </c>
      <c r="C58" s="20" t="s">
        <v>2098</v>
      </c>
      <c r="D58" s="20">
        <v>3000574</v>
      </c>
      <c r="E58" s="20" t="s">
        <v>2087</v>
      </c>
      <c r="F58" s="20">
        <v>56</v>
      </c>
      <c r="G58" s="20" t="s">
        <v>300</v>
      </c>
      <c r="H58" s="20">
        <v>449</v>
      </c>
      <c r="I58" s="20" t="s">
        <v>214</v>
      </c>
      <c r="J58" s="20">
        <v>449</v>
      </c>
      <c r="K58" s="20" t="s">
        <v>355</v>
      </c>
      <c r="L58" s="66">
        <v>0</v>
      </c>
      <c r="M58" s="67">
        <v>4.8460000000000005E-3</v>
      </c>
      <c r="N58" s="68">
        <v>4.8455000032845419E-3</v>
      </c>
      <c r="O58" s="67">
        <v>292</v>
      </c>
      <c r="P58" s="68">
        <v>226</v>
      </c>
    </row>
    <row r="59" spans="1:16" ht="51" x14ac:dyDescent="0.25">
      <c r="A59" s="18"/>
      <c r="B59" s="20">
        <v>5004307</v>
      </c>
      <c r="C59" s="20" t="s">
        <v>2098</v>
      </c>
      <c r="D59" s="20">
        <v>3000574</v>
      </c>
      <c r="E59" s="20" t="s">
        <v>2087</v>
      </c>
      <c r="F59" s="20">
        <v>56</v>
      </c>
      <c r="G59" s="20" t="s">
        <v>300</v>
      </c>
      <c r="H59" s="20">
        <v>452</v>
      </c>
      <c r="I59" s="20" t="s">
        <v>217</v>
      </c>
      <c r="J59" s="20">
        <v>452</v>
      </c>
      <c r="K59" s="20" t="s">
        <v>358</v>
      </c>
      <c r="L59" s="66">
        <v>0</v>
      </c>
      <c r="M59" s="67">
        <v>3.4405999999999999E-2</v>
      </c>
      <c r="N59" s="68">
        <v>2.2388980287360027E-2</v>
      </c>
      <c r="O59" s="67">
        <v>370</v>
      </c>
      <c r="P59" s="68">
        <v>364.5</v>
      </c>
    </row>
    <row r="60" spans="1:16" ht="51" x14ac:dyDescent="0.25">
      <c r="A60" s="18"/>
      <c r="B60" s="20">
        <v>5004307</v>
      </c>
      <c r="C60" s="20" t="s">
        <v>2098</v>
      </c>
      <c r="D60" s="20">
        <v>3000574</v>
      </c>
      <c r="E60" s="20" t="s">
        <v>2087</v>
      </c>
      <c r="F60" s="20">
        <v>56</v>
      </c>
      <c r="G60" s="20" t="s">
        <v>300</v>
      </c>
      <c r="H60" s="20">
        <v>453</v>
      </c>
      <c r="I60" s="20" t="s">
        <v>218</v>
      </c>
      <c r="J60" s="20">
        <v>453</v>
      </c>
      <c r="K60" s="20" t="s">
        <v>359</v>
      </c>
      <c r="L60" s="66">
        <v>0</v>
      </c>
      <c r="M60" s="67">
        <v>4.8839999999999995E-3</v>
      </c>
      <c r="N60" s="68">
        <v>4.7565499698976055E-3</v>
      </c>
      <c r="O60" s="67">
        <v>1200</v>
      </c>
      <c r="P60" s="68">
        <v>1200</v>
      </c>
    </row>
    <row r="61" spans="1:16" ht="51" x14ac:dyDescent="0.25">
      <c r="A61" s="18"/>
      <c r="B61" s="20">
        <v>5004307</v>
      </c>
      <c r="C61" s="20" t="s">
        <v>2098</v>
      </c>
      <c r="D61" s="20">
        <v>3000574</v>
      </c>
      <c r="E61" s="20" t="s">
        <v>2087</v>
      </c>
      <c r="F61" s="20">
        <v>56</v>
      </c>
      <c r="G61" s="20" t="s">
        <v>300</v>
      </c>
      <c r="H61" s="20">
        <v>458</v>
      </c>
      <c r="I61" s="20" t="s">
        <v>223</v>
      </c>
      <c r="J61" s="20">
        <v>458</v>
      </c>
      <c r="K61" s="20" t="s">
        <v>364</v>
      </c>
      <c r="L61" s="66">
        <v>0</v>
      </c>
      <c r="M61" s="67">
        <v>7.5999999999999993E-4</v>
      </c>
      <c r="N61" s="68">
        <v>7.5999999535270035E-4</v>
      </c>
      <c r="O61" s="67">
        <v>54</v>
      </c>
      <c r="P61" s="68">
        <v>54</v>
      </c>
    </row>
    <row r="62" spans="1:16" ht="51.75" thickBot="1" x14ac:dyDescent="0.3">
      <c r="A62" s="25"/>
      <c r="B62" s="27">
        <v>5004307</v>
      </c>
      <c r="C62" s="27" t="s">
        <v>2098</v>
      </c>
      <c r="D62" s="27">
        <v>3000574</v>
      </c>
      <c r="E62" s="27" t="s">
        <v>2087</v>
      </c>
      <c r="F62" s="27">
        <v>56</v>
      </c>
      <c r="G62" s="27" t="s">
        <v>300</v>
      </c>
      <c r="H62" s="27">
        <v>464</v>
      </c>
      <c r="I62" s="27" t="s">
        <v>229</v>
      </c>
      <c r="J62" s="27">
        <v>464</v>
      </c>
      <c r="K62" s="27" t="s">
        <v>370</v>
      </c>
      <c r="L62" s="69">
        <v>4.3999999999999997E-2</v>
      </c>
      <c r="M62" s="70">
        <v>4.3999999999999997E-2</v>
      </c>
      <c r="N62" s="71">
        <v>4.3999999528750777E-2</v>
      </c>
      <c r="O62" s="70">
        <v>280</v>
      </c>
      <c r="P62" s="71">
        <v>6.9439998865127563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107</v>
      </c>
      <c r="B1" s="48" t="s">
        <v>232</v>
      </c>
      <c r="C1" s="47" t="s">
        <v>2108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2109</v>
      </c>
      <c r="L2" s="1" t="s">
        <v>2132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109.09925599999998</v>
      </c>
      <c r="E6" s="15">
        <f ca="1">SUM(E7:OFFSET(E7,50,0))</f>
        <v>120.43080499999999</v>
      </c>
      <c r="F6" s="15">
        <f ca="1">SUM(F7:OFFSET(F7,50,0))</f>
        <v>117.32435480007284</v>
      </c>
      <c r="G6" s="15">
        <f ca="1">SUM(G7:OFFSET(G7,50,0))</f>
        <v>50.041321336090078</v>
      </c>
      <c r="H6" s="15">
        <f ca="1">SUM(H7:OFFSET(H7,50,0))</f>
        <v>67.283033463982761</v>
      </c>
      <c r="I6" s="16">
        <f ca="1">IFERROR(G6/E6,0)</f>
        <v>0.41551927960699159</v>
      </c>
      <c r="J6" s="17">
        <f ca="1">IFERROR(SUM(G6,H6)/E6,0)</f>
        <v>0.9742055182648065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5.6929879999999997</v>
      </c>
      <c r="E7" s="22">
        <v>7.8912180000000003</v>
      </c>
      <c r="F7" s="22">
        <f t="shared" ref="F7:F31" si="0">SUM(G7,H7)</f>
        <v>7.8077930905274116</v>
      </c>
      <c r="G7" s="22">
        <v>2.8718431501183659</v>
      </c>
      <c r="H7" s="22">
        <v>4.9359499404090457</v>
      </c>
      <c r="I7" s="23">
        <f t="shared" ref="I7:I31" si="1">IFERROR(G7/E7,0)</f>
        <v>0.36392900945308643</v>
      </c>
      <c r="J7" s="24">
        <f t="shared" ref="J7:J31" si="2">IFERROR(SUM(G7,H7)/E7,0)</f>
        <v>0.98942813270744912</v>
      </c>
      <c r="K7" s="5"/>
      <c r="L7" t="s">
        <v>254</v>
      </c>
      <c r="M7" s="6">
        <v>4.0580430117032078</v>
      </c>
      <c r="N7" s="72">
        <v>1.0000000028839535</v>
      </c>
    </row>
    <row r="8" spans="1:14" x14ac:dyDescent="0.25">
      <c r="A8" s="18"/>
      <c r="B8" s="51">
        <v>2</v>
      </c>
      <c r="C8" s="20" t="s">
        <v>245</v>
      </c>
      <c r="D8" s="21">
        <v>6.6691420000000008</v>
      </c>
      <c r="E8" s="22">
        <v>6.6691420000000008</v>
      </c>
      <c r="F8" s="22">
        <f t="shared" si="0"/>
        <v>6.6570733636617661</v>
      </c>
      <c r="G8" s="22">
        <v>2.6862832307815552</v>
      </c>
      <c r="H8" s="22">
        <v>3.9707901328802109</v>
      </c>
      <c r="I8" s="23">
        <f t="shared" si="1"/>
        <v>0.40279292760321417</v>
      </c>
      <c r="J8" s="24">
        <f t="shared" si="2"/>
        <v>0.99819037646248432</v>
      </c>
      <c r="K8" s="5"/>
      <c r="L8" t="s">
        <v>252</v>
      </c>
      <c r="M8" s="6">
        <v>1.2237956774188206</v>
      </c>
      <c r="N8" s="72">
        <v>0.99999728502705143</v>
      </c>
    </row>
    <row r="9" spans="1:14" x14ac:dyDescent="0.25">
      <c r="A9" s="18"/>
      <c r="B9" s="51">
        <v>3</v>
      </c>
      <c r="C9" s="20" t="s">
        <v>246</v>
      </c>
      <c r="D9" s="21">
        <v>4.1026440000000006</v>
      </c>
      <c r="E9" s="22">
        <v>4.1279439999999994</v>
      </c>
      <c r="F9" s="22">
        <f t="shared" si="0"/>
        <v>4.0301947354018921</v>
      </c>
      <c r="G9" s="22">
        <v>1.837101564866316</v>
      </c>
      <c r="H9" s="22">
        <v>2.1930931705355761</v>
      </c>
      <c r="I9" s="23">
        <f t="shared" si="1"/>
        <v>0.44504033118334851</v>
      </c>
      <c r="J9" s="24">
        <f t="shared" si="2"/>
        <v>0.97632010884883436</v>
      </c>
      <c r="K9" s="5"/>
      <c r="L9" t="s">
        <v>248</v>
      </c>
      <c r="M9" s="6">
        <v>3.7983247715455946</v>
      </c>
      <c r="N9" s="72">
        <v>0.99998388040225361</v>
      </c>
    </row>
    <row r="10" spans="1:14" x14ac:dyDescent="0.25">
      <c r="A10" s="18"/>
      <c r="B10" s="51">
        <v>4</v>
      </c>
      <c r="C10" s="20" t="s">
        <v>247</v>
      </c>
      <c r="D10" s="21">
        <v>9.7080639999999985</v>
      </c>
      <c r="E10" s="22">
        <v>9.1953609999999983</v>
      </c>
      <c r="F10" s="22">
        <f t="shared" si="0"/>
        <v>8.0092131534386546</v>
      </c>
      <c r="G10" s="22">
        <v>3.6921005805327556</v>
      </c>
      <c r="H10" s="22">
        <v>4.3171125729058986</v>
      </c>
      <c r="I10" s="23">
        <f t="shared" si="1"/>
        <v>0.40151774144949354</v>
      </c>
      <c r="J10" s="24">
        <f t="shared" si="2"/>
        <v>0.87100584234144329</v>
      </c>
      <c r="K10" s="5"/>
      <c r="L10" t="s">
        <v>249</v>
      </c>
      <c r="M10" s="6">
        <v>10.915779379662126</v>
      </c>
      <c r="N10" s="72">
        <v>0.99991969882188525</v>
      </c>
    </row>
    <row r="11" spans="1:14" x14ac:dyDescent="0.25">
      <c r="A11" s="18"/>
      <c r="B11" s="51">
        <v>5</v>
      </c>
      <c r="C11" s="20" t="s">
        <v>248</v>
      </c>
      <c r="D11" s="21">
        <v>3.829186</v>
      </c>
      <c r="E11" s="22">
        <v>3.7983860000000003</v>
      </c>
      <c r="F11" s="22">
        <f t="shared" si="0"/>
        <v>3.7983247715455946</v>
      </c>
      <c r="G11" s="22">
        <v>1.9206814641365781</v>
      </c>
      <c r="H11" s="22">
        <v>1.8776433074090164</v>
      </c>
      <c r="I11" s="23">
        <f t="shared" si="1"/>
        <v>0.50565726183083504</v>
      </c>
      <c r="J11" s="24">
        <f t="shared" si="2"/>
        <v>0.99998388040225361</v>
      </c>
      <c r="K11" s="5"/>
      <c r="L11" t="s">
        <v>267</v>
      </c>
      <c r="M11" s="6">
        <v>5.0468564869952388</v>
      </c>
      <c r="N11" s="72">
        <v>0.99974812187710749</v>
      </c>
    </row>
    <row r="12" spans="1:14" x14ac:dyDescent="0.25">
      <c r="A12" s="18"/>
      <c r="B12" s="51">
        <v>6</v>
      </c>
      <c r="C12" s="20" t="s">
        <v>249</v>
      </c>
      <c r="D12" s="21">
        <v>11.055571</v>
      </c>
      <c r="E12" s="22">
        <v>10.916656</v>
      </c>
      <c r="F12" s="22">
        <f t="shared" si="0"/>
        <v>10.915779379662126</v>
      </c>
      <c r="G12" s="22">
        <v>4.9205406587570906</v>
      </c>
      <c r="H12" s="22">
        <v>5.9952387209050357</v>
      </c>
      <c r="I12" s="23">
        <f t="shared" si="1"/>
        <v>0.4507369893085475</v>
      </c>
      <c r="J12" s="24">
        <f t="shared" si="2"/>
        <v>0.99991969882188525</v>
      </c>
      <c r="K12" s="5"/>
      <c r="L12" t="s">
        <v>262</v>
      </c>
      <c r="M12" s="6">
        <v>1.3735947743771248</v>
      </c>
      <c r="N12" s="72">
        <v>0.99933632522578986</v>
      </c>
    </row>
    <row r="13" spans="1:14" x14ac:dyDescent="0.25">
      <c r="A13" s="18"/>
      <c r="B13" s="51">
        <v>7</v>
      </c>
      <c r="C13" s="20" t="s">
        <v>250</v>
      </c>
      <c r="D13" s="21">
        <v>0.93671400000000005</v>
      </c>
      <c r="E13" s="22">
        <v>0.96707399999999999</v>
      </c>
      <c r="F13" s="22">
        <f t="shared" si="0"/>
        <v>0.84721762401204614</v>
      </c>
      <c r="G13" s="22">
        <v>0.29582136026328953</v>
      </c>
      <c r="H13" s="22">
        <v>0.55139626374875661</v>
      </c>
      <c r="I13" s="23">
        <f t="shared" si="1"/>
        <v>0.30589319975853918</v>
      </c>
      <c r="J13" s="24">
        <f t="shared" si="2"/>
        <v>0.87606287007203809</v>
      </c>
      <c r="K13" s="5"/>
      <c r="L13" t="s">
        <v>245</v>
      </c>
      <c r="M13" s="6">
        <v>6.6570733636617661</v>
      </c>
      <c r="N13" s="72">
        <v>0.99819037646248432</v>
      </c>
    </row>
    <row r="14" spans="1:14" x14ac:dyDescent="0.25">
      <c r="A14" s="18"/>
      <c r="B14" s="51">
        <v>8</v>
      </c>
      <c r="C14" s="20" t="s">
        <v>251</v>
      </c>
      <c r="D14" s="21">
        <v>5.3865489999999996</v>
      </c>
      <c r="E14" s="22">
        <v>5.4839140000000004</v>
      </c>
      <c r="F14" s="22">
        <f t="shared" si="0"/>
        <v>5.4723047340004891</v>
      </c>
      <c r="G14" s="22">
        <v>2.5087176762754098</v>
      </c>
      <c r="H14" s="22">
        <v>2.9635870577250794</v>
      </c>
      <c r="I14" s="23">
        <f t="shared" si="1"/>
        <v>0.45746845706832923</v>
      </c>
      <c r="J14" s="24">
        <f t="shared" si="2"/>
        <v>0.99788303281205515</v>
      </c>
      <c r="K14" s="5"/>
      <c r="L14" t="s">
        <v>251</v>
      </c>
      <c r="M14" s="6">
        <v>5.4723047340004891</v>
      </c>
      <c r="N14" s="72">
        <v>0.99788303281205515</v>
      </c>
    </row>
    <row r="15" spans="1:14" x14ac:dyDescent="0.25">
      <c r="A15" s="18"/>
      <c r="B15" s="51">
        <v>9</v>
      </c>
      <c r="C15" s="20" t="s">
        <v>252</v>
      </c>
      <c r="D15" s="21">
        <v>1.204434</v>
      </c>
      <c r="E15" s="22">
        <v>1.2237990000000001</v>
      </c>
      <c r="F15" s="22">
        <f t="shared" si="0"/>
        <v>1.2237956774188206</v>
      </c>
      <c r="G15" s="22">
        <v>0.60134667647071183</v>
      </c>
      <c r="H15" s="22">
        <v>0.62244900094810873</v>
      </c>
      <c r="I15" s="23">
        <f t="shared" si="1"/>
        <v>0.49137699611677388</v>
      </c>
      <c r="J15" s="24">
        <f t="shared" si="2"/>
        <v>0.99999728502705143</v>
      </c>
      <c r="K15" s="5"/>
      <c r="L15" t="s">
        <v>266</v>
      </c>
      <c r="M15" s="6">
        <v>1.0277980072423816</v>
      </c>
      <c r="N15" s="72">
        <v>0.99708964049443394</v>
      </c>
    </row>
    <row r="16" spans="1:14" x14ac:dyDescent="0.25">
      <c r="A16" s="18"/>
      <c r="B16" s="51">
        <v>10</v>
      </c>
      <c r="C16" s="20" t="s">
        <v>253</v>
      </c>
      <c r="D16" s="21">
        <v>2.7895700000000003</v>
      </c>
      <c r="E16" s="22">
        <v>3.2751410000000001</v>
      </c>
      <c r="F16" s="22">
        <f t="shared" si="0"/>
        <v>3.2643515199306421</v>
      </c>
      <c r="G16" s="22">
        <v>1.3248617599601857</v>
      </c>
      <c r="H16" s="22">
        <v>1.9394897599704564</v>
      </c>
      <c r="I16" s="23">
        <f t="shared" si="1"/>
        <v>0.40452052597435828</v>
      </c>
      <c r="J16" s="24">
        <f t="shared" si="2"/>
        <v>0.99670564410223617</v>
      </c>
      <c r="K16" s="5"/>
      <c r="L16" t="s">
        <v>253</v>
      </c>
      <c r="M16" s="6">
        <v>3.2643515199306421</v>
      </c>
      <c r="N16" s="72">
        <v>0.99670564410223617</v>
      </c>
    </row>
    <row r="17" spans="1:14" x14ac:dyDescent="0.25">
      <c r="A17" s="18"/>
      <c r="B17" s="51">
        <v>11</v>
      </c>
      <c r="C17" s="20" t="s">
        <v>254</v>
      </c>
      <c r="D17" s="21">
        <v>4.0580430000000005</v>
      </c>
      <c r="E17" s="22">
        <v>4.0580430000000005</v>
      </c>
      <c r="F17" s="22">
        <f t="shared" si="0"/>
        <v>4.0580430117032078</v>
      </c>
      <c r="G17" s="22">
        <v>2.2254832519683987</v>
      </c>
      <c r="H17" s="22">
        <v>1.8325597597348093</v>
      </c>
      <c r="I17" s="23">
        <f t="shared" si="1"/>
        <v>0.54841293006712799</v>
      </c>
      <c r="J17" s="24">
        <f t="shared" si="2"/>
        <v>1.0000000028839535</v>
      </c>
      <c r="K17" s="5"/>
      <c r="L17" t="s">
        <v>265</v>
      </c>
      <c r="M17" s="6">
        <v>6.4539704823400825</v>
      </c>
      <c r="N17" s="72">
        <v>0.99589718762533952</v>
      </c>
    </row>
    <row r="18" spans="1:14" x14ac:dyDescent="0.25">
      <c r="A18" s="18"/>
      <c r="B18" s="51">
        <v>12</v>
      </c>
      <c r="C18" s="20" t="s">
        <v>255</v>
      </c>
      <c r="D18" s="21">
        <v>4.2691439999999998</v>
      </c>
      <c r="E18" s="22">
        <v>3.7911930000000003</v>
      </c>
      <c r="F18" s="22">
        <f t="shared" si="0"/>
        <v>3.7710422141244635</v>
      </c>
      <c r="G18" s="22">
        <v>1.7254752116277814</v>
      </c>
      <c r="H18" s="22">
        <v>2.0455670024966821</v>
      </c>
      <c r="I18" s="23">
        <f t="shared" si="1"/>
        <v>0.45512724137963467</v>
      </c>
      <c r="J18" s="24">
        <f t="shared" si="2"/>
        <v>0.99468484303607418</v>
      </c>
      <c r="K18" s="5"/>
      <c r="L18" t="s">
        <v>255</v>
      </c>
      <c r="M18" s="6">
        <v>3.7710422141244635</v>
      </c>
      <c r="N18" s="72">
        <v>0.99468484303607418</v>
      </c>
    </row>
    <row r="19" spans="1:14" x14ac:dyDescent="0.25">
      <c r="A19" s="18"/>
      <c r="B19" s="51">
        <v>13</v>
      </c>
      <c r="C19" s="20" t="s">
        <v>256</v>
      </c>
      <c r="D19" s="21">
        <v>3.2805800000000001</v>
      </c>
      <c r="E19" s="22">
        <v>5.3536650000000003</v>
      </c>
      <c r="F19" s="22">
        <f t="shared" si="0"/>
        <v>5.1838358847890049</v>
      </c>
      <c r="G19" s="22">
        <v>2.2751772799529135</v>
      </c>
      <c r="H19" s="22">
        <v>2.9086586048360914</v>
      </c>
      <c r="I19" s="23">
        <f t="shared" si="1"/>
        <v>0.4249756531185484</v>
      </c>
      <c r="J19" s="24">
        <f t="shared" si="2"/>
        <v>0.96827797121952996</v>
      </c>
      <c r="K19" s="5"/>
      <c r="L19" t="s">
        <v>257</v>
      </c>
      <c r="M19" s="6">
        <v>2.7082149684538308</v>
      </c>
      <c r="N19" s="72">
        <v>0.99353445616334302</v>
      </c>
    </row>
    <row r="20" spans="1:14" x14ac:dyDescent="0.25">
      <c r="A20" s="18"/>
      <c r="B20" s="51">
        <v>14</v>
      </c>
      <c r="C20" s="20" t="s">
        <v>257</v>
      </c>
      <c r="D20" s="21">
        <v>2.7240489999999999</v>
      </c>
      <c r="E20" s="22">
        <v>2.7258390000000001</v>
      </c>
      <c r="F20" s="22">
        <f t="shared" si="0"/>
        <v>2.7082149684538308</v>
      </c>
      <c r="G20" s="22">
        <v>1.1485237072120071</v>
      </c>
      <c r="H20" s="22">
        <v>1.5596912612418237</v>
      </c>
      <c r="I20" s="23">
        <f t="shared" si="1"/>
        <v>0.42134686135608418</v>
      </c>
      <c r="J20" s="24">
        <f t="shared" si="2"/>
        <v>0.99353445616334302</v>
      </c>
      <c r="K20" s="5"/>
      <c r="L20" t="s">
        <v>244</v>
      </c>
      <c r="M20" s="6">
        <v>7.8077930905274116</v>
      </c>
      <c r="N20" s="72">
        <v>0.98942813270744912</v>
      </c>
    </row>
    <row r="21" spans="1:14" x14ac:dyDescent="0.25">
      <c r="A21" s="18"/>
      <c r="B21" s="51">
        <v>15</v>
      </c>
      <c r="C21" s="20" t="s">
        <v>258</v>
      </c>
      <c r="D21" s="21">
        <v>12.841775</v>
      </c>
      <c r="E21" s="22">
        <v>15.609904000000002</v>
      </c>
      <c r="F21" s="22">
        <f t="shared" si="0"/>
        <v>15.107221487243805</v>
      </c>
      <c r="G21" s="22">
        <v>3.7164555220733746</v>
      </c>
      <c r="H21" s="22">
        <v>11.390765965170431</v>
      </c>
      <c r="I21" s="23">
        <f t="shared" si="1"/>
        <v>0.2380831760447325</v>
      </c>
      <c r="J21" s="24">
        <f t="shared" si="2"/>
        <v>0.96779720664802316</v>
      </c>
      <c r="K21" s="5"/>
      <c r="L21" t="s">
        <v>259</v>
      </c>
      <c r="M21" s="6">
        <v>3.9817149160633285</v>
      </c>
      <c r="N21" s="72">
        <v>0.98345030430934421</v>
      </c>
    </row>
    <row r="22" spans="1:14" x14ac:dyDescent="0.25">
      <c r="A22" s="18"/>
      <c r="B22" s="51">
        <v>16</v>
      </c>
      <c r="C22" s="20" t="s">
        <v>259</v>
      </c>
      <c r="D22" s="21">
        <v>4.060484999999999</v>
      </c>
      <c r="E22" s="22">
        <v>4.0487200000000003</v>
      </c>
      <c r="F22" s="22">
        <f t="shared" si="0"/>
        <v>3.9817149160633285</v>
      </c>
      <c r="G22" s="22">
        <v>2.0133772953995503</v>
      </c>
      <c r="H22" s="22">
        <v>1.9683376206637779</v>
      </c>
      <c r="I22" s="23">
        <f t="shared" si="1"/>
        <v>0.49728736375929927</v>
      </c>
      <c r="J22" s="24">
        <f t="shared" si="2"/>
        <v>0.98345030430934421</v>
      </c>
      <c r="K22" s="5"/>
      <c r="L22" t="s">
        <v>260</v>
      </c>
      <c r="M22" s="6">
        <v>4.388339417782845</v>
      </c>
      <c r="N22" s="72">
        <v>0.98151490919068995</v>
      </c>
    </row>
    <row r="23" spans="1:14" x14ac:dyDescent="0.25">
      <c r="A23" s="18"/>
      <c r="B23" s="51">
        <v>17</v>
      </c>
      <c r="C23" s="20" t="s">
        <v>260</v>
      </c>
      <c r="D23" s="21">
        <v>4.2571060000000003</v>
      </c>
      <c r="E23" s="22">
        <v>4.470985999999999</v>
      </c>
      <c r="F23" s="22">
        <f t="shared" si="0"/>
        <v>4.388339417782845</v>
      </c>
      <c r="G23" s="22">
        <v>1.295987393183168</v>
      </c>
      <c r="H23" s="22">
        <v>3.092352024599677</v>
      </c>
      <c r="I23" s="23">
        <f t="shared" si="1"/>
        <v>0.28986612643903792</v>
      </c>
      <c r="J23" s="24">
        <f t="shared" si="2"/>
        <v>0.98151490919068995</v>
      </c>
      <c r="K23" s="5"/>
      <c r="L23" t="s">
        <v>264</v>
      </c>
      <c r="M23" s="6">
        <v>5.7941972505796002</v>
      </c>
      <c r="N23" s="72">
        <v>0.9799600842357461</v>
      </c>
    </row>
    <row r="24" spans="1:14" x14ac:dyDescent="0.25">
      <c r="A24" s="18"/>
      <c r="B24" s="51">
        <v>18</v>
      </c>
      <c r="C24" s="20" t="s">
        <v>261</v>
      </c>
      <c r="D24" s="21">
        <v>1.7112700000000001</v>
      </c>
      <c r="E24" s="22">
        <v>1.7144000000000001</v>
      </c>
      <c r="F24" s="22">
        <f t="shared" si="0"/>
        <v>1.6258291482881759</v>
      </c>
      <c r="G24" s="22">
        <v>0.74485825526789995</v>
      </c>
      <c r="H24" s="22">
        <v>0.88097089302027598</v>
      </c>
      <c r="I24" s="23">
        <f t="shared" si="1"/>
        <v>0.43447168412733311</v>
      </c>
      <c r="J24" s="24">
        <f t="shared" si="2"/>
        <v>0.94833711402716736</v>
      </c>
      <c r="K24" s="5"/>
      <c r="L24" t="s">
        <v>246</v>
      </c>
      <c r="M24" s="6">
        <v>4.0301947354018921</v>
      </c>
      <c r="N24" s="72">
        <v>0.97632010884883436</v>
      </c>
    </row>
    <row r="25" spans="1:14" x14ac:dyDescent="0.25">
      <c r="A25" s="18"/>
      <c r="B25" s="51">
        <v>19</v>
      </c>
      <c r="C25" s="20" t="s">
        <v>262</v>
      </c>
      <c r="D25" s="21">
        <v>1.3424920000000002</v>
      </c>
      <c r="E25" s="22">
        <v>1.3745070000000001</v>
      </c>
      <c r="F25" s="22">
        <f t="shared" si="0"/>
        <v>1.3735947743771248</v>
      </c>
      <c r="G25" s="22">
        <v>0.70626885653473437</v>
      </c>
      <c r="H25" s="22">
        <v>0.66732591784239048</v>
      </c>
      <c r="I25" s="23">
        <f t="shared" si="1"/>
        <v>0.5138343104362032</v>
      </c>
      <c r="J25" s="24">
        <f t="shared" si="2"/>
        <v>0.99933632522578986</v>
      </c>
      <c r="K25" s="5"/>
      <c r="L25" t="s">
        <v>256</v>
      </c>
      <c r="M25" s="6">
        <v>5.1838358847890049</v>
      </c>
      <c r="N25" s="72">
        <v>0.96827797121952996</v>
      </c>
    </row>
    <row r="26" spans="1:14" x14ac:dyDescent="0.25">
      <c r="A26" s="18"/>
      <c r="B26" s="51">
        <v>20</v>
      </c>
      <c r="C26" s="20" t="s">
        <v>263</v>
      </c>
      <c r="D26" s="21">
        <v>2.6676820000000006</v>
      </c>
      <c r="E26" s="22">
        <v>2.9555030000000002</v>
      </c>
      <c r="F26" s="22">
        <f t="shared" si="0"/>
        <v>2.7647792517691414</v>
      </c>
      <c r="G26" s="22">
        <v>1.3654053020818537</v>
      </c>
      <c r="H26" s="22">
        <v>1.3993739496872877</v>
      </c>
      <c r="I26" s="23">
        <f t="shared" si="1"/>
        <v>0.46198745258653218</v>
      </c>
      <c r="J26" s="24">
        <f t="shared" si="2"/>
        <v>0.93546826099284663</v>
      </c>
      <c r="K26" s="5"/>
      <c r="L26" t="s">
        <v>258</v>
      </c>
      <c r="M26" s="6">
        <v>15.107221487243805</v>
      </c>
      <c r="N26" s="72">
        <v>0.96779720664802316</v>
      </c>
    </row>
    <row r="27" spans="1:14" x14ac:dyDescent="0.25">
      <c r="A27" s="18"/>
      <c r="B27" s="51">
        <v>21</v>
      </c>
      <c r="C27" s="20" t="s">
        <v>264</v>
      </c>
      <c r="D27" s="21">
        <v>5.5131280000000009</v>
      </c>
      <c r="E27" s="22">
        <v>5.9126869999999991</v>
      </c>
      <c r="F27" s="22">
        <f t="shared" si="0"/>
        <v>5.7941972505796002</v>
      </c>
      <c r="G27" s="22">
        <v>2.6155892211245373</v>
      </c>
      <c r="H27" s="22">
        <v>3.1786080294550629</v>
      </c>
      <c r="I27" s="23">
        <f t="shared" si="1"/>
        <v>0.44236896374263301</v>
      </c>
      <c r="J27" s="24">
        <f t="shared" si="2"/>
        <v>0.9799600842357461</v>
      </c>
      <c r="K27" s="5"/>
      <c r="L27" t="s">
        <v>261</v>
      </c>
      <c r="M27" s="6">
        <v>1.6258291482881759</v>
      </c>
      <c r="N27" s="72">
        <v>0.94833711402716736</v>
      </c>
    </row>
    <row r="28" spans="1:14" x14ac:dyDescent="0.25">
      <c r="A28" s="18"/>
      <c r="B28" s="51">
        <v>22</v>
      </c>
      <c r="C28" s="20" t="s">
        <v>265</v>
      </c>
      <c r="D28" s="21">
        <v>3.5085919999999997</v>
      </c>
      <c r="E28" s="22">
        <v>6.4805589999999995</v>
      </c>
      <c r="F28" s="22">
        <f t="shared" si="0"/>
        <v>6.4539704823400825</v>
      </c>
      <c r="G28" s="22">
        <v>3.6252084753941745</v>
      </c>
      <c r="H28" s="22">
        <v>2.8287620069459081</v>
      </c>
      <c r="I28" s="23">
        <f t="shared" si="1"/>
        <v>0.55939749570896191</v>
      </c>
      <c r="J28" s="24">
        <f t="shared" si="2"/>
        <v>0.99589718762533952</v>
      </c>
      <c r="K28" s="5"/>
      <c r="L28" t="s">
        <v>263</v>
      </c>
      <c r="M28" s="6">
        <v>2.7647792517691414</v>
      </c>
      <c r="N28" s="72">
        <v>0.93546826099284663</v>
      </c>
    </row>
    <row r="29" spans="1:14" x14ac:dyDescent="0.25">
      <c r="A29" s="18"/>
      <c r="B29" s="51">
        <v>23</v>
      </c>
      <c r="C29" s="20" t="s">
        <v>266</v>
      </c>
      <c r="D29" s="21">
        <v>1.0307980000000001</v>
      </c>
      <c r="E29" s="22">
        <v>1.0307980000000001</v>
      </c>
      <c r="F29" s="22">
        <f t="shared" si="0"/>
        <v>1.0277980072423816</v>
      </c>
      <c r="G29" s="22">
        <v>0.46140539925545454</v>
      </c>
      <c r="H29" s="22">
        <v>0.56639260798692703</v>
      </c>
      <c r="I29" s="23">
        <f t="shared" si="1"/>
        <v>0.44761961049153615</v>
      </c>
      <c r="J29" s="24">
        <f t="shared" si="2"/>
        <v>0.99708964049443394</v>
      </c>
      <c r="K29" s="5"/>
      <c r="L29" t="s">
        <v>250</v>
      </c>
      <c r="M29" s="6">
        <v>0.84721762401204614</v>
      </c>
      <c r="N29" s="72">
        <v>0.87606287007203809</v>
      </c>
    </row>
    <row r="30" spans="1:14" x14ac:dyDescent="0.25">
      <c r="A30" s="18"/>
      <c r="B30" s="51">
        <v>24</v>
      </c>
      <c r="C30" s="20" t="s">
        <v>267</v>
      </c>
      <c r="D30" s="21">
        <v>5.2508859999999995</v>
      </c>
      <c r="E30" s="22">
        <v>5.0481280000000002</v>
      </c>
      <c r="F30" s="22">
        <f t="shared" si="0"/>
        <v>5.0468564869952388</v>
      </c>
      <c r="G30" s="22">
        <v>2.031397670507431</v>
      </c>
      <c r="H30" s="22">
        <v>3.0154588164878078</v>
      </c>
      <c r="I30" s="23">
        <f t="shared" si="1"/>
        <v>0.40240613362169719</v>
      </c>
      <c r="J30" s="24">
        <f t="shared" si="2"/>
        <v>0.99974812187710749</v>
      </c>
      <c r="K30" s="5"/>
      <c r="L30" t="s">
        <v>268</v>
      </c>
      <c r="M30" s="6">
        <v>2.012869448721176</v>
      </c>
      <c r="N30" s="72">
        <v>0.87241517724707029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1.208364</v>
      </c>
      <c r="E31" s="29">
        <v>2.3072379999999999</v>
      </c>
      <c r="F31" s="29">
        <f t="shared" si="0"/>
        <v>2.012869448721176</v>
      </c>
      <c r="G31" s="29">
        <v>1.4314103723445442</v>
      </c>
      <c r="H31" s="29">
        <v>0.58145907637663186</v>
      </c>
      <c r="I31" s="30">
        <f t="shared" si="1"/>
        <v>0.62039996408889941</v>
      </c>
      <c r="J31" s="31">
        <f t="shared" si="2"/>
        <v>0.87241517724707029</v>
      </c>
      <c r="K31" s="5"/>
      <c r="L31" t="s">
        <v>247</v>
      </c>
      <c r="M31" s="6">
        <v>8.0092131534386546</v>
      </c>
      <c r="N31" s="72">
        <v>0.87100584234144329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107</v>
      </c>
      <c r="B1" s="53" t="s">
        <v>232</v>
      </c>
      <c r="C1" s="47" t="s">
        <v>2108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2110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109.09925599999998</v>
      </c>
      <c r="E6" s="15">
        <v>120.43080499999999</v>
      </c>
      <c r="F6" s="15">
        <v>117.32435480007284</v>
      </c>
      <c r="G6" s="15">
        <v>50.041321336090078</v>
      </c>
      <c r="H6" s="15">
        <v>67.283033463982761</v>
      </c>
      <c r="I6" s="16">
        <v>0.41551927960699159</v>
      </c>
      <c r="J6" s="17">
        <v>0.9742055182648065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12.117322000000001</v>
      </c>
      <c r="E7" s="36">
        <f ca="1">SUM(E8:OFFSET(E6,MATCH("GOBIERNOS REGIONALES",$A$8:$A$50,0),0))</f>
        <v>13.486906000000001</v>
      </c>
      <c r="F7" s="36">
        <f ca="1">SUM(F8:OFFSET(F6,MATCH("GOBIERNOS REGIONALES",$A$8:$A$50,0),0))</f>
        <v>13.01682353018623</v>
      </c>
      <c r="G7" s="36">
        <f ca="1">SUM(G8:OFFSET(G6,MATCH("GOBIERNOS REGIONALES",$A$8:$A$50,0),0))</f>
        <v>3.005016668837925</v>
      </c>
      <c r="H7" s="36">
        <f ca="1">SUM(H8:OFFSET(H6,MATCH("GOBIERNOS REGIONALES",$A$8:$A$50,0),0))</f>
        <v>10.011806861348305</v>
      </c>
      <c r="I7" s="37">
        <f ca="1">IFERROR(G7/E7,0)</f>
        <v>0.2228099364552496</v>
      </c>
      <c r="J7" s="38">
        <f ca="1">IFERROR(SUM(G7,H7)/E7,0)</f>
        <v>0.96514526980363236</v>
      </c>
      <c r="K7" s="5"/>
    </row>
    <row r="8" spans="1:11" x14ac:dyDescent="0.25">
      <c r="A8" s="18"/>
      <c r="B8" s="19">
        <v>10</v>
      </c>
      <c r="C8" s="20" t="s">
        <v>108</v>
      </c>
      <c r="D8" s="21">
        <v>12.117322000000001</v>
      </c>
      <c r="E8" s="22">
        <v>13.486906000000001</v>
      </c>
      <c r="F8" s="22">
        <f t="shared" ref="F8:F35" si="0">SUM(G8,H8)</f>
        <v>13.01682353018623</v>
      </c>
      <c r="G8" s="22">
        <v>3.005016668837925</v>
      </c>
      <c r="H8" s="22">
        <v>10.011806861348305</v>
      </c>
      <c r="I8" s="23">
        <f t="shared" ref="I8:I35" si="1">IFERROR(G8/E8,0)</f>
        <v>0.2228099364552496</v>
      </c>
      <c r="J8" s="24">
        <f t="shared" ref="J8:J35" si="2">IFERROR(SUM(G8,H8)/E8,0)</f>
        <v>0.96514526980363236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96.981933999999967</v>
      </c>
      <c r="E9" s="36">
        <f ca="1">SUM(E10:OFFSET(E8,(MATCH("GOBIERNOS LOCALES",$A$8:$A$50,0)-MATCH("GOBIERNOS REGIONALES",$A$8:$A$50,0)),0))</f>
        <v>106.94389899999999</v>
      </c>
      <c r="F9" s="36">
        <f ca="1">SUM(F10:OFFSET(F8,(MATCH("GOBIERNOS LOCALES",$A$8:$A$50,0)-MATCH("GOBIERNOS REGIONALES",$A$8:$A$50,0)),0))</f>
        <v>104.30753126988661</v>
      </c>
      <c r="G9" s="36">
        <f ca="1">SUM(G10:OFFSET(G8,(MATCH("GOBIERNOS LOCALES",$A$8:$A$50,0)-MATCH("GOBIERNOS REGIONALES",$A$8:$A$50,0)),0))</f>
        <v>47.036304667252153</v>
      </c>
      <c r="H9" s="36">
        <f ca="1">SUM(H10:OFFSET(H8,(MATCH("GOBIERNOS LOCALES",$A$8:$A$50,0)-MATCH("GOBIERNOS REGIONALES",$A$8:$A$50,0)),0))</f>
        <v>57.271226602634457</v>
      </c>
      <c r="I9" s="37">
        <f t="shared" ca="1" si="1"/>
        <v>0.43982223490142397</v>
      </c>
      <c r="J9" s="38">
        <f t="shared" ca="1" si="2"/>
        <v>0.97534812406537208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5.6929880000000006</v>
      </c>
      <c r="E10" s="22">
        <v>7.8912180000000003</v>
      </c>
      <c r="F10" s="22">
        <f t="shared" si="0"/>
        <v>7.8077930905274116</v>
      </c>
      <c r="G10" s="22">
        <v>2.8718431501183659</v>
      </c>
      <c r="H10" s="22">
        <v>4.9359499404090457</v>
      </c>
      <c r="I10" s="23">
        <f t="shared" si="1"/>
        <v>0.36392900945308643</v>
      </c>
      <c r="J10" s="24">
        <f t="shared" si="2"/>
        <v>0.98942813270744912</v>
      </c>
      <c r="K10" s="5"/>
    </row>
    <row r="11" spans="1:11" x14ac:dyDescent="0.25">
      <c r="A11" s="18"/>
      <c r="B11" s="19">
        <v>441</v>
      </c>
      <c r="C11" s="20" t="s">
        <v>206</v>
      </c>
      <c r="D11" s="21">
        <v>6.6691420000000008</v>
      </c>
      <c r="E11" s="22">
        <v>6.6691420000000008</v>
      </c>
      <c r="F11" s="22">
        <f t="shared" si="0"/>
        <v>6.6570733636617661</v>
      </c>
      <c r="G11" s="22">
        <v>2.6862832307815552</v>
      </c>
      <c r="H11" s="22">
        <v>3.9707901328802109</v>
      </c>
      <c r="I11" s="23">
        <f t="shared" si="1"/>
        <v>0.40279292760321417</v>
      </c>
      <c r="J11" s="24">
        <f t="shared" si="2"/>
        <v>0.99819037646248432</v>
      </c>
      <c r="K11" s="5"/>
    </row>
    <row r="12" spans="1:11" x14ac:dyDescent="0.25">
      <c r="A12" s="18"/>
      <c r="B12" s="19">
        <v>442</v>
      </c>
      <c r="C12" s="20" t="s">
        <v>207</v>
      </c>
      <c r="D12" s="21">
        <v>4.1026440000000006</v>
      </c>
      <c r="E12" s="22">
        <v>4.1279439999999994</v>
      </c>
      <c r="F12" s="22">
        <f t="shared" si="0"/>
        <v>4.0301947354018921</v>
      </c>
      <c r="G12" s="22">
        <v>1.837101564866316</v>
      </c>
      <c r="H12" s="22">
        <v>2.1930931705355761</v>
      </c>
      <c r="I12" s="23">
        <f t="shared" si="1"/>
        <v>0.44504033118334851</v>
      </c>
      <c r="J12" s="24">
        <f t="shared" si="2"/>
        <v>0.97632010884883436</v>
      </c>
      <c r="K12" s="5"/>
    </row>
    <row r="13" spans="1:11" x14ac:dyDescent="0.25">
      <c r="A13" s="18"/>
      <c r="B13" s="19">
        <v>443</v>
      </c>
      <c r="C13" s="20" t="s">
        <v>208</v>
      </c>
      <c r="D13" s="21">
        <v>9.7080639999999985</v>
      </c>
      <c r="E13" s="22">
        <v>9.1953609999999983</v>
      </c>
      <c r="F13" s="22">
        <f t="shared" si="0"/>
        <v>8.0092131534386546</v>
      </c>
      <c r="G13" s="22">
        <v>3.6921005805327556</v>
      </c>
      <c r="H13" s="22">
        <v>4.3171125729058986</v>
      </c>
      <c r="I13" s="23">
        <f t="shared" si="1"/>
        <v>0.40151774144949354</v>
      </c>
      <c r="J13" s="24">
        <f t="shared" si="2"/>
        <v>0.87100584234144329</v>
      </c>
      <c r="K13" s="5"/>
    </row>
    <row r="14" spans="1:11" x14ac:dyDescent="0.25">
      <c r="A14" s="18"/>
      <c r="B14" s="19">
        <v>444</v>
      </c>
      <c r="C14" s="20" t="s">
        <v>209</v>
      </c>
      <c r="D14" s="21">
        <v>3.829186</v>
      </c>
      <c r="E14" s="22">
        <v>3.7983860000000003</v>
      </c>
      <c r="F14" s="22">
        <f t="shared" si="0"/>
        <v>3.7983247715455946</v>
      </c>
      <c r="G14" s="22">
        <v>1.9206814641365781</v>
      </c>
      <c r="H14" s="22">
        <v>1.8776433074090164</v>
      </c>
      <c r="I14" s="23">
        <f t="shared" si="1"/>
        <v>0.50565726183083504</v>
      </c>
      <c r="J14" s="24">
        <f t="shared" si="2"/>
        <v>0.99998388040225361</v>
      </c>
      <c r="K14" s="5"/>
    </row>
    <row r="15" spans="1:11" x14ac:dyDescent="0.25">
      <c r="A15" s="18"/>
      <c r="B15" s="19">
        <v>445</v>
      </c>
      <c r="C15" s="20" t="s">
        <v>210</v>
      </c>
      <c r="D15" s="21">
        <v>11.055571</v>
      </c>
      <c r="E15" s="22">
        <v>10.916656</v>
      </c>
      <c r="F15" s="22">
        <f t="shared" si="0"/>
        <v>10.915779379662126</v>
      </c>
      <c r="G15" s="22">
        <v>4.9205406587570906</v>
      </c>
      <c r="H15" s="22">
        <v>5.9952387209050357</v>
      </c>
      <c r="I15" s="23">
        <f t="shared" si="1"/>
        <v>0.4507369893085475</v>
      </c>
      <c r="J15" s="24">
        <f t="shared" si="2"/>
        <v>0.99991969882188525</v>
      </c>
      <c r="K15" s="5"/>
    </row>
    <row r="16" spans="1:11" x14ac:dyDescent="0.25">
      <c r="A16" s="18"/>
      <c r="B16" s="19">
        <v>446</v>
      </c>
      <c r="C16" s="20" t="s">
        <v>211</v>
      </c>
      <c r="D16" s="21">
        <v>5.3865490000000005</v>
      </c>
      <c r="E16" s="22">
        <v>5.4839140000000004</v>
      </c>
      <c r="F16" s="22">
        <f t="shared" si="0"/>
        <v>5.4723047340004891</v>
      </c>
      <c r="G16" s="22">
        <v>2.5087176762754098</v>
      </c>
      <c r="H16" s="22">
        <v>2.9635870577250794</v>
      </c>
      <c r="I16" s="23">
        <f t="shared" si="1"/>
        <v>0.45746845706832923</v>
      </c>
      <c r="J16" s="24">
        <f t="shared" si="2"/>
        <v>0.99788303281205515</v>
      </c>
      <c r="K16" s="5"/>
    </row>
    <row r="17" spans="1:11" x14ac:dyDescent="0.25">
      <c r="A17" s="18"/>
      <c r="B17" s="19">
        <v>447</v>
      </c>
      <c r="C17" s="20" t="s">
        <v>212</v>
      </c>
      <c r="D17" s="21">
        <v>1.204434</v>
      </c>
      <c r="E17" s="22">
        <v>1.2237990000000001</v>
      </c>
      <c r="F17" s="22">
        <f t="shared" si="0"/>
        <v>1.2237956774188206</v>
      </c>
      <c r="G17" s="22">
        <v>0.60134667647071183</v>
      </c>
      <c r="H17" s="22">
        <v>0.62244900094810873</v>
      </c>
      <c r="I17" s="23">
        <f t="shared" si="1"/>
        <v>0.49137699611677388</v>
      </c>
      <c r="J17" s="24">
        <f t="shared" si="2"/>
        <v>0.99999728502705143</v>
      </c>
      <c r="K17" s="5"/>
    </row>
    <row r="18" spans="1:11" x14ac:dyDescent="0.25">
      <c r="A18" s="18"/>
      <c r="B18" s="19">
        <v>448</v>
      </c>
      <c r="C18" s="20" t="s">
        <v>213</v>
      </c>
      <c r="D18" s="21">
        <v>2.7895700000000003</v>
      </c>
      <c r="E18" s="22">
        <v>3.2751410000000001</v>
      </c>
      <c r="F18" s="22">
        <f t="shared" si="0"/>
        <v>3.2643515199306421</v>
      </c>
      <c r="G18" s="22">
        <v>1.3248617599601857</v>
      </c>
      <c r="H18" s="22">
        <v>1.9394897599704564</v>
      </c>
      <c r="I18" s="23">
        <f t="shared" si="1"/>
        <v>0.40452052597435828</v>
      </c>
      <c r="J18" s="24">
        <f t="shared" si="2"/>
        <v>0.99670564410223617</v>
      </c>
      <c r="K18" s="5"/>
    </row>
    <row r="19" spans="1:11" x14ac:dyDescent="0.25">
      <c r="A19" s="18"/>
      <c r="B19" s="19">
        <v>449</v>
      </c>
      <c r="C19" s="20" t="s">
        <v>214</v>
      </c>
      <c r="D19" s="21">
        <v>4.0580430000000005</v>
      </c>
      <c r="E19" s="22">
        <v>4.0580430000000005</v>
      </c>
      <c r="F19" s="22">
        <f t="shared" si="0"/>
        <v>4.0580430117032078</v>
      </c>
      <c r="G19" s="22">
        <v>2.2254832519683987</v>
      </c>
      <c r="H19" s="22">
        <v>1.8325597597348093</v>
      </c>
      <c r="I19" s="23">
        <f t="shared" si="1"/>
        <v>0.54841293006712799</v>
      </c>
      <c r="J19" s="24">
        <f t="shared" si="2"/>
        <v>1.0000000028839535</v>
      </c>
      <c r="K19" s="5"/>
    </row>
    <row r="20" spans="1:11" x14ac:dyDescent="0.25">
      <c r="A20" s="18"/>
      <c r="B20" s="19">
        <v>450</v>
      </c>
      <c r="C20" s="20" t="s">
        <v>215</v>
      </c>
      <c r="D20" s="21">
        <v>4.2691439999999998</v>
      </c>
      <c r="E20" s="22">
        <v>3.7911930000000003</v>
      </c>
      <c r="F20" s="22">
        <f t="shared" si="0"/>
        <v>3.7710422141244635</v>
      </c>
      <c r="G20" s="22">
        <v>1.7254752116277814</v>
      </c>
      <c r="H20" s="22">
        <v>2.0455670024966821</v>
      </c>
      <c r="I20" s="23">
        <f t="shared" si="1"/>
        <v>0.45512724137963467</v>
      </c>
      <c r="J20" s="24">
        <f t="shared" si="2"/>
        <v>0.99468484303607418</v>
      </c>
      <c r="K20" s="5"/>
    </row>
    <row r="21" spans="1:11" x14ac:dyDescent="0.25">
      <c r="A21" s="18"/>
      <c r="B21" s="19">
        <v>451</v>
      </c>
      <c r="C21" s="20" t="s">
        <v>216</v>
      </c>
      <c r="D21" s="21">
        <v>3.2805800000000001</v>
      </c>
      <c r="E21" s="22">
        <v>5.3536650000000003</v>
      </c>
      <c r="F21" s="22">
        <f t="shared" si="0"/>
        <v>5.1838358847890049</v>
      </c>
      <c r="G21" s="22">
        <v>2.2751772799529135</v>
      </c>
      <c r="H21" s="22">
        <v>2.9086586048360914</v>
      </c>
      <c r="I21" s="23">
        <f t="shared" si="1"/>
        <v>0.4249756531185484</v>
      </c>
      <c r="J21" s="24">
        <f t="shared" si="2"/>
        <v>0.96827797121952996</v>
      </c>
      <c r="K21" s="5"/>
    </row>
    <row r="22" spans="1:11" x14ac:dyDescent="0.25">
      <c r="A22" s="18"/>
      <c r="B22" s="19">
        <v>452</v>
      </c>
      <c r="C22" s="20" t="s">
        <v>217</v>
      </c>
      <c r="D22" s="21">
        <v>2.7240490000000004</v>
      </c>
      <c r="E22" s="22">
        <v>2.7258390000000001</v>
      </c>
      <c r="F22" s="22">
        <f t="shared" si="0"/>
        <v>2.7082149684538308</v>
      </c>
      <c r="G22" s="22">
        <v>1.1485237072120071</v>
      </c>
      <c r="H22" s="22">
        <v>1.5596912612418237</v>
      </c>
      <c r="I22" s="23">
        <f t="shared" si="1"/>
        <v>0.42134686135608418</v>
      </c>
      <c r="J22" s="24">
        <f t="shared" si="2"/>
        <v>0.99353445616334302</v>
      </c>
      <c r="K22" s="5"/>
    </row>
    <row r="23" spans="1:11" x14ac:dyDescent="0.25">
      <c r="A23" s="18"/>
      <c r="B23" s="19">
        <v>453</v>
      </c>
      <c r="C23" s="20" t="s">
        <v>218</v>
      </c>
      <c r="D23" s="21">
        <v>4.060484999999999</v>
      </c>
      <c r="E23" s="22">
        <v>4.0487199999999994</v>
      </c>
      <c r="F23" s="22">
        <f t="shared" si="0"/>
        <v>3.9817149160633285</v>
      </c>
      <c r="G23" s="22">
        <v>2.0133772953995503</v>
      </c>
      <c r="H23" s="22">
        <v>1.9683376206637779</v>
      </c>
      <c r="I23" s="23">
        <f t="shared" si="1"/>
        <v>0.49728736375929938</v>
      </c>
      <c r="J23" s="24">
        <f t="shared" si="2"/>
        <v>0.98345030430934444</v>
      </c>
      <c r="K23" s="5"/>
    </row>
    <row r="24" spans="1:11" x14ac:dyDescent="0.25">
      <c r="A24" s="18"/>
      <c r="B24" s="19">
        <v>454</v>
      </c>
      <c r="C24" s="20" t="s">
        <v>219</v>
      </c>
      <c r="D24" s="21">
        <v>4.2571060000000003</v>
      </c>
      <c r="E24" s="22">
        <v>4.4709859999999999</v>
      </c>
      <c r="F24" s="22">
        <f t="shared" si="0"/>
        <v>4.388339417782845</v>
      </c>
      <c r="G24" s="22">
        <v>1.295987393183168</v>
      </c>
      <c r="H24" s="22">
        <v>3.092352024599677</v>
      </c>
      <c r="I24" s="23">
        <f t="shared" si="1"/>
        <v>0.28986612643903786</v>
      </c>
      <c r="J24" s="24">
        <f t="shared" si="2"/>
        <v>0.98151490919068973</v>
      </c>
      <c r="K24" s="5"/>
    </row>
    <row r="25" spans="1:11" x14ac:dyDescent="0.25">
      <c r="A25" s="18"/>
      <c r="B25" s="19">
        <v>455</v>
      </c>
      <c r="C25" s="20" t="s">
        <v>220</v>
      </c>
      <c r="D25" s="21">
        <v>1.7112700000000001</v>
      </c>
      <c r="E25" s="22">
        <v>1.7144000000000001</v>
      </c>
      <c r="F25" s="22">
        <f t="shared" si="0"/>
        <v>1.6258291482881759</v>
      </c>
      <c r="G25" s="22">
        <v>0.74485825526789995</v>
      </c>
      <c r="H25" s="22">
        <v>0.88097089302027598</v>
      </c>
      <c r="I25" s="23">
        <f t="shared" si="1"/>
        <v>0.43447168412733311</v>
      </c>
      <c r="J25" s="24">
        <f t="shared" si="2"/>
        <v>0.94833711402716736</v>
      </c>
      <c r="K25" s="5"/>
    </row>
    <row r="26" spans="1:11" x14ac:dyDescent="0.25">
      <c r="A26" s="18"/>
      <c r="B26" s="19">
        <v>456</v>
      </c>
      <c r="C26" s="20" t="s">
        <v>221</v>
      </c>
      <c r="D26" s="21">
        <v>1.3424920000000002</v>
      </c>
      <c r="E26" s="22">
        <v>1.3745070000000001</v>
      </c>
      <c r="F26" s="22">
        <f t="shared" si="0"/>
        <v>1.3735947743771248</v>
      </c>
      <c r="G26" s="22">
        <v>0.70626885653473437</v>
      </c>
      <c r="H26" s="22">
        <v>0.66732591784239048</v>
      </c>
      <c r="I26" s="23">
        <f t="shared" si="1"/>
        <v>0.5138343104362032</v>
      </c>
      <c r="J26" s="24">
        <f t="shared" si="2"/>
        <v>0.99933632522578986</v>
      </c>
      <c r="K26" s="5"/>
    </row>
    <row r="27" spans="1:11" x14ac:dyDescent="0.25">
      <c r="A27" s="18"/>
      <c r="B27" s="19">
        <v>457</v>
      </c>
      <c r="C27" s="20" t="s">
        <v>222</v>
      </c>
      <c r="D27" s="21">
        <v>2.6676820000000006</v>
      </c>
      <c r="E27" s="22">
        <v>2.9555030000000002</v>
      </c>
      <c r="F27" s="22">
        <f t="shared" si="0"/>
        <v>2.7647792517691414</v>
      </c>
      <c r="G27" s="22">
        <v>1.3654053020818537</v>
      </c>
      <c r="H27" s="22">
        <v>1.3993739496872877</v>
      </c>
      <c r="I27" s="23">
        <f t="shared" si="1"/>
        <v>0.46198745258653218</v>
      </c>
      <c r="J27" s="24">
        <f t="shared" si="2"/>
        <v>0.93546826099284663</v>
      </c>
      <c r="K27" s="5"/>
    </row>
    <row r="28" spans="1:11" x14ac:dyDescent="0.25">
      <c r="A28" s="18"/>
      <c r="B28" s="19">
        <v>458</v>
      </c>
      <c r="C28" s="20" t="s">
        <v>223</v>
      </c>
      <c r="D28" s="21">
        <v>5.5131280000000009</v>
      </c>
      <c r="E28" s="22">
        <v>5.9126869999999991</v>
      </c>
      <c r="F28" s="22">
        <f t="shared" si="0"/>
        <v>5.7941972505796002</v>
      </c>
      <c r="G28" s="22">
        <v>2.6155892211245373</v>
      </c>
      <c r="H28" s="22">
        <v>3.1786080294550629</v>
      </c>
      <c r="I28" s="23">
        <f t="shared" si="1"/>
        <v>0.44236896374263301</v>
      </c>
      <c r="J28" s="24">
        <f t="shared" si="2"/>
        <v>0.9799600842357461</v>
      </c>
      <c r="K28" s="5"/>
    </row>
    <row r="29" spans="1:11" x14ac:dyDescent="0.25">
      <c r="A29" s="18"/>
      <c r="B29" s="19">
        <v>459</v>
      </c>
      <c r="C29" s="20" t="s">
        <v>224</v>
      </c>
      <c r="D29" s="21">
        <v>3.5085919999999997</v>
      </c>
      <c r="E29" s="22">
        <v>6.4805589999999995</v>
      </c>
      <c r="F29" s="22">
        <f t="shared" si="0"/>
        <v>6.4539704823400825</v>
      </c>
      <c r="G29" s="22">
        <v>3.6252084753941745</v>
      </c>
      <c r="H29" s="22">
        <v>2.8287620069459081</v>
      </c>
      <c r="I29" s="23">
        <f t="shared" si="1"/>
        <v>0.55939749570896191</v>
      </c>
      <c r="J29" s="24">
        <f t="shared" si="2"/>
        <v>0.99589718762533952</v>
      </c>
      <c r="K29" s="5"/>
    </row>
    <row r="30" spans="1:11" x14ac:dyDescent="0.25">
      <c r="A30" s="18"/>
      <c r="B30" s="19">
        <v>460</v>
      </c>
      <c r="C30" s="20" t="s">
        <v>225</v>
      </c>
      <c r="D30" s="21">
        <v>1.0307980000000001</v>
      </c>
      <c r="E30" s="22">
        <v>1.0307980000000001</v>
      </c>
      <c r="F30" s="22">
        <f t="shared" si="0"/>
        <v>1.0277980072423816</v>
      </c>
      <c r="G30" s="22">
        <v>0.46140539925545454</v>
      </c>
      <c r="H30" s="22">
        <v>0.56639260798692703</v>
      </c>
      <c r="I30" s="23">
        <f t="shared" si="1"/>
        <v>0.44761961049153615</v>
      </c>
      <c r="J30" s="24">
        <f t="shared" si="2"/>
        <v>0.99708964049443394</v>
      </c>
      <c r="K30" s="5"/>
    </row>
    <row r="31" spans="1:11" x14ac:dyDescent="0.25">
      <c r="A31" s="18"/>
      <c r="B31" s="19">
        <v>461</v>
      </c>
      <c r="C31" s="20" t="s">
        <v>226</v>
      </c>
      <c r="D31" s="21">
        <v>5.2508859999999995</v>
      </c>
      <c r="E31" s="22">
        <v>5.0481280000000002</v>
      </c>
      <c r="F31" s="22">
        <f t="shared" si="0"/>
        <v>5.0468564869952388</v>
      </c>
      <c r="G31" s="22">
        <v>2.031397670507431</v>
      </c>
      <c r="H31" s="22">
        <v>3.0154588164878078</v>
      </c>
      <c r="I31" s="23">
        <f t="shared" si="1"/>
        <v>0.40240613362169719</v>
      </c>
      <c r="J31" s="24">
        <f t="shared" si="2"/>
        <v>0.99974812187710749</v>
      </c>
      <c r="K31" s="5"/>
    </row>
    <row r="32" spans="1:11" x14ac:dyDescent="0.25">
      <c r="A32" s="18"/>
      <c r="B32" s="19">
        <v>462</v>
      </c>
      <c r="C32" s="20" t="s">
        <v>227</v>
      </c>
      <c r="D32" s="21">
        <v>1.208364</v>
      </c>
      <c r="E32" s="22">
        <v>2.3072380000000003</v>
      </c>
      <c r="F32" s="22">
        <f t="shared" si="0"/>
        <v>2.012869448721176</v>
      </c>
      <c r="G32" s="22">
        <v>1.4314103723445442</v>
      </c>
      <c r="H32" s="22">
        <v>0.58145907637663186</v>
      </c>
      <c r="I32" s="23">
        <f t="shared" si="1"/>
        <v>0.6203999640888993</v>
      </c>
      <c r="J32" s="24">
        <f t="shared" si="2"/>
        <v>0.87241517724707018</v>
      </c>
      <c r="K32" s="5"/>
    </row>
    <row r="33" spans="1:11" x14ac:dyDescent="0.25">
      <c r="A33" s="18"/>
      <c r="B33" s="19">
        <v>463</v>
      </c>
      <c r="C33" s="20" t="s">
        <v>228</v>
      </c>
      <c r="D33" s="21">
        <v>0.7244529999999999</v>
      </c>
      <c r="E33" s="22">
        <v>2.1229979999999999</v>
      </c>
      <c r="F33" s="22">
        <f t="shared" si="0"/>
        <v>2.0903979570575757</v>
      </c>
      <c r="G33" s="22">
        <v>0.71143885323544964</v>
      </c>
      <c r="H33" s="22">
        <v>1.3789591038221261</v>
      </c>
      <c r="I33" s="23">
        <f t="shared" si="1"/>
        <v>0.33511046794931021</v>
      </c>
      <c r="J33" s="24">
        <f t="shared" si="2"/>
        <v>0.98464433647962724</v>
      </c>
      <c r="K33" s="5"/>
    </row>
    <row r="34" spans="1:11" ht="15.75" thickBot="1" x14ac:dyDescent="0.3">
      <c r="A34" s="25"/>
      <c r="B34" s="26">
        <v>464</v>
      </c>
      <c r="C34" s="27" t="s">
        <v>229</v>
      </c>
      <c r="D34" s="28">
        <v>0.93671400000000005</v>
      </c>
      <c r="E34" s="29">
        <v>0.96707399999999999</v>
      </c>
      <c r="F34" s="29">
        <f t="shared" si="0"/>
        <v>0.84721762401204614</v>
      </c>
      <c r="G34" s="29">
        <v>0.29582136026328953</v>
      </c>
      <c r="H34" s="29">
        <v>0.55139626374875661</v>
      </c>
      <c r="I34" s="30">
        <f t="shared" si="1"/>
        <v>0.30589319975853918</v>
      </c>
      <c r="J34" s="31">
        <f t="shared" si="2"/>
        <v>0.87606287007203809</v>
      </c>
      <c r="K34" s="5"/>
    </row>
    <row r="35" spans="1:11" x14ac:dyDescent="0.25">
      <c r="A35" t="s">
        <v>231</v>
      </c>
      <c r="D35" s="6"/>
      <c r="E35" s="6"/>
      <c r="F35" s="6">
        <f t="shared" si="0"/>
        <v>0</v>
      </c>
      <c r="G35" s="6"/>
      <c r="H35" s="6"/>
      <c r="I35" s="5">
        <f t="shared" si="1"/>
        <v>0</v>
      </c>
      <c r="J35" s="5">
        <f t="shared" si="2"/>
        <v>0</v>
      </c>
      <c r="K35" s="5"/>
    </row>
    <row r="36" spans="1:11" x14ac:dyDescent="0.25">
      <c r="D36" s="6"/>
      <c r="E36" s="6"/>
      <c r="F36" s="6"/>
      <c r="G36" s="6"/>
      <c r="H36" s="6"/>
      <c r="I36" s="5"/>
      <c r="J36" s="5"/>
      <c r="K36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A7" workbookViewId="0">
      <selection activeCell="F18" sqref="F18:K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107</v>
      </c>
      <c r="B1" s="47" t="s">
        <v>232</v>
      </c>
      <c r="C1" s="47" t="s">
        <v>2108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2111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109.09925599999998</v>
      </c>
      <c r="G6" s="15">
        <v>120.43080499999999</v>
      </c>
      <c r="H6" s="15">
        <v>117.32435480007284</v>
      </c>
      <c r="I6" s="15">
        <v>50.041321336090078</v>
      </c>
      <c r="J6" s="15">
        <v>67.283033463982761</v>
      </c>
      <c r="K6" s="16">
        <v>0.41551927960699159</v>
      </c>
      <c r="L6" s="17">
        <v>0.9742055182648065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105.394581</v>
      </c>
      <c r="G7" s="36">
        <f ca="1">SUM(G8:OFFSET(G6,MATCH("PROYECTOS",$A$8:$A$50,0),0))</f>
        <v>109.32705499999997</v>
      </c>
      <c r="H7" s="36">
        <f ca="1">SUM(H8:OFFSET(H6,MATCH("PROYECTOS",$A$8:$A$50,0),0))</f>
        <v>106.6158465484596</v>
      </c>
      <c r="I7" s="36">
        <f ca="1">SUM(I8:OFFSET(I6,MATCH("PROYECTOS",$A$8:$A$50,0),0))</f>
        <v>45.012124371047577</v>
      </c>
      <c r="J7" s="36">
        <f ca="1">SUM(J8:OFFSET(J6,MATCH("PROYECTOS",$A$8:$A$50,0),0))</f>
        <v>61.603722177412024</v>
      </c>
      <c r="K7" s="37">
        <f ca="1">IFERROR(I7/G7,0)</f>
        <v>0.4117199020045641</v>
      </c>
      <c r="L7" s="38">
        <f ca="1">IFERROR(SUM(I7,J7)/G7,0)</f>
        <v>0.97520093766780447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1.618047</v>
      </c>
      <c r="G8" s="22">
        <v>3.0366770000000005</v>
      </c>
      <c r="H8" s="22">
        <f t="shared" ref="H8:H13" si="0">SUM(I8,J8)</f>
        <v>2.840320328152302</v>
      </c>
      <c r="I8" s="22">
        <v>0.66465769978822209</v>
      </c>
      <c r="J8" s="22">
        <v>2.1756626283640799</v>
      </c>
      <c r="K8" s="23">
        <f t="shared" ref="K8:K14" si="1">IFERROR(I8/G8,0)</f>
        <v>0.21887665358818931</v>
      </c>
      <c r="L8" s="24">
        <f t="shared" ref="L8:L14" si="2">IFERROR(SUM(I8,J8)/G8,0)</f>
        <v>0.93533830833911591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3000391</v>
      </c>
      <c r="C9" s="20" t="s">
        <v>2112</v>
      </c>
      <c r="D9" s="60">
        <v>240</v>
      </c>
      <c r="E9" s="20" t="s">
        <v>1435</v>
      </c>
      <c r="F9" s="21">
        <v>2.84626</v>
      </c>
      <c r="G9" s="22">
        <v>1.595934</v>
      </c>
      <c r="H9" s="22">
        <f t="shared" si="0"/>
        <v>1.4972249259080854</v>
      </c>
      <c r="I9" s="22">
        <v>0.74347494193352759</v>
      </c>
      <c r="J9" s="22">
        <v>0.75374998397455784</v>
      </c>
      <c r="K9" s="23">
        <f t="shared" si="1"/>
        <v>0.46585569449208275</v>
      </c>
      <c r="L9" s="24">
        <f t="shared" si="2"/>
        <v>0.93814965149441354</v>
      </c>
      <c r="M9" s="61"/>
      <c r="N9" s="22"/>
      <c r="O9" s="24" t="str">
        <f t="shared" ref="O9:O13" si="3">IFERROR(N9/M9,".")</f>
        <v>.</v>
      </c>
    </row>
    <row r="10" spans="1:15" ht="51" x14ac:dyDescent="0.25">
      <c r="A10" s="18"/>
      <c r="B10" s="20">
        <v>3000392</v>
      </c>
      <c r="C10" s="20" t="s">
        <v>2113</v>
      </c>
      <c r="D10" s="60">
        <v>408</v>
      </c>
      <c r="E10" s="20" t="s">
        <v>989</v>
      </c>
      <c r="F10" s="21">
        <v>1.20346</v>
      </c>
      <c r="G10" s="22">
        <v>0.63973000000000002</v>
      </c>
      <c r="H10" s="22">
        <f t="shared" si="0"/>
        <v>0.63472572574391961</v>
      </c>
      <c r="I10" s="22">
        <v>3.2205180730670691E-2</v>
      </c>
      <c r="J10" s="22">
        <v>0.60252054501324892</v>
      </c>
      <c r="K10" s="23">
        <f t="shared" si="1"/>
        <v>5.0341832852407564E-2</v>
      </c>
      <c r="L10" s="24">
        <f t="shared" si="2"/>
        <v>0.9921775213667009</v>
      </c>
      <c r="M10" s="61">
        <v>640</v>
      </c>
      <c r="N10" s="22">
        <v>640</v>
      </c>
      <c r="O10" s="24">
        <f t="shared" si="3"/>
        <v>1</v>
      </c>
    </row>
    <row r="11" spans="1:15" ht="25.5" x14ac:dyDescent="0.25">
      <c r="A11" s="18"/>
      <c r="B11" s="20">
        <v>3000545</v>
      </c>
      <c r="C11" s="20" t="s">
        <v>2114</v>
      </c>
      <c r="D11" s="60">
        <v>544</v>
      </c>
      <c r="E11" s="20" t="s">
        <v>1463</v>
      </c>
      <c r="F11" s="21">
        <v>1.9863899999999997</v>
      </c>
      <c r="G11" s="22">
        <v>2.4382829999999998</v>
      </c>
      <c r="H11" s="22">
        <f t="shared" si="0"/>
        <v>2.4208169357589213</v>
      </c>
      <c r="I11" s="22">
        <v>0.11967530415859073</v>
      </c>
      <c r="J11" s="22">
        <v>2.3011416316003306</v>
      </c>
      <c r="K11" s="23">
        <f t="shared" si="1"/>
        <v>4.9081794097974168E-2</v>
      </c>
      <c r="L11" s="24">
        <f t="shared" si="2"/>
        <v>0.99283673624387392</v>
      </c>
      <c r="M11" s="61">
        <v>16</v>
      </c>
      <c r="N11" s="22">
        <v>16</v>
      </c>
      <c r="O11" s="24">
        <f t="shared" si="3"/>
        <v>1</v>
      </c>
    </row>
    <row r="12" spans="1:15" ht="38.25" x14ac:dyDescent="0.25">
      <c r="A12" s="18"/>
      <c r="B12" s="20">
        <v>3000546</v>
      </c>
      <c r="C12" s="20" t="s">
        <v>2115</v>
      </c>
      <c r="D12" s="60">
        <v>236</v>
      </c>
      <c r="E12" s="20" t="s">
        <v>299</v>
      </c>
      <c r="F12" s="21">
        <v>97.227313000000009</v>
      </c>
      <c r="G12" s="22">
        <v>99.714079999999981</v>
      </c>
      <c r="H12" s="22">
        <f t="shared" si="0"/>
        <v>97.339984535895425</v>
      </c>
      <c r="I12" s="22">
        <v>43.36707574455275</v>
      </c>
      <c r="J12" s="22">
        <v>53.972908791342675</v>
      </c>
      <c r="K12" s="23">
        <f t="shared" si="1"/>
        <v>0.43491426431004288</v>
      </c>
      <c r="L12" s="24">
        <f t="shared" si="2"/>
        <v>0.97619097058204263</v>
      </c>
      <c r="M12" s="61">
        <v>7</v>
      </c>
      <c r="N12" s="22">
        <v>7</v>
      </c>
      <c r="O12" s="24">
        <f t="shared" si="3"/>
        <v>1</v>
      </c>
    </row>
    <row r="13" spans="1:15" ht="25.5" x14ac:dyDescent="0.25">
      <c r="A13" s="18"/>
      <c r="B13" s="20">
        <v>3000567</v>
      </c>
      <c r="C13" s="20" t="s">
        <v>2116</v>
      </c>
      <c r="D13" s="60">
        <v>236</v>
      </c>
      <c r="E13" s="20" t="s">
        <v>299</v>
      </c>
      <c r="F13" s="21">
        <v>0.51311099999999998</v>
      </c>
      <c r="G13" s="22">
        <v>1.9023509999999999</v>
      </c>
      <c r="H13" s="22">
        <f t="shared" si="0"/>
        <v>1.8827740970009472</v>
      </c>
      <c r="I13" s="22">
        <v>8.5035499883815646E-2</v>
      </c>
      <c r="J13" s="22">
        <v>1.7977385971171316</v>
      </c>
      <c r="K13" s="23">
        <f t="shared" si="1"/>
        <v>4.4700215619418102E-2</v>
      </c>
      <c r="L13" s="24">
        <f t="shared" si="2"/>
        <v>0.98970910047669824</v>
      </c>
      <c r="M13" s="61">
        <v>1</v>
      </c>
      <c r="N13" s="22">
        <v>1</v>
      </c>
      <c r="O13" s="24">
        <f t="shared" si="3"/>
        <v>1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3.7046749999999804</v>
      </c>
      <c r="G14" s="43">
        <f t="shared" ref="G14:J14" ca="1" si="4">OFFSET(G14,-MATCH("PROYECTOS",$A$8:$A$50,0)-1,0)-(OFFSET(G14,-MATCH("PROYECTOS",$A$8:$A$50,0),0))</f>
        <v>11.103750000000019</v>
      </c>
      <c r="H14" s="43">
        <f t="shared" ca="1" si="4"/>
        <v>10.708508251613239</v>
      </c>
      <c r="I14" s="43">
        <f t="shared" ca="1" si="4"/>
        <v>5.0291969650425017</v>
      </c>
      <c r="J14" s="43">
        <f t="shared" ca="1" si="4"/>
        <v>5.6793112865707371</v>
      </c>
      <c r="K14" s="44">
        <f t="shared" ca="1" si="1"/>
        <v>0.4529277915157035</v>
      </c>
      <c r="L14" s="45">
        <f t="shared" ca="1" si="2"/>
        <v>0.96440466073292541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11" ht="15.75" thickBot="1" x14ac:dyDescent="0.3">
      <c r="A17" s="2" t="s">
        <v>2133</v>
      </c>
    </row>
    <row r="18" spans="1:11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  <c r="G18" s="7"/>
      <c r="H18" s="7"/>
      <c r="I18" s="7"/>
      <c r="J18" s="7"/>
      <c r="K18" s="7"/>
    </row>
    <row r="19" spans="1:11" ht="15.75" thickBot="1" x14ac:dyDescent="0.3">
      <c r="A19" s="101"/>
      <c r="B19" s="102"/>
      <c r="C19" s="102"/>
      <c r="D19" s="102"/>
      <c r="E19" s="102"/>
      <c r="F19" s="104"/>
      <c r="G19" s="8"/>
      <c r="H19" s="8"/>
      <c r="I19" s="8"/>
      <c r="J19" s="8"/>
      <c r="K19" s="8"/>
    </row>
  </sheetData>
  <mergeCells count="16">
    <mergeCell ref="A18:E19"/>
    <mergeCell ref="F18:F19"/>
    <mergeCell ref="A3:E3"/>
    <mergeCell ref="F3:L3"/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B8" sqref="B8:C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107</v>
      </c>
      <c r="B1" s="47" t="s">
        <v>232</v>
      </c>
      <c r="C1" s="47" t="s">
        <v>2108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2117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109.09925599999998</v>
      </c>
      <c r="I6" s="15">
        <v>120.43080499999999</v>
      </c>
      <c r="J6" s="15">
        <v>117.32435480007284</v>
      </c>
      <c r="K6" s="15">
        <v>50.041321336090078</v>
      </c>
      <c r="L6" s="15">
        <v>67.283033463982761</v>
      </c>
      <c r="M6" s="16">
        <v>0.41551927960699159</v>
      </c>
      <c r="N6" s="17">
        <v>0.9742055182648065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SUM(H8:OFFSET(H6,MATCH("PROYECTOS",$A$8:$A$21,0),0))</f>
        <v>105.39458099999999</v>
      </c>
      <c r="I7" s="35">
        <f ca="1">SUM(I8:OFFSET(I6,MATCH("PROYECTOS",$A$8:$A$21,0),0))</f>
        <v>109.32705499999997</v>
      </c>
      <c r="J7" s="35">
        <f ca="1">SUM(J8:OFFSET(J6,MATCH("PROYECTOS",$A$8:$A$21,0),0))</f>
        <v>106.61584654845961</v>
      </c>
      <c r="K7" s="35">
        <f ca="1">SUM(K8:OFFSET(K6,MATCH("PROYECTOS",$A$8:$A$21,0),0))</f>
        <v>45.012124371047577</v>
      </c>
      <c r="L7" s="35">
        <f ca="1">SUM(L8:OFFSET(L6,MATCH("PROYECTOS",$A$8:$A$21,0),0))</f>
        <v>61.603722177412031</v>
      </c>
      <c r="M7" s="37">
        <f ca="1">IFERROR(K7/I7,0)</f>
        <v>0.4117199020045641</v>
      </c>
      <c r="N7" s="38">
        <f ca="1">IFERROR(SUM(K7,L7)/I7,0)</f>
        <v>0.97520093766780458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1.618047</v>
      </c>
      <c r="I8" s="22">
        <v>3.0366770000000005</v>
      </c>
      <c r="J8" s="22">
        <f t="shared" ref="J8:J20" si="0">SUM(K8,L8)</f>
        <v>2.840320328152302</v>
      </c>
      <c r="K8" s="22">
        <v>0.66465769978822209</v>
      </c>
      <c r="L8" s="22">
        <v>2.1756626283640799</v>
      </c>
      <c r="M8" s="23">
        <f t="shared" ref="M8:M21" si="1">IFERROR(K8/I8,0)</f>
        <v>0.21887665358818931</v>
      </c>
      <c r="N8" s="24">
        <f t="shared" ref="N8:N21" si="2">IFERROR(SUM(K8,L8)/I8,0)</f>
        <v>0.93533830833911591</v>
      </c>
      <c r="O8" s="61">
        <v>52</v>
      </c>
      <c r="P8" s="22">
        <v>51.5</v>
      </c>
      <c r="Q8" s="24">
        <f>IFERROR(P8/O8,".")</f>
        <v>0.99038461538461542</v>
      </c>
    </row>
    <row r="9" spans="1:17" ht="51" x14ac:dyDescent="0.25">
      <c r="A9" s="18"/>
      <c r="B9" s="65">
        <v>5003154</v>
      </c>
      <c r="C9" s="20" t="s">
        <v>2118</v>
      </c>
      <c r="D9" s="20">
        <v>3000391</v>
      </c>
      <c r="E9" s="20" t="s">
        <v>2112</v>
      </c>
      <c r="F9" s="60">
        <v>240</v>
      </c>
      <c r="G9" s="20" t="s">
        <v>1435</v>
      </c>
      <c r="H9" s="21">
        <v>1.38296</v>
      </c>
      <c r="I9" s="22">
        <v>0.88104500000000008</v>
      </c>
      <c r="J9" s="22">
        <f t="shared" si="0"/>
        <v>0.80690256413072348</v>
      </c>
      <c r="K9" s="22">
        <v>0.47671181033365428</v>
      </c>
      <c r="L9" s="22">
        <v>0.33019075379706919</v>
      </c>
      <c r="M9" s="23">
        <f t="shared" si="1"/>
        <v>0.54107543920418844</v>
      </c>
      <c r="N9" s="24">
        <f t="shared" si="2"/>
        <v>0.91584716346012229</v>
      </c>
      <c r="O9" s="61">
        <v>222</v>
      </c>
      <c r="P9" s="22">
        <v>0</v>
      </c>
      <c r="Q9" s="24">
        <f t="shared" ref="Q9:Q20" si="3">IFERROR(P9/O9,".")</f>
        <v>0</v>
      </c>
    </row>
    <row r="10" spans="1:17" ht="38.25" x14ac:dyDescent="0.25">
      <c r="A10" s="18"/>
      <c r="B10" s="65">
        <v>5003155</v>
      </c>
      <c r="C10" s="20" t="s">
        <v>2119</v>
      </c>
      <c r="D10" s="20">
        <v>3000391</v>
      </c>
      <c r="E10" s="20" t="s">
        <v>2112</v>
      </c>
      <c r="F10" s="60">
        <v>240</v>
      </c>
      <c r="G10" s="20" t="s">
        <v>1435</v>
      </c>
      <c r="H10" s="21">
        <v>0.59244000000000008</v>
      </c>
      <c r="I10" s="22">
        <v>4.6953000000000002E-2</v>
      </c>
      <c r="J10" s="22">
        <f t="shared" si="0"/>
        <v>4.6952549564593937E-2</v>
      </c>
      <c r="K10" s="22">
        <v>3.3623699797317386E-2</v>
      </c>
      <c r="L10" s="22">
        <v>1.3328849767276552E-2</v>
      </c>
      <c r="M10" s="23">
        <f t="shared" si="1"/>
        <v>0.71611398201003951</v>
      </c>
      <c r="N10" s="24">
        <f t="shared" si="2"/>
        <v>0.99999040667463068</v>
      </c>
      <c r="O10" s="61">
        <v>54</v>
      </c>
      <c r="P10" s="22">
        <v>0</v>
      </c>
      <c r="Q10" s="24">
        <f t="shared" si="3"/>
        <v>0</v>
      </c>
    </row>
    <row r="11" spans="1:17" ht="38.25" x14ac:dyDescent="0.25">
      <c r="A11" s="18"/>
      <c r="B11" s="65">
        <v>5003156</v>
      </c>
      <c r="C11" s="20" t="s">
        <v>2120</v>
      </c>
      <c r="D11" s="20">
        <v>3000391</v>
      </c>
      <c r="E11" s="20" t="s">
        <v>2112</v>
      </c>
      <c r="F11" s="60">
        <v>240</v>
      </c>
      <c r="G11" s="20" t="s">
        <v>1435</v>
      </c>
      <c r="H11" s="21">
        <v>0.52886</v>
      </c>
      <c r="I11" s="22">
        <v>5.4132E-2</v>
      </c>
      <c r="J11" s="22">
        <f t="shared" si="0"/>
        <v>5.4131598837557249E-2</v>
      </c>
      <c r="K11" s="22">
        <v>3.6623698426410556E-2</v>
      </c>
      <c r="L11" s="22">
        <v>1.7507900411146693E-2</v>
      </c>
      <c r="M11" s="23">
        <f t="shared" si="1"/>
        <v>0.67656281730603995</v>
      </c>
      <c r="N11" s="24">
        <f t="shared" si="2"/>
        <v>0.99999258918120981</v>
      </c>
      <c r="O11" s="61">
        <v>80</v>
      </c>
      <c r="P11" s="22">
        <v>0</v>
      </c>
      <c r="Q11" s="24">
        <f t="shared" si="3"/>
        <v>0</v>
      </c>
    </row>
    <row r="12" spans="1:17" ht="63.75" x14ac:dyDescent="0.25">
      <c r="A12" s="18"/>
      <c r="B12" s="65">
        <v>5003158</v>
      </c>
      <c r="C12" s="20" t="s">
        <v>2121</v>
      </c>
      <c r="D12" s="20">
        <v>3000391</v>
      </c>
      <c r="E12" s="20" t="s">
        <v>2112</v>
      </c>
      <c r="F12" s="60">
        <v>86</v>
      </c>
      <c r="G12" s="20" t="s">
        <v>469</v>
      </c>
      <c r="H12" s="21">
        <v>0.34200000000000003</v>
      </c>
      <c r="I12" s="22">
        <v>0.61380399999999991</v>
      </c>
      <c r="J12" s="22">
        <f t="shared" si="0"/>
        <v>0.58923821337521076</v>
      </c>
      <c r="K12" s="22">
        <v>0.19651573337614536</v>
      </c>
      <c r="L12" s="22">
        <v>0.3927224799990654</v>
      </c>
      <c r="M12" s="23">
        <f t="shared" si="1"/>
        <v>0.32016039872034946</v>
      </c>
      <c r="N12" s="24">
        <f t="shared" si="2"/>
        <v>0.95997779971328123</v>
      </c>
      <c r="O12" s="61">
        <v>30</v>
      </c>
      <c r="P12" s="22">
        <v>30</v>
      </c>
      <c r="Q12" s="24">
        <f t="shared" si="3"/>
        <v>1</v>
      </c>
    </row>
    <row r="13" spans="1:17" ht="51" x14ac:dyDescent="0.25">
      <c r="A13" s="18"/>
      <c r="B13" s="65">
        <v>5003160</v>
      </c>
      <c r="C13" s="20" t="s">
        <v>2122</v>
      </c>
      <c r="D13" s="20">
        <v>3000392</v>
      </c>
      <c r="E13" s="20" t="s">
        <v>2113</v>
      </c>
      <c r="F13" s="60">
        <v>408</v>
      </c>
      <c r="G13" s="20" t="s">
        <v>989</v>
      </c>
      <c r="H13" s="21">
        <v>0.94020999999999999</v>
      </c>
      <c r="I13" s="22">
        <v>0.63608700000000007</v>
      </c>
      <c r="J13" s="22">
        <f t="shared" si="0"/>
        <v>0.63208301580743864</v>
      </c>
      <c r="K13" s="22">
        <v>3.0212470795959234E-2</v>
      </c>
      <c r="L13" s="22">
        <v>0.60187054501147941</v>
      </c>
      <c r="M13" s="23">
        <f t="shared" si="1"/>
        <v>4.7497387615152063E-2</v>
      </c>
      <c r="N13" s="24">
        <f t="shared" si="2"/>
        <v>0.99370528843922068</v>
      </c>
      <c r="O13" s="61">
        <v>352</v>
      </c>
      <c r="P13" s="22">
        <v>304</v>
      </c>
      <c r="Q13" s="24">
        <f t="shared" si="3"/>
        <v>0.86363636363636365</v>
      </c>
    </row>
    <row r="14" spans="1:17" ht="51" x14ac:dyDescent="0.25">
      <c r="A14" s="18"/>
      <c r="B14" s="65">
        <v>5003161</v>
      </c>
      <c r="C14" s="20" t="s">
        <v>2123</v>
      </c>
      <c r="D14" s="20">
        <v>3000392</v>
      </c>
      <c r="E14" s="20" t="s">
        <v>2113</v>
      </c>
      <c r="F14" s="60">
        <v>408</v>
      </c>
      <c r="G14" s="20" t="s">
        <v>989</v>
      </c>
      <c r="H14" s="21">
        <v>0.26324999999999998</v>
      </c>
      <c r="I14" s="22">
        <v>3.643E-3</v>
      </c>
      <c r="J14" s="22">
        <f t="shared" si="0"/>
        <v>2.6427099364809692E-3</v>
      </c>
      <c r="K14" s="22">
        <v>1.9927099347114563E-3</v>
      </c>
      <c r="L14" s="22">
        <v>6.5000000176951289E-4</v>
      </c>
      <c r="M14" s="23">
        <f t="shared" si="1"/>
        <v>0.54699696258892572</v>
      </c>
      <c r="N14" s="24">
        <f t="shared" si="2"/>
        <v>0.72542133858934099</v>
      </c>
      <c r="O14" s="61">
        <v>1802</v>
      </c>
      <c r="P14" s="22">
        <v>48</v>
      </c>
      <c r="Q14" s="24">
        <f t="shared" si="3"/>
        <v>2.6637069922308545E-2</v>
      </c>
    </row>
    <row r="15" spans="1:17" ht="25.5" x14ac:dyDescent="0.25">
      <c r="A15" s="18"/>
      <c r="B15" s="65">
        <v>5003152</v>
      </c>
      <c r="C15" s="20" t="s">
        <v>2124</v>
      </c>
      <c r="D15" s="20">
        <v>3000545</v>
      </c>
      <c r="E15" s="20" t="s">
        <v>2114</v>
      </c>
      <c r="F15" s="60">
        <v>408</v>
      </c>
      <c r="G15" s="20" t="s">
        <v>989</v>
      </c>
      <c r="H15" s="21">
        <v>0.83350000000000002</v>
      </c>
      <c r="I15" s="22">
        <v>0.78019000000000005</v>
      </c>
      <c r="J15" s="22">
        <f t="shared" si="0"/>
        <v>0.77899496263125911</v>
      </c>
      <c r="K15" s="22">
        <v>5.4999999701976776E-2</v>
      </c>
      <c r="L15" s="22">
        <v>0.72399496292928234</v>
      </c>
      <c r="M15" s="23">
        <f t="shared" si="1"/>
        <v>7.0495648113891196E-2</v>
      </c>
      <c r="N15" s="24">
        <f t="shared" si="2"/>
        <v>0.99846827392206905</v>
      </c>
      <c r="O15" s="61">
        <v>2789</v>
      </c>
      <c r="P15" s="22">
        <v>363</v>
      </c>
      <c r="Q15" s="24">
        <f t="shared" si="3"/>
        <v>0.13015417712441735</v>
      </c>
    </row>
    <row r="16" spans="1:17" ht="25.5" x14ac:dyDescent="0.25">
      <c r="A16" s="18"/>
      <c r="B16" s="65">
        <v>5004211</v>
      </c>
      <c r="C16" s="20" t="s">
        <v>2125</v>
      </c>
      <c r="D16" s="20">
        <v>3000545</v>
      </c>
      <c r="E16" s="20" t="s">
        <v>2114</v>
      </c>
      <c r="F16" s="60">
        <v>544</v>
      </c>
      <c r="G16" s="20" t="s">
        <v>1463</v>
      </c>
      <c r="H16" s="21">
        <v>0.75517999999999996</v>
      </c>
      <c r="I16" s="22">
        <v>1.478458</v>
      </c>
      <c r="J16" s="22">
        <f t="shared" si="0"/>
        <v>1.4784568190079881</v>
      </c>
      <c r="K16" s="22">
        <v>3.2051602029241621E-2</v>
      </c>
      <c r="L16" s="22">
        <v>1.4464052169787465</v>
      </c>
      <c r="M16" s="23">
        <f t="shared" si="1"/>
        <v>2.1679075110176697E-2</v>
      </c>
      <c r="N16" s="24">
        <f t="shared" si="2"/>
        <v>0.99999920120016128</v>
      </c>
      <c r="O16" s="61">
        <v>4</v>
      </c>
      <c r="P16" s="22">
        <v>2</v>
      </c>
      <c r="Q16" s="24">
        <f t="shared" si="3"/>
        <v>0.5</v>
      </c>
    </row>
    <row r="17" spans="1:17" ht="25.5" x14ac:dyDescent="0.25">
      <c r="A17" s="18"/>
      <c r="B17" s="65">
        <v>5004213</v>
      </c>
      <c r="C17" s="20" t="s">
        <v>2126</v>
      </c>
      <c r="D17" s="20">
        <v>3000545</v>
      </c>
      <c r="E17" s="20" t="s">
        <v>2114</v>
      </c>
      <c r="F17" s="60">
        <v>236</v>
      </c>
      <c r="G17" s="20" t="s">
        <v>299</v>
      </c>
      <c r="H17" s="21">
        <v>0.39771000000000006</v>
      </c>
      <c r="I17" s="22">
        <v>0.17963499999999999</v>
      </c>
      <c r="J17" s="22">
        <f t="shared" si="0"/>
        <v>0.16336515411967412</v>
      </c>
      <c r="K17" s="22">
        <v>3.2623702427372336E-2</v>
      </c>
      <c r="L17" s="22">
        <v>0.13074145169230178</v>
      </c>
      <c r="M17" s="23">
        <f t="shared" si="1"/>
        <v>0.18161105813105652</v>
      </c>
      <c r="N17" s="24">
        <f t="shared" si="2"/>
        <v>0.90942830806732611</v>
      </c>
      <c r="O17" s="61">
        <v>42</v>
      </c>
      <c r="P17" s="22">
        <v>1.5</v>
      </c>
      <c r="Q17" s="24">
        <f t="shared" si="3"/>
        <v>3.5714285714285712E-2</v>
      </c>
    </row>
    <row r="18" spans="1:17" ht="51" x14ac:dyDescent="0.25">
      <c r="A18" s="18"/>
      <c r="B18" s="65">
        <v>5004214</v>
      </c>
      <c r="C18" s="20" t="s">
        <v>2127</v>
      </c>
      <c r="D18" s="20">
        <v>3000546</v>
      </c>
      <c r="E18" s="20" t="s">
        <v>2115</v>
      </c>
      <c r="F18" s="60">
        <v>236</v>
      </c>
      <c r="G18" s="20" t="s">
        <v>299</v>
      </c>
      <c r="H18" s="21">
        <v>92.350144</v>
      </c>
      <c r="I18" s="22">
        <v>95.25547899999998</v>
      </c>
      <c r="J18" s="22">
        <f t="shared" si="0"/>
        <v>94.701105598210034</v>
      </c>
      <c r="K18" s="22">
        <v>42.458969100815011</v>
      </c>
      <c r="L18" s="22">
        <v>52.242136497395016</v>
      </c>
      <c r="M18" s="23">
        <f t="shared" si="1"/>
        <v>0.4457378152580076</v>
      </c>
      <c r="N18" s="24">
        <f t="shared" si="2"/>
        <v>0.99418014157705359</v>
      </c>
      <c r="O18" s="61">
        <v>1483</v>
      </c>
      <c r="P18" s="22">
        <v>1466</v>
      </c>
      <c r="Q18" s="24">
        <f t="shared" si="3"/>
        <v>0.98853674983142281</v>
      </c>
    </row>
    <row r="19" spans="1:17" ht="38.25" x14ac:dyDescent="0.25">
      <c r="A19" s="18"/>
      <c r="B19" s="65">
        <v>5004215</v>
      </c>
      <c r="C19" s="20" t="s">
        <v>2128</v>
      </c>
      <c r="D19" s="20">
        <v>3000546</v>
      </c>
      <c r="E19" s="20" t="s">
        <v>2115</v>
      </c>
      <c r="F19" s="60">
        <v>236</v>
      </c>
      <c r="G19" s="20" t="s">
        <v>299</v>
      </c>
      <c r="H19" s="21">
        <v>4.8771689999999994</v>
      </c>
      <c r="I19" s="22">
        <v>4.458600999999998</v>
      </c>
      <c r="J19" s="22">
        <f t="shared" si="0"/>
        <v>2.638878937685408</v>
      </c>
      <c r="K19" s="22">
        <v>0.90810664373774197</v>
      </c>
      <c r="L19" s="22">
        <v>1.7307722939476662</v>
      </c>
      <c r="M19" s="23">
        <f t="shared" si="1"/>
        <v>0.2036752433639481</v>
      </c>
      <c r="N19" s="24">
        <f t="shared" si="2"/>
        <v>0.5918625456024007</v>
      </c>
      <c r="O19" s="61">
        <v>98</v>
      </c>
      <c r="P19" s="22">
        <v>85.453000000000003</v>
      </c>
      <c r="Q19" s="24">
        <f t="shared" si="3"/>
        <v>0.87196938775510202</v>
      </c>
    </row>
    <row r="20" spans="1:17" ht="25.5" x14ac:dyDescent="0.25">
      <c r="A20" s="18"/>
      <c r="B20" s="65">
        <v>5004282</v>
      </c>
      <c r="C20" s="20" t="s">
        <v>2129</v>
      </c>
      <c r="D20" s="20">
        <v>3000567</v>
      </c>
      <c r="E20" s="20" t="s">
        <v>2116</v>
      </c>
      <c r="F20" s="60">
        <v>236</v>
      </c>
      <c r="G20" s="20" t="s">
        <v>299</v>
      </c>
      <c r="H20" s="21">
        <v>0.51311099999999998</v>
      </c>
      <c r="I20" s="22">
        <v>1.9023509999999999</v>
      </c>
      <c r="J20" s="22">
        <f t="shared" si="0"/>
        <v>1.8827740970009472</v>
      </c>
      <c r="K20" s="22">
        <v>8.5035499883815646E-2</v>
      </c>
      <c r="L20" s="22">
        <v>1.7977385971171316</v>
      </c>
      <c r="M20" s="23">
        <f t="shared" si="1"/>
        <v>4.4700215619418102E-2</v>
      </c>
      <c r="N20" s="24">
        <f t="shared" si="2"/>
        <v>0.98970910047669824</v>
      </c>
      <c r="O20" s="61">
        <v>67</v>
      </c>
      <c r="P20" s="22">
        <v>65.5</v>
      </c>
      <c r="Q20" s="24">
        <f t="shared" si="3"/>
        <v>0.97761194029850751</v>
      </c>
    </row>
    <row r="21" spans="1:17" ht="15.75" thickBot="1" x14ac:dyDescent="0.3">
      <c r="A21" s="39" t="s">
        <v>306</v>
      </c>
      <c r="B21" s="41"/>
      <c r="C21" s="41"/>
      <c r="D21" s="64"/>
      <c r="E21" s="41"/>
      <c r="F21" s="58"/>
      <c r="G21" s="41"/>
      <c r="H21" s="42">
        <f ca="1">OFFSET(H21,-MATCH("PROYECTOS",$A$8:$A$21,0)-1,0)-(OFFSET(H21,-MATCH("PROYECTOS",$A$8:$A$21,0),0))</f>
        <v>3.7046749999999946</v>
      </c>
      <c r="I21" s="42">
        <f t="shared" ref="I21:L21" ca="1" si="4">OFFSET(I21,-MATCH("PROYECTOS",$A$8:$A$21,0)-1,0)-(OFFSET(I21,-MATCH("PROYECTOS",$A$8:$A$21,0),0))</f>
        <v>11.103750000000019</v>
      </c>
      <c r="J21" s="42">
        <f t="shared" ca="1" si="4"/>
        <v>10.708508251613225</v>
      </c>
      <c r="K21" s="42">
        <f t="shared" ca="1" si="4"/>
        <v>5.0291969650425017</v>
      </c>
      <c r="L21" s="42">
        <f t="shared" ca="1" si="4"/>
        <v>5.67931128657073</v>
      </c>
      <c r="M21" s="44">
        <f t="shared" ca="1" si="1"/>
        <v>0.4529277915157035</v>
      </c>
      <c r="N21" s="45">
        <f t="shared" ca="1" si="2"/>
        <v>0.96440466073292475</v>
      </c>
      <c r="O21" s="59"/>
      <c r="P21" s="43"/>
      <c r="Q21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activeCell="J6" sqref="J6:N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107</v>
      </c>
      <c r="B1" s="47" t="s">
        <v>232</v>
      </c>
      <c r="C1" s="47" t="s">
        <v>2108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2130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51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10</v>
      </c>
      <c r="G6" s="20" t="s">
        <v>108</v>
      </c>
      <c r="H6" s="20">
        <v>26</v>
      </c>
      <c r="I6" s="20" t="s">
        <v>1554</v>
      </c>
      <c r="J6" s="66">
        <v>0.9500900000000001</v>
      </c>
      <c r="K6" s="67">
        <v>2.8391160000000006</v>
      </c>
      <c r="L6" s="68">
        <v>2.728227266245085</v>
      </c>
      <c r="M6" s="67"/>
      <c r="N6" s="68"/>
    </row>
    <row r="7" spans="1:14" ht="51" x14ac:dyDescent="0.25">
      <c r="A7" s="18"/>
      <c r="B7" s="20">
        <v>3000001</v>
      </c>
      <c r="C7" s="20" t="s">
        <v>275</v>
      </c>
      <c r="D7" s="20"/>
      <c r="E7" s="20" t="s">
        <v>339</v>
      </c>
      <c r="F7" s="20">
        <v>442</v>
      </c>
      <c r="G7" s="20" t="s">
        <v>207</v>
      </c>
      <c r="H7" s="20">
        <v>442</v>
      </c>
      <c r="I7" s="20" t="s">
        <v>348</v>
      </c>
      <c r="J7" s="66">
        <v>0.64365699999999992</v>
      </c>
      <c r="K7" s="67">
        <v>0.16476100000000002</v>
      </c>
      <c r="L7" s="68">
        <v>8.0197940180369187E-2</v>
      </c>
      <c r="M7" s="67"/>
      <c r="N7" s="68"/>
    </row>
    <row r="8" spans="1:14" ht="51" x14ac:dyDescent="0.25">
      <c r="A8" s="18"/>
      <c r="B8" s="20">
        <v>3000001</v>
      </c>
      <c r="C8" s="20" t="s">
        <v>275</v>
      </c>
      <c r="D8" s="20"/>
      <c r="E8" s="20" t="s">
        <v>339</v>
      </c>
      <c r="F8" s="20">
        <v>448</v>
      </c>
      <c r="G8" s="20" t="s">
        <v>213</v>
      </c>
      <c r="H8" s="20">
        <v>448</v>
      </c>
      <c r="I8" s="20" t="s">
        <v>354</v>
      </c>
      <c r="J8" s="66">
        <v>2.0500000000000001E-2</v>
      </c>
      <c r="K8" s="67">
        <v>2.0500000000000001E-2</v>
      </c>
      <c r="L8" s="68">
        <v>2.009489992633462E-2</v>
      </c>
      <c r="M8" s="67"/>
      <c r="N8" s="68"/>
    </row>
    <row r="9" spans="1:14" ht="51" x14ac:dyDescent="0.25">
      <c r="A9" s="18"/>
      <c r="B9" s="20">
        <v>3000001</v>
      </c>
      <c r="C9" s="20" t="s">
        <v>275</v>
      </c>
      <c r="D9" s="20"/>
      <c r="E9" s="20" t="s">
        <v>339</v>
      </c>
      <c r="F9" s="20">
        <v>452</v>
      </c>
      <c r="G9" s="20" t="s">
        <v>217</v>
      </c>
      <c r="H9" s="20">
        <v>452</v>
      </c>
      <c r="I9" s="20" t="s">
        <v>358</v>
      </c>
      <c r="J9" s="66">
        <v>2.5000000000000001E-3</v>
      </c>
      <c r="K9" s="67">
        <v>1.0999999999999999E-2</v>
      </c>
      <c r="L9" s="68">
        <v>1.0999999707564712E-2</v>
      </c>
      <c r="M9" s="67"/>
      <c r="N9" s="68"/>
    </row>
    <row r="10" spans="1:14" ht="51" x14ac:dyDescent="0.25">
      <c r="A10" s="18"/>
      <c r="B10" s="20">
        <v>3000001</v>
      </c>
      <c r="C10" s="20" t="s">
        <v>275</v>
      </c>
      <c r="D10" s="20"/>
      <c r="E10" s="20" t="s">
        <v>339</v>
      </c>
      <c r="F10" s="20">
        <v>456</v>
      </c>
      <c r="G10" s="20" t="s">
        <v>221</v>
      </c>
      <c r="H10" s="20">
        <v>456</v>
      </c>
      <c r="I10" s="20" t="s">
        <v>362</v>
      </c>
      <c r="J10" s="66">
        <v>1.3000000000000002E-3</v>
      </c>
      <c r="K10" s="67">
        <v>1.2999999999999999E-3</v>
      </c>
      <c r="L10" s="68">
        <v>7.9999997979030013E-4</v>
      </c>
      <c r="M10" s="67"/>
      <c r="N10" s="68"/>
    </row>
    <row r="11" spans="1:14" ht="51" x14ac:dyDescent="0.25">
      <c r="A11" s="18"/>
      <c r="B11" s="20">
        <v>3000391</v>
      </c>
      <c r="C11" s="20" t="s">
        <v>2112</v>
      </c>
      <c r="D11" s="20">
        <v>240</v>
      </c>
      <c r="E11" s="20" t="s">
        <v>1435</v>
      </c>
      <c r="F11" s="20">
        <v>10</v>
      </c>
      <c r="G11" s="20" t="s">
        <v>108</v>
      </c>
      <c r="H11" s="20">
        <v>26</v>
      </c>
      <c r="I11" s="20" t="s">
        <v>1554</v>
      </c>
      <c r="J11" s="66">
        <v>2.8462600000000005</v>
      </c>
      <c r="K11" s="67">
        <v>1.595934</v>
      </c>
      <c r="L11" s="68">
        <v>1.4972249318961985</v>
      </c>
      <c r="M11" s="67"/>
      <c r="N11" s="68"/>
    </row>
    <row r="12" spans="1:14" ht="51" x14ac:dyDescent="0.25">
      <c r="A12" s="18"/>
      <c r="B12" s="20">
        <v>3000392</v>
      </c>
      <c r="C12" s="20" t="s">
        <v>2113</v>
      </c>
      <c r="D12" s="20">
        <v>408</v>
      </c>
      <c r="E12" s="20" t="s">
        <v>989</v>
      </c>
      <c r="F12" s="20">
        <v>10</v>
      </c>
      <c r="G12" s="20" t="s">
        <v>108</v>
      </c>
      <c r="H12" s="20">
        <v>26</v>
      </c>
      <c r="I12" s="20" t="s">
        <v>1554</v>
      </c>
      <c r="J12" s="66">
        <v>1.1956599999999997</v>
      </c>
      <c r="K12" s="67">
        <v>0.63543000000000005</v>
      </c>
      <c r="L12" s="68">
        <v>0.63342572562396526</v>
      </c>
      <c r="M12" s="67"/>
      <c r="N12" s="68"/>
    </row>
    <row r="13" spans="1:14" ht="51" x14ac:dyDescent="0.25">
      <c r="A13" s="18"/>
      <c r="B13" s="20">
        <v>3000392</v>
      </c>
      <c r="C13" s="20" t="s">
        <v>2113</v>
      </c>
      <c r="D13" s="20">
        <v>408</v>
      </c>
      <c r="E13" s="20" t="s">
        <v>989</v>
      </c>
      <c r="F13" s="20">
        <v>452</v>
      </c>
      <c r="G13" s="20" t="s">
        <v>217</v>
      </c>
      <c r="H13" s="20">
        <v>452</v>
      </c>
      <c r="I13" s="20" t="s">
        <v>358</v>
      </c>
      <c r="J13" s="66">
        <v>6.5000000000000006E-3</v>
      </c>
      <c r="K13" s="67">
        <v>3.0000000000000001E-3</v>
      </c>
      <c r="L13" s="68">
        <v>0</v>
      </c>
      <c r="M13" s="67">
        <v>320</v>
      </c>
      <c r="N13" s="68">
        <v>320</v>
      </c>
    </row>
    <row r="14" spans="1:14" ht="51" x14ac:dyDescent="0.25">
      <c r="A14" s="18"/>
      <c r="B14" s="20">
        <v>3000392</v>
      </c>
      <c r="C14" s="20" t="s">
        <v>2113</v>
      </c>
      <c r="D14" s="20">
        <v>408</v>
      </c>
      <c r="E14" s="20" t="s">
        <v>989</v>
      </c>
      <c r="F14" s="20">
        <v>456</v>
      </c>
      <c r="G14" s="20" t="s">
        <v>221</v>
      </c>
      <c r="H14" s="20">
        <v>456</v>
      </c>
      <c r="I14" s="20" t="s">
        <v>362</v>
      </c>
      <c r="J14" s="66">
        <v>1.2999999999999999E-3</v>
      </c>
      <c r="K14" s="67">
        <v>1.2999999999999999E-3</v>
      </c>
      <c r="L14" s="68">
        <v>1.3000000035390258E-3</v>
      </c>
      <c r="M14" s="67"/>
      <c r="N14" s="68"/>
    </row>
    <row r="15" spans="1:14" ht="51" x14ac:dyDescent="0.25">
      <c r="A15" s="18"/>
      <c r="B15" s="20">
        <v>3000545</v>
      </c>
      <c r="C15" s="20" t="s">
        <v>2114</v>
      </c>
      <c r="D15" s="20">
        <v>544</v>
      </c>
      <c r="E15" s="20" t="s">
        <v>1463</v>
      </c>
      <c r="F15" s="20">
        <v>10</v>
      </c>
      <c r="G15" s="20" t="s">
        <v>108</v>
      </c>
      <c r="H15" s="20">
        <v>26</v>
      </c>
      <c r="I15" s="20" t="s">
        <v>1554</v>
      </c>
      <c r="J15" s="66">
        <v>1.9760399999999998</v>
      </c>
      <c r="K15" s="67">
        <v>2.4319329999999999</v>
      </c>
      <c r="L15" s="68">
        <v>2.4176619336940348</v>
      </c>
      <c r="M15" s="67"/>
      <c r="N15" s="68"/>
    </row>
    <row r="16" spans="1:14" ht="51" x14ac:dyDescent="0.25">
      <c r="A16" s="18"/>
      <c r="B16" s="20">
        <v>3000545</v>
      </c>
      <c r="C16" s="20" t="s">
        <v>2114</v>
      </c>
      <c r="D16" s="20">
        <v>544</v>
      </c>
      <c r="E16" s="20" t="s">
        <v>1463</v>
      </c>
      <c r="F16" s="20">
        <v>452</v>
      </c>
      <c r="G16" s="20" t="s">
        <v>217</v>
      </c>
      <c r="H16" s="20">
        <v>452</v>
      </c>
      <c r="I16" s="20" t="s">
        <v>358</v>
      </c>
      <c r="J16" s="66">
        <v>9.0000000000000011E-3</v>
      </c>
      <c r="K16" s="67">
        <v>5.0000000000000001E-3</v>
      </c>
      <c r="L16" s="68">
        <v>2.0000000949949026E-3</v>
      </c>
      <c r="M16" s="67">
        <v>8</v>
      </c>
      <c r="N16" s="68">
        <v>8</v>
      </c>
    </row>
    <row r="17" spans="1:14" ht="51" x14ac:dyDescent="0.25">
      <c r="A17" s="18"/>
      <c r="B17" s="20">
        <v>3000545</v>
      </c>
      <c r="C17" s="20" t="s">
        <v>2114</v>
      </c>
      <c r="D17" s="20">
        <v>544</v>
      </c>
      <c r="E17" s="20" t="s">
        <v>1463</v>
      </c>
      <c r="F17" s="20">
        <v>456</v>
      </c>
      <c r="G17" s="20" t="s">
        <v>221</v>
      </c>
      <c r="H17" s="20">
        <v>456</v>
      </c>
      <c r="I17" s="20" t="s">
        <v>362</v>
      </c>
      <c r="J17" s="66">
        <v>1.3500000000000001E-3</v>
      </c>
      <c r="K17" s="67">
        <v>1.3500000000000001E-3</v>
      </c>
      <c r="L17" s="68">
        <v>1.1550000053830445E-3</v>
      </c>
      <c r="M17" s="67"/>
      <c r="N17" s="68"/>
    </row>
    <row r="18" spans="1:14" ht="51" x14ac:dyDescent="0.25">
      <c r="A18" s="18"/>
      <c r="B18" s="20">
        <v>3000567</v>
      </c>
      <c r="C18" s="20" t="s">
        <v>2116</v>
      </c>
      <c r="D18" s="20">
        <v>236</v>
      </c>
      <c r="E18" s="20" t="s">
        <v>299</v>
      </c>
      <c r="F18" s="20">
        <v>10</v>
      </c>
      <c r="G18" s="20" t="s">
        <v>108</v>
      </c>
      <c r="H18" s="20">
        <v>26</v>
      </c>
      <c r="I18" s="20" t="s">
        <v>1554</v>
      </c>
      <c r="J18" s="66">
        <v>0.509911</v>
      </c>
      <c r="K18" s="67">
        <v>1.9001510000000001</v>
      </c>
      <c r="L18" s="68">
        <v>1.8816404294921085</v>
      </c>
      <c r="M18" s="67"/>
      <c r="N18" s="68"/>
    </row>
    <row r="19" spans="1:14" ht="51" x14ac:dyDescent="0.25">
      <c r="A19" s="18"/>
      <c r="B19" s="20">
        <v>3000567</v>
      </c>
      <c r="C19" s="20" t="s">
        <v>2116</v>
      </c>
      <c r="D19" s="20">
        <v>236</v>
      </c>
      <c r="E19" s="20" t="s">
        <v>299</v>
      </c>
      <c r="F19" s="20">
        <v>452</v>
      </c>
      <c r="G19" s="20" t="s">
        <v>217</v>
      </c>
      <c r="H19" s="20">
        <v>452</v>
      </c>
      <c r="I19" s="20" t="s">
        <v>358</v>
      </c>
      <c r="J19" s="66">
        <v>2E-3</v>
      </c>
      <c r="K19" s="67">
        <v>1E-3</v>
      </c>
      <c r="L19" s="68">
        <v>0</v>
      </c>
      <c r="M19" s="67">
        <v>1</v>
      </c>
      <c r="N19" s="68">
        <v>1</v>
      </c>
    </row>
    <row r="20" spans="1:14" ht="51.75" thickBot="1" x14ac:dyDescent="0.3">
      <c r="A20" s="25"/>
      <c r="B20" s="27">
        <v>3000567</v>
      </c>
      <c r="C20" s="27" t="s">
        <v>2116</v>
      </c>
      <c r="D20" s="27">
        <v>236</v>
      </c>
      <c r="E20" s="27" t="s">
        <v>299</v>
      </c>
      <c r="F20" s="27">
        <v>456</v>
      </c>
      <c r="G20" s="27" t="s">
        <v>221</v>
      </c>
      <c r="H20" s="27">
        <v>456</v>
      </c>
      <c r="I20" s="27" t="s">
        <v>362</v>
      </c>
      <c r="J20" s="69">
        <v>1.1999999999999999E-3</v>
      </c>
      <c r="K20" s="70">
        <v>1.2000000000000001E-3</v>
      </c>
      <c r="L20" s="71">
        <v>1.1336700263200328E-3</v>
      </c>
      <c r="M20" s="70"/>
      <c r="N20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L6" sqref="L6:P3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107</v>
      </c>
      <c r="B1" s="47" t="s">
        <v>232</v>
      </c>
      <c r="C1" s="47" t="s">
        <v>2108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2131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5000276</v>
      </c>
      <c r="C6" s="20" t="s">
        <v>630</v>
      </c>
      <c r="D6" s="20">
        <v>3000001</v>
      </c>
      <c r="E6" s="20" t="s">
        <v>275</v>
      </c>
      <c r="F6" s="20">
        <v>1</v>
      </c>
      <c r="G6" s="20" t="s">
        <v>649</v>
      </c>
      <c r="H6" s="20">
        <v>10</v>
      </c>
      <c r="I6" s="20" t="s">
        <v>108</v>
      </c>
      <c r="J6" s="20">
        <v>26</v>
      </c>
      <c r="K6" s="20" t="s">
        <v>1554</v>
      </c>
      <c r="L6" s="66">
        <v>0.9500900000000001</v>
      </c>
      <c r="M6" s="67">
        <v>2.8391160000000002</v>
      </c>
      <c r="N6" s="68">
        <v>2.728227266245085</v>
      </c>
      <c r="O6" s="67">
        <v>414</v>
      </c>
      <c r="P6" s="68">
        <v>414</v>
      </c>
    </row>
    <row r="7" spans="1:16" ht="51" x14ac:dyDescent="0.25">
      <c r="A7" s="18"/>
      <c r="B7" s="20">
        <v>5000276</v>
      </c>
      <c r="C7" s="20" t="s">
        <v>630</v>
      </c>
      <c r="D7" s="20">
        <v>3000001</v>
      </c>
      <c r="E7" s="20" t="s">
        <v>275</v>
      </c>
      <c r="F7" s="20">
        <v>1</v>
      </c>
      <c r="G7" s="20" t="s">
        <v>649</v>
      </c>
      <c r="H7" s="20">
        <v>442</v>
      </c>
      <c r="I7" s="20" t="s">
        <v>207</v>
      </c>
      <c r="J7" s="20">
        <v>442</v>
      </c>
      <c r="K7" s="20" t="s">
        <v>348</v>
      </c>
      <c r="L7" s="66">
        <v>0.64365700000000015</v>
      </c>
      <c r="M7" s="67">
        <v>0.16476100000000002</v>
      </c>
      <c r="N7" s="68">
        <v>8.0197940180369187E-2</v>
      </c>
      <c r="O7" s="67">
        <v>360</v>
      </c>
      <c r="P7" s="68">
        <v>360</v>
      </c>
    </row>
    <row r="8" spans="1:16" ht="51" x14ac:dyDescent="0.25">
      <c r="A8" s="18"/>
      <c r="B8" s="20">
        <v>5000276</v>
      </c>
      <c r="C8" s="20" t="s">
        <v>630</v>
      </c>
      <c r="D8" s="20">
        <v>3000001</v>
      </c>
      <c r="E8" s="20" t="s">
        <v>275</v>
      </c>
      <c r="F8" s="20">
        <v>1</v>
      </c>
      <c r="G8" s="20" t="s">
        <v>649</v>
      </c>
      <c r="H8" s="20">
        <v>448</v>
      </c>
      <c r="I8" s="20" t="s">
        <v>213</v>
      </c>
      <c r="J8" s="20">
        <v>448</v>
      </c>
      <c r="K8" s="20" t="s">
        <v>354</v>
      </c>
      <c r="L8" s="66">
        <v>2.0500000000000001E-2</v>
      </c>
      <c r="M8" s="67">
        <v>2.0500000000000001E-2</v>
      </c>
      <c r="N8" s="68">
        <v>2.009489992633462E-2</v>
      </c>
      <c r="O8" s="67">
        <v>8</v>
      </c>
      <c r="P8" s="68">
        <v>8</v>
      </c>
    </row>
    <row r="9" spans="1:16" ht="51" x14ac:dyDescent="0.25">
      <c r="A9" s="18"/>
      <c r="B9" s="20">
        <v>5000276</v>
      </c>
      <c r="C9" s="20" t="s">
        <v>630</v>
      </c>
      <c r="D9" s="20">
        <v>3000001</v>
      </c>
      <c r="E9" s="20" t="s">
        <v>275</v>
      </c>
      <c r="F9" s="20">
        <v>1</v>
      </c>
      <c r="G9" s="20" t="s">
        <v>649</v>
      </c>
      <c r="H9" s="20">
        <v>452</v>
      </c>
      <c r="I9" s="20" t="s">
        <v>217</v>
      </c>
      <c r="J9" s="20">
        <v>452</v>
      </c>
      <c r="K9" s="20" t="s">
        <v>358</v>
      </c>
      <c r="L9" s="66">
        <v>2.5000000000000001E-3</v>
      </c>
      <c r="M9" s="67">
        <v>1.0999999999999999E-2</v>
      </c>
      <c r="N9" s="68">
        <v>1.0999999707564712E-2</v>
      </c>
      <c r="O9" s="67">
        <v>36</v>
      </c>
      <c r="P9" s="68">
        <v>36</v>
      </c>
    </row>
    <row r="10" spans="1:16" ht="51" x14ac:dyDescent="0.25">
      <c r="A10" s="18"/>
      <c r="B10" s="20">
        <v>5000276</v>
      </c>
      <c r="C10" s="20" t="s">
        <v>630</v>
      </c>
      <c r="D10" s="20">
        <v>3000001</v>
      </c>
      <c r="E10" s="20" t="s">
        <v>275</v>
      </c>
      <c r="F10" s="20">
        <v>1</v>
      </c>
      <c r="G10" s="20" t="s">
        <v>649</v>
      </c>
      <c r="H10" s="20">
        <v>456</v>
      </c>
      <c r="I10" s="20" t="s">
        <v>221</v>
      </c>
      <c r="J10" s="20">
        <v>456</v>
      </c>
      <c r="K10" s="20" t="s">
        <v>362</v>
      </c>
      <c r="L10" s="66">
        <v>1.3000000000000002E-3</v>
      </c>
      <c r="M10" s="67">
        <v>1.2999999999999999E-3</v>
      </c>
      <c r="N10" s="68">
        <v>7.9999997979030013E-4</v>
      </c>
      <c r="O10" s="67">
        <v>6</v>
      </c>
      <c r="P10" s="68">
        <v>3</v>
      </c>
    </row>
    <row r="11" spans="1:16" ht="51" x14ac:dyDescent="0.25">
      <c r="A11" s="18"/>
      <c r="B11" s="20">
        <v>5003152</v>
      </c>
      <c r="C11" s="20" t="s">
        <v>2124</v>
      </c>
      <c r="D11" s="20">
        <v>3000545</v>
      </c>
      <c r="E11" s="20" t="s">
        <v>2114</v>
      </c>
      <c r="F11" s="20">
        <v>408</v>
      </c>
      <c r="G11" s="20" t="s">
        <v>989</v>
      </c>
      <c r="H11" s="20">
        <v>10</v>
      </c>
      <c r="I11" s="20" t="s">
        <v>108</v>
      </c>
      <c r="J11" s="20">
        <v>26</v>
      </c>
      <c r="K11" s="20" t="s">
        <v>1554</v>
      </c>
      <c r="L11" s="66">
        <v>0.82950000000000002</v>
      </c>
      <c r="M11" s="67">
        <v>0.77719000000000005</v>
      </c>
      <c r="N11" s="68">
        <v>0.7771899625658989</v>
      </c>
      <c r="O11" s="67">
        <v>16618</v>
      </c>
      <c r="P11" s="68">
        <v>0</v>
      </c>
    </row>
    <row r="12" spans="1:16" ht="51" x14ac:dyDescent="0.25">
      <c r="A12" s="18"/>
      <c r="B12" s="20">
        <v>5003152</v>
      </c>
      <c r="C12" s="20" t="s">
        <v>2124</v>
      </c>
      <c r="D12" s="20">
        <v>3000545</v>
      </c>
      <c r="E12" s="20" t="s">
        <v>2114</v>
      </c>
      <c r="F12" s="20">
        <v>408</v>
      </c>
      <c r="G12" s="20" t="s">
        <v>989</v>
      </c>
      <c r="H12" s="20">
        <v>452</v>
      </c>
      <c r="I12" s="20" t="s">
        <v>217</v>
      </c>
      <c r="J12" s="20">
        <v>452</v>
      </c>
      <c r="K12" s="20" t="s">
        <v>358</v>
      </c>
      <c r="L12" s="66">
        <v>3.0000000000000001E-3</v>
      </c>
      <c r="M12" s="67">
        <v>2E-3</v>
      </c>
      <c r="N12" s="68">
        <v>1.0000000474974513E-3</v>
      </c>
      <c r="O12" s="67">
        <v>960</v>
      </c>
      <c r="P12" s="68">
        <v>945</v>
      </c>
    </row>
    <row r="13" spans="1:16" ht="51" x14ac:dyDescent="0.25">
      <c r="A13" s="18"/>
      <c r="B13" s="20">
        <v>5003152</v>
      </c>
      <c r="C13" s="20" t="s">
        <v>2124</v>
      </c>
      <c r="D13" s="20">
        <v>3000545</v>
      </c>
      <c r="E13" s="20" t="s">
        <v>2114</v>
      </c>
      <c r="F13" s="20">
        <v>408</v>
      </c>
      <c r="G13" s="20" t="s">
        <v>989</v>
      </c>
      <c r="H13" s="20">
        <v>456</v>
      </c>
      <c r="I13" s="20" t="s">
        <v>221</v>
      </c>
      <c r="J13" s="20">
        <v>456</v>
      </c>
      <c r="K13" s="20" t="s">
        <v>362</v>
      </c>
      <c r="L13" s="66">
        <v>1E-3</v>
      </c>
      <c r="M13" s="67">
        <v>1E-3</v>
      </c>
      <c r="N13" s="68">
        <v>8.0500001786276698E-4</v>
      </c>
      <c r="O13" s="67">
        <v>380</v>
      </c>
      <c r="P13" s="68">
        <v>192</v>
      </c>
    </row>
    <row r="14" spans="1:16" ht="51" x14ac:dyDescent="0.25">
      <c r="A14" s="18"/>
      <c r="B14" s="20">
        <v>5003154</v>
      </c>
      <c r="C14" s="20" t="s">
        <v>2118</v>
      </c>
      <c r="D14" s="20">
        <v>3000391</v>
      </c>
      <c r="E14" s="20" t="s">
        <v>2112</v>
      </c>
      <c r="F14" s="20">
        <v>240</v>
      </c>
      <c r="G14" s="20" t="s">
        <v>1435</v>
      </c>
      <c r="H14" s="20">
        <v>10</v>
      </c>
      <c r="I14" s="20" t="s">
        <v>108</v>
      </c>
      <c r="J14" s="20">
        <v>26</v>
      </c>
      <c r="K14" s="20" t="s">
        <v>1554</v>
      </c>
      <c r="L14" s="66">
        <v>1.3829600000000002</v>
      </c>
      <c r="M14" s="67">
        <v>0.88104499999999997</v>
      </c>
      <c r="N14" s="68">
        <v>0.80690257204696536</v>
      </c>
      <c r="O14" s="67">
        <v>1998</v>
      </c>
      <c r="P14" s="68">
        <v>0</v>
      </c>
    </row>
    <row r="15" spans="1:16" ht="51" x14ac:dyDescent="0.25">
      <c r="A15" s="18"/>
      <c r="B15" s="20">
        <v>5003155</v>
      </c>
      <c r="C15" s="20" t="s">
        <v>2119</v>
      </c>
      <c r="D15" s="20">
        <v>3000391</v>
      </c>
      <c r="E15" s="20" t="s">
        <v>2112</v>
      </c>
      <c r="F15" s="20">
        <v>240</v>
      </c>
      <c r="G15" s="20" t="s">
        <v>1435</v>
      </c>
      <c r="H15" s="20">
        <v>10</v>
      </c>
      <c r="I15" s="20" t="s">
        <v>108</v>
      </c>
      <c r="J15" s="20">
        <v>26</v>
      </c>
      <c r="K15" s="20" t="s">
        <v>1554</v>
      </c>
      <c r="L15" s="66">
        <v>0.59243999999999997</v>
      </c>
      <c r="M15" s="67">
        <v>4.6953000000000002E-2</v>
      </c>
      <c r="N15" s="68">
        <v>4.6952549542766064E-2</v>
      </c>
      <c r="O15" s="67">
        <v>324</v>
      </c>
      <c r="P15" s="68">
        <v>0</v>
      </c>
    </row>
    <row r="16" spans="1:16" ht="51" x14ac:dyDescent="0.25">
      <c r="A16" s="18"/>
      <c r="B16" s="20">
        <v>5003156</v>
      </c>
      <c r="C16" s="20" t="s">
        <v>2120</v>
      </c>
      <c r="D16" s="20">
        <v>3000391</v>
      </c>
      <c r="E16" s="20" t="s">
        <v>2112</v>
      </c>
      <c r="F16" s="20">
        <v>240</v>
      </c>
      <c r="G16" s="20" t="s">
        <v>1435</v>
      </c>
      <c r="H16" s="20">
        <v>10</v>
      </c>
      <c r="I16" s="20" t="s">
        <v>108</v>
      </c>
      <c r="J16" s="20">
        <v>26</v>
      </c>
      <c r="K16" s="20" t="s">
        <v>1554</v>
      </c>
      <c r="L16" s="66">
        <v>0.52886000000000011</v>
      </c>
      <c r="M16" s="67">
        <v>5.4132E-2</v>
      </c>
      <c r="N16" s="68">
        <v>5.4131596931256354E-2</v>
      </c>
      <c r="O16" s="67">
        <v>560</v>
      </c>
      <c r="P16" s="68">
        <v>0</v>
      </c>
    </row>
    <row r="17" spans="1:16" ht="63.75" x14ac:dyDescent="0.25">
      <c r="A17" s="18"/>
      <c r="B17" s="20">
        <v>5003158</v>
      </c>
      <c r="C17" s="20" t="s">
        <v>2121</v>
      </c>
      <c r="D17" s="20">
        <v>3000391</v>
      </c>
      <c r="E17" s="20" t="s">
        <v>2112</v>
      </c>
      <c r="F17" s="20">
        <v>86</v>
      </c>
      <c r="G17" s="20" t="s">
        <v>469</v>
      </c>
      <c r="H17" s="20">
        <v>10</v>
      </c>
      <c r="I17" s="20" t="s">
        <v>108</v>
      </c>
      <c r="J17" s="20">
        <v>26</v>
      </c>
      <c r="K17" s="20" t="s">
        <v>1554</v>
      </c>
      <c r="L17" s="66">
        <v>0.34200000000000003</v>
      </c>
      <c r="M17" s="67">
        <v>0.61380399999999991</v>
      </c>
      <c r="N17" s="68">
        <v>0.58923821337521076</v>
      </c>
      <c r="O17" s="67">
        <v>180</v>
      </c>
      <c r="P17" s="68">
        <v>180</v>
      </c>
    </row>
    <row r="18" spans="1:16" ht="51" x14ac:dyDescent="0.25">
      <c r="A18" s="18"/>
      <c r="B18" s="20">
        <v>5003160</v>
      </c>
      <c r="C18" s="20" t="s">
        <v>2122</v>
      </c>
      <c r="D18" s="20">
        <v>3000392</v>
      </c>
      <c r="E18" s="20" t="s">
        <v>2113</v>
      </c>
      <c r="F18" s="20">
        <v>408</v>
      </c>
      <c r="G18" s="20" t="s">
        <v>989</v>
      </c>
      <c r="H18" s="20">
        <v>10</v>
      </c>
      <c r="I18" s="20" t="s">
        <v>108</v>
      </c>
      <c r="J18" s="20">
        <v>26</v>
      </c>
      <c r="K18" s="20" t="s">
        <v>1554</v>
      </c>
      <c r="L18" s="66">
        <v>0.93506</v>
      </c>
      <c r="M18" s="67">
        <v>0.63343700000000003</v>
      </c>
      <c r="N18" s="68">
        <v>0.63143301568925381</v>
      </c>
      <c r="O18" s="67">
        <v>2560</v>
      </c>
      <c r="P18" s="68">
        <v>2560</v>
      </c>
    </row>
    <row r="19" spans="1:16" ht="51" x14ac:dyDescent="0.25">
      <c r="A19" s="18"/>
      <c r="B19" s="20">
        <v>5003160</v>
      </c>
      <c r="C19" s="20" t="s">
        <v>2122</v>
      </c>
      <c r="D19" s="20">
        <v>3000392</v>
      </c>
      <c r="E19" s="20" t="s">
        <v>2113</v>
      </c>
      <c r="F19" s="20">
        <v>408</v>
      </c>
      <c r="G19" s="20" t="s">
        <v>989</v>
      </c>
      <c r="H19" s="20">
        <v>452</v>
      </c>
      <c r="I19" s="20" t="s">
        <v>217</v>
      </c>
      <c r="J19" s="20">
        <v>452</v>
      </c>
      <c r="K19" s="20" t="s">
        <v>358</v>
      </c>
      <c r="L19" s="66">
        <v>4.5000000000000005E-3</v>
      </c>
      <c r="M19" s="67">
        <v>2E-3</v>
      </c>
      <c r="N19" s="68">
        <v>0</v>
      </c>
      <c r="O19" s="67">
        <v>2</v>
      </c>
      <c r="P19" s="68">
        <v>0</v>
      </c>
    </row>
    <row r="20" spans="1:16" ht="51" x14ac:dyDescent="0.25">
      <c r="A20" s="18"/>
      <c r="B20" s="20">
        <v>5003160</v>
      </c>
      <c r="C20" s="20" t="s">
        <v>2122</v>
      </c>
      <c r="D20" s="20">
        <v>3000392</v>
      </c>
      <c r="E20" s="20" t="s">
        <v>2113</v>
      </c>
      <c r="F20" s="20">
        <v>408</v>
      </c>
      <c r="G20" s="20" t="s">
        <v>989</v>
      </c>
      <c r="H20" s="20">
        <v>456</v>
      </c>
      <c r="I20" s="20" t="s">
        <v>221</v>
      </c>
      <c r="J20" s="20">
        <v>456</v>
      </c>
      <c r="K20" s="20" t="s">
        <v>362</v>
      </c>
      <c r="L20" s="66">
        <v>6.4999999999999997E-4</v>
      </c>
      <c r="M20" s="67">
        <v>6.4999999999999997E-4</v>
      </c>
      <c r="N20" s="68">
        <v>6.5000000176951289E-4</v>
      </c>
      <c r="O20" s="67">
        <v>380</v>
      </c>
      <c r="P20" s="68">
        <v>192</v>
      </c>
    </row>
    <row r="21" spans="1:16" ht="51" x14ac:dyDescent="0.25">
      <c r="A21" s="18"/>
      <c r="B21" s="20">
        <v>5003161</v>
      </c>
      <c r="C21" s="20" t="s">
        <v>2123</v>
      </c>
      <c r="D21" s="20">
        <v>3000392</v>
      </c>
      <c r="E21" s="20" t="s">
        <v>2113</v>
      </c>
      <c r="F21" s="20">
        <v>408</v>
      </c>
      <c r="G21" s="20" t="s">
        <v>989</v>
      </c>
      <c r="H21" s="20">
        <v>10</v>
      </c>
      <c r="I21" s="20" t="s">
        <v>108</v>
      </c>
      <c r="J21" s="20">
        <v>26</v>
      </c>
      <c r="K21" s="20" t="s">
        <v>1554</v>
      </c>
      <c r="L21" s="66">
        <v>0.2606</v>
      </c>
      <c r="M21" s="67">
        <v>1.993E-3</v>
      </c>
      <c r="N21" s="68">
        <v>1.9927099347114563E-3</v>
      </c>
      <c r="O21" s="67">
        <v>5118</v>
      </c>
      <c r="P21" s="68">
        <v>0</v>
      </c>
    </row>
    <row r="22" spans="1:16" ht="51" x14ac:dyDescent="0.25">
      <c r="A22" s="18"/>
      <c r="B22" s="20">
        <v>5003161</v>
      </c>
      <c r="C22" s="20" t="s">
        <v>2123</v>
      </c>
      <c r="D22" s="20">
        <v>3000392</v>
      </c>
      <c r="E22" s="20" t="s">
        <v>2113</v>
      </c>
      <c r="F22" s="20">
        <v>408</v>
      </c>
      <c r="G22" s="20" t="s">
        <v>989</v>
      </c>
      <c r="H22" s="20">
        <v>452</v>
      </c>
      <c r="I22" s="20" t="s">
        <v>217</v>
      </c>
      <c r="J22" s="20">
        <v>452</v>
      </c>
      <c r="K22" s="20" t="s">
        <v>358</v>
      </c>
      <c r="L22" s="66">
        <v>2E-3</v>
      </c>
      <c r="M22" s="67">
        <v>1E-3</v>
      </c>
      <c r="N22" s="68">
        <v>0</v>
      </c>
      <c r="O22" s="67">
        <v>2</v>
      </c>
      <c r="P22" s="68">
        <v>0</v>
      </c>
    </row>
    <row r="23" spans="1:16" ht="51" x14ac:dyDescent="0.25">
      <c r="A23" s="18"/>
      <c r="B23" s="20">
        <v>5003161</v>
      </c>
      <c r="C23" s="20" t="s">
        <v>2123</v>
      </c>
      <c r="D23" s="20">
        <v>3000392</v>
      </c>
      <c r="E23" s="20" t="s">
        <v>2113</v>
      </c>
      <c r="F23" s="20">
        <v>408</v>
      </c>
      <c r="G23" s="20" t="s">
        <v>989</v>
      </c>
      <c r="H23" s="20">
        <v>456</v>
      </c>
      <c r="I23" s="20" t="s">
        <v>221</v>
      </c>
      <c r="J23" s="20">
        <v>456</v>
      </c>
      <c r="K23" s="20" t="s">
        <v>362</v>
      </c>
      <c r="L23" s="66">
        <v>6.4999999999999997E-4</v>
      </c>
      <c r="M23" s="67">
        <v>6.4999999999999997E-4</v>
      </c>
      <c r="N23" s="68">
        <v>6.5000000176951289E-4</v>
      </c>
      <c r="O23" s="67">
        <v>380</v>
      </c>
      <c r="P23" s="68">
        <v>192</v>
      </c>
    </row>
    <row r="24" spans="1:16" ht="51" x14ac:dyDescent="0.25">
      <c r="A24" s="18"/>
      <c r="B24" s="20">
        <v>5004211</v>
      </c>
      <c r="C24" s="20" t="s">
        <v>2125</v>
      </c>
      <c r="D24" s="20">
        <v>3000545</v>
      </c>
      <c r="E24" s="20" t="s">
        <v>2114</v>
      </c>
      <c r="F24" s="20">
        <v>544</v>
      </c>
      <c r="G24" s="20" t="s">
        <v>1463</v>
      </c>
      <c r="H24" s="20">
        <v>10</v>
      </c>
      <c r="I24" s="20" t="s">
        <v>108</v>
      </c>
      <c r="J24" s="20">
        <v>26</v>
      </c>
      <c r="K24" s="20" t="s">
        <v>1554</v>
      </c>
      <c r="L24" s="66">
        <v>0.75517999999999996</v>
      </c>
      <c r="M24" s="67">
        <v>1.478458</v>
      </c>
      <c r="N24" s="68">
        <v>1.4784568180330098</v>
      </c>
      <c r="O24" s="67">
        <v>28</v>
      </c>
      <c r="P24" s="68">
        <v>14</v>
      </c>
    </row>
    <row r="25" spans="1:16" ht="51" x14ac:dyDescent="0.25">
      <c r="A25" s="18"/>
      <c r="B25" s="20">
        <v>5004213</v>
      </c>
      <c r="C25" s="20" t="s">
        <v>2126</v>
      </c>
      <c r="D25" s="20">
        <v>3000545</v>
      </c>
      <c r="E25" s="20" t="s">
        <v>2114</v>
      </c>
      <c r="F25" s="20">
        <v>236</v>
      </c>
      <c r="G25" s="20" t="s">
        <v>299</v>
      </c>
      <c r="H25" s="20">
        <v>10</v>
      </c>
      <c r="I25" s="20" t="s">
        <v>108</v>
      </c>
      <c r="J25" s="20">
        <v>26</v>
      </c>
      <c r="K25" s="20" t="s">
        <v>1554</v>
      </c>
      <c r="L25" s="66">
        <v>0.39135999999999999</v>
      </c>
      <c r="M25" s="67">
        <v>0.176285</v>
      </c>
      <c r="N25" s="68">
        <v>0.16201515309512615</v>
      </c>
      <c r="O25" s="67">
        <v>280</v>
      </c>
      <c r="P25" s="68">
        <v>0</v>
      </c>
    </row>
    <row r="26" spans="1:16" ht="51" x14ac:dyDescent="0.25">
      <c r="A26" s="18"/>
      <c r="B26" s="20">
        <v>5004213</v>
      </c>
      <c r="C26" s="20" t="s">
        <v>2126</v>
      </c>
      <c r="D26" s="20">
        <v>3000545</v>
      </c>
      <c r="E26" s="20" t="s">
        <v>2114</v>
      </c>
      <c r="F26" s="20">
        <v>236</v>
      </c>
      <c r="G26" s="20" t="s">
        <v>299</v>
      </c>
      <c r="H26" s="20">
        <v>452</v>
      </c>
      <c r="I26" s="20" t="s">
        <v>217</v>
      </c>
      <c r="J26" s="20">
        <v>452</v>
      </c>
      <c r="K26" s="20" t="s">
        <v>358</v>
      </c>
      <c r="L26" s="66">
        <v>6.0000000000000001E-3</v>
      </c>
      <c r="M26" s="67">
        <v>3.0000000000000001E-3</v>
      </c>
      <c r="N26" s="68">
        <v>1.0000000474974513E-3</v>
      </c>
      <c r="O26" s="67">
        <v>4</v>
      </c>
      <c r="P26" s="68">
        <v>4</v>
      </c>
    </row>
    <row r="27" spans="1:16" ht="51" x14ac:dyDescent="0.25">
      <c r="A27" s="18"/>
      <c r="B27" s="20">
        <v>5004213</v>
      </c>
      <c r="C27" s="20" t="s">
        <v>2126</v>
      </c>
      <c r="D27" s="20">
        <v>3000545</v>
      </c>
      <c r="E27" s="20" t="s">
        <v>2114</v>
      </c>
      <c r="F27" s="20">
        <v>236</v>
      </c>
      <c r="G27" s="20" t="s">
        <v>299</v>
      </c>
      <c r="H27" s="20">
        <v>456</v>
      </c>
      <c r="I27" s="20" t="s">
        <v>221</v>
      </c>
      <c r="J27" s="20">
        <v>456</v>
      </c>
      <c r="K27" s="20" t="s">
        <v>362</v>
      </c>
      <c r="L27" s="66">
        <v>3.5E-4</v>
      </c>
      <c r="M27" s="67">
        <v>3.5E-4</v>
      </c>
      <c r="N27" s="68">
        <v>3.499999875202775E-4</v>
      </c>
      <c r="O27" s="67">
        <v>4</v>
      </c>
      <c r="P27" s="68">
        <v>2</v>
      </c>
    </row>
    <row r="28" spans="1:16" ht="51" x14ac:dyDescent="0.25">
      <c r="A28" s="18"/>
      <c r="B28" s="20">
        <v>5004282</v>
      </c>
      <c r="C28" s="20" t="s">
        <v>2129</v>
      </c>
      <c r="D28" s="20">
        <v>3000567</v>
      </c>
      <c r="E28" s="20" t="s">
        <v>2116</v>
      </c>
      <c r="F28" s="20">
        <v>236</v>
      </c>
      <c r="G28" s="20" t="s">
        <v>299</v>
      </c>
      <c r="H28" s="20">
        <v>10</v>
      </c>
      <c r="I28" s="20" t="s">
        <v>108</v>
      </c>
      <c r="J28" s="20">
        <v>26</v>
      </c>
      <c r="K28" s="20" t="s">
        <v>1554</v>
      </c>
      <c r="L28" s="66">
        <v>0.509911</v>
      </c>
      <c r="M28" s="67">
        <v>1.9001510000000001</v>
      </c>
      <c r="N28" s="68">
        <v>1.8816404294921085</v>
      </c>
      <c r="O28" s="67">
        <v>715</v>
      </c>
      <c r="P28" s="68">
        <v>715</v>
      </c>
    </row>
    <row r="29" spans="1:16" ht="51" x14ac:dyDescent="0.25">
      <c r="A29" s="18"/>
      <c r="B29" s="20">
        <v>5004282</v>
      </c>
      <c r="C29" s="20" t="s">
        <v>2129</v>
      </c>
      <c r="D29" s="20">
        <v>3000567</v>
      </c>
      <c r="E29" s="20" t="s">
        <v>2116</v>
      </c>
      <c r="F29" s="20">
        <v>236</v>
      </c>
      <c r="G29" s="20" t="s">
        <v>299</v>
      </c>
      <c r="H29" s="20">
        <v>452</v>
      </c>
      <c r="I29" s="20" t="s">
        <v>217</v>
      </c>
      <c r="J29" s="20">
        <v>452</v>
      </c>
      <c r="K29" s="20" t="s">
        <v>358</v>
      </c>
      <c r="L29" s="66">
        <v>2E-3</v>
      </c>
      <c r="M29" s="67">
        <v>1E-3</v>
      </c>
      <c r="N29" s="68">
        <v>0</v>
      </c>
      <c r="O29" s="67">
        <v>2</v>
      </c>
      <c r="P29" s="68">
        <v>0</v>
      </c>
    </row>
    <row r="30" spans="1:16" ht="51.75" thickBot="1" x14ac:dyDescent="0.3">
      <c r="A30" s="25"/>
      <c r="B30" s="27">
        <v>5004282</v>
      </c>
      <c r="C30" s="27" t="s">
        <v>2129</v>
      </c>
      <c r="D30" s="27">
        <v>3000567</v>
      </c>
      <c r="E30" s="27" t="s">
        <v>2116</v>
      </c>
      <c r="F30" s="27">
        <v>236</v>
      </c>
      <c r="G30" s="27" t="s">
        <v>299</v>
      </c>
      <c r="H30" s="27">
        <v>456</v>
      </c>
      <c r="I30" s="27" t="s">
        <v>221</v>
      </c>
      <c r="J30" s="27">
        <v>456</v>
      </c>
      <c r="K30" s="27" t="s">
        <v>362</v>
      </c>
      <c r="L30" s="69">
        <v>1.1999999999999999E-3</v>
      </c>
      <c r="M30" s="70">
        <v>1.2000000000000001E-3</v>
      </c>
      <c r="N30" s="71">
        <v>1.1336700263200328E-3</v>
      </c>
      <c r="O30" s="70">
        <v>5</v>
      </c>
      <c r="P30" s="71">
        <v>2.5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108</v>
      </c>
      <c r="B1" s="48" t="s">
        <v>232</v>
      </c>
      <c r="C1" s="47" t="s">
        <v>67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2134</v>
      </c>
      <c r="L2" s="1" t="s">
        <v>2145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872.67892599999982</v>
      </c>
      <c r="E6" s="15">
        <f ca="1">SUM(E7:OFFSET(E7,50,0))</f>
        <v>1790.7674289999995</v>
      </c>
      <c r="F6" s="15">
        <f ca="1">SUM(F7:OFFSET(F7,50,0))</f>
        <v>1245.1699189370943</v>
      </c>
      <c r="G6" s="15">
        <f ca="1">SUM(G7:OFFSET(G7,50,0))</f>
        <v>279.07033975249158</v>
      </c>
      <c r="H6" s="15">
        <f ca="1">SUM(H7:OFFSET(H7,50,0))</f>
        <v>966.0995791846027</v>
      </c>
      <c r="I6" s="16">
        <f ca="1">IFERROR(G6/E6,0)</f>
        <v>0.15583840493923326</v>
      </c>
      <c r="J6" s="17">
        <f ca="1">IFERROR(SUM(G6,H6)/E6,0)</f>
        <v>0.69532754436594935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9.2209389999999996</v>
      </c>
      <c r="E7" s="22">
        <v>39.001368999999983</v>
      </c>
      <c r="F7" s="22">
        <f t="shared" ref="F7:F31" si="0">SUM(G7,H7)</f>
        <v>29.018998513405677</v>
      </c>
      <c r="G7" s="22">
        <v>3.2240920190815814</v>
      </c>
      <c r="H7" s="22">
        <v>25.794906494324096</v>
      </c>
      <c r="I7" s="23">
        <f t="shared" ref="I7:I31" si="1">IFERROR(G7/E7,0)</f>
        <v>8.2666124337368335E-2</v>
      </c>
      <c r="J7" s="24">
        <f t="shared" ref="J7:J31" si="2">IFERROR(SUM(G7,H7)/E7,0)</f>
        <v>0.74405076686938065</v>
      </c>
      <c r="K7" s="5"/>
      <c r="L7" t="s">
        <v>252</v>
      </c>
      <c r="M7" s="6">
        <v>22.121284812135855</v>
      </c>
      <c r="N7" s="72">
        <v>0.88811204256298171</v>
      </c>
    </row>
    <row r="8" spans="1:14" x14ac:dyDescent="0.25">
      <c r="A8" s="18"/>
      <c r="B8" s="51">
        <v>2</v>
      </c>
      <c r="C8" s="20" t="s">
        <v>245</v>
      </c>
      <c r="D8" s="21">
        <v>9.2585509999999989</v>
      </c>
      <c r="E8" s="22">
        <v>68.890782000000002</v>
      </c>
      <c r="F8" s="22">
        <f t="shared" si="0"/>
        <v>48.181615853158291</v>
      </c>
      <c r="G8" s="22">
        <v>7.1585934163886122</v>
      </c>
      <c r="H8" s="22">
        <v>41.023022436769679</v>
      </c>
      <c r="I8" s="23">
        <f t="shared" si="1"/>
        <v>0.10391221014719519</v>
      </c>
      <c r="J8" s="24">
        <f t="shared" si="2"/>
        <v>0.69939133298208589</v>
      </c>
      <c r="K8" s="5"/>
      <c r="L8" t="s">
        <v>268</v>
      </c>
      <c r="M8" s="6">
        <v>57.875565676746191</v>
      </c>
      <c r="N8" s="72">
        <v>0.85726681388176829</v>
      </c>
    </row>
    <row r="9" spans="1:14" x14ac:dyDescent="0.25">
      <c r="A9" s="18"/>
      <c r="B9" s="51">
        <v>3</v>
      </c>
      <c r="C9" s="20" t="s">
        <v>246</v>
      </c>
      <c r="D9" s="21">
        <v>9.0364529999999998</v>
      </c>
      <c r="E9" s="22">
        <v>66.870897000000014</v>
      </c>
      <c r="F9" s="22">
        <f t="shared" si="0"/>
        <v>31.570779248140752</v>
      </c>
      <c r="G9" s="22">
        <v>6.7811201405711472</v>
      </c>
      <c r="H9" s="22">
        <v>24.789659107569605</v>
      </c>
      <c r="I9" s="23">
        <f t="shared" si="1"/>
        <v>0.1014061489345828</v>
      </c>
      <c r="J9" s="24">
        <f t="shared" si="2"/>
        <v>0.4721153844869278</v>
      </c>
      <c r="K9" s="5"/>
      <c r="L9" t="s">
        <v>260</v>
      </c>
      <c r="M9" s="6">
        <v>16.266593058826402</v>
      </c>
      <c r="N9" s="72">
        <v>0.84351819924642046</v>
      </c>
    </row>
    <row r="10" spans="1:14" x14ac:dyDescent="0.25">
      <c r="A10" s="18"/>
      <c r="B10" s="51">
        <v>4</v>
      </c>
      <c r="C10" s="20" t="s">
        <v>247</v>
      </c>
      <c r="D10" s="21">
        <v>31.679084999999997</v>
      </c>
      <c r="E10" s="22">
        <v>112.33785100000001</v>
      </c>
      <c r="F10" s="22">
        <f t="shared" si="0"/>
        <v>65.448104780957834</v>
      </c>
      <c r="G10" s="22">
        <v>29.032746658060205</v>
      </c>
      <c r="H10" s="22">
        <v>36.415358122897622</v>
      </c>
      <c r="I10" s="23">
        <f t="shared" si="1"/>
        <v>0.25844135702809734</v>
      </c>
      <c r="J10" s="24">
        <f t="shared" si="2"/>
        <v>0.58260064794151911</v>
      </c>
      <c r="K10" s="5"/>
      <c r="L10" t="s">
        <v>255</v>
      </c>
      <c r="M10" s="6">
        <v>50.13826391485054</v>
      </c>
      <c r="N10" s="72">
        <v>0.83370932057023084</v>
      </c>
    </row>
    <row r="11" spans="1:14" x14ac:dyDescent="0.25">
      <c r="A11" s="18"/>
      <c r="B11" s="51">
        <v>5</v>
      </c>
      <c r="C11" s="20" t="s">
        <v>248</v>
      </c>
      <c r="D11" s="21">
        <v>28.333386000000004</v>
      </c>
      <c r="E11" s="22">
        <v>86.070440999999988</v>
      </c>
      <c r="F11" s="22">
        <f t="shared" si="0"/>
        <v>59.945390651759226</v>
      </c>
      <c r="G11" s="22">
        <v>10.067677359445952</v>
      </c>
      <c r="H11" s="22">
        <v>49.877713292313274</v>
      </c>
      <c r="I11" s="23">
        <f t="shared" si="1"/>
        <v>0.11697020768658491</v>
      </c>
      <c r="J11" s="24">
        <f t="shared" si="2"/>
        <v>0.69646896141451431</v>
      </c>
      <c r="K11" s="5"/>
      <c r="L11" t="s">
        <v>267</v>
      </c>
      <c r="M11" s="6">
        <v>10.265072086709552</v>
      </c>
      <c r="N11" s="72">
        <v>0.82926543082961468</v>
      </c>
    </row>
    <row r="12" spans="1:14" x14ac:dyDescent="0.25">
      <c r="A12" s="18"/>
      <c r="B12" s="51">
        <v>6</v>
      </c>
      <c r="C12" s="20" t="s">
        <v>249</v>
      </c>
      <c r="D12" s="21">
        <v>8.9058890000000002</v>
      </c>
      <c r="E12" s="22">
        <v>97.867728000000014</v>
      </c>
      <c r="F12" s="22">
        <f t="shared" si="0"/>
        <v>53.183559670642282</v>
      </c>
      <c r="G12" s="22">
        <v>10.507089624174114</v>
      </c>
      <c r="H12" s="22">
        <v>42.676470046468168</v>
      </c>
      <c r="I12" s="23">
        <f t="shared" si="1"/>
        <v>0.10736010571507405</v>
      </c>
      <c r="J12" s="24">
        <f t="shared" si="2"/>
        <v>0.54342284997810797</v>
      </c>
      <c r="K12" s="5"/>
      <c r="L12" t="s">
        <v>251</v>
      </c>
      <c r="M12" s="6">
        <v>119.2868650550999</v>
      </c>
      <c r="N12" s="72">
        <v>0.80929639883421589</v>
      </c>
    </row>
    <row r="13" spans="1:14" x14ac:dyDescent="0.25">
      <c r="A13" s="18"/>
      <c r="B13" s="51">
        <v>7</v>
      </c>
      <c r="C13" s="20" t="s">
        <v>250</v>
      </c>
      <c r="D13" s="21">
        <v>24.235424000000002</v>
      </c>
      <c r="E13" s="22">
        <v>29.872237000000002</v>
      </c>
      <c r="F13" s="22">
        <f t="shared" si="0"/>
        <v>20.422801587788854</v>
      </c>
      <c r="G13" s="22">
        <v>3.2297510805074126</v>
      </c>
      <c r="H13" s="22">
        <v>17.193050507281441</v>
      </c>
      <c r="I13" s="23">
        <f t="shared" si="1"/>
        <v>0.10811882218621298</v>
      </c>
      <c r="J13" s="24">
        <f t="shared" si="2"/>
        <v>0.68367165096436711</v>
      </c>
      <c r="K13" s="5"/>
      <c r="L13" t="s">
        <v>263</v>
      </c>
      <c r="M13" s="6">
        <v>96.454060747422091</v>
      </c>
      <c r="N13" s="72">
        <v>0.80284795969523393</v>
      </c>
    </row>
    <row r="14" spans="1:14" x14ac:dyDescent="0.25">
      <c r="A14" s="18"/>
      <c r="B14" s="51">
        <v>8</v>
      </c>
      <c r="C14" s="20" t="s">
        <v>251</v>
      </c>
      <c r="D14" s="21">
        <v>70.080635999999942</v>
      </c>
      <c r="E14" s="22">
        <v>147.39576899999992</v>
      </c>
      <c r="F14" s="22">
        <f t="shared" si="0"/>
        <v>119.2868650550999</v>
      </c>
      <c r="G14" s="22">
        <v>24.563252308327314</v>
      </c>
      <c r="H14" s="22">
        <v>94.723612746772588</v>
      </c>
      <c r="I14" s="23">
        <f t="shared" si="1"/>
        <v>0.16664828627697806</v>
      </c>
      <c r="J14" s="24">
        <f t="shared" si="2"/>
        <v>0.80929639883421589</v>
      </c>
      <c r="K14" s="5"/>
      <c r="L14" t="s">
        <v>259</v>
      </c>
      <c r="M14" s="6">
        <v>44.645824118284509</v>
      </c>
      <c r="N14" s="72">
        <v>0.8025901750050134</v>
      </c>
    </row>
    <row r="15" spans="1:14" x14ac:dyDescent="0.25">
      <c r="A15" s="18"/>
      <c r="B15" s="51">
        <v>9</v>
      </c>
      <c r="C15" s="20" t="s">
        <v>252</v>
      </c>
      <c r="D15" s="21">
        <v>4.0370809999999997</v>
      </c>
      <c r="E15" s="22">
        <v>24.908213999999997</v>
      </c>
      <c r="F15" s="22">
        <f t="shared" si="0"/>
        <v>22.121284812135855</v>
      </c>
      <c r="G15" s="22">
        <v>4.2015897954115644</v>
      </c>
      <c r="H15" s="22">
        <v>17.91969501672429</v>
      </c>
      <c r="I15" s="23">
        <f t="shared" si="1"/>
        <v>0.16868290096638663</v>
      </c>
      <c r="J15" s="24">
        <f t="shared" si="2"/>
        <v>0.88811204256298171</v>
      </c>
      <c r="K15" s="5"/>
      <c r="L15" t="s">
        <v>253</v>
      </c>
      <c r="M15" s="6">
        <v>27.577219750696063</v>
      </c>
      <c r="N15" s="72">
        <v>0.79519491652253116</v>
      </c>
    </row>
    <row r="16" spans="1:14" x14ac:dyDescent="0.25">
      <c r="A16" s="18"/>
      <c r="B16" s="51">
        <v>10</v>
      </c>
      <c r="C16" s="20" t="s">
        <v>253</v>
      </c>
      <c r="D16" s="21">
        <v>0.28129599999999999</v>
      </c>
      <c r="E16" s="22">
        <v>34.679823999999989</v>
      </c>
      <c r="F16" s="22">
        <f t="shared" si="0"/>
        <v>27.577219750696063</v>
      </c>
      <c r="G16" s="22">
        <v>1.483559948881358</v>
      </c>
      <c r="H16" s="22">
        <v>26.093659801814706</v>
      </c>
      <c r="I16" s="23">
        <f t="shared" si="1"/>
        <v>4.2778762339778842E-2</v>
      </c>
      <c r="J16" s="24">
        <f t="shared" si="2"/>
        <v>0.79519491652253116</v>
      </c>
      <c r="K16" s="5"/>
      <c r="L16" t="s">
        <v>256</v>
      </c>
      <c r="M16" s="6">
        <v>64.839902626321418</v>
      </c>
      <c r="N16" s="72">
        <v>0.75456600253456618</v>
      </c>
    </row>
    <row r="17" spans="1:14" x14ac:dyDescent="0.25">
      <c r="A17" s="18"/>
      <c r="B17" s="51">
        <v>11</v>
      </c>
      <c r="C17" s="20" t="s">
        <v>254</v>
      </c>
      <c r="D17" s="21">
        <v>17.226387000000006</v>
      </c>
      <c r="E17" s="22">
        <v>74.08147299999996</v>
      </c>
      <c r="F17" s="22">
        <f t="shared" si="0"/>
        <v>36.203559356751441</v>
      </c>
      <c r="G17" s="22">
        <v>8.2293854888703208</v>
      </c>
      <c r="H17" s="22">
        <v>27.97417386788112</v>
      </c>
      <c r="I17" s="23">
        <f t="shared" si="1"/>
        <v>0.11108560825822572</v>
      </c>
      <c r="J17" s="24">
        <f t="shared" si="2"/>
        <v>0.48869923734847254</v>
      </c>
      <c r="K17" s="5"/>
      <c r="L17" t="s">
        <v>244</v>
      </c>
      <c r="M17" s="6">
        <v>29.018998513405677</v>
      </c>
      <c r="N17" s="72">
        <v>0.74405076686938065</v>
      </c>
    </row>
    <row r="18" spans="1:14" x14ac:dyDescent="0.25">
      <c r="A18" s="18"/>
      <c r="B18" s="51">
        <v>12</v>
      </c>
      <c r="C18" s="20" t="s">
        <v>255</v>
      </c>
      <c r="D18" s="21">
        <v>4.699806999999999</v>
      </c>
      <c r="E18" s="22">
        <v>60.138782999999989</v>
      </c>
      <c r="F18" s="22">
        <f t="shared" si="0"/>
        <v>50.13826391485054</v>
      </c>
      <c r="G18" s="22">
        <v>10.662703597889049</v>
      </c>
      <c r="H18" s="22">
        <v>39.475560316961491</v>
      </c>
      <c r="I18" s="23">
        <f t="shared" si="1"/>
        <v>0.17730161912137549</v>
      </c>
      <c r="J18" s="24">
        <f t="shared" si="2"/>
        <v>0.83370932057023084</v>
      </c>
      <c r="K18" s="5"/>
      <c r="L18" t="s">
        <v>258</v>
      </c>
      <c r="M18" s="6">
        <v>185.46133896163934</v>
      </c>
      <c r="N18" s="72">
        <v>0.7069798391231813</v>
      </c>
    </row>
    <row r="19" spans="1:14" x14ac:dyDescent="0.25">
      <c r="A19" s="18"/>
      <c r="B19" s="51">
        <v>13</v>
      </c>
      <c r="C19" s="20" t="s">
        <v>256</v>
      </c>
      <c r="D19" s="21">
        <v>23.370011000000002</v>
      </c>
      <c r="E19" s="22">
        <v>85.930060999999995</v>
      </c>
      <c r="F19" s="22">
        <f t="shared" si="0"/>
        <v>64.839902626321418</v>
      </c>
      <c r="G19" s="22">
        <v>13.83894547924865</v>
      </c>
      <c r="H19" s="22">
        <v>51.000957147072768</v>
      </c>
      <c r="I19" s="23">
        <f t="shared" si="1"/>
        <v>0.16104894280534318</v>
      </c>
      <c r="J19" s="24">
        <f t="shared" si="2"/>
        <v>0.75456600253456618</v>
      </c>
      <c r="K19" s="5"/>
      <c r="L19" t="s">
        <v>245</v>
      </c>
      <c r="M19" s="6">
        <v>48.181615853158291</v>
      </c>
      <c r="N19" s="72">
        <v>0.69939133298208589</v>
      </c>
    </row>
    <row r="20" spans="1:14" x14ac:dyDescent="0.25">
      <c r="A20" s="18"/>
      <c r="B20" s="51">
        <v>14</v>
      </c>
      <c r="C20" s="20" t="s">
        <v>257</v>
      </c>
      <c r="D20" s="21">
        <v>31.709848000000001</v>
      </c>
      <c r="E20" s="22">
        <v>97.811215999999902</v>
      </c>
      <c r="F20" s="22">
        <f t="shared" si="0"/>
        <v>66.459784637777602</v>
      </c>
      <c r="G20" s="22">
        <v>19.979973045199586</v>
      </c>
      <c r="H20" s="22">
        <v>46.479811592578024</v>
      </c>
      <c r="I20" s="23">
        <f t="shared" si="1"/>
        <v>0.20427077652525663</v>
      </c>
      <c r="J20" s="24">
        <f t="shared" si="2"/>
        <v>0.67946997650839625</v>
      </c>
      <c r="K20" s="5"/>
      <c r="L20" t="s">
        <v>248</v>
      </c>
      <c r="M20" s="6">
        <v>59.945390651759226</v>
      </c>
      <c r="N20" s="72">
        <v>0.69646896141451431</v>
      </c>
    </row>
    <row r="21" spans="1:14" x14ac:dyDescent="0.25">
      <c r="A21" s="18"/>
      <c r="B21" s="51">
        <v>15</v>
      </c>
      <c r="C21" s="20" t="s">
        <v>258</v>
      </c>
      <c r="D21" s="21">
        <v>316.67010100000005</v>
      </c>
      <c r="E21" s="22">
        <v>262.32903499999992</v>
      </c>
      <c r="F21" s="22">
        <f t="shared" si="0"/>
        <v>185.46133896163934</v>
      </c>
      <c r="G21" s="22">
        <v>41.126100284513086</v>
      </c>
      <c r="H21" s="22">
        <v>144.33523867712626</v>
      </c>
      <c r="I21" s="23">
        <f t="shared" si="1"/>
        <v>0.15677296371144392</v>
      </c>
      <c r="J21" s="24">
        <f t="shared" si="2"/>
        <v>0.7069798391231813</v>
      </c>
      <c r="K21" s="5"/>
      <c r="L21" t="s">
        <v>250</v>
      </c>
      <c r="M21" s="6">
        <v>20.422801587788854</v>
      </c>
      <c r="N21" s="72">
        <v>0.68367165096436711</v>
      </c>
    </row>
    <row r="22" spans="1:14" x14ac:dyDescent="0.25">
      <c r="A22" s="18"/>
      <c r="B22" s="51">
        <v>16</v>
      </c>
      <c r="C22" s="20" t="s">
        <v>259</v>
      </c>
      <c r="D22" s="21">
        <v>148.925197</v>
      </c>
      <c r="E22" s="22">
        <v>55.627175000000001</v>
      </c>
      <c r="F22" s="22">
        <f t="shared" si="0"/>
        <v>44.645824118284509</v>
      </c>
      <c r="G22" s="22">
        <v>8.6422852791729383</v>
      </c>
      <c r="H22" s="22">
        <v>36.00353883911157</v>
      </c>
      <c r="I22" s="23">
        <f t="shared" si="1"/>
        <v>0.1553608515832943</v>
      </c>
      <c r="J22" s="24">
        <f t="shared" si="2"/>
        <v>0.8025901750050134</v>
      </c>
      <c r="K22" s="5"/>
      <c r="L22" t="s">
        <v>257</v>
      </c>
      <c r="M22" s="6">
        <v>66.459784637777602</v>
      </c>
      <c r="N22" s="72">
        <v>0.67946997650839625</v>
      </c>
    </row>
    <row r="23" spans="1:14" x14ac:dyDescent="0.25">
      <c r="A23" s="18"/>
      <c r="B23" s="51">
        <v>17</v>
      </c>
      <c r="C23" s="20" t="s">
        <v>260</v>
      </c>
      <c r="D23" s="21">
        <v>2.6461600000000001</v>
      </c>
      <c r="E23" s="22">
        <v>19.284222999999997</v>
      </c>
      <c r="F23" s="22">
        <f t="shared" si="0"/>
        <v>16.266593058826402</v>
      </c>
      <c r="G23" s="22">
        <v>2.323845273553161</v>
      </c>
      <c r="H23" s="22">
        <v>13.942747785273241</v>
      </c>
      <c r="I23" s="23">
        <f t="shared" si="1"/>
        <v>0.12050499901153193</v>
      </c>
      <c r="J23" s="24">
        <f t="shared" si="2"/>
        <v>0.84351819924642046</v>
      </c>
      <c r="K23" s="5"/>
      <c r="L23" t="s">
        <v>262</v>
      </c>
      <c r="M23" s="6">
        <v>18.3897597817122</v>
      </c>
      <c r="N23" s="72">
        <v>0.63651125326833935</v>
      </c>
    </row>
    <row r="24" spans="1:14" x14ac:dyDescent="0.25">
      <c r="A24" s="18"/>
      <c r="B24" s="51">
        <v>18</v>
      </c>
      <c r="C24" s="20" t="s">
        <v>261</v>
      </c>
      <c r="D24" s="21">
        <v>1.6358979999999999</v>
      </c>
      <c r="E24" s="22">
        <v>7.6279389999999978</v>
      </c>
      <c r="F24" s="22">
        <f t="shared" si="0"/>
        <v>3.7824539517936842</v>
      </c>
      <c r="G24" s="22">
        <v>4.2472521075978875E-2</v>
      </c>
      <c r="H24" s="22">
        <v>3.7399814307177053</v>
      </c>
      <c r="I24" s="23">
        <f t="shared" si="1"/>
        <v>5.5680205460451231E-3</v>
      </c>
      <c r="J24" s="24">
        <f t="shared" si="2"/>
        <v>0.49586840584248054</v>
      </c>
      <c r="K24" s="5"/>
      <c r="L24" t="s">
        <v>265</v>
      </c>
      <c r="M24" s="6">
        <v>45.41133962822002</v>
      </c>
      <c r="N24" s="72">
        <v>0.6330937113638464</v>
      </c>
    </row>
    <row r="25" spans="1:14" x14ac:dyDescent="0.25">
      <c r="A25" s="18"/>
      <c r="B25" s="51">
        <v>19</v>
      </c>
      <c r="C25" s="20" t="s">
        <v>262</v>
      </c>
      <c r="D25" s="21">
        <v>1.982593</v>
      </c>
      <c r="E25" s="22">
        <v>28.891492</v>
      </c>
      <c r="F25" s="22">
        <f t="shared" si="0"/>
        <v>18.3897597817122</v>
      </c>
      <c r="G25" s="22">
        <v>2.2759442196693271</v>
      </c>
      <c r="H25" s="22">
        <v>16.113815562042873</v>
      </c>
      <c r="I25" s="23">
        <f t="shared" si="1"/>
        <v>7.8775586240728834E-2</v>
      </c>
      <c r="J25" s="24">
        <f t="shared" si="2"/>
        <v>0.63651125326833935</v>
      </c>
      <c r="K25" s="5"/>
      <c r="L25" t="s">
        <v>264</v>
      </c>
      <c r="M25" s="6">
        <v>66.761735188058864</v>
      </c>
      <c r="N25" s="72">
        <v>0.60716969824722122</v>
      </c>
    </row>
    <row r="26" spans="1:14" x14ac:dyDescent="0.25">
      <c r="A26" s="18"/>
      <c r="B26" s="51">
        <v>20</v>
      </c>
      <c r="C26" s="20" t="s">
        <v>263</v>
      </c>
      <c r="D26" s="21">
        <v>31.608637999999996</v>
      </c>
      <c r="E26" s="22">
        <v>120.13988400000001</v>
      </c>
      <c r="F26" s="22">
        <f t="shared" si="0"/>
        <v>96.454060747422091</v>
      </c>
      <c r="G26" s="22">
        <v>27.627810786842019</v>
      </c>
      <c r="H26" s="22">
        <v>68.826249960580071</v>
      </c>
      <c r="I26" s="23">
        <f t="shared" si="1"/>
        <v>0.22996368788604804</v>
      </c>
      <c r="J26" s="24">
        <f t="shared" si="2"/>
        <v>0.80284795969523393</v>
      </c>
      <c r="K26" s="5"/>
      <c r="L26" t="s">
        <v>247</v>
      </c>
      <c r="M26" s="6">
        <v>65.448104780957834</v>
      </c>
      <c r="N26" s="72">
        <v>0.58260064794151911</v>
      </c>
    </row>
    <row r="27" spans="1:14" x14ac:dyDescent="0.25">
      <c r="A27" s="18"/>
      <c r="B27" s="51">
        <v>21</v>
      </c>
      <c r="C27" s="20" t="s">
        <v>264</v>
      </c>
      <c r="D27" s="21">
        <v>28.255515999999997</v>
      </c>
      <c r="E27" s="22">
        <v>109.95564399999998</v>
      </c>
      <c r="F27" s="22">
        <f t="shared" si="0"/>
        <v>66.761735188058864</v>
      </c>
      <c r="G27" s="22">
        <v>8.9929322634125128</v>
      </c>
      <c r="H27" s="22">
        <v>57.768802924646351</v>
      </c>
      <c r="I27" s="23">
        <f t="shared" si="1"/>
        <v>8.1786909123214402E-2</v>
      </c>
      <c r="J27" s="24">
        <f t="shared" si="2"/>
        <v>0.60716969824722122</v>
      </c>
      <c r="K27" s="5"/>
      <c r="L27" t="s">
        <v>266</v>
      </c>
      <c r="M27" s="6">
        <v>5.458045278195641</v>
      </c>
      <c r="N27" s="72">
        <v>0.57843423435311725</v>
      </c>
    </row>
    <row r="28" spans="1:14" x14ac:dyDescent="0.25">
      <c r="A28" s="18"/>
      <c r="B28" s="51">
        <v>22</v>
      </c>
      <c r="C28" s="20" t="s">
        <v>265</v>
      </c>
      <c r="D28" s="21">
        <v>9.163549999999999</v>
      </c>
      <c r="E28" s="22">
        <v>71.729253999999997</v>
      </c>
      <c r="F28" s="22">
        <f t="shared" si="0"/>
        <v>45.41133962822002</v>
      </c>
      <c r="G28" s="22">
        <v>7.9228051550453529</v>
      </c>
      <c r="H28" s="22">
        <v>37.488534473174667</v>
      </c>
      <c r="I28" s="23">
        <f t="shared" si="1"/>
        <v>0.11045430857325456</v>
      </c>
      <c r="J28" s="24">
        <f t="shared" si="2"/>
        <v>0.6330937113638464</v>
      </c>
      <c r="K28" s="5"/>
      <c r="L28" t="s">
        <v>249</v>
      </c>
      <c r="M28" s="6">
        <v>53.183559670642282</v>
      </c>
      <c r="N28" s="72">
        <v>0.54342284997810797</v>
      </c>
    </row>
    <row r="29" spans="1:14" x14ac:dyDescent="0.25">
      <c r="A29" s="18"/>
      <c r="B29" s="51">
        <v>23</v>
      </c>
      <c r="C29" s="20" t="s">
        <v>266</v>
      </c>
      <c r="D29" s="21">
        <v>0</v>
      </c>
      <c r="E29" s="22">
        <v>9.4358959999999996</v>
      </c>
      <c r="F29" s="22">
        <f t="shared" si="0"/>
        <v>5.458045278195641</v>
      </c>
      <c r="G29" s="22">
        <v>0.23156895459396765</v>
      </c>
      <c r="H29" s="22">
        <v>5.2264763236016734</v>
      </c>
      <c r="I29" s="23">
        <f t="shared" si="1"/>
        <v>2.4541278813794434E-2</v>
      </c>
      <c r="J29" s="24">
        <f t="shared" si="2"/>
        <v>0.57843423435311725</v>
      </c>
      <c r="K29" s="5"/>
      <c r="L29" t="s">
        <v>261</v>
      </c>
      <c r="M29" s="6">
        <v>3.7824539517936842</v>
      </c>
      <c r="N29" s="72">
        <v>0.49586840584248054</v>
      </c>
    </row>
    <row r="30" spans="1:14" x14ac:dyDescent="0.25">
      <c r="A30" s="18"/>
      <c r="B30" s="51">
        <v>24</v>
      </c>
      <c r="C30" s="20" t="s">
        <v>267</v>
      </c>
      <c r="D30" s="21">
        <v>7.9557890000000002</v>
      </c>
      <c r="E30" s="22">
        <v>12.378511999999995</v>
      </c>
      <c r="F30" s="22">
        <f t="shared" si="0"/>
        <v>10.265072086709552</v>
      </c>
      <c r="G30" s="22">
        <v>2.0243821511976421</v>
      </c>
      <c r="H30" s="22">
        <v>8.2406899355119094</v>
      </c>
      <c r="I30" s="23">
        <f t="shared" si="1"/>
        <v>0.16354002413195082</v>
      </c>
      <c r="J30" s="24">
        <f t="shared" si="2"/>
        <v>0.82926543082961468</v>
      </c>
      <c r="K30" s="5"/>
      <c r="L30" t="s">
        <v>254</v>
      </c>
      <c r="M30" s="6">
        <v>36.203559356751441</v>
      </c>
      <c r="N30" s="72">
        <v>0.48869923734847254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51.760690999999994</v>
      </c>
      <c r="E31" s="29">
        <v>67.51173</v>
      </c>
      <c r="F31" s="29">
        <f t="shared" si="0"/>
        <v>57.875565676746191</v>
      </c>
      <c r="G31" s="29">
        <v>24.899712901358726</v>
      </c>
      <c r="H31" s="29">
        <v>32.975852775387466</v>
      </c>
      <c r="I31" s="30">
        <f t="shared" si="1"/>
        <v>0.36882054276136494</v>
      </c>
      <c r="J31" s="31">
        <f t="shared" si="2"/>
        <v>0.85726681388176829</v>
      </c>
      <c r="K31" s="5"/>
      <c r="L31" t="s">
        <v>246</v>
      </c>
      <c r="M31" s="6">
        <v>31.570779248140752</v>
      </c>
      <c r="N31" s="72">
        <v>0.4721153844869278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workbookViewId="0">
      <selection activeCell="F22" sqref="F22:K2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17</v>
      </c>
      <c r="B1" s="47" t="s">
        <v>232</v>
      </c>
      <c r="C1" s="47" t="s">
        <v>14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497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265.01292899999999</v>
      </c>
      <c r="G6" s="15">
        <v>320.05521900000002</v>
      </c>
      <c r="H6" s="15">
        <v>301.62284947185356</v>
      </c>
      <c r="I6" s="15">
        <v>109.65755721925733</v>
      </c>
      <c r="J6" s="15">
        <v>191.96529225259627</v>
      </c>
      <c r="K6" s="16">
        <v>0.34262074388875163</v>
      </c>
      <c r="L6" s="17">
        <v>0.94240878312893128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260.26801200000011</v>
      </c>
      <c r="G7" s="36">
        <f ca="1">SUM(G8:OFFSET(G6,MATCH("PROYECTOS",$A$8:$A$50,0),0))</f>
        <v>300.51992300000012</v>
      </c>
      <c r="H7" s="36">
        <f ca="1">SUM(H8:OFFSET(H6,MATCH("PROYECTOS",$A$8:$A$50,0),0))</f>
        <v>292.29687741784539</v>
      </c>
      <c r="I7" s="36">
        <f ca="1">SUM(I8:OFFSET(I6,MATCH("PROYECTOS",$A$8:$A$50,0),0))</f>
        <v>108.91778316618502</v>
      </c>
      <c r="J7" s="36">
        <f ca="1">SUM(J8:OFFSET(J6,MATCH("PROYECTOS",$A$8:$A$50,0),0))</f>
        <v>183.37909425166043</v>
      </c>
      <c r="K7" s="37">
        <f ca="1">IFERROR(I7/G7,0)</f>
        <v>0.36243115624046324</v>
      </c>
      <c r="L7" s="38">
        <f ca="1">IFERROR(SUM(I7,J7)/G7,0)</f>
        <v>0.97263726976878451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19.586804999999998</v>
      </c>
      <c r="G8" s="22">
        <v>23.088940999999991</v>
      </c>
      <c r="H8" s="22">
        <f t="shared" ref="H8:H17" si="0">SUM(I8,J8)</f>
        <v>22.6913939742082</v>
      </c>
      <c r="I8" s="22">
        <v>8.3314979904924105</v>
      </c>
      <c r="J8" s="22">
        <v>14.35989598371579</v>
      </c>
      <c r="K8" s="23">
        <f t="shared" ref="K8:K18" si="1">IFERROR(I8/G8,0)</f>
        <v>0.36084366062923429</v>
      </c>
      <c r="L8" s="24">
        <f t="shared" ref="L8:L18" si="2">IFERROR(SUM(I8,J8)/G8,0)</f>
        <v>0.98278192898531846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3043977</v>
      </c>
      <c r="C9" s="20" t="s">
        <v>498</v>
      </c>
      <c r="D9" s="60">
        <v>56</v>
      </c>
      <c r="E9" s="20" t="s">
        <v>300</v>
      </c>
      <c r="F9" s="21">
        <v>19.526168000000002</v>
      </c>
      <c r="G9" s="22">
        <v>20.598839000000002</v>
      </c>
      <c r="H9" s="22">
        <f t="shared" si="0"/>
        <v>20.346647902346376</v>
      </c>
      <c r="I9" s="22">
        <v>8.069472275111254</v>
      </c>
      <c r="J9" s="22">
        <v>12.27717562723512</v>
      </c>
      <c r="K9" s="23">
        <f t="shared" si="1"/>
        <v>0.39174403349194842</v>
      </c>
      <c r="L9" s="24">
        <f t="shared" si="2"/>
        <v>0.98775702370149965</v>
      </c>
      <c r="M9" s="61">
        <v>7169</v>
      </c>
      <c r="N9" s="22">
        <v>10068</v>
      </c>
      <c r="O9" s="24">
        <f t="shared" ref="O9:O17" si="3">IFERROR(N9/M9,".")</f>
        <v>1.4043799693123169</v>
      </c>
    </row>
    <row r="10" spans="1:15" ht="51" x14ac:dyDescent="0.25">
      <c r="A10" s="18"/>
      <c r="B10" s="20">
        <v>3043978</v>
      </c>
      <c r="C10" s="20" t="s">
        <v>499</v>
      </c>
      <c r="D10" s="60">
        <v>236</v>
      </c>
      <c r="E10" s="20" t="s">
        <v>299</v>
      </c>
      <c r="F10" s="21">
        <v>4.4870620000000008</v>
      </c>
      <c r="G10" s="22">
        <v>5.2339959999999977</v>
      </c>
      <c r="H10" s="22">
        <f t="shared" si="0"/>
        <v>5.2181796857706804</v>
      </c>
      <c r="I10" s="22">
        <v>2.3609302237904424</v>
      </c>
      <c r="J10" s="22">
        <v>2.8572494619802375</v>
      </c>
      <c r="K10" s="23">
        <f t="shared" si="1"/>
        <v>0.45107604663634504</v>
      </c>
      <c r="L10" s="24">
        <f t="shared" si="2"/>
        <v>0.99697815698955117</v>
      </c>
      <c r="M10" s="61">
        <v>158</v>
      </c>
      <c r="N10" s="22">
        <v>185</v>
      </c>
      <c r="O10" s="24">
        <f t="shared" si="3"/>
        <v>1.1708860759493671</v>
      </c>
    </row>
    <row r="11" spans="1:15" ht="51" x14ac:dyDescent="0.25">
      <c r="A11" s="18"/>
      <c r="B11" s="20">
        <v>3043979</v>
      </c>
      <c r="C11" s="20" t="s">
        <v>500</v>
      </c>
      <c r="D11" s="60">
        <v>215</v>
      </c>
      <c r="E11" s="20" t="s">
        <v>297</v>
      </c>
      <c r="F11" s="21">
        <v>6.5264549999999977</v>
      </c>
      <c r="G11" s="22">
        <v>6.6366040000000002</v>
      </c>
      <c r="H11" s="22">
        <f t="shared" si="0"/>
        <v>6.4817755264885974</v>
      </c>
      <c r="I11" s="22">
        <v>2.9978023039552522</v>
      </c>
      <c r="J11" s="22">
        <v>3.4839732225333453</v>
      </c>
      <c r="K11" s="23">
        <f t="shared" si="1"/>
        <v>0.45170727437636055</v>
      </c>
      <c r="L11" s="24">
        <f t="shared" si="2"/>
        <v>0.97667052704795965</v>
      </c>
      <c r="M11" s="61">
        <v>30</v>
      </c>
      <c r="N11" s="22">
        <v>54</v>
      </c>
      <c r="O11" s="24">
        <f t="shared" si="3"/>
        <v>1.8</v>
      </c>
    </row>
    <row r="12" spans="1:15" ht="63.75" x14ac:dyDescent="0.25">
      <c r="A12" s="18"/>
      <c r="B12" s="20">
        <v>3043980</v>
      </c>
      <c r="C12" s="20" t="s">
        <v>501</v>
      </c>
      <c r="D12" s="60">
        <v>88</v>
      </c>
      <c r="E12" s="20" t="s">
        <v>471</v>
      </c>
      <c r="F12" s="21">
        <v>6.5704779999999969</v>
      </c>
      <c r="G12" s="22">
        <v>11.557164999999998</v>
      </c>
      <c r="H12" s="22">
        <f t="shared" si="0"/>
        <v>11.485238423379556</v>
      </c>
      <c r="I12" s="22">
        <v>3.8047252987832305</v>
      </c>
      <c r="J12" s="22">
        <v>7.6805131245963265</v>
      </c>
      <c r="K12" s="23">
        <f t="shared" si="1"/>
        <v>0.32920922205257358</v>
      </c>
      <c r="L12" s="24">
        <f t="shared" si="2"/>
        <v>0.99377645152418936</v>
      </c>
      <c r="M12" s="61">
        <v>370528</v>
      </c>
      <c r="N12" s="22">
        <v>272297</v>
      </c>
      <c r="O12" s="24">
        <f t="shared" si="3"/>
        <v>0.73488913118576737</v>
      </c>
    </row>
    <row r="13" spans="1:15" ht="63.75" x14ac:dyDescent="0.25">
      <c r="A13" s="18"/>
      <c r="B13" s="20">
        <v>3043981</v>
      </c>
      <c r="C13" s="20" t="s">
        <v>502</v>
      </c>
      <c r="D13" s="60">
        <v>255</v>
      </c>
      <c r="E13" s="20" t="s">
        <v>472</v>
      </c>
      <c r="F13" s="21">
        <v>51.133942000000026</v>
      </c>
      <c r="G13" s="22">
        <v>56.72438400000005</v>
      </c>
      <c r="H13" s="22">
        <f t="shared" si="0"/>
        <v>55.830502089114702</v>
      </c>
      <c r="I13" s="22">
        <v>22.710915712576298</v>
      </c>
      <c r="J13" s="22">
        <v>33.119586376538408</v>
      </c>
      <c r="K13" s="23">
        <f t="shared" si="1"/>
        <v>0.40037306905926523</v>
      </c>
      <c r="L13" s="24">
        <f t="shared" si="2"/>
        <v>0.9842416638515572</v>
      </c>
      <c r="M13" s="61">
        <v>243785</v>
      </c>
      <c r="N13" s="22">
        <v>213519</v>
      </c>
      <c r="O13" s="24">
        <f t="shared" si="3"/>
        <v>0.87584962159279689</v>
      </c>
    </row>
    <row r="14" spans="1:15" ht="25.5" x14ac:dyDescent="0.25">
      <c r="A14" s="18"/>
      <c r="B14" s="20">
        <v>3043982</v>
      </c>
      <c r="C14" s="20" t="s">
        <v>503</v>
      </c>
      <c r="D14" s="60">
        <v>334</v>
      </c>
      <c r="E14" s="20" t="s">
        <v>507</v>
      </c>
      <c r="F14" s="21">
        <v>16.600026000000007</v>
      </c>
      <c r="G14" s="22">
        <v>19.701743000000015</v>
      </c>
      <c r="H14" s="22">
        <f t="shared" si="0"/>
        <v>19.247880613585906</v>
      </c>
      <c r="I14" s="22">
        <v>7.1382198996222286</v>
      </c>
      <c r="J14" s="22">
        <v>12.109660713963676</v>
      </c>
      <c r="K14" s="23">
        <f t="shared" si="1"/>
        <v>0.36231413127367579</v>
      </c>
      <c r="L14" s="24">
        <f t="shared" si="2"/>
        <v>0.97696333840035832</v>
      </c>
      <c r="M14" s="61">
        <v>94437</v>
      </c>
      <c r="N14" s="22">
        <v>94563</v>
      </c>
      <c r="O14" s="24">
        <f t="shared" si="3"/>
        <v>1.0013342228152102</v>
      </c>
    </row>
    <row r="15" spans="1:15" ht="25.5" x14ac:dyDescent="0.25">
      <c r="A15" s="18"/>
      <c r="B15" s="20">
        <v>3043983</v>
      </c>
      <c r="C15" s="20" t="s">
        <v>504</v>
      </c>
      <c r="D15" s="60">
        <v>394</v>
      </c>
      <c r="E15" s="20" t="s">
        <v>467</v>
      </c>
      <c r="F15" s="21">
        <v>93.418069000000045</v>
      </c>
      <c r="G15" s="22">
        <v>92.700288000000029</v>
      </c>
      <c r="H15" s="22">
        <f t="shared" si="0"/>
        <v>88.764051281987918</v>
      </c>
      <c r="I15" s="22">
        <v>30.429944654199549</v>
      </c>
      <c r="J15" s="22">
        <v>58.334106627788373</v>
      </c>
      <c r="K15" s="23">
        <f t="shared" si="1"/>
        <v>0.32826159778704828</v>
      </c>
      <c r="L15" s="24">
        <f t="shared" si="2"/>
        <v>0.95753803140274918</v>
      </c>
      <c r="M15" s="61">
        <v>34906</v>
      </c>
      <c r="N15" s="22">
        <v>33459</v>
      </c>
      <c r="O15" s="24">
        <f t="shared" si="3"/>
        <v>0.9585458087434825</v>
      </c>
    </row>
    <row r="16" spans="1:15" ht="25.5" x14ac:dyDescent="0.25">
      <c r="A16" s="18"/>
      <c r="B16" s="20">
        <v>3043984</v>
      </c>
      <c r="C16" s="20" t="s">
        <v>505</v>
      </c>
      <c r="D16" s="60">
        <v>394</v>
      </c>
      <c r="E16" s="20" t="s">
        <v>467</v>
      </c>
      <c r="F16" s="21">
        <v>35.691112000000011</v>
      </c>
      <c r="G16" s="22">
        <v>56.06344900000002</v>
      </c>
      <c r="H16" s="22">
        <f t="shared" si="0"/>
        <v>54.367577587139351</v>
      </c>
      <c r="I16" s="22">
        <v>19.530826708763946</v>
      </c>
      <c r="J16" s="22">
        <v>34.836750878375405</v>
      </c>
      <c r="K16" s="23">
        <f t="shared" si="1"/>
        <v>0.34837005316536873</v>
      </c>
      <c r="L16" s="24">
        <f t="shared" si="2"/>
        <v>0.96975085473495093</v>
      </c>
      <c r="M16" s="61">
        <v>8178</v>
      </c>
      <c r="N16" s="22">
        <v>8136</v>
      </c>
      <c r="O16" s="24">
        <f t="shared" si="3"/>
        <v>0.9948642699926632</v>
      </c>
    </row>
    <row r="17" spans="1:15" ht="25.5" x14ac:dyDescent="0.25">
      <c r="A17" s="18"/>
      <c r="B17" s="20">
        <v>3044119</v>
      </c>
      <c r="C17" s="20" t="s">
        <v>506</v>
      </c>
      <c r="D17" s="60">
        <v>19</v>
      </c>
      <c r="E17" s="20" t="s">
        <v>298</v>
      </c>
      <c r="F17" s="21">
        <v>6.7278950000000037</v>
      </c>
      <c r="G17" s="22">
        <v>8.214514000000003</v>
      </c>
      <c r="H17" s="22">
        <f t="shared" si="0"/>
        <v>7.8636303338241422</v>
      </c>
      <c r="I17" s="22">
        <v>3.5434480988903871</v>
      </c>
      <c r="J17" s="22">
        <v>4.3201822349337551</v>
      </c>
      <c r="K17" s="23">
        <f t="shared" si="1"/>
        <v>0.43136430212309407</v>
      </c>
      <c r="L17" s="24">
        <f t="shared" si="2"/>
        <v>0.95728491470391786</v>
      </c>
      <c r="M17" s="61">
        <v>362</v>
      </c>
      <c r="N17" s="22">
        <v>253</v>
      </c>
      <c r="O17" s="24">
        <f t="shared" si="3"/>
        <v>0.69889502762430944</v>
      </c>
    </row>
    <row r="18" spans="1:15" ht="15.75" thickBot="1" x14ac:dyDescent="0.3">
      <c r="A18" s="39" t="s">
        <v>306</v>
      </c>
      <c r="B18" s="41"/>
      <c r="C18" s="41"/>
      <c r="D18" s="58"/>
      <c r="E18" s="41"/>
      <c r="F18" s="42">
        <f ca="1">OFFSET(F18,-MATCH("PROYECTOS",$A$8:$A$50,0)-1,0)-(OFFSET(F18,-MATCH("PROYECTOS",$A$8:$A$50,0),0))</f>
        <v>4.744916999999873</v>
      </c>
      <c r="G18" s="43">
        <f t="shared" ref="G18:J18" ca="1" si="4">OFFSET(G18,-MATCH("PROYECTOS",$A$8:$A$50,0)-1,0)-(OFFSET(G18,-MATCH("PROYECTOS",$A$8:$A$50,0),0))</f>
        <v>19.535295999999903</v>
      </c>
      <c r="H18" s="43">
        <f t="shared" ca="1" si="4"/>
        <v>9.3259720540081616</v>
      </c>
      <c r="I18" s="43">
        <f t="shared" ca="1" si="4"/>
        <v>0.73977405307230981</v>
      </c>
      <c r="J18" s="43">
        <f t="shared" ca="1" si="4"/>
        <v>8.5861980009358376</v>
      </c>
      <c r="K18" s="44">
        <f t="shared" ca="1" si="1"/>
        <v>3.786858684262135E-2</v>
      </c>
      <c r="L18" s="45">
        <f t="shared" ca="1" si="2"/>
        <v>0.47739087516299694</v>
      </c>
      <c r="M18" s="59"/>
      <c r="N18" s="43"/>
      <c r="O18" s="45"/>
    </row>
    <row r="19" spans="1:15" ht="15.75" thickBot="1" x14ac:dyDescent="0.3"/>
    <row r="20" spans="1:15" ht="15.75" thickBot="1" x14ac:dyDescent="0.3">
      <c r="A20" s="87" t="s">
        <v>377</v>
      </c>
      <c r="B20" s="88"/>
      <c r="C20" s="88"/>
      <c r="D20" s="88"/>
      <c r="E20" s="88"/>
      <c r="F20" s="89"/>
    </row>
    <row r="21" spans="1:15" ht="15.75" thickBot="1" x14ac:dyDescent="0.3">
      <c r="A21" s="2" t="s">
        <v>521</v>
      </c>
    </row>
    <row r="22" spans="1:15" ht="45" customHeight="1" x14ac:dyDescent="0.25">
      <c r="A22" s="80" t="s">
        <v>379</v>
      </c>
      <c r="B22" s="81"/>
      <c r="C22" s="81"/>
      <c r="D22" s="81"/>
      <c r="E22" s="81"/>
      <c r="F22" s="103" t="s">
        <v>380</v>
      </c>
      <c r="G22" s="7"/>
      <c r="H22" s="7"/>
      <c r="I22" s="7"/>
      <c r="J22" s="7"/>
      <c r="K22" s="7"/>
    </row>
    <row r="23" spans="1:15" ht="15.75" thickBot="1" x14ac:dyDescent="0.3">
      <c r="A23" s="101"/>
      <c r="B23" s="102"/>
      <c r="C23" s="102"/>
      <c r="D23" s="102"/>
      <c r="E23" s="102"/>
      <c r="F23" s="104"/>
      <c r="G23" s="8"/>
      <c r="H23" s="8"/>
      <c r="I23" s="8"/>
      <c r="J23" s="8"/>
      <c r="K23" s="8"/>
    </row>
  </sheetData>
  <mergeCells count="16">
    <mergeCell ref="A22:E23"/>
    <mergeCell ref="F22:F23"/>
    <mergeCell ref="A3:E3"/>
    <mergeCell ref="F3:L3"/>
    <mergeCell ref="M3:O3"/>
    <mergeCell ref="I4:J4"/>
    <mergeCell ref="K4:L4"/>
    <mergeCell ref="A20:F20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7" sqref="A17:J1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108</v>
      </c>
      <c r="B1" s="53" t="s">
        <v>232</v>
      </c>
      <c r="C1" s="47" t="s">
        <v>67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2135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872.67892599999982</v>
      </c>
      <c r="E6" s="15">
        <v>1790.7674289999995</v>
      </c>
      <c r="F6" s="15">
        <v>1245.1699189370943</v>
      </c>
      <c r="G6" s="15">
        <v>279.07033975249158</v>
      </c>
      <c r="H6" s="15">
        <v>966.0995791846027</v>
      </c>
      <c r="I6" s="16">
        <v>0.15583840493923326</v>
      </c>
      <c r="J6" s="17">
        <v>0.69532754436594935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582.77067199999988</v>
      </c>
      <c r="E7" s="36">
        <f ca="1">SUM(E8:OFFSET(E6,MATCH("GOBIERNOS REGIONALES",$A$8:$A$50,0),0))</f>
        <v>8.8328050000000005</v>
      </c>
      <c r="F7" s="36">
        <f ca="1">SUM(F8:OFFSET(F6,MATCH("GOBIERNOS REGIONALES",$A$8:$A$50,0),0))</f>
        <v>8.6474381727166474</v>
      </c>
      <c r="G7" s="36">
        <f ca="1">SUM(G8:OFFSET(G6,MATCH("GOBIERNOS REGIONALES",$A$8:$A$50,0),0))</f>
        <v>3.5097408660221845</v>
      </c>
      <c r="H7" s="36">
        <f ca="1">SUM(H8:OFFSET(H6,MATCH("GOBIERNOS REGIONALES",$A$8:$A$50,0),0))</f>
        <v>5.1376973066944629</v>
      </c>
      <c r="I7" s="37">
        <f ca="1">IFERROR(G7/E7,0)</f>
        <v>0.39735292084702245</v>
      </c>
      <c r="J7" s="38">
        <f ca="1">IFERROR(SUM(G7,H7)/E7,0)</f>
        <v>0.9790138209455147</v>
      </c>
      <c r="K7" s="5"/>
    </row>
    <row r="8" spans="1:11" ht="25.5" x14ac:dyDescent="0.25">
      <c r="A8" s="18"/>
      <c r="B8" s="19">
        <v>37</v>
      </c>
      <c r="C8" s="20" t="s">
        <v>122</v>
      </c>
      <c r="D8" s="21">
        <v>582.77067199999988</v>
      </c>
      <c r="E8" s="22">
        <v>8.8328050000000005</v>
      </c>
      <c r="F8" s="22">
        <f t="shared" ref="F8:F18" si="0">SUM(G8,H8)</f>
        <v>8.6474381727166474</v>
      </c>
      <c r="G8" s="22">
        <v>3.5097408660221845</v>
      </c>
      <c r="H8" s="22">
        <v>5.1376973066944629</v>
      </c>
      <c r="I8" s="23">
        <f t="shared" ref="I8:I18" si="1">IFERROR(G8/E8,0)</f>
        <v>0.39735292084702245</v>
      </c>
      <c r="J8" s="24">
        <f t="shared" ref="J8:J18" si="2">IFERROR(SUM(G8,H8)/E8,0)</f>
        <v>0.9790138209455147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24.474176999999997</v>
      </c>
      <c r="E9" s="36">
        <f ca="1">SUM(E10:OFFSET(E8,(MATCH("GOBIERNOS LOCALES",$A$8:$A$50,0)-MATCH("GOBIERNOS REGIONALES",$A$8:$A$50,0)),0))</f>
        <v>54.956362000000006</v>
      </c>
      <c r="F9" s="36">
        <f ca="1">SUM(F10:OFFSET(F8,(MATCH("GOBIERNOS LOCALES",$A$8:$A$50,0)-MATCH("GOBIERNOS REGIONALES",$A$8:$A$50,0)),0))</f>
        <v>50.719565131788841</v>
      </c>
      <c r="G9" s="36">
        <f ca="1">SUM(G10:OFFSET(G8,(MATCH("GOBIERNOS LOCALES",$A$8:$A$50,0)-MATCH("GOBIERNOS REGIONALES",$A$8:$A$50,0)),0))</f>
        <v>20.694137564481935</v>
      </c>
      <c r="H9" s="36">
        <f ca="1">SUM(H10:OFFSET(H8,(MATCH("GOBIERNOS LOCALES",$A$8:$A$50,0)-MATCH("GOBIERNOS REGIONALES",$A$8:$A$50,0)),0))</f>
        <v>30.025427567306906</v>
      </c>
      <c r="I9" s="37">
        <f t="shared" ca="1" si="1"/>
        <v>0.37655581285533296</v>
      </c>
      <c r="J9" s="38">
        <f t="shared" ca="1" si="2"/>
        <v>0.92290616201612541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1.3242419999999999</v>
      </c>
      <c r="F10" s="22">
        <f t="shared" si="0"/>
        <v>1.2776481271721423</v>
      </c>
      <c r="G10" s="22">
        <v>0</v>
      </c>
      <c r="H10" s="22">
        <v>1.2776481271721423</v>
      </c>
      <c r="I10" s="23">
        <f t="shared" si="1"/>
        <v>0</v>
      </c>
      <c r="J10" s="24">
        <f t="shared" si="2"/>
        <v>0.96481468430403383</v>
      </c>
      <c r="K10" s="5"/>
    </row>
    <row r="11" spans="1:11" x14ac:dyDescent="0.25">
      <c r="A11" s="18"/>
      <c r="B11" s="19">
        <v>444</v>
      </c>
      <c r="C11" s="20" t="s">
        <v>209</v>
      </c>
      <c r="D11" s="21">
        <v>5.8884419999999995</v>
      </c>
      <c r="E11" s="22">
        <v>7.1911280000000009</v>
      </c>
      <c r="F11" s="22">
        <f t="shared" si="0"/>
        <v>6.9248988438630477</v>
      </c>
      <c r="G11" s="22">
        <v>2.4199046603171155</v>
      </c>
      <c r="H11" s="22">
        <v>4.5049941835459322</v>
      </c>
      <c r="I11" s="23">
        <f t="shared" si="1"/>
        <v>0.33651252770318024</v>
      </c>
      <c r="J11" s="24">
        <f t="shared" si="2"/>
        <v>0.96297810911765813</v>
      </c>
      <c r="K11" s="5"/>
    </row>
    <row r="12" spans="1:11" x14ac:dyDescent="0.25">
      <c r="A12" s="18"/>
      <c r="B12" s="19">
        <v>452</v>
      </c>
      <c r="C12" s="20" t="s">
        <v>217</v>
      </c>
      <c r="D12" s="21">
        <v>0</v>
      </c>
      <c r="E12" s="22">
        <v>13.593444000000002</v>
      </c>
      <c r="F12" s="22">
        <f t="shared" si="0"/>
        <v>11.919821123214206</v>
      </c>
      <c r="G12" s="22">
        <v>5.1030897093005478</v>
      </c>
      <c r="H12" s="22">
        <v>6.8167314139136579</v>
      </c>
      <c r="I12" s="23">
        <f t="shared" si="1"/>
        <v>0.375408153320126</v>
      </c>
      <c r="J12" s="24">
        <f t="shared" si="2"/>
        <v>0.87688014334073128</v>
      </c>
      <c r="K12" s="5"/>
    </row>
    <row r="13" spans="1:11" x14ac:dyDescent="0.25">
      <c r="A13" s="18"/>
      <c r="B13" s="19">
        <v>453</v>
      </c>
      <c r="C13" s="20" t="s">
        <v>218</v>
      </c>
      <c r="D13" s="21">
        <v>2.1770110000000003</v>
      </c>
      <c r="E13" s="22">
        <v>3.2386999999999999E-2</v>
      </c>
      <c r="F13" s="22">
        <f t="shared" si="0"/>
        <v>3.2386049628257751E-2</v>
      </c>
      <c r="G13" s="22">
        <v>3.2386049628257751E-2</v>
      </c>
      <c r="H13" s="22">
        <v>0</v>
      </c>
      <c r="I13" s="23">
        <f t="shared" si="1"/>
        <v>0.99997065576489808</v>
      </c>
      <c r="J13" s="24">
        <f t="shared" si="2"/>
        <v>0.99997065576489808</v>
      </c>
      <c r="K13" s="5"/>
    </row>
    <row r="14" spans="1:11" x14ac:dyDescent="0.25">
      <c r="A14" s="18"/>
      <c r="B14" s="19">
        <v>454</v>
      </c>
      <c r="C14" s="20" t="s">
        <v>219</v>
      </c>
      <c r="D14" s="21">
        <v>2.4087239999999999</v>
      </c>
      <c r="E14" s="22">
        <v>13.727323999999999</v>
      </c>
      <c r="F14" s="22">
        <f t="shared" si="0"/>
        <v>11.81701538420748</v>
      </c>
      <c r="G14" s="22">
        <v>0.63579509474220686</v>
      </c>
      <c r="H14" s="22">
        <v>11.181220289465273</v>
      </c>
      <c r="I14" s="23">
        <f t="shared" si="1"/>
        <v>4.6316025959772411E-2</v>
      </c>
      <c r="J14" s="24">
        <f t="shared" si="2"/>
        <v>0.86083896498745716</v>
      </c>
      <c r="K14" s="5"/>
    </row>
    <row r="15" spans="1:11" x14ac:dyDescent="0.25">
      <c r="A15" s="18"/>
      <c r="B15" s="19">
        <v>457</v>
      </c>
      <c r="C15" s="20" t="s">
        <v>222</v>
      </c>
      <c r="D15" s="21">
        <v>0</v>
      </c>
      <c r="E15" s="22">
        <v>0.21441199999999999</v>
      </c>
      <c r="F15" s="22">
        <f t="shared" si="0"/>
        <v>6.3120439648628235E-2</v>
      </c>
      <c r="G15" s="22">
        <v>0</v>
      </c>
      <c r="H15" s="22">
        <v>6.3120439648628235E-2</v>
      </c>
      <c r="I15" s="23">
        <f t="shared" si="1"/>
        <v>0</v>
      </c>
      <c r="J15" s="24">
        <f t="shared" si="2"/>
        <v>0.29438855870300279</v>
      </c>
      <c r="K15" s="5"/>
    </row>
    <row r="16" spans="1:11" x14ac:dyDescent="0.25">
      <c r="A16" s="18"/>
      <c r="B16" s="19">
        <v>461</v>
      </c>
      <c r="C16" s="20" t="s">
        <v>226</v>
      </c>
      <c r="D16" s="21">
        <v>0</v>
      </c>
      <c r="E16" s="22">
        <v>0.33920299999999998</v>
      </c>
      <c r="F16" s="22">
        <f t="shared" si="0"/>
        <v>0.1900445818901062</v>
      </c>
      <c r="G16" s="22">
        <v>0</v>
      </c>
      <c r="H16" s="22">
        <v>0.1900445818901062</v>
      </c>
      <c r="I16" s="23">
        <f t="shared" si="1"/>
        <v>0</v>
      </c>
      <c r="J16" s="24">
        <f t="shared" si="2"/>
        <v>0.56026798669264777</v>
      </c>
      <c r="K16" s="5"/>
    </row>
    <row r="17" spans="1:11" x14ac:dyDescent="0.25">
      <c r="A17" s="18"/>
      <c r="B17" s="19">
        <v>462</v>
      </c>
      <c r="C17" s="20" t="s">
        <v>227</v>
      </c>
      <c r="D17" s="21">
        <v>14</v>
      </c>
      <c r="E17" s="22">
        <v>18.534222</v>
      </c>
      <c r="F17" s="22">
        <f t="shared" si="0"/>
        <v>18.494630582164973</v>
      </c>
      <c r="G17" s="22">
        <v>12.502962050493807</v>
      </c>
      <c r="H17" s="22">
        <v>5.9916685316711664</v>
      </c>
      <c r="I17" s="23">
        <f t="shared" si="1"/>
        <v>0.67458790827550286</v>
      </c>
      <c r="J17" s="24">
        <f t="shared" si="2"/>
        <v>0.99786387484540617</v>
      </c>
      <c r="K17" s="5"/>
    </row>
    <row r="18" spans="1:11" ht="15.75" thickBot="1" x14ac:dyDescent="0.3">
      <c r="A18" s="39" t="s">
        <v>231</v>
      </c>
      <c r="B18" s="40"/>
      <c r="C18" s="41"/>
      <c r="D18" s="42">
        <v>265.43407700000034</v>
      </c>
      <c r="E18" s="43">
        <v>1726.9782620000049</v>
      </c>
      <c r="F18" s="43">
        <f t="shared" si="0"/>
        <v>1185.8029156325888</v>
      </c>
      <c r="G18" s="43">
        <v>254.86646132198746</v>
      </c>
      <c r="H18" s="43">
        <v>930.93645431060122</v>
      </c>
      <c r="I18" s="44">
        <f t="shared" si="1"/>
        <v>0.14757942640622929</v>
      </c>
      <c r="J18" s="45">
        <f t="shared" si="2"/>
        <v>0.68663453485472159</v>
      </c>
      <c r="K18" s="5"/>
    </row>
    <row r="19" spans="1:11" x14ac:dyDescent="0.25">
      <c r="D19" s="6"/>
      <c r="E19" s="6"/>
      <c r="F19" s="6"/>
      <c r="G19" s="6"/>
      <c r="H19" s="6"/>
      <c r="I19" s="5"/>
      <c r="J19" s="5"/>
      <c r="K1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workbookViewId="0">
      <selection activeCell="F14" sqref="F14:K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108</v>
      </c>
      <c r="B1" s="47" t="s">
        <v>232</v>
      </c>
      <c r="C1" s="47" t="s">
        <v>67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2136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872.67892599999982</v>
      </c>
      <c r="G6" s="15">
        <v>1790.7674289999995</v>
      </c>
      <c r="H6" s="15">
        <v>1245.1699189370943</v>
      </c>
      <c r="I6" s="15">
        <v>279.07033975249158</v>
      </c>
      <c r="J6" s="15">
        <v>966.0995791846027</v>
      </c>
      <c r="K6" s="16">
        <v>0.15583840493923326</v>
      </c>
      <c r="L6" s="17">
        <v>0.69532754436594935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307.86311700000005</v>
      </c>
      <c r="G7" s="36">
        <f ca="1">SUM(G8:OFFSET(G6,MATCH("PROYECTOS",$A$8:$A$50,0),0))</f>
        <v>7.388688000000001</v>
      </c>
      <c r="H7" s="36">
        <f ca="1">SUM(H8:OFFSET(H6,MATCH("PROYECTOS",$A$8:$A$50,0),0))</f>
        <v>7.2494222188834101</v>
      </c>
      <c r="I7" s="36">
        <f ca="1">SUM(I8:OFFSET(I6,MATCH("PROYECTOS",$A$8:$A$50,0),0))</f>
        <v>3.4239796036854386</v>
      </c>
      <c r="J7" s="36">
        <f ca="1">SUM(J8:OFFSET(J6,MATCH("PROYECTOS",$A$8:$A$50,0),0))</f>
        <v>3.8254426151979715</v>
      </c>
      <c r="K7" s="37">
        <f ca="1">IFERROR(I7/G7,0)</f>
        <v>0.46340833496900102</v>
      </c>
      <c r="L7" s="38">
        <f ca="1">IFERROR(SUM(I7,J7)/G7,0)</f>
        <v>0.98115148709532862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306.19663200000002</v>
      </c>
      <c r="G8" s="22">
        <v>6.4466340000000013</v>
      </c>
      <c r="H8" s="22">
        <f t="shared" ref="H8:H9" si="0">SUM(I8,J8)</f>
        <v>6.371903755934909</v>
      </c>
      <c r="I8" s="22">
        <v>3.037983302725479</v>
      </c>
      <c r="J8" s="22">
        <v>3.33392045320943</v>
      </c>
      <c r="K8" s="23">
        <f t="shared" ref="K8:K10" si="1">IFERROR(I8/G8,0)</f>
        <v>0.47125109052654118</v>
      </c>
      <c r="L8" s="24">
        <f t="shared" ref="L8:L10" si="2">IFERROR(SUM(I8,J8)/G8,0)</f>
        <v>0.988407866172472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3000410</v>
      </c>
      <c r="C9" s="20" t="s">
        <v>2137</v>
      </c>
      <c r="D9" s="60">
        <v>571</v>
      </c>
      <c r="E9" s="20" t="s">
        <v>2138</v>
      </c>
      <c r="F9" s="21">
        <v>1.6664849999999998</v>
      </c>
      <c r="G9" s="22">
        <v>0.94205399999999995</v>
      </c>
      <c r="H9" s="22">
        <f t="shared" si="0"/>
        <v>0.87751846294850111</v>
      </c>
      <c r="I9" s="22">
        <v>0.38599630095995963</v>
      </c>
      <c r="J9" s="22">
        <v>0.49152216198854148</v>
      </c>
      <c r="K9" s="23">
        <f t="shared" si="1"/>
        <v>0.40973903933315886</v>
      </c>
      <c r="L9" s="24">
        <f t="shared" si="2"/>
        <v>0.93149486435862616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564.81580899999972</v>
      </c>
      <c r="G10" s="43">
        <f t="shared" ref="G10:J10" ca="1" si="3">OFFSET(G10,-MATCH("PROYECTOS",$A$8:$A$50,0)-1,0)-(OFFSET(G10,-MATCH("PROYECTOS",$A$8:$A$50,0),0))</f>
        <v>1783.3787409999995</v>
      </c>
      <c r="H10" s="43">
        <f t="shared" ca="1" si="3"/>
        <v>1237.9204967182109</v>
      </c>
      <c r="I10" s="43">
        <f t="shared" ca="1" si="3"/>
        <v>275.64636014880614</v>
      </c>
      <c r="J10" s="43">
        <f t="shared" ca="1" si="3"/>
        <v>962.27413656940473</v>
      </c>
      <c r="K10" s="44">
        <f t="shared" ca="1" si="1"/>
        <v>0.15456411687078994</v>
      </c>
      <c r="L10" s="45">
        <f t="shared" ca="1" si="2"/>
        <v>0.69414335175043518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2146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  <c r="G14" s="7"/>
      <c r="H14" s="7"/>
      <c r="I14" s="7"/>
      <c r="J14" s="7"/>
      <c r="K14" s="7"/>
    </row>
    <row r="15" spans="1:15" ht="15.75" thickBot="1" x14ac:dyDescent="0.3">
      <c r="A15" s="101"/>
      <c r="B15" s="102"/>
      <c r="C15" s="102"/>
      <c r="D15" s="102"/>
      <c r="E15" s="102"/>
      <c r="F15" s="104"/>
      <c r="G15" s="8"/>
      <c r="H15" s="8"/>
      <c r="I15" s="8"/>
      <c r="J15" s="8"/>
      <c r="K15" s="8"/>
    </row>
  </sheetData>
  <mergeCells count="16"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P1" sqref="P1:P104857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108</v>
      </c>
      <c r="B1" s="47" t="s">
        <v>232</v>
      </c>
      <c r="C1" s="47" t="s">
        <v>67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2139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872.67892599999982</v>
      </c>
      <c r="I6" s="15">
        <v>1790.7674289999995</v>
      </c>
      <c r="J6" s="15">
        <v>1245.1699189370943</v>
      </c>
      <c r="K6" s="15">
        <v>279.07033975249158</v>
      </c>
      <c r="L6" s="15">
        <v>966.0995791846027</v>
      </c>
      <c r="M6" s="16">
        <v>0.15583840493923326</v>
      </c>
      <c r="N6" s="17">
        <v>0.69532754436594935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SUM(H8:OFFSET(H6,MATCH("PROYECTOS",$A$8:$A$12,0),0))</f>
        <v>307.86311699999999</v>
      </c>
      <c r="I7" s="35">
        <f ca="1">SUM(I8:OFFSET(I6,MATCH("PROYECTOS",$A$8:$A$12,0),0))</f>
        <v>7.388688000000001</v>
      </c>
      <c r="J7" s="35">
        <f ca="1">SUM(J8:OFFSET(J6,MATCH("PROYECTOS",$A$8:$A$12,0),0))</f>
        <v>7.2494222188834101</v>
      </c>
      <c r="K7" s="35">
        <f ca="1">SUM(K8:OFFSET(K6,MATCH("PROYECTOS",$A$8:$A$12,0),0))</f>
        <v>3.4239796036854386</v>
      </c>
      <c r="L7" s="35">
        <f ca="1">SUM(L8:OFFSET(L6,MATCH("PROYECTOS",$A$8:$A$12,0),0))</f>
        <v>3.8254426151979715</v>
      </c>
      <c r="M7" s="37">
        <f ca="1">IFERROR(K7/I7,0)</f>
        <v>0.46340833496900102</v>
      </c>
      <c r="N7" s="38">
        <f ca="1">IFERROR(SUM(K7,L7)/I7,0)</f>
        <v>0.98115148709532862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6.196632000000001</v>
      </c>
      <c r="I8" s="22">
        <v>6.4466340000000013</v>
      </c>
      <c r="J8" s="22">
        <f t="shared" ref="J8:J11" si="0">SUM(K8,L8)</f>
        <v>6.371903755934909</v>
      </c>
      <c r="K8" s="22">
        <v>3.037983302725479</v>
      </c>
      <c r="L8" s="22">
        <v>3.33392045320943</v>
      </c>
      <c r="M8" s="23">
        <f t="shared" ref="M8:M12" si="1">IFERROR(K8/I8,0)</f>
        <v>0.47125109052654118</v>
      </c>
      <c r="N8" s="24">
        <f t="shared" ref="N8:N12" si="2">IFERROR(SUM(K8,L8)/I8,0)</f>
        <v>0.988407866172472</v>
      </c>
      <c r="O8" s="61">
        <v>18</v>
      </c>
      <c r="P8" s="22">
        <v>12</v>
      </c>
      <c r="Q8" s="24">
        <f>IFERROR(P8/O8,".")</f>
        <v>0.66666666666666663</v>
      </c>
    </row>
    <row r="9" spans="1:17" ht="25.5" x14ac:dyDescent="0.25">
      <c r="A9" s="18"/>
      <c r="B9" s="65">
        <v>5001253</v>
      </c>
      <c r="C9" s="20" t="s">
        <v>1001</v>
      </c>
      <c r="D9" s="20">
        <v>3000001</v>
      </c>
      <c r="E9" s="20" t="s">
        <v>275</v>
      </c>
      <c r="F9" s="60">
        <v>177</v>
      </c>
      <c r="G9" s="20" t="s">
        <v>1013</v>
      </c>
      <c r="H9" s="21">
        <v>300</v>
      </c>
      <c r="I9" s="22">
        <v>0</v>
      </c>
      <c r="J9" s="22">
        <f t="shared" si="0"/>
        <v>0</v>
      </c>
      <c r="K9" s="22">
        <v>0</v>
      </c>
      <c r="L9" s="22">
        <v>0</v>
      </c>
      <c r="M9" s="23">
        <f t="shared" si="1"/>
        <v>0</v>
      </c>
      <c r="N9" s="24">
        <f t="shared" si="2"/>
        <v>0</v>
      </c>
      <c r="O9" s="61">
        <v>401</v>
      </c>
      <c r="P9" s="22">
        <v>401</v>
      </c>
      <c r="Q9" s="24">
        <f t="shared" ref="Q9:Q11" si="3">IFERROR(P9/O9,".")</f>
        <v>1</v>
      </c>
    </row>
    <row r="10" spans="1:17" ht="38.25" x14ac:dyDescent="0.25">
      <c r="A10" s="18"/>
      <c r="B10" s="65">
        <v>5004411</v>
      </c>
      <c r="C10" s="20" t="s">
        <v>2140</v>
      </c>
      <c r="D10" s="20">
        <v>3000410</v>
      </c>
      <c r="E10" s="20" t="s">
        <v>2137</v>
      </c>
      <c r="F10" s="60">
        <v>86</v>
      </c>
      <c r="G10" s="20" t="s">
        <v>469</v>
      </c>
      <c r="H10" s="21">
        <v>0.64</v>
      </c>
      <c r="I10" s="22">
        <v>0.68407499999999999</v>
      </c>
      <c r="J10" s="22">
        <f t="shared" si="0"/>
        <v>0.68407417461276054</v>
      </c>
      <c r="K10" s="22">
        <v>0.3392005916684866</v>
      </c>
      <c r="L10" s="22">
        <v>0.34487358294427395</v>
      </c>
      <c r="M10" s="23">
        <f t="shared" si="1"/>
        <v>0.49585292792235736</v>
      </c>
      <c r="N10" s="24">
        <f t="shared" si="2"/>
        <v>0.99999879342580944</v>
      </c>
      <c r="O10" s="61">
        <v>240</v>
      </c>
      <c r="P10" s="22">
        <v>220</v>
      </c>
      <c r="Q10" s="24">
        <f t="shared" si="3"/>
        <v>0.91666666666666663</v>
      </c>
    </row>
    <row r="11" spans="1:17" ht="38.25" x14ac:dyDescent="0.25">
      <c r="A11" s="18"/>
      <c r="B11" s="65">
        <v>5004412</v>
      </c>
      <c r="C11" s="20" t="s">
        <v>2141</v>
      </c>
      <c r="D11" s="20">
        <v>3000410</v>
      </c>
      <c r="E11" s="20" t="s">
        <v>2137</v>
      </c>
      <c r="F11" s="60">
        <v>86</v>
      </c>
      <c r="G11" s="20" t="s">
        <v>469</v>
      </c>
      <c r="H11" s="21">
        <v>1.0264849999999999</v>
      </c>
      <c r="I11" s="22">
        <v>0.25797899999999996</v>
      </c>
      <c r="J11" s="22">
        <f t="shared" si="0"/>
        <v>0.19344428833574057</v>
      </c>
      <c r="K11" s="22">
        <v>4.6795709291473031E-2</v>
      </c>
      <c r="L11" s="22">
        <v>0.14664857904426754</v>
      </c>
      <c r="M11" s="23">
        <f t="shared" si="1"/>
        <v>0.18139348276981088</v>
      </c>
      <c r="N11" s="24">
        <f t="shared" si="2"/>
        <v>0.74984509722008608</v>
      </c>
      <c r="O11" s="61">
        <v>2729</v>
      </c>
      <c r="P11" s="22">
        <v>1060</v>
      </c>
      <c r="Q11" s="24">
        <f t="shared" si="3"/>
        <v>0.38842066691095639</v>
      </c>
    </row>
    <row r="12" spans="1:17" ht="15.75" thickBot="1" x14ac:dyDescent="0.3">
      <c r="A12" s="39" t="s">
        <v>306</v>
      </c>
      <c r="B12" s="41"/>
      <c r="C12" s="41"/>
      <c r="D12" s="64"/>
      <c r="E12" s="41"/>
      <c r="F12" s="58"/>
      <c r="G12" s="41"/>
      <c r="H12" s="42">
        <f ca="1">OFFSET(H12,-MATCH("PROYECTOS",$A$8:$A$12,0)-1,0)-(OFFSET(H12,-MATCH("PROYECTOS",$A$8:$A$12,0),0))</f>
        <v>564.81580899999983</v>
      </c>
      <c r="I12" s="42">
        <f t="shared" ref="I12:L12" ca="1" si="4">OFFSET(I12,-MATCH("PROYECTOS",$A$8:$A$12,0)-1,0)-(OFFSET(I12,-MATCH("PROYECTOS",$A$8:$A$12,0),0))</f>
        <v>1783.3787409999995</v>
      </c>
      <c r="J12" s="42">
        <f t="shared" ca="1" si="4"/>
        <v>1237.9204967182109</v>
      </c>
      <c r="K12" s="42">
        <f t="shared" ca="1" si="4"/>
        <v>275.64636014880614</v>
      </c>
      <c r="L12" s="42">
        <f t="shared" ca="1" si="4"/>
        <v>962.27413656940473</v>
      </c>
      <c r="M12" s="44">
        <f t="shared" ca="1" si="1"/>
        <v>0.15456411687078994</v>
      </c>
      <c r="N12" s="45">
        <f t="shared" ca="1" si="2"/>
        <v>0.69414335175043518</v>
      </c>
      <c r="O12" s="59"/>
      <c r="P12" s="43"/>
      <c r="Q12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108</v>
      </c>
      <c r="B1" s="47" t="s">
        <v>232</v>
      </c>
      <c r="C1" s="47" t="s">
        <v>67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2142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102.75" thickBot="1" x14ac:dyDescent="0.3">
      <c r="A6" s="25"/>
      <c r="B6" s="27">
        <v>3000001</v>
      </c>
      <c r="C6" s="27" t="s">
        <v>275</v>
      </c>
      <c r="D6" s="27"/>
      <c r="E6" s="27" t="s">
        <v>339</v>
      </c>
      <c r="F6" s="27">
        <v>37</v>
      </c>
      <c r="G6" s="27" t="s">
        <v>122</v>
      </c>
      <c r="H6" s="27">
        <v>1</v>
      </c>
      <c r="I6" s="27" t="s">
        <v>2143</v>
      </c>
      <c r="J6" s="27">
        <v>3</v>
      </c>
      <c r="K6" s="27" t="s">
        <v>657</v>
      </c>
      <c r="L6" s="69">
        <v>300</v>
      </c>
      <c r="M6" s="70">
        <v>0</v>
      </c>
      <c r="N6" s="71">
        <v>0</v>
      </c>
      <c r="O6" s="70"/>
      <c r="P6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108</v>
      </c>
      <c r="B1" s="47" t="s">
        <v>232</v>
      </c>
      <c r="C1" s="47" t="s">
        <v>67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2144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102.75" thickBot="1" x14ac:dyDescent="0.3">
      <c r="A6" s="25"/>
      <c r="B6" s="27">
        <v>5001253</v>
      </c>
      <c r="C6" s="27" t="s">
        <v>1001</v>
      </c>
      <c r="D6" s="27">
        <v>3000001</v>
      </c>
      <c r="E6" s="27" t="s">
        <v>275</v>
      </c>
      <c r="F6" s="27">
        <v>177</v>
      </c>
      <c r="G6" s="27" t="s">
        <v>1013</v>
      </c>
      <c r="H6" s="27">
        <v>37</v>
      </c>
      <c r="I6" s="27" t="s">
        <v>122</v>
      </c>
      <c r="J6" s="27">
        <v>1</v>
      </c>
      <c r="K6" s="27" t="s">
        <v>2143</v>
      </c>
      <c r="L6" s="27">
        <v>3</v>
      </c>
      <c r="M6" s="27" t="s">
        <v>657</v>
      </c>
      <c r="N6" s="69">
        <v>300</v>
      </c>
      <c r="O6" s="70">
        <v>0</v>
      </c>
      <c r="P6" s="71">
        <v>0</v>
      </c>
      <c r="Q6" s="70">
        <v>401</v>
      </c>
      <c r="R6" s="71">
        <v>401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109</v>
      </c>
      <c r="B1" s="48" t="s">
        <v>232</v>
      </c>
      <c r="C1" s="47" t="s">
        <v>68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2147</v>
      </c>
      <c r="L2" s="1" t="s">
        <v>2159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746.03897899999993</v>
      </c>
      <c r="E6" s="15">
        <f ca="1">SUM(E7:OFFSET(E7,50,0))</f>
        <v>249.58246599999995</v>
      </c>
      <c r="F6" s="15">
        <f ca="1">SUM(F7:OFFSET(F7,50,0))</f>
        <v>238.43076096451921</v>
      </c>
      <c r="G6" s="15">
        <f ca="1">SUM(G7:OFFSET(G7,50,0))</f>
        <v>96.698204192868516</v>
      </c>
      <c r="H6" s="15">
        <f ca="1">SUM(H7:OFFSET(H7,50,0))</f>
        <v>141.73255677165071</v>
      </c>
      <c r="I6" s="16">
        <f ca="1">IFERROR(G6/E6,0)</f>
        <v>0.38743989408642404</v>
      </c>
      <c r="J6" s="17">
        <f ca="1">IFERROR(SUM(G6,H6)/E6,0)</f>
        <v>0.95531855576953573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0.96591399999999994</v>
      </c>
      <c r="F7" s="22">
        <f t="shared" ref="F7:F29" si="0">SUM(G7,H7)</f>
        <v>0.91887497104471549</v>
      </c>
      <c r="G7" s="22">
        <v>0.7771007320843637</v>
      </c>
      <c r="H7" s="22">
        <v>0.14177423896035179</v>
      </c>
      <c r="I7" s="23">
        <f t="shared" ref="I7:I29" si="1">IFERROR(G7/E7,0)</f>
        <v>0.80452372787263027</v>
      </c>
      <c r="J7" s="24">
        <f t="shared" ref="J7:J29" si="2">IFERROR(SUM(G7,H7)/E7,0)</f>
        <v>0.95130101752818108</v>
      </c>
      <c r="K7" s="5"/>
      <c r="L7" t="s">
        <v>246</v>
      </c>
      <c r="M7" s="6">
        <v>7.4450000829529017E-3</v>
      </c>
      <c r="N7" s="72">
        <v>1.0000000111420955</v>
      </c>
    </row>
    <row r="8" spans="1:14" x14ac:dyDescent="0.25">
      <c r="A8" s="18"/>
      <c r="B8" s="51">
        <v>2</v>
      </c>
      <c r="C8" s="20" t="s">
        <v>245</v>
      </c>
      <c r="D8" s="21">
        <v>0.24839800000000001</v>
      </c>
      <c r="E8" s="22">
        <v>6.989179</v>
      </c>
      <c r="F8" s="22">
        <f t="shared" si="0"/>
        <v>4.5480693945163608</v>
      </c>
      <c r="G8" s="22">
        <v>2.5042203262445497</v>
      </c>
      <c r="H8" s="22">
        <v>2.0438490682718111</v>
      </c>
      <c r="I8" s="23">
        <f t="shared" si="1"/>
        <v>0.35829964095132627</v>
      </c>
      <c r="J8" s="24">
        <f t="shared" si="2"/>
        <v>0.65073013504395305</v>
      </c>
      <c r="K8" s="5"/>
      <c r="L8" t="s">
        <v>267</v>
      </c>
      <c r="M8" s="6">
        <v>0.1379044190980494</v>
      </c>
      <c r="N8" s="72">
        <v>0.99998853638021112</v>
      </c>
    </row>
    <row r="9" spans="1:14" x14ac:dyDescent="0.25">
      <c r="A9" s="18"/>
      <c r="B9" s="51">
        <v>3</v>
      </c>
      <c r="C9" s="20" t="s">
        <v>246</v>
      </c>
      <c r="D9" s="21">
        <v>97.6</v>
      </c>
      <c r="E9" s="22">
        <v>7.4450000000000002E-3</v>
      </c>
      <c r="F9" s="22">
        <f t="shared" si="0"/>
        <v>7.4450000829529017E-3</v>
      </c>
      <c r="G9" s="22">
        <v>0</v>
      </c>
      <c r="H9" s="22">
        <v>7.4450000829529017E-3</v>
      </c>
      <c r="I9" s="23">
        <f t="shared" si="1"/>
        <v>0</v>
      </c>
      <c r="J9" s="24">
        <f t="shared" si="2"/>
        <v>1.0000000111420955</v>
      </c>
      <c r="K9" s="5"/>
      <c r="L9" t="s">
        <v>258</v>
      </c>
      <c r="M9" s="6">
        <v>199.95472974838049</v>
      </c>
      <c r="N9" s="72">
        <v>0.98921278828386427</v>
      </c>
    </row>
    <row r="10" spans="1:14" x14ac:dyDescent="0.25">
      <c r="A10" s="18"/>
      <c r="B10" s="51">
        <v>4</v>
      </c>
      <c r="C10" s="20" t="s">
        <v>247</v>
      </c>
      <c r="D10" s="21">
        <v>0</v>
      </c>
      <c r="E10" s="22">
        <v>0.49527599999999999</v>
      </c>
      <c r="F10" s="22">
        <f t="shared" si="0"/>
        <v>2.7464999351650476E-2</v>
      </c>
      <c r="G10" s="22">
        <v>1.7399999778717756E-2</v>
      </c>
      <c r="H10" s="22">
        <v>1.006499957293272E-2</v>
      </c>
      <c r="I10" s="23">
        <f t="shared" si="1"/>
        <v>3.5131925994228985E-2</v>
      </c>
      <c r="J10" s="24">
        <f t="shared" si="2"/>
        <v>5.5453927409465587E-2</v>
      </c>
      <c r="K10" s="5"/>
      <c r="L10" t="s">
        <v>262</v>
      </c>
      <c r="M10" s="6">
        <v>5.2925916155218147</v>
      </c>
      <c r="N10" s="72">
        <v>0.97792082674255654</v>
      </c>
    </row>
    <row r="11" spans="1:14" x14ac:dyDescent="0.25">
      <c r="A11" s="18"/>
      <c r="B11" s="51">
        <v>5</v>
      </c>
      <c r="C11" s="20" t="s">
        <v>248</v>
      </c>
      <c r="D11" s="21">
        <v>0.04</v>
      </c>
      <c r="E11" s="22">
        <v>2.5828649999999995</v>
      </c>
      <c r="F11" s="22">
        <f t="shared" si="0"/>
        <v>9.0404930349905044E-2</v>
      </c>
      <c r="G11" s="22">
        <v>4.2849997989833355E-3</v>
      </c>
      <c r="H11" s="22">
        <v>8.6119930550921708E-2</v>
      </c>
      <c r="I11" s="23">
        <f t="shared" si="1"/>
        <v>1.6590103621301679E-3</v>
      </c>
      <c r="J11" s="24">
        <f t="shared" si="2"/>
        <v>3.5001802397688249E-2</v>
      </c>
      <c r="K11" s="5"/>
      <c r="L11" t="s">
        <v>257</v>
      </c>
      <c r="M11" s="6">
        <v>1.5572856850922108</v>
      </c>
      <c r="N11" s="72">
        <v>0.95374989211326211</v>
      </c>
    </row>
    <row r="12" spans="1:14" x14ac:dyDescent="0.25">
      <c r="A12" s="18"/>
      <c r="B12" s="51">
        <v>6</v>
      </c>
      <c r="C12" s="20" t="s">
        <v>249</v>
      </c>
      <c r="D12" s="21">
        <v>3.9073370000000005</v>
      </c>
      <c r="E12" s="22">
        <v>2.0968939999999998</v>
      </c>
      <c r="F12" s="22">
        <f t="shared" si="0"/>
        <v>1.8955927703791531</v>
      </c>
      <c r="G12" s="22">
        <v>1.9000000320374966E-2</v>
      </c>
      <c r="H12" s="22">
        <v>1.8765927700587781</v>
      </c>
      <c r="I12" s="23">
        <f t="shared" si="1"/>
        <v>9.061020881539537E-3</v>
      </c>
      <c r="J12" s="24">
        <f t="shared" si="2"/>
        <v>0.90400028345693828</v>
      </c>
      <c r="K12" s="5"/>
      <c r="L12" t="s">
        <v>244</v>
      </c>
      <c r="M12" s="6">
        <v>0.91887497104471549</v>
      </c>
      <c r="N12" s="72">
        <v>0.95130101752818108</v>
      </c>
    </row>
    <row r="13" spans="1:14" x14ac:dyDescent="0.25">
      <c r="A13" s="18"/>
      <c r="B13" s="51">
        <v>7</v>
      </c>
      <c r="C13" s="20" t="s">
        <v>250</v>
      </c>
      <c r="D13" s="21">
        <v>0.41162200000000004</v>
      </c>
      <c r="E13" s="22">
        <v>0</v>
      </c>
      <c r="F13" s="22">
        <f t="shared" si="0"/>
        <v>0</v>
      </c>
      <c r="G13" s="22">
        <v>0</v>
      </c>
      <c r="H13" s="22">
        <v>0</v>
      </c>
      <c r="I13" s="23">
        <f t="shared" si="1"/>
        <v>0</v>
      </c>
      <c r="J13" s="24">
        <f t="shared" si="2"/>
        <v>0</v>
      </c>
      <c r="K13" s="5"/>
      <c r="L13" t="s">
        <v>254</v>
      </c>
      <c r="M13" s="6">
        <v>0.80914188437236589</v>
      </c>
      <c r="N13" s="72">
        <v>0.9458514728525873</v>
      </c>
    </row>
    <row r="14" spans="1:14" x14ac:dyDescent="0.25">
      <c r="A14" s="18"/>
      <c r="B14" s="51">
        <v>8</v>
      </c>
      <c r="C14" s="20" t="s">
        <v>251</v>
      </c>
      <c r="D14" s="21">
        <v>4.5654460000000006</v>
      </c>
      <c r="E14" s="22">
        <v>3.5733580000000003</v>
      </c>
      <c r="F14" s="22">
        <f t="shared" si="0"/>
        <v>3.2859688723565341</v>
      </c>
      <c r="G14" s="22">
        <v>1.2875889860897587</v>
      </c>
      <c r="H14" s="22">
        <v>1.9983798862667754</v>
      </c>
      <c r="I14" s="23">
        <f t="shared" si="1"/>
        <v>0.36033025129017543</v>
      </c>
      <c r="J14" s="24">
        <f t="shared" si="2"/>
        <v>0.91957449333554986</v>
      </c>
      <c r="K14" s="5"/>
      <c r="L14" t="s">
        <v>253</v>
      </c>
      <c r="M14" s="6">
        <v>6.9890791866127984</v>
      </c>
      <c r="N14" s="72">
        <v>0.94479585957440226</v>
      </c>
    </row>
    <row r="15" spans="1:14" x14ac:dyDescent="0.25">
      <c r="A15" s="18"/>
      <c r="B15" s="51">
        <v>9</v>
      </c>
      <c r="C15" s="20" t="s">
        <v>252</v>
      </c>
      <c r="D15" s="21">
        <v>0</v>
      </c>
      <c r="E15" s="22">
        <v>0.52512200000000009</v>
      </c>
      <c r="F15" s="22">
        <f t="shared" si="0"/>
        <v>0.4840853352798149</v>
      </c>
      <c r="G15" s="22">
        <v>0.25563147570937872</v>
      </c>
      <c r="H15" s="22">
        <v>0.22845385957043618</v>
      </c>
      <c r="I15" s="23">
        <f t="shared" si="1"/>
        <v>0.48680397261851277</v>
      </c>
      <c r="J15" s="24">
        <f t="shared" si="2"/>
        <v>0.92185308419722434</v>
      </c>
      <c r="K15" s="5"/>
      <c r="L15" t="s">
        <v>255</v>
      </c>
      <c r="M15" s="6">
        <v>7.1903166382835479</v>
      </c>
      <c r="N15" s="72">
        <v>0.93478633185241811</v>
      </c>
    </row>
    <row r="16" spans="1:14" x14ac:dyDescent="0.25">
      <c r="A16" s="18"/>
      <c r="B16" s="51">
        <v>10</v>
      </c>
      <c r="C16" s="20" t="s">
        <v>253</v>
      </c>
      <c r="D16" s="21">
        <v>0</v>
      </c>
      <c r="E16" s="22">
        <v>7.3974489999999955</v>
      </c>
      <c r="F16" s="22">
        <f t="shared" si="0"/>
        <v>6.9890791866127984</v>
      </c>
      <c r="G16" s="22">
        <v>5.2483126790612005</v>
      </c>
      <c r="H16" s="22">
        <v>1.7407665075515979</v>
      </c>
      <c r="I16" s="23">
        <f t="shared" si="1"/>
        <v>0.70947602059320769</v>
      </c>
      <c r="J16" s="24">
        <f t="shared" si="2"/>
        <v>0.94479585957440226</v>
      </c>
      <c r="K16" s="5"/>
      <c r="L16" t="s">
        <v>252</v>
      </c>
      <c r="M16" s="6">
        <v>0.4840853352798149</v>
      </c>
      <c r="N16" s="72">
        <v>0.92185308419722434</v>
      </c>
    </row>
    <row r="17" spans="1:14" x14ac:dyDescent="0.25">
      <c r="A17" s="18"/>
      <c r="B17" s="51">
        <v>11</v>
      </c>
      <c r="C17" s="20" t="s">
        <v>254</v>
      </c>
      <c r="D17" s="21">
        <v>0</v>
      </c>
      <c r="E17" s="22">
        <v>0.85546400000000011</v>
      </c>
      <c r="F17" s="22">
        <f t="shared" si="0"/>
        <v>0.80914188437236589</v>
      </c>
      <c r="G17" s="22">
        <v>0.59727515556733124</v>
      </c>
      <c r="H17" s="22">
        <v>0.21186672880503465</v>
      </c>
      <c r="I17" s="23">
        <f t="shared" si="1"/>
        <v>0.69818853343604304</v>
      </c>
      <c r="J17" s="24">
        <f t="shared" si="2"/>
        <v>0.9458514728525873</v>
      </c>
      <c r="K17" s="5"/>
      <c r="L17" t="s">
        <v>251</v>
      </c>
      <c r="M17" s="6">
        <v>3.2859688723565341</v>
      </c>
      <c r="N17" s="72">
        <v>0.91957449333554986</v>
      </c>
    </row>
    <row r="18" spans="1:14" x14ac:dyDescent="0.25">
      <c r="A18" s="18"/>
      <c r="B18" s="51">
        <v>12</v>
      </c>
      <c r="C18" s="20" t="s">
        <v>255</v>
      </c>
      <c r="D18" s="21">
        <v>0.04</v>
      </c>
      <c r="E18" s="22">
        <v>7.6919359999999859</v>
      </c>
      <c r="F18" s="22">
        <f t="shared" si="0"/>
        <v>7.1903166382835479</v>
      </c>
      <c r="G18" s="22">
        <v>4.8884462291316595</v>
      </c>
      <c r="H18" s="22">
        <v>2.3018704091518885</v>
      </c>
      <c r="I18" s="23">
        <f t="shared" si="1"/>
        <v>0.63552871853479653</v>
      </c>
      <c r="J18" s="24">
        <f t="shared" si="2"/>
        <v>0.93478633185241811</v>
      </c>
      <c r="K18" s="5"/>
      <c r="L18" t="s">
        <v>249</v>
      </c>
      <c r="M18" s="6">
        <v>1.8955927703791531</v>
      </c>
      <c r="N18" s="72">
        <v>0.90400028345693828</v>
      </c>
    </row>
    <row r="19" spans="1:14" x14ac:dyDescent="0.25">
      <c r="A19" s="18"/>
      <c r="B19" s="51">
        <v>13</v>
      </c>
      <c r="C19" s="20" t="s">
        <v>256</v>
      </c>
      <c r="D19" s="21">
        <v>0</v>
      </c>
      <c r="E19" s="22">
        <v>0.45476299999999997</v>
      </c>
      <c r="F19" s="22">
        <f t="shared" si="0"/>
        <v>0.39574361918494105</v>
      </c>
      <c r="G19" s="22">
        <v>7.2997539071366191E-2</v>
      </c>
      <c r="H19" s="22">
        <v>0.32274608011357486</v>
      </c>
      <c r="I19" s="23">
        <f t="shared" si="1"/>
        <v>0.16051776215603775</v>
      </c>
      <c r="J19" s="24">
        <f t="shared" si="2"/>
        <v>0.87021947516605591</v>
      </c>
      <c r="K19" s="5"/>
      <c r="L19" t="s">
        <v>266</v>
      </c>
      <c r="M19" s="6">
        <v>0.83650332689285278</v>
      </c>
      <c r="N19" s="72">
        <v>0.90259493868297502</v>
      </c>
    </row>
    <row r="20" spans="1:14" x14ac:dyDescent="0.25">
      <c r="A20" s="18"/>
      <c r="B20" s="51">
        <v>14</v>
      </c>
      <c r="C20" s="20" t="s">
        <v>257</v>
      </c>
      <c r="D20" s="21">
        <v>140</v>
      </c>
      <c r="E20" s="22">
        <v>1.632803</v>
      </c>
      <c r="F20" s="22">
        <f t="shared" si="0"/>
        <v>1.5572856850922108</v>
      </c>
      <c r="G20" s="22">
        <v>0.29590851068496704</v>
      </c>
      <c r="H20" s="22">
        <v>1.2613771744072437</v>
      </c>
      <c r="I20" s="23">
        <f t="shared" si="1"/>
        <v>0.18122731933060329</v>
      </c>
      <c r="J20" s="24">
        <f t="shared" si="2"/>
        <v>0.95374989211326211</v>
      </c>
      <c r="K20" s="5"/>
      <c r="L20" t="s">
        <v>265</v>
      </c>
      <c r="M20" s="6">
        <v>2.0329456539620878</v>
      </c>
      <c r="N20" s="72">
        <v>0.89916704474065534</v>
      </c>
    </row>
    <row r="21" spans="1:14" x14ac:dyDescent="0.25">
      <c r="A21" s="18"/>
      <c r="B21" s="51">
        <v>15</v>
      </c>
      <c r="C21" s="20" t="s">
        <v>258</v>
      </c>
      <c r="D21" s="21">
        <v>496.75601900000004</v>
      </c>
      <c r="E21" s="22">
        <v>202.13520499999998</v>
      </c>
      <c r="F21" s="22">
        <f t="shared" si="0"/>
        <v>199.95472974838049</v>
      </c>
      <c r="G21" s="22">
        <v>76.072307902206376</v>
      </c>
      <c r="H21" s="22">
        <v>123.88242184617411</v>
      </c>
      <c r="I21" s="23">
        <f t="shared" si="1"/>
        <v>0.37634368492221026</v>
      </c>
      <c r="J21" s="24">
        <f t="shared" si="2"/>
        <v>0.98921278828386427</v>
      </c>
      <c r="K21" s="5"/>
      <c r="L21" t="s">
        <v>256</v>
      </c>
      <c r="M21" s="6">
        <v>0.39574361918494105</v>
      </c>
      <c r="N21" s="72">
        <v>0.87021947516605591</v>
      </c>
    </row>
    <row r="22" spans="1:14" x14ac:dyDescent="0.25">
      <c r="A22" s="18"/>
      <c r="B22" s="51">
        <v>16</v>
      </c>
      <c r="C22" s="20" t="s">
        <v>259</v>
      </c>
      <c r="D22" s="21">
        <v>0.48778199999999999</v>
      </c>
      <c r="E22" s="22">
        <v>1.2455609999999999</v>
      </c>
      <c r="F22" s="22">
        <f t="shared" si="0"/>
        <v>1.0783291342668235</v>
      </c>
      <c r="G22" s="22">
        <v>0.33881125226616859</v>
      </c>
      <c r="H22" s="22">
        <v>0.73951788200065494</v>
      </c>
      <c r="I22" s="23">
        <f t="shared" si="1"/>
        <v>0.27201498141493563</v>
      </c>
      <c r="J22" s="24">
        <f t="shared" si="2"/>
        <v>0.86573771518763321</v>
      </c>
      <c r="K22" s="5"/>
      <c r="L22" t="s">
        <v>259</v>
      </c>
      <c r="M22" s="6">
        <v>1.0783291342668235</v>
      </c>
      <c r="N22" s="72">
        <v>0.86573771518763321</v>
      </c>
    </row>
    <row r="23" spans="1:14" x14ac:dyDescent="0.25">
      <c r="A23" s="18"/>
      <c r="B23" s="51">
        <v>17</v>
      </c>
      <c r="C23" s="20" t="s">
        <v>260</v>
      </c>
      <c r="D23" s="21">
        <v>0</v>
      </c>
      <c r="E23" s="22">
        <v>0.02</v>
      </c>
      <c r="F23" s="22">
        <f t="shared" si="0"/>
        <v>0</v>
      </c>
      <c r="G23" s="22">
        <v>0</v>
      </c>
      <c r="H23" s="22">
        <v>0</v>
      </c>
      <c r="I23" s="23">
        <f t="shared" si="1"/>
        <v>0</v>
      </c>
      <c r="J23" s="24">
        <f t="shared" si="2"/>
        <v>0</v>
      </c>
      <c r="K23" s="5"/>
      <c r="L23" t="s">
        <v>245</v>
      </c>
      <c r="M23" s="6">
        <v>4.5480693945163608</v>
      </c>
      <c r="N23" s="72">
        <v>0.65073013504395305</v>
      </c>
    </row>
    <row r="24" spans="1:14" x14ac:dyDescent="0.25">
      <c r="A24" s="18"/>
      <c r="B24" s="51">
        <v>19</v>
      </c>
      <c r="C24" s="20" t="s">
        <v>262</v>
      </c>
      <c r="D24" s="21">
        <v>6.0000000000000005E-2</v>
      </c>
      <c r="E24" s="22">
        <v>5.4120859999999986</v>
      </c>
      <c r="F24" s="22">
        <f t="shared" si="0"/>
        <v>5.2925916155218147</v>
      </c>
      <c r="G24" s="22">
        <v>3.0780278851598268</v>
      </c>
      <c r="H24" s="22">
        <v>2.2145637303619878</v>
      </c>
      <c r="I24" s="23">
        <f t="shared" si="1"/>
        <v>0.56873225687097873</v>
      </c>
      <c r="J24" s="24">
        <f t="shared" si="2"/>
        <v>0.97792082674255654</v>
      </c>
      <c r="K24" s="5"/>
      <c r="L24" t="s">
        <v>264</v>
      </c>
      <c r="M24" s="6">
        <v>0.39229595142387552</v>
      </c>
      <c r="N24" s="72">
        <v>0.59249899022491259</v>
      </c>
    </row>
    <row r="25" spans="1:14" x14ac:dyDescent="0.25">
      <c r="A25" s="18"/>
      <c r="B25" s="51">
        <v>20</v>
      </c>
      <c r="C25" s="20" t="s">
        <v>263</v>
      </c>
      <c r="D25" s="21">
        <v>0.75601200000000002</v>
      </c>
      <c r="E25" s="22">
        <v>1.5134390000000009</v>
      </c>
      <c r="F25" s="22">
        <f t="shared" si="0"/>
        <v>0.50598782806628151</v>
      </c>
      <c r="G25" s="22">
        <v>4.5631818939000368E-2</v>
      </c>
      <c r="H25" s="22">
        <v>0.46035600912728114</v>
      </c>
      <c r="I25" s="23">
        <f t="shared" si="1"/>
        <v>3.0151079058356723E-2</v>
      </c>
      <c r="J25" s="24">
        <f t="shared" si="2"/>
        <v>0.33432984617568412</v>
      </c>
      <c r="K25" s="5"/>
      <c r="L25" t="s">
        <v>263</v>
      </c>
      <c r="M25" s="6">
        <v>0.50598782806628151</v>
      </c>
      <c r="N25" s="72">
        <v>0.33432984617568412</v>
      </c>
    </row>
    <row r="26" spans="1:14" x14ac:dyDescent="0.25">
      <c r="A26" s="18"/>
      <c r="B26" s="51">
        <v>21</v>
      </c>
      <c r="C26" s="20" t="s">
        <v>264</v>
      </c>
      <c r="D26" s="21">
        <v>0.23200000000000004</v>
      </c>
      <c r="E26" s="22">
        <v>0.66210400000000003</v>
      </c>
      <c r="F26" s="22">
        <f t="shared" si="0"/>
        <v>0.39229595142387552</v>
      </c>
      <c r="G26" s="22">
        <v>0.15093850251287222</v>
      </c>
      <c r="H26" s="22">
        <v>0.2413574489110033</v>
      </c>
      <c r="I26" s="23">
        <f t="shared" si="1"/>
        <v>0.22796796653225507</v>
      </c>
      <c r="J26" s="24">
        <f t="shared" si="2"/>
        <v>0.59249899022491259</v>
      </c>
      <c r="K26" s="5"/>
      <c r="L26" t="s">
        <v>247</v>
      </c>
      <c r="M26" s="6">
        <v>2.7464999351650476E-2</v>
      </c>
      <c r="N26" s="72">
        <v>5.5453927409465587E-2</v>
      </c>
    </row>
    <row r="27" spans="1:14" x14ac:dyDescent="0.25">
      <c r="A27" s="18"/>
      <c r="B27" s="51">
        <v>22</v>
      </c>
      <c r="C27" s="20" t="s">
        <v>265</v>
      </c>
      <c r="D27" s="21">
        <v>0.93436300000000005</v>
      </c>
      <c r="E27" s="22">
        <v>2.2609210000000006</v>
      </c>
      <c r="F27" s="22">
        <f t="shared" si="0"/>
        <v>2.0329456539620878</v>
      </c>
      <c r="G27" s="22">
        <v>1.0107571482658386</v>
      </c>
      <c r="H27" s="22">
        <v>1.0221885056962492</v>
      </c>
      <c r="I27" s="23">
        <f t="shared" si="1"/>
        <v>0.44705549122054167</v>
      </c>
      <c r="J27" s="24">
        <f t="shared" si="2"/>
        <v>0.89916704474065534</v>
      </c>
      <c r="K27" s="5"/>
      <c r="L27" t="s">
        <v>248</v>
      </c>
      <c r="M27" s="6">
        <v>9.0404930349905044E-2</v>
      </c>
      <c r="N27" s="72">
        <v>3.5001802397688249E-2</v>
      </c>
    </row>
    <row r="28" spans="1:14" x14ac:dyDescent="0.25">
      <c r="A28" s="18"/>
      <c r="B28" s="51">
        <v>23</v>
      </c>
      <c r="C28" s="20" t="s">
        <v>266</v>
      </c>
      <c r="D28" s="21">
        <v>0</v>
      </c>
      <c r="E28" s="22">
        <v>0.92677599999999993</v>
      </c>
      <c r="F28" s="22">
        <f t="shared" si="0"/>
        <v>0.83650332689285278</v>
      </c>
      <c r="G28" s="22">
        <v>0</v>
      </c>
      <c r="H28" s="22">
        <v>0.83650332689285278</v>
      </c>
      <c r="I28" s="23">
        <f t="shared" si="1"/>
        <v>0</v>
      </c>
      <c r="J28" s="24">
        <f t="shared" si="2"/>
        <v>0.90259493868297502</v>
      </c>
      <c r="K28" s="5"/>
      <c r="L28" t="s">
        <v>250</v>
      </c>
      <c r="M28" s="6">
        <v>0</v>
      </c>
      <c r="N28" s="72">
        <v>0</v>
      </c>
    </row>
    <row r="29" spans="1:14" ht="15.75" thickBot="1" x14ac:dyDescent="0.3">
      <c r="A29" s="25"/>
      <c r="B29" s="52">
        <v>24</v>
      </c>
      <c r="C29" s="27" t="s">
        <v>267</v>
      </c>
      <c r="D29" s="28">
        <v>0</v>
      </c>
      <c r="E29" s="29">
        <v>0.137906</v>
      </c>
      <c r="F29" s="29">
        <f t="shared" si="0"/>
        <v>0.1379044190980494</v>
      </c>
      <c r="G29" s="29">
        <v>3.3563049975782633E-2</v>
      </c>
      <c r="H29" s="29">
        <v>0.10434136912226677</v>
      </c>
      <c r="I29" s="30">
        <f t="shared" si="1"/>
        <v>0.2433762851201734</v>
      </c>
      <c r="J29" s="31">
        <f t="shared" si="2"/>
        <v>0.99998853638021112</v>
      </c>
      <c r="K29" s="5"/>
      <c r="L29" t="s">
        <v>260</v>
      </c>
      <c r="M29" s="6">
        <v>0</v>
      </c>
      <c r="N29" s="72">
        <v>0</v>
      </c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109</v>
      </c>
      <c r="B1" s="53" t="s">
        <v>232</v>
      </c>
      <c r="C1" s="47" t="s">
        <v>68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2148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746.03897899999993</v>
      </c>
      <c r="E6" s="15">
        <v>249.58246599999995</v>
      </c>
      <c r="F6" s="15">
        <v>238.43076096451921</v>
      </c>
      <c r="G6" s="15">
        <v>96.698204192868516</v>
      </c>
      <c r="H6" s="15">
        <v>141.73255677165071</v>
      </c>
      <c r="I6" s="16">
        <v>0.38743989408642404</v>
      </c>
      <c r="J6" s="17">
        <v>0.95531855576953573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734.58851299999992</v>
      </c>
      <c r="E7" s="36">
        <f ca="1">SUM(E8:OFFSET(E6,MATCH("GOBIERNOS REGIONALES",$A$8:$A$50,0),0))</f>
        <v>217.97986600000019</v>
      </c>
      <c r="F7" s="36">
        <f ca="1">SUM(F8:OFFSET(F6,MATCH("GOBIERNOS REGIONALES",$A$8:$A$50,0),0))</f>
        <v>215.37984472031894</v>
      </c>
      <c r="G7" s="36">
        <f ca="1">SUM(G8:OFFSET(G6,MATCH("GOBIERNOS REGIONALES",$A$8:$A$50,0),0))</f>
        <v>87.890752331622934</v>
      </c>
      <c r="H7" s="36">
        <f ca="1">SUM(H8:OFFSET(H6,MATCH("GOBIERNOS REGIONALES",$A$8:$A$50,0),0))</f>
        <v>127.48909238869601</v>
      </c>
      <c r="I7" s="37">
        <f ca="1">IFERROR(G7/E7,0)</f>
        <v>0.40320582787963938</v>
      </c>
      <c r="J7" s="38">
        <f ca="1">IFERROR(SUM(G7,H7)/E7,0)</f>
        <v>0.9880721952564131</v>
      </c>
      <c r="K7" s="5"/>
    </row>
    <row r="8" spans="1:11" ht="25.5" x14ac:dyDescent="0.25">
      <c r="A8" s="18"/>
      <c r="B8" s="19">
        <v>37</v>
      </c>
      <c r="C8" s="20" t="s">
        <v>122</v>
      </c>
      <c r="D8" s="21">
        <v>734.58851299999992</v>
      </c>
      <c r="E8" s="22">
        <v>217.97986600000019</v>
      </c>
      <c r="F8" s="22">
        <f t="shared" ref="F8:F10" si="0">SUM(G8,H8)</f>
        <v>215.37984472031894</v>
      </c>
      <c r="G8" s="22">
        <v>87.890752331622934</v>
      </c>
      <c r="H8" s="22">
        <v>127.48909238869601</v>
      </c>
      <c r="I8" s="23">
        <f t="shared" ref="I8:I10" si="1">IFERROR(G8/E8,0)</f>
        <v>0.40320582787963938</v>
      </c>
      <c r="J8" s="24">
        <f t="shared" ref="J8:J10" si="2">IFERROR(SUM(G8,H8)/E8,0)</f>
        <v>0.9880721952564131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5"/>
    </row>
    <row r="10" spans="1:11" ht="15.75" thickBot="1" x14ac:dyDescent="0.3">
      <c r="A10" s="39" t="s">
        <v>231</v>
      </c>
      <c r="B10" s="40"/>
      <c r="C10" s="41"/>
      <c r="D10" s="42">
        <v>11.450466</v>
      </c>
      <c r="E10" s="43">
        <v>31.602600000000013</v>
      </c>
      <c r="F10" s="43">
        <f t="shared" si="0"/>
        <v>23.05091624420028</v>
      </c>
      <c r="G10" s="43">
        <v>8.8074518612455819</v>
      </c>
      <c r="H10" s="43">
        <v>14.243464382954699</v>
      </c>
      <c r="I10" s="44">
        <f t="shared" si="1"/>
        <v>0.27869390054127124</v>
      </c>
      <c r="J10" s="45">
        <f t="shared" si="2"/>
        <v>0.72939936094499414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topLeftCell="A7" workbookViewId="0">
      <selection activeCell="A15" sqref="A15:E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109</v>
      </c>
      <c r="B1" s="47" t="s">
        <v>232</v>
      </c>
      <c r="C1" s="47" t="s">
        <v>68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2149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746.03897899999993</v>
      </c>
      <c r="G6" s="15">
        <v>249.58246599999995</v>
      </c>
      <c r="H6" s="15">
        <v>238.43076096451921</v>
      </c>
      <c r="I6" s="15">
        <v>96.698204192868516</v>
      </c>
      <c r="J6" s="15">
        <v>141.73255677165071</v>
      </c>
      <c r="K6" s="16">
        <v>0.38743989408642404</v>
      </c>
      <c r="L6" s="17">
        <v>0.95531855576953573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6.7104549999999996</v>
      </c>
      <c r="G7" s="36">
        <f ca="1">SUM(G8:OFFSET(G6,MATCH("PROYECTOS",$A$8:$A$50,0),0))</f>
        <v>8.471388000000001</v>
      </c>
      <c r="H7" s="36">
        <f ca="1">SUM(H8:OFFSET(H6,MATCH("PROYECTOS",$A$8:$A$50,0),0))</f>
        <v>7.3887618551816558</v>
      </c>
      <c r="I7" s="36">
        <f ca="1">SUM(I8:OFFSET(I6,MATCH("PROYECTOS",$A$8:$A$50,0),0))</f>
        <v>2.6445529982956941</v>
      </c>
      <c r="J7" s="36">
        <f ca="1">SUM(J8:OFFSET(J6,MATCH("PROYECTOS",$A$8:$A$50,0),0))</f>
        <v>4.7442088568859617</v>
      </c>
      <c r="K7" s="37">
        <f ca="1">IFERROR(I7/G7,0)</f>
        <v>0.31217469891541905</v>
      </c>
      <c r="L7" s="38">
        <f ca="1">IFERROR(SUM(I7,J7)/G7,0)</f>
        <v>0.87220203527233731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2.4079030000000001</v>
      </c>
      <c r="G8" s="22">
        <v>3.2131379999999998</v>
      </c>
      <c r="H8" s="22">
        <f t="shared" ref="H8:H10" si="0">SUM(I8,J8)</f>
        <v>3.1799751055732486</v>
      </c>
      <c r="I8" s="22">
        <v>1.4009608299238607</v>
      </c>
      <c r="J8" s="22">
        <v>1.7790142756493879</v>
      </c>
      <c r="K8" s="23">
        <f t="shared" ref="K8:K11" si="1">IFERROR(I8/G8,0)</f>
        <v>0.43601016511704782</v>
      </c>
      <c r="L8" s="24">
        <f t="shared" ref="L8:L11" si="2">IFERROR(SUM(I8,J8)/G8,0)</f>
        <v>0.9896789697713726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3000585</v>
      </c>
      <c r="C9" s="20" t="s">
        <v>2150</v>
      </c>
      <c r="D9" s="60">
        <v>215</v>
      </c>
      <c r="E9" s="20" t="s">
        <v>297</v>
      </c>
      <c r="F9" s="21">
        <v>0.51118200000000003</v>
      </c>
      <c r="G9" s="22">
        <v>1.5122210000000003</v>
      </c>
      <c r="H9" s="22">
        <f t="shared" si="0"/>
        <v>0.93320550059434026</v>
      </c>
      <c r="I9" s="22">
        <v>0.22191012164694257</v>
      </c>
      <c r="J9" s="22">
        <v>0.71129537894739769</v>
      </c>
      <c r="K9" s="23">
        <f t="shared" si="1"/>
        <v>0.14674450470330894</v>
      </c>
      <c r="L9" s="24">
        <f t="shared" si="2"/>
        <v>0.61710920599194174</v>
      </c>
      <c r="M9" s="61"/>
      <c r="N9" s="22"/>
      <c r="O9" s="24" t="str">
        <f t="shared" ref="O9:O10" si="3">IFERROR(N9/M9,".")</f>
        <v>.</v>
      </c>
    </row>
    <row r="10" spans="1:15" ht="76.5" x14ac:dyDescent="0.25">
      <c r="A10" s="18"/>
      <c r="B10" s="20">
        <v>3000667</v>
      </c>
      <c r="C10" s="20" t="s">
        <v>2151</v>
      </c>
      <c r="D10" s="60">
        <v>223</v>
      </c>
      <c r="E10" s="20" t="s">
        <v>295</v>
      </c>
      <c r="F10" s="21">
        <v>3.7913700000000001</v>
      </c>
      <c r="G10" s="22">
        <v>3.7460290000000001</v>
      </c>
      <c r="H10" s="22">
        <f t="shared" si="0"/>
        <v>3.275581249014067</v>
      </c>
      <c r="I10" s="22">
        <v>1.0216820467248908</v>
      </c>
      <c r="J10" s="22">
        <v>2.2538992022891762</v>
      </c>
      <c r="K10" s="23">
        <f t="shared" si="1"/>
        <v>0.27273735647131692</v>
      </c>
      <c r="L10" s="24">
        <f t="shared" si="2"/>
        <v>0.87441427949812112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739.3285239999999</v>
      </c>
      <c r="G11" s="43">
        <f t="shared" ref="G11:J11" ca="1" si="4">OFFSET(G11,-MATCH("PROYECTOS",$A$8:$A$50,0)-1,0)-(OFFSET(G11,-MATCH("PROYECTOS",$A$8:$A$50,0),0))</f>
        <v>241.11107799999996</v>
      </c>
      <c r="H11" s="43">
        <f t="shared" ca="1" si="4"/>
        <v>231.04199910933755</v>
      </c>
      <c r="I11" s="43">
        <f t="shared" ca="1" si="4"/>
        <v>94.053651194572822</v>
      </c>
      <c r="J11" s="43">
        <f t="shared" ca="1" si="4"/>
        <v>136.98834791476474</v>
      </c>
      <c r="K11" s="44">
        <f t="shared" ca="1" si="1"/>
        <v>0.39008432119644387</v>
      </c>
      <c r="L11" s="45">
        <f t="shared" ca="1" si="2"/>
        <v>0.95823883757567363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2160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</row>
    <row r="16" spans="1:15" ht="15.75" thickBot="1" x14ac:dyDescent="0.3">
      <c r="A16" s="83"/>
      <c r="B16" s="84"/>
      <c r="C16" s="84"/>
      <c r="D16" s="84"/>
      <c r="E16" s="84"/>
      <c r="F16" s="115"/>
    </row>
    <row r="17" spans="1:6" ht="26.25" customHeight="1" thickBot="1" x14ac:dyDescent="0.3">
      <c r="A17" s="73"/>
      <c r="B17" s="74">
        <v>3000585</v>
      </c>
      <c r="C17" s="113" t="s">
        <v>2150</v>
      </c>
      <c r="D17" s="113"/>
      <c r="E17" s="114"/>
      <c r="F17" s="75">
        <v>0.61710920599194174</v>
      </c>
    </row>
  </sheetData>
  <mergeCells count="17">
    <mergeCell ref="C17:E17"/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E11" sqref="E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109</v>
      </c>
      <c r="B1" s="47" t="s">
        <v>232</v>
      </c>
      <c r="C1" s="47" t="s">
        <v>68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2152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746.03897899999993</v>
      </c>
      <c r="I6" s="15">
        <v>249.58246599999995</v>
      </c>
      <c r="J6" s="15">
        <v>238.43076096451921</v>
      </c>
      <c r="K6" s="15">
        <v>96.698204192868516</v>
      </c>
      <c r="L6" s="15">
        <v>141.73255677165071</v>
      </c>
      <c r="M6" s="16">
        <v>0.38743989408642404</v>
      </c>
      <c r="N6" s="17">
        <v>0.95531855576953573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SUM(H8:OFFSET(H6,MATCH("PROYECTOS",$A$8:$A$15,0),0))</f>
        <v>6.7104549999999996</v>
      </c>
      <c r="I7" s="35">
        <f ca="1">SUM(I8:OFFSET(I6,MATCH("PROYECTOS",$A$8:$A$15,0),0))</f>
        <v>8.4713879999999993</v>
      </c>
      <c r="J7" s="35">
        <f ca="1">SUM(J8:OFFSET(J6,MATCH("PROYECTOS",$A$8:$A$15,0),0))</f>
        <v>7.3887618551816558</v>
      </c>
      <c r="K7" s="35">
        <f ca="1">SUM(K8:OFFSET(K6,MATCH("PROYECTOS",$A$8:$A$15,0),0))</f>
        <v>2.6445529982956941</v>
      </c>
      <c r="L7" s="35">
        <f ca="1">SUM(L8:OFFSET(L6,MATCH("PROYECTOS",$A$8:$A$15,0),0))</f>
        <v>4.7442088568859617</v>
      </c>
      <c r="M7" s="37">
        <f ca="1">IFERROR(K7/I7,0)</f>
        <v>0.3121746989154191</v>
      </c>
      <c r="N7" s="38">
        <f ca="1">IFERROR(SUM(K7,L7)/I7,0)</f>
        <v>0.87220203527233753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2.4079030000000001</v>
      </c>
      <c r="I8" s="22">
        <v>3.2131379999999998</v>
      </c>
      <c r="J8" s="22">
        <f t="shared" ref="J8:J14" si="0">SUM(K8,L8)</f>
        <v>3.1799751055732486</v>
      </c>
      <c r="K8" s="22">
        <v>1.4009608299238607</v>
      </c>
      <c r="L8" s="22">
        <v>1.7790142756493879</v>
      </c>
      <c r="M8" s="23">
        <f t="shared" ref="M8:M15" si="1">IFERROR(K8/I8,0)</f>
        <v>0.43601016511704782</v>
      </c>
      <c r="N8" s="24">
        <f t="shared" ref="N8:N15" si="2">IFERROR(SUM(K8,L8)/I8,0)</f>
        <v>0.9896789697713726</v>
      </c>
      <c r="O8" s="61">
        <v>18</v>
      </c>
      <c r="P8" s="22">
        <v>12</v>
      </c>
      <c r="Q8" s="24">
        <f>IFERROR(P8/O8,".")</f>
        <v>0.66666666666666663</v>
      </c>
    </row>
    <row r="9" spans="1:17" ht="38.25" x14ac:dyDescent="0.25">
      <c r="A9" s="18"/>
      <c r="B9" s="65">
        <v>5004346</v>
      </c>
      <c r="C9" s="20" t="s">
        <v>2153</v>
      </c>
      <c r="D9" s="20">
        <v>3000585</v>
      </c>
      <c r="E9" s="20" t="s">
        <v>2150</v>
      </c>
      <c r="F9" s="60">
        <v>215</v>
      </c>
      <c r="G9" s="20" t="s">
        <v>297</v>
      </c>
      <c r="H9" s="21">
        <v>0.14877099999999999</v>
      </c>
      <c r="I9" s="22">
        <v>0.21497799999999997</v>
      </c>
      <c r="J9" s="22">
        <f t="shared" si="0"/>
        <v>0.21408383417292498</v>
      </c>
      <c r="K9" s="22">
        <v>9.9334374011959881E-2</v>
      </c>
      <c r="L9" s="22">
        <v>0.1147494601609651</v>
      </c>
      <c r="M9" s="23">
        <f t="shared" si="1"/>
        <v>0.46206762558010539</v>
      </c>
      <c r="N9" s="24">
        <f t="shared" si="2"/>
        <v>0.99584066356987699</v>
      </c>
      <c r="O9" s="61">
        <v>3</v>
      </c>
      <c r="P9" s="22">
        <v>3</v>
      </c>
      <c r="Q9" s="24">
        <f t="shared" ref="Q9:Q14" si="3">IFERROR(P9/O9,".")</f>
        <v>1</v>
      </c>
    </row>
    <row r="10" spans="1:17" ht="38.25" x14ac:dyDescent="0.25">
      <c r="A10" s="18"/>
      <c r="B10" s="65">
        <v>5004347</v>
      </c>
      <c r="C10" s="20" t="s">
        <v>2154</v>
      </c>
      <c r="D10" s="20">
        <v>3000585</v>
      </c>
      <c r="E10" s="20" t="s">
        <v>2150</v>
      </c>
      <c r="F10" s="60">
        <v>215</v>
      </c>
      <c r="G10" s="20" t="s">
        <v>297</v>
      </c>
      <c r="H10" s="21">
        <v>0.36241100000000004</v>
      </c>
      <c r="I10" s="22">
        <v>1.2972430000000001</v>
      </c>
      <c r="J10" s="22">
        <f t="shared" si="0"/>
        <v>0.71912166642141528</v>
      </c>
      <c r="K10" s="22">
        <v>0.12257574763498269</v>
      </c>
      <c r="L10" s="22">
        <v>0.59654591878643259</v>
      </c>
      <c r="M10" s="23">
        <f t="shared" si="1"/>
        <v>9.4489426911521346E-2</v>
      </c>
      <c r="N10" s="24">
        <f t="shared" si="2"/>
        <v>0.55434615289611522</v>
      </c>
      <c r="O10" s="61">
        <v>22</v>
      </c>
      <c r="P10" s="22">
        <v>4</v>
      </c>
      <c r="Q10" s="24">
        <f t="shared" si="3"/>
        <v>0.18181818181818182</v>
      </c>
    </row>
    <row r="11" spans="1:17" ht="76.5" x14ac:dyDescent="0.25">
      <c r="A11" s="18"/>
      <c r="B11" s="65">
        <v>5004348</v>
      </c>
      <c r="C11" s="20" t="s">
        <v>2155</v>
      </c>
      <c r="D11" s="20">
        <v>3000667</v>
      </c>
      <c r="E11" s="20" t="s">
        <v>2151</v>
      </c>
      <c r="F11" s="60">
        <v>60</v>
      </c>
      <c r="G11" s="20" t="s">
        <v>323</v>
      </c>
      <c r="H11" s="21">
        <v>0.47934299999999996</v>
      </c>
      <c r="I11" s="22">
        <v>2.1384289999999999</v>
      </c>
      <c r="J11" s="22">
        <f t="shared" si="0"/>
        <v>2.099473072681576</v>
      </c>
      <c r="K11" s="22">
        <v>0.86742672137916088</v>
      </c>
      <c r="L11" s="22">
        <v>1.2320463513024151</v>
      </c>
      <c r="M11" s="23">
        <f t="shared" si="1"/>
        <v>0.40563737275315709</v>
      </c>
      <c r="N11" s="24">
        <f t="shared" si="2"/>
        <v>0.98178292226750385</v>
      </c>
      <c r="O11" s="61">
        <v>2</v>
      </c>
      <c r="P11" s="22">
        <v>2</v>
      </c>
      <c r="Q11" s="24">
        <f t="shared" si="3"/>
        <v>1</v>
      </c>
    </row>
    <row r="12" spans="1:17" ht="76.5" x14ac:dyDescent="0.25">
      <c r="A12" s="18"/>
      <c r="B12" s="65">
        <v>5004350</v>
      </c>
      <c r="C12" s="20" t="s">
        <v>2156</v>
      </c>
      <c r="D12" s="20">
        <v>3000667</v>
      </c>
      <c r="E12" s="20" t="s">
        <v>2151</v>
      </c>
      <c r="F12" s="60">
        <v>215</v>
      </c>
      <c r="G12" s="20" t="s">
        <v>297</v>
      </c>
      <c r="H12" s="21">
        <v>0.177257</v>
      </c>
      <c r="I12" s="22">
        <v>0.12829499999999999</v>
      </c>
      <c r="J12" s="22">
        <f t="shared" si="0"/>
        <v>0.10941005393397063</v>
      </c>
      <c r="K12" s="22">
        <v>4.2223373369779438E-2</v>
      </c>
      <c r="L12" s="22">
        <v>6.7186680564191192E-2</v>
      </c>
      <c r="M12" s="23">
        <f t="shared" si="1"/>
        <v>0.32911160504914017</v>
      </c>
      <c r="N12" s="24">
        <f t="shared" si="2"/>
        <v>0.8528006074591421</v>
      </c>
      <c r="O12" s="61">
        <v>3</v>
      </c>
      <c r="P12" s="22">
        <v>3</v>
      </c>
      <c r="Q12" s="24">
        <f t="shared" si="3"/>
        <v>1</v>
      </c>
    </row>
    <row r="13" spans="1:17" ht="76.5" x14ac:dyDescent="0.25">
      <c r="A13" s="18"/>
      <c r="B13" s="65">
        <v>5005063</v>
      </c>
      <c r="C13" s="20" t="s">
        <v>2157</v>
      </c>
      <c r="D13" s="20">
        <v>3000667</v>
      </c>
      <c r="E13" s="20" t="s">
        <v>2151</v>
      </c>
      <c r="F13" s="60">
        <v>36</v>
      </c>
      <c r="G13" s="20" t="s">
        <v>650</v>
      </c>
      <c r="H13" s="21">
        <v>3.1347700000000001</v>
      </c>
      <c r="I13" s="22">
        <v>0.700793</v>
      </c>
      <c r="J13" s="22">
        <f t="shared" si="0"/>
        <v>0.3387627737611183</v>
      </c>
      <c r="K13" s="22">
        <v>3.0031949710974004E-2</v>
      </c>
      <c r="L13" s="22">
        <v>0.30873082405014429</v>
      </c>
      <c r="M13" s="23">
        <f t="shared" si="1"/>
        <v>4.285423757225601E-2</v>
      </c>
      <c r="N13" s="24">
        <f t="shared" si="2"/>
        <v>0.48339919742508602</v>
      </c>
      <c r="O13" s="61">
        <v>2</v>
      </c>
      <c r="P13" s="22">
        <v>2</v>
      </c>
      <c r="Q13" s="24">
        <f t="shared" si="3"/>
        <v>1</v>
      </c>
    </row>
    <row r="14" spans="1:17" ht="76.5" x14ac:dyDescent="0.25">
      <c r="A14" s="18"/>
      <c r="B14" s="65">
        <v>5005457</v>
      </c>
      <c r="C14" s="20" t="s">
        <v>2158</v>
      </c>
      <c r="D14" s="20">
        <v>3000667</v>
      </c>
      <c r="E14" s="20" t="s">
        <v>2151</v>
      </c>
      <c r="F14" s="60">
        <v>455</v>
      </c>
      <c r="G14" s="20" t="s">
        <v>1976</v>
      </c>
      <c r="H14" s="21">
        <v>0</v>
      </c>
      <c r="I14" s="22">
        <v>0.77851200000000009</v>
      </c>
      <c r="J14" s="22">
        <f t="shared" si="0"/>
        <v>0.72793534863740206</v>
      </c>
      <c r="K14" s="22">
        <v>8.2000002264976501E-2</v>
      </c>
      <c r="L14" s="22">
        <v>0.64593534637242556</v>
      </c>
      <c r="M14" s="23">
        <f t="shared" si="1"/>
        <v>0.10532914362909819</v>
      </c>
      <c r="N14" s="24">
        <f t="shared" si="2"/>
        <v>0.93503420453044006</v>
      </c>
      <c r="O14" s="61">
        <v>1</v>
      </c>
      <c r="P14" s="22">
        <v>1</v>
      </c>
      <c r="Q14" s="24">
        <f t="shared" si="3"/>
        <v>1</v>
      </c>
    </row>
    <row r="15" spans="1:17" ht="15.75" thickBot="1" x14ac:dyDescent="0.3">
      <c r="A15" s="39" t="s">
        <v>306</v>
      </c>
      <c r="B15" s="41"/>
      <c r="C15" s="41"/>
      <c r="D15" s="64"/>
      <c r="E15" s="41"/>
      <c r="F15" s="58"/>
      <c r="G15" s="41"/>
      <c r="H15" s="42">
        <f ca="1">OFFSET(H15,-MATCH("PROYECTOS",$A$8:$A$15,0)-1,0)-(OFFSET(H15,-MATCH("PROYECTOS",$A$8:$A$15,0),0))</f>
        <v>739.3285239999999</v>
      </c>
      <c r="I15" s="42">
        <f t="shared" ref="I15:L15" ca="1" si="4">OFFSET(I15,-MATCH("PROYECTOS",$A$8:$A$15,0)-1,0)-(OFFSET(I15,-MATCH("PROYECTOS",$A$8:$A$15,0),0))</f>
        <v>241.11107799999996</v>
      </c>
      <c r="J15" s="42">
        <f t="shared" ca="1" si="4"/>
        <v>231.04199910933755</v>
      </c>
      <c r="K15" s="42">
        <f t="shared" ca="1" si="4"/>
        <v>94.053651194572822</v>
      </c>
      <c r="L15" s="42">
        <f t="shared" ca="1" si="4"/>
        <v>136.98834791476474</v>
      </c>
      <c r="M15" s="44">
        <f t="shared" ca="1" si="1"/>
        <v>0.39008432119644387</v>
      </c>
      <c r="N15" s="45">
        <f t="shared" ca="1" si="2"/>
        <v>0.95823883757567363</v>
      </c>
      <c r="O15" s="59"/>
      <c r="P15" s="43"/>
      <c r="Q1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110</v>
      </c>
      <c r="B1" s="48" t="s">
        <v>232</v>
      </c>
      <c r="C1" s="47" t="s">
        <v>69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2161</v>
      </c>
      <c r="L2" s="1" t="s">
        <v>2178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18.745369999999998</v>
      </c>
      <c r="E6" s="15">
        <f ca="1">SUM(E7:OFFSET(E7,50,0))</f>
        <v>20.064585999999998</v>
      </c>
      <c r="F6" s="15">
        <f ca="1">SUM(F7:OFFSET(F7,50,0))</f>
        <v>8.8359755006240448</v>
      </c>
      <c r="G6" s="15">
        <f ca="1">SUM(G7:OFFSET(G7,50,0))</f>
        <v>3.2936035626626108</v>
      </c>
      <c r="H6" s="15">
        <f ca="1">SUM(H7:OFFSET(H7,50,0))</f>
        <v>5.542371937961434</v>
      </c>
      <c r="I6" s="16">
        <f ca="1">IFERROR(G6/E6,0)</f>
        <v>0.16415008825313471</v>
      </c>
      <c r="J6" s="17">
        <f ca="1">IFERROR(SUM(G6,H6)/E6,0)</f>
        <v>0.44037666666155212</v>
      </c>
      <c r="K6" s="5"/>
      <c r="M6" s="6" t="s">
        <v>374</v>
      </c>
      <c r="N6" s="72" t="s">
        <v>375</v>
      </c>
    </row>
    <row r="7" spans="1:14" ht="15.75" thickBot="1" x14ac:dyDescent="0.3">
      <c r="A7" s="25"/>
      <c r="B7" s="52">
        <v>15</v>
      </c>
      <c r="C7" s="27" t="s">
        <v>258</v>
      </c>
      <c r="D7" s="28">
        <v>18.745369999999998</v>
      </c>
      <c r="E7" s="29">
        <v>20.064585999999998</v>
      </c>
      <c r="F7" s="29">
        <f>SUM(G7,H7)</f>
        <v>8.8359755006240448</v>
      </c>
      <c r="G7" s="29">
        <v>3.2936035626626108</v>
      </c>
      <c r="H7" s="29">
        <v>5.542371937961434</v>
      </c>
      <c r="I7" s="30">
        <f>IFERROR(G7/E7,0)</f>
        <v>0.16415008825313471</v>
      </c>
      <c r="J7" s="31">
        <f>IFERROR(SUM(G7,H7)/E7,0)</f>
        <v>0.44037666666155212</v>
      </c>
      <c r="K7" s="5"/>
      <c r="L7" t="s">
        <v>258</v>
      </c>
      <c r="M7" s="6">
        <v>8.8359755006240448</v>
      </c>
      <c r="N7" s="72">
        <v>0.44037666666155212</v>
      </c>
    </row>
    <row r="8" spans="1:14" x14ac:dyDescent="0.25">
      <c r="M8" s="6"/>
      <c r="N8" s="72"/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</v>
      </c>
      <c r="B1" s="48" t="s">
        <v>232</v>
      </c>
      <c r="C1" s="47" t="s">
        <v>11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233</v>
      </c>
      <c r="L2" s="1" t="s">
        <v>376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1626.8864379999998</v>
      </c>
      <c r="E6" s="15">
        <f ca="1">SUM(E7:OFFSET(E7,50,0))</f>
        <v>2242.7787189999995</v>
      </c>
      <c r="F6" s="15">
        <f ca="1">SUM(F7:OFFSET(F7,50,0))</f>
        <v>2080.2717339707924</v>
      </c>
      <c r="G6" s="15">
        <f ca="1">SUM(G7:OFFSET(G7,50,0))</f>
        <v>1060.7210582826654</v>
      </c>
      <c r="H6" s="15">
        <f ca="1">SUM(H7:OFFSET(H7,50,0))</f>
        <v>1019.5506756881263</v>
      </c>
      <c r="I6" s="16">
        <f ca="1">IFERROR(G6/E6,0)</f>
        <v>0.4729494930982826</v>
      </c>
      <c r="J6" s="17">
        <f ca="1">IFERROR(SUM(G6,H6)/E6,0)</f>
        <v>0.92754212279057746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109.101219</v>
      </c>
      <c r="E7" s="22">
        <v>95.197817999999998</v>
      </c>
      <c r="F7" s="22">
        <f t="shared" ref="F7:F31" si="0">SUM(G7,H7)</f>
        <v>90.79104065829992</v>
      </c>
      <c r="G7" s="22">
        <v>54.487401906043232</v>
      </c>
      <c r="H7" s="22">
        <v>36.303638752256681</v>
      </c>
      <c r="I7" s="23">
        <f t="shared" ref="I7:I31" si="1">IFERROR(G7/E7,0)</f>
        <v>0.57235977725921439</v>
      </c>
      <c r="J7" s="24">
        <f t="shared" ref="J7:J31" si="2">IFERROR(SUM(G7,H7)/E7,0)</f>
        <v>0.95370926104944886</v>
      </c>
      <c r="K7" s="5"/>
      <c r="L7" t="s">
        <v>250</v>
      </c>
      <c r="M7" s="6">
        <v>78.467380858628843</v>
      </c>
      <c r="N7" s="72">
        <v>0.98956621463317807</v>
      </c>
    </row>
    <row r="8" spans="1:14" x14ac:dyDescent="0.25">
      <c r="A8" s="18"/>
      <c r="B8" s="51">
        <v>2</v>
      </c>
      <c r="C8" s="20" t="s">
        <v>245</v>
      </c>
      <c r="D8" s="21">
        <v>49.973643000000017</v>
      </c>
      <c r="E8" s="22">
        <v>90.139489999999938</v>
      </c>
      <c r="F8" s="22">
        <f t="shared" si="0"/>
        <v>79.133186122285267</v>
      </c>
      <c r="G8" s="22">
        <v>42.194054651224747</v>
      </c>
      <c r="H8" s="22">
        <v>36.93913147106052</v>
      </c>
      <c r="I8" s="23">
        <f t="shared" si="1"/>
        <v>0.46809733060642761</v>
      </c>
      <c r="J8" s="24">
        <f t="shared" si="2"/>
        <v>0.87789698080480949</v>
      </c>
      <c r="K8" s="5"/>
      <c r="L8" t="s">
        <v>259</v>
      </c>
      <c r="M8" s="6">
        <v>77.219089720516862</v>
      </c>
      <c r="N8" s="72">
        <v>0.97577378270048765</v>
      </c>
    </row>
    <row r="9" spans="1:14" x14ac:dyDescent="0.25">
      <c r="A9" s="18"/>
      <c r="B9" s="51">
        <v>3</v>
      </c>
      <c r="C9" s="20" t="s">
        <v>246</v>
      </c>
      <c r="D9" s="21">
        <v>48.306998</v>
      </c>
      <c r="E9" s="22">
        <v>77.193149000000005</v>
      </c>
      <c r="F9" s="22">
        <f t="shared" si="0"/>
        <v>74.947442353401996</v>
      </c>
      <c r="G9" s="22">
        <v>45.401097851347686</v>
      </c>
      <c r="H9" s="22">
        <v>29.546344502054314</v>
      </c>
      <c r="I9" s="23">
        <f t="shared" si="1"/>
        <v>0.58814931686939842</v>
      </c>
      <c r="J9" s="24">
        <f t="shared" si="2"/>
        <v>0.97090795393516061</v>
      </c>
      <c r="K9" s="5"/>
      <c r="L9" t="s">
        <v>246</v>
      </c>
      <c r="M9" s="6">
        <v>74.947442353401996</v>
      </c>
      <c r="N9" s="72">
        <v>0.97090795393516061</v>
      </c>
    </row>
    <row r="10" spans="1:14" x14ac:dyDescent="0.25">
      <c r="A10" s="18"/>
      <c r="B10" s="51">
        <v>4</v>
      </c>
      <c r="C10" s="20" t="s">
        <v>247</v>
      </c>
      <c r="D10" s="21">
        <v>36.566259000000009</v>
      </c>
      <c r="E10" s="22">
        <v>52.403301999999982</v>
      </c>
      <c r="F10" s="22">
        <f t="shared" si="0"/>
        <v>49.539522085645338</v>
      </c>
      <c r="G10" s="22">
        <v>27.385795801867062</v>
      </c>
      <c r="H10" s="22">
        <v>22.153726283778276</v>
      </c>
      <c r="I10" s="23">
        <f t="shared" si="1"/>
        <v>0.52259675930091332</v>
      </c>
      <c r="J10" s="24">
        <f t="shared" si="2"/>
        <v>0.94535115526966895</v>
      </c>
      <c r="K10" s="5"/>
      <c r="L10" t="s">
        <v>266</v>
      </c>
      <c r="M10" s="6">
        <v>25.14224017038115</v>
      </c>
      <c r="N10" s="72">
        <v>0.97056834878690512</v>
      </c>
    </row>
    <row r="11" spans="1:14" x14ac:dyDescent="0.25">
      <c r="A11" s="18"/>
      <c r="B11" s="51">
        <v>5</v>
      </c>
      <c r="C11" s="20" t="s">
        <v>248</v>
      </c>
      <c r="D11" s="21">
        <v>70.465863000000041</v>
      </c>
      <c r="E11" s="22">
        <v>130.07076000000001</v>
      </c>
      <c r="F11" s="22">
        <f t="shared" si="0"/>
        <v>108.69609863814939</v>
      </c>
      <c r="G11" s="22">
        <v>54.277351009259846</v>
      </c>
      <c r="H11" s="22">
        <v>54.418747628889548</v>
      </c>
      <c r="I11" s="23">
        <f t="shared" si="1"/>
        <v>0.41729095001259192</v>
      </c>
      <c r="J11" s="24">
        <f t="shared" si="2"/>
        <v>0.83566897462695988</v>
      </c>
      <c r="K11" s="5"/>
      <c r="L11" t="s">
        <v>257</v>
      </c>
      <c r="M11" s="6">
        <v>46.244278412152354</v>
      </c>
      <c r="N11" s="72">
        <v>0.96984020261561177</v>
      </c>
    </row>
    <row r="12" spans="1:14" x14ac:dyDescent="0.25">
      <c r="A12" s="18"/>
      <c r="B12" s="51">
        <v>6</v>
      </c>
      <c r="C12" s="20" t="s">
        <v>249</v>
      </c>
      <c r="D12" s="21">
        <v>89.639368999999959</v>
      </c>
      <c r="E12" s="22">
        <v>132.50832799999995</v>
      </c>
      <c r="F12" s="22">
        <f t="shared" si="0"/>
        <v>125.27632952409104</v>
      </c>
      <c r="G12" s="22">
        <v>63.348362274543888</v>
      </c>
      <c r="H12" s="22">
        <v>61.927967249547152</v>
      </c>
      <c r="I12" s="23">
        <f t="shared" si="1"/>
        <v>0.47807079925228485</v>
      </c>
      <c r="J12" s="24">
        <f t="shared" si="2"/>
        <v>0.94542230978939745</v>
      </c>
      <c r="K12" s="5"/>
      <c r="L12" t="s">
        <v>267</v>
      </c>
      <c r="M12" s="6">
        <v>21.907066202786602</v>
      </c>
      <c r="N12" s="72">
        <v>0.9672004584016809</v>
      </c>
    </row>
    <row r="13" spans="1:14" x14ac:dyDescent="0.25">
      <c r="A13" s="18"/>
      <c r="B13" s="51">
        <v>7</v>
      </c>
      <c r="C13" s="20" t="s">
        <v>250</v>
      </c>
      <c r="D13" s="21">
        <v>71.329881</v>
      </c>
      <c r="E13" s="22">
        <v>79.294725000000014</v>
      </c>
      <c r="F13" s="22">
        <f t="shared" si="0"/>
        <v>78.467380858628843</v>
      </c>
      <c r="G13" s="22">
        <v>53.567039264527025</v>
      </c>
      <c r="H13" s="22">
        <v>24.900341594101821</v>
      </c>
      <c r="I13" s="23">
        <f t="shared" si="1"/>
        <v>0.67554354043761444</v>
      </c>
      <c r="J13" s="24">
        <f t="shared" si="2"/>
        <v>0.98956621463317807</v>
      </c>
      <c r="K13" s="5"/>
      <c r="L13" t="s">
        <v>268</v>
      </c>
      <c r="M13" s="6">
        <v>44.94531282277525</v>
      </c>
      <c r="N13" s="72">
        <v>0.96592607096321681</v>
      </c>
    </row>
    <row r="14" spans="1:14" x14ac:dyDescent="0.25">
      <c r="A14" s="18"/>
      <c r="B14" s="51">
        <v>8</v>
      </c>
      <c r="C14" s="20" t="s">
        <v>251</v>
      </c>
      <c r="D14" s="21">
        <v>86.118877000000012</v>
      </c>
      <c r="E14" s="22">
        <v>100.83369800000001</v>
      </c>
      <c r="F14" s="22">
        <f t="shared" si="0"/>
        <v>94.332906369766874</v>
      </c>
      <c r="G14" s="22">
        <v>43.160820126311592</v>
      </c>
      <c r="H14" s="22">
        <v>51.172086243455283</v>
      </c>
      <c r="I14" s="23">
        <f t="shared" si="1"/>
        <v>0.42803964331757016</v>
      </c>
      <c r="J14" s="24">
        <f t="shared" si="2"/>
        <v>0.9355295723634659</v>
      </c>
      <c r="K14" s="5"/>
      <c r="L14" t="s">
        <v>263</v>
      </c>
      <c r="M14" s="6">
        <v>102.94006738459186</v>
      </c>
      <c r="N14" s="72">
        <v>0.96479984689732923</v>
      </c>
    </row>
    <row r="15" spans="1:14" x14ac:dyDescent="0.25">
      <c r="A15" s="18"/>
      <c r="B15" s="51">
        <v>9</v>
      </c>
      <c r="C15" s="20" t="s">
        <v>252</v>
      </c>
      <c r="D15" s="21">
        <v>74.061568000000008</v>
      </c>
      <c r="E15" s="22">
        <v>97.199943999999988</v>
      </c>
      <c r="F15" s="22">
        <f t="shared" si="0"/>
        <v>91.028377139598234</v>
      </c>
      <c r="G15" s="22">
        <v>43.13801157021198</v>
      </c>
      <c r="H15" s="22">
        <v>47.890365569386255</v>
      </c>
      <c r="I15" s="23">
        <f t="shared" si="1"/>
        <v>0.44380695908849477</v>
      </c>
      <c r="J15" s="24">
        <f t="shared" si="2"/>
        <v>0.93650647720124458</v>
      </c>
      <c r="K15" s="5"/>
      <c r="L15" t="s">
        <v>265</v>
      </c>
      <c r="M15" s="6">
        <v>66.299189075414006</v>
      </c>
      <c r="N15" s="72">
        <v>0.96356190253764651</v>
      </c>
    </row>
    <row r="16" spans="1:14" x14ac:dyDescent="0.25">
      <c r="A16" s="18"/>
      <c r="B16" s="51">
        <v>10</v>
      </c>
      <c r="C16" s="20" t="s">
        <v>253</v>
      </c>
      <c r="D16" s="21">
        <v>59.264476999999992</v>
      </c>
      <c r="E16" s="22">
        <v>80.823980999999989</v>
      </c>
      <c r="F16" s="22">
        <f t="shared" si="0"/>
        <v>75.300604669183699</v>
      </c>
      <c r="G16" s="22">
        <v>36.146883332604276</v>
      </c>
      <c r="H16" s="22">
        <v>39.153721336579423</v>
      </c>
      <c r="I16" s="23">
        <f t="shared" si="1"/>
        <v>0.44722968214847375</v>
      </c>
      <c r="J16" s="24">
        <f t="shared" si="2"/>
        <v>0.93166166449019272</v>
      </c>
      <c r="K16" s="5"/>
      <c r="L16" t="s">
        <v>254</v>
      </c>
      <c r="M16" s="6">
        <v>41.274195425230978</v>
      </c>
      <c r="N16" s="72">
        <v>0.95550539431173942</v>
      </c>
    </row>
    <row r="17" spans="1:14" x14ac:dyDescent="0.25">
      <c r="A17" s="18"/>
      <c r="B17" s="51">
        <v>11</v>
      </c>
      <c r="C17" s="20" t="s">
        <v>254</v>
      </c>
      <c r="D17" s="21">
        <v>33.926716999999996</v>
      </c>
      <c r="E17" s="22">
        <v>43.19619299999998</v>
      </c>
      <c r="F17" s="22">
        <f t="shared" si="0"/>
        <v>41.274195425230978</v>
      </c>
      <c r="G17" s="22">
        <v>21.190865119379851</v>
      </c>
      <c r="H17" s="22">
        <v>20.083330305851128</v>
      </c>
      <c r="I17" s="23">
        <f t="shared" si="1"/>
        <v>0.49057251687387959</v>
      </c>
      <c r="J17" s="24">
        <f t="shared" si="2"/>
        <v>0.95550539431173942</v>
      </c>
      <c r="K17" s="5"/>
      <c r="L17" t="s">
        <v>244</v>
      </c>
      <c r="M17" s="6">
        <v>90.79104065829992</v>
      </c>
      <c r="N17" s="72">
        <v>0.95370926104944886</v>
      </c>
    </row>
    <row r="18" spans="1:14" x14ac:dyDescent="0.25">
      <c r="A18" s="18"/>
      <c r="B18" s="51">
        <v>12</v>
      </c>
      <c r="C18" s="20" t="s">
        <v>255</v>
      </c>
      <c r="D18" s="21">
        <v>54.537198000000018</v>
      </c>
      <c r="E18" s="22">
        <v>82.796605000000028</v>
      </c>
      <c r="F18" s="22">
        <f t="shared" si="0"/>
        <v>78.549851478666469</v>
      </c>
      <c r="G18" s="22">
        <v>38.673774429503041</v>
      </c>
      <c r="H18" s="22">
        <v>39.876077049163428</v>
      </c>
      <c r="I18" s="23">
        <f t="shared" si="1"/>
        <v>0.46709372237548902</v>
      </c>
      <c r="J18" s="24">
        <f t="shared" si="2"/>
        <v>0.94870860319292616</v>
      </c>
      <c r="K18" s="5"/>
      <c r="L18" t="s">
        <v>258</v>
      </c>
      <c r="M18" s="6">
        <v>417.02938004474737</v>
      </c>
      <c r="N18" s="72">
        <v>0.95262438813784944</v>
      </c>
    </row>
    <row r="19" spans="1:14" x14ac:dyDescent="0.25">
      <c r="A19" s="18"/>
      <c r="B19" s="51">
        <v>13</v>
      </c>
      <c r="C19" s="20" t="s">
        <v>256</v>
      </c>
      <c r="D19" s="21">
        <v>83.009995000000004</v>
      </c>
      <c r="E19" s="22">
        <v>149.35966800000003</v>
      </c>
      <c r="F19" s="22">
        <f t="shared" si="0"/>
        <v>117.85960328047202</v>
      </c>
      <c r="G19" s="22">
        <v>50.002423816602573</v>
      </c>
      <c r="H19" s="22">
        <v>67.857179463869443</v>
      </c>
      <c r="I19" s="23">
        <f t="shared" si="1"/>
        <v>0.33477862187402935</v>
      </c>
      <c r="J19" s="24">
        <f t="shared" si="2"/>
        <v>0.78909925857944463</v>
      </c>
      <c r="K19" s="5"/>
      <c r="L19" t="s">
        <v>255</v>
      </c>
      <c r="M19" s="6">
        <v>78.549851478666469</v>
      </c>
      <c r="N19" s="72">
        <v>0.94870860319292616</v>
      </c>
    </row>
    <row r="20" spans="1:14" x14ac:dyDescent="0.25">
      <c r="A20" s="18"/>
      <c r="B20" s="51">
        <v>14</v>
      </c>
      <c r="C20" s="20" t="s">
        <v>257</v>
      </c>
      <c r="D20" s="21">
        <v>36.319654</v>
      </c>
      <c r="E20" s="22">
        <v>47.682368999999987</v>
      </c>
      <c r="F20" s="22">
        <f t="shared" si="0"/>
        <v>46.244278412152354</v>
      </c>
      <c r="G20" s="22">
        <v>25.700305279043278</v>
      </c>
      <c r="H20" s="22">
        <v>20.543973133109073</v>
      </c>
      <c r="I20" s="23">
        <f t="shared" si="1"/>
        <v>0.53898968985880891</v>
      </c>
      <c r="J20" s="24">
        <f t="shared" si="2"/>
        <v>0.96984020261561177</v>
      </c>
      <c r="K20" s="5"/>
      <c r="L20" t="s">
        <v>264</v>
      </c>
      <c r="M20" s="6">
        <v>111.12408552945328</v>
      </c>
      <c r="N20" s="72">
        <v>0.94798838263374074</v>
      </c>
    </row>
    <row r="21" spans="1:14" x14ac:dyDescent="0.25">
      <c r="A21" s="18"/>
      <c r="B21" s="51">
        <v>15</v>
      </c>
      <c r="C21" s="20" t="s">
        <v>258</v>
      </c>
      <c r="D21" s="21">
        <v>357.16294099999982</v>
      </c>
      <c r="E21" s="22">
        <v>437.76895199999979</v>
      </c>
      <c r="F21" s="22">
        <f t="shared" si="0"/>
        <v>417.02938004474737</v>
      </c>
      <c r="G21" s="22">
        <v>185.99895877672489</v>
      </c>
      <c r="H21" s="22">
        <v>231.03042126802248</v>
      </c>
      <c r="I21" s="23">
        <f t="shared" si="1"/>
        <v>0.42487928375680006</v>
      </c>
      <c r="J21" s="24">
        <f t="shared" si="2"/>
        <v>0.95262438813784944</v>
      </c>
      <c r="K21" s="5"/>
      <c r="L21" t="s">
        <v>249</v>
      </c>
      <c r="M21" s="6">
        <v>125.27632952409104</v>
      </c>
      <c r="N21" s="72">
        <v>0.94542230978939745</v>
      </c>
    </row>
    <row r="22" spans="1:14" x14ac:dyDescent="0.25">
      <c r="A22" s="18"/>
      <c r="B22" s="51">
        <v>16</v>
      </c>
      <c r="C22" s="20" t="s">
        <v>259</v>
      </c>
      <c r="D22" s="21">
        <v>46.284755999999966</v>
      </c>
      <c r="E22" s="22">
        <v>79.136262000000002</v>
      </c>
      <c r="F22" s="22">
        <f t="shared" si="0"/>
        <v>77.219089720516862</v>
      </c>
      <c r="G22" s="22">
        <v>44.545005672858608</v>
      </c>
      <c r="H22" s="22">
        <v>32.674084047658255</v>
      </c>
      <c r="I22" s="23">
        <f t="shared" si="1"/>
        <v>0.56288993878506177</v>
      </c>
      <c r="J22" s="24">
        <f t="shared" si="2"/>
        <v>0.97577378270048765</v>
      </c>
      <c r="K22" s="5"/>
      <c r="L22" t="s">
        <v>247</v>
      </c>
      <c r="M22" s="6">
        <v>49.539522085645338</v>
      </c>
      <c r="N22" s="72">
        <v>0.94535115526966895</v>
      </c>
    </row>
    <row r="23" spans="1:14" x14ac:dyDescent="0.25">
      <c r="A23" s="18"/>
      <c r="B23" s="51">
        <v>17</v>
      </c>
      <c r="C23" s="20" t="s">
        <v>260</v>
      </c>
      <c r="D23" s="21">
        <v>7.978154</v>
      </c>
      <c r="E23" s="22">
        <v>13.649723999999997</v>
      </c>
      <c r="F23" s="22">
        <f t="shared" si="0"/>
        <v>11.439113704777355</v>
      </c>
      <c r="G23" s="22">
        <v>5.8166709126235219</v>
      </c>
      <c r="H23" s="22">
        <v>5.6224427921538336</v>
      </c>
      <c r="I23" s="23">
        <f t="shared" si="1"/>
        <v>0.42613835361238972</v>
      </c>
      <c r="J23" s="24">
        <f t="shared" si="2"/>
        <v>0.83804725317357021</v>
      </c>
      <c r="K23" s="5"/>
      <c r="L23" t="s">
        <v>252</v>
      </c>
      <c r="M23" s="6">
        <v>91.028377139598234</v>
      </c>
      <c r="N23" s="72">
        <v>0.93650647720124458</v>
      </c>
    </row>
    <row r="24" spans="1:14" x14ac:dyDescent="0.25">
      <c r="A24" s="18"/>
      <c r="B24" s="51">
        <v>18</v>
      </c>
      <c r="C24" s="20" t="s">
        <v>261</v>
      </c>
      <c r="D24" s="21">
        <v>20.342214000000002</v>
      </c>
      <c r="E24" s="22">
        <v>29.833811999999998</v>
      </c>
      <c r="F24" s="22">
        <f t="shared" si="0"/>
        <v>27.144634659176745</v>
      </c>
      <c r="G24" s="22">
        <v>13.334777704064891</v>
      </c>
      <c r="H24" s="22">
        <v>13.809856955111854</v>
      </c>
      <c r="I24" s="23">
        <f t="shared" si="1"/>
        <v>0.44696861748893812</v>
      </c>
      <c r="J24" s="24">
        <f t="shared" si="2"/>
        <v>0.90986142364833389</v>
      </c>
      <c r="K24" s="5"/>
      <c r="L24" t="s">
        <v>251</v>
      </c>
      <c r="M24" s="6">
        <v>94.332906369766874</v>
      </c>
      <c r="N24" s="72">
        <v>0.9355295723634659</v>
      </c>
    </row>
    <row r="25" spans="1:14" x14ac:dyDescent="0.25">
      <c r="A25" s="18"/>
      <c r="B25" s="51">
        <v>19</v>
      </c>
      <c r="C25" s="20" t="s">
        <v>262</v>
      </c>
      <c r="D25" s="21">
        <v>18.348523999999998</v>
      </c>
      <c r="E25" s="22">
        <v>35.881434000000006</v>
      </c>
      <c r="F25" s="22">
        <f t="shared" si="0"/>
        <v>23.640737640599077</v>
      </c>
      <c r="G25" s="22">
        <v>11.190149387202332</v>
      </c>
      <c r="H25" s="22">
        <v>12.450588253396745</v>
      </c>
      <c r="I25" s="23">
        <f t="shared" si="1"/>
        <v>0.31186460906780733</v>
      </c>
      <c r="J25" s="24">
        <f t="shared" si="2"/>
        <v>0.65885710255055785</v>
      </c>
      <c r="K25" s="5"/>
      <c r="L25" t="s">
        <v>253</v>
      </c>
      <c r="M25" s="6">
        <v>75.300604669183699</v>
      </c>
      <c r="N25" s="72">
        <v>0.93166166449019272</v>
      </c>
    </row>
    <row r="26" spans="1:14" x14ac:dyDescent="0.25">
      <c r="A26" s="18"/>
      <c r="B26" s="51">
        <v>20</v>
      </c>
      <c r="C26" s="20" t="s">
        <v>263</v>
      </c>
      <c r="D26" s="21">
        <v>84.08432499999995</v>
      </c>
      <c r="E26" s="22">
        <v>106.69577499999997</v>
      </c>
      <c r="F26" s="22">
        <f t="shared" si="0"/>
        <v>102.94006738459186</v>
      </c>
      <c r="G26" s="22">
        <v>56.858454330165841</v>
      </c>
      <c r="H26" s="22">
        <v>46.081613054426015</v>
      </c>
      <c r="I26" s="23">
        <f t="shared" si="1"/>
        <v>0.53290258522575851</v>
      </c>
      <c r="J26" s="24">
        <f t="shared" si="2"/>
        <v>0.96479984689732923</v>
      </c>
      <c r="K26" s="5"/>
      <c r="L26" t="s">
        <v>261</v>
      </c>
      <c r="M26" s="6">
        <v>27.144634659176745</v>
      </c>
      <c r="N26" s="72">
        <v>0.90986142364833389</v>
      </c>
    </row>
    <row r="27" spans="1:14" x14ac:dyDescent="0.25">
      <c r="A27" s="18"/>
      <c r="B27" s="51">
        <v>21</v>
      </c>
      <c r="C27" s="20" t="s">
        <v>264</v>
      </c>
      <c r="D27" s="21">
        <v>79.466565000000045</v>
      </c>
      <c r="E27" s="22">
        <v>117.22093600000005</v>
      </c>
      <c r="F27" s="22">
        <f t="shared" si="0"/>
        <v>111.12408552945328</v>
      </c>
      <c r="G27" s="22">
        <v>52.596627577724803</v>
      </c>
      <c r="H27" s="22">
        <v>58.527457951728472</v>
      </c>
      <c r="I27" s="23">
        <f t="shared" si="1"/>
        <v>0.44869653299581891</v>
      </c>
      <c r="J27" s="24">
        <f t="shared" si="2"/>
        <v>0.94798838263374074</v>
      </c>
      <c r="K27" s="5"/>
      <c r="L27" t="s">
        <v>245</v>
      </c>
      <c r="M27" s="6">
        <v>79.133186122285267</v>
      </c>
      <c r="N27" s="72">
        <v>0.87789698080480949</v>
      </c>
    </row>
    <row r="28" spans="1:14" x14ac:dyDescent="0.25">
      <c r="A28" s="18"/>
      <c r="B28" s="51">
        <v>22</v>
      </c>
      <c r="C28" s="20" t="s">
        <v>265</v>
      </c>
      <c r="D28" s="21">
        <v>43.756998000000003</v>
      </c>
      <c r="E28" s="22">
        <v>68.806361999999979</v>
      </c>
      <c r="F28" s="22">
        <f t="shared" si="0"/>
        <v>66.299189075414006</v>
      </c>
      <c r="G28" s="22">
        <v>40.12478823366348</v>
      </c>
      <c r="H28" s="22">
        <v>26.174400841750519</v>
      </c>
      <c r="I28" s="23">
        <f t="shared" si="1"/>
        <v>0.58315520639884277</v>
      </c>
      <c r="J28" s="24">
        <f t="shared" si="2"/>
        <v>0.96356190253764651</v>
      </c>
      <c r="K28" s="5"/>
      <c r="L28" t="s">
        <v>260</v>
      </c>
      <c r="M28" s="6">
        <v>11.439113704777355</v>
      </c>
      <c r="N28" s="72">
        <v>0.83804725317357021</v>
      </c>
    </row>
    <row r="29" spans="1:14" x14ac:dyDescent="0.25">
      <c r="A29" s="18"/>
      <c r="B29" s="51">
        <v>23</v>
      </c>
      <c r="C29" s="20" t="s">
        <v>266</v>
      </c>
      <c r="D29" s="21">
        <v>18.474926999999994</v>
      </c>
      <c r="E29" s="22">
        <v>25.904657000000007</v>
      </c>
      <c r="F29" s="22">
        <f t="shared" si="0"/>
        <v>25.14224017038115</v>
      </c>
      <c r="G29" s="22">
        <v>13.433100339736939</v>
      </c>
      <c r="H29" s="22">
        <v>11.709139830644213</v>
      </c>
      <c r="I29" s="23">
        <f t="shared" si="1"/>
        <v>0.51855928220693814</v>
      </c>
      <c r="J29" s="24">
        <f t="shared" si="2"/>
        <v>0.97056834878690512</v>
      </c>
      <c r="K29" s="5"/>
      <c r="L29" t="s">
        <v>248</v>
      </c>
      <c r="M29" s="6">
        <v>108.69609863814939</v>
      </c>
      <c r="N29" s="72">
        <v>0.83566897462695988</v>
      </c>
    </row>
    <row r="30" spans="1:14" x14ac:dyDescent="0.25">
      <c r="A30" s="18"/>
      <c r="B30" s="51">
        <v>24</v>
      </c>
      <c r="C30" s="20" t="s">
        <v>267</v>
      </c>
      <c r="D30" s="21">
        <v>17.432289000000001</v>
      </c>
      <c r="E30" s="22">
        <v>22.649974999999991</v>
      </c>
      <c r="F30" s="22">
        <f t="shared" si="0"/>
        <v>21.907066202786602</v>
      </c>
      <c r="G30" s="22">
        <v>12.948594613747554</v>
      </c>
      <c r="H30" s="22">
        <v>8.9584715890390481</v>
      </c>
      <c r="I30" s="23">
        <f t="shared" si="1"/>
        <v>0.57168251239780876</v>
      </c>
      <c r="J30" s="24">
        <f t="shared" si="2"/>
        <v>0.9672004584016809</v>
      </c>
      <c r="K30" s="5"/>
      <c r="L30" t="s">
        <v>256</v>
      </c>
      <c r="M30" s="6">
        <v>117.85960328047202</v>
      </c>
      <c r="N30" s="72">
        <v>0.78909925857944463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30.933027000000003</v>
      </c>
      <c r="E31" s="29">
        <v>46.530799999999999</v>
      </c>
      <c r="F31" s="29">
        <f t="shared" si="0"/>
        <v>44.94531282277525</v>
      </c>
      <c r="G31" s="29">
        <v>25.199744301682586</v>
      </c>
      <c r="H31" s="29">
        <v>19.745568521092665</v>
      </c>
      <c r="I31" s="30">
        <f t="shared" si="1"/>
        <v>0.54157126680999657</v>
      </c>
      <c r="J31" s="31">
        <f t="shared" si="2"/>
        <v>0.96592607096321681</v>
      </c>
      <c r="K31" s="5"/>
      <c r="L31" t="s">
        <v>262</v>
      </c>
      <c r="M31" s="6">
        <v>23.640737640599077</v>
      </c>
      <c r="N31" s="72">
        <v>0.65885710255055785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topLeftCell="A4" workbookViewId="0">
      <selection activeCell="C8" sqref="C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17</v>
      </c>
      <c r="B1" s="47" t="s">
        <v>232</v>
      </c>
      <c r="C1" s="47" t="s">
        <v>14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508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265.01292899999999</v>
      </c>
      <c r="I6" s="15">
        <v>320.05521900000002</v>
      </c>
      <c r="J6" s="15">
        <v>301.62284947185356</v>
      </c>
      <c r="K6" s="15">
        <v>109.65755721925733</v>
      </c>
      <c r="L6" s="15">
        <v>191.96529225259627</v>
      </c>
      <c r="M6" s="16">
        <v>0.34262074388875163</v>
      </c>
      <c r="N6" s="17">
        <v>0.94240878312893128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SUM(H8:OFFSET(H6,MATCH("PROYECTOS",$A$8:$A$50,0),0))</f>
        <v>260.268012</v>
      </c>
      <c r="I7" s="36">
        <f ca="1">SUM(I8:OFFSET(I6,MATCH("PROYECTOS",$A$8:$A$50,0),0))</f>
        <v>300.51992300000006</v>
      </c>
      <c r="J7" s="36">
        <f ca="1">SUM(J8:OFFSET(J6,MATCH("PROYECTOS",$A$8:$A$50,0),0))</f>
        <v>292.29687741784539</v>
      </c>
      <c r="K7" s="36">
        <f ca="1">SUM(K8:OFFSET(K6,MATCH("PROYECTOS",$A$8:$A$50,0),0))</f>
        <v>108.91778316618499</v>
      </c>
      <c r="L7" s="36">
        <f ca="1">SUM(L8:OFFSET(L6,MATCH("PROYECTOS",$A$8:$A$50,0),0))</f>
        <v>183.37909425166043</v>
      </c>
      <c r="M7" s="37">
        <f ca="1">IFERROR(K7/I7,0)</f>
        <v>0.36243115624046318</v>
      </c>
      <c r="N7" s="38">
        <f ca="1">IFERROR(SUM(K7,L7)/I7,0)</f>
        <v>0.97263726976878451</v>
      </c>
      <c r="O7" s="57"/>
      <c r="P7" s="36"/>
      <c r="Q7" s="38"/>
    </row>
    <row r="8" spans="1:17" ht="25.5" x14ac:dyDescent="0.25">
      <c r="A8" s="18"/>
      <c r="B8" s="65">
        <v>5000085</v>
      </c>
      <c r="C8" s="20" t="s">
        <v>509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12.406469000000001</v>
      </c>
      <c r="I8" s="22">
        <v>15.863282999999999</v>
      </c>
      <c r="J8" s="22">
        <f t="shared" ref="J8:J17" si="0">SUM(K8,L8)</f>
        <v>15.613920755961246</v>
      </c>
      <c r="K8" s="22">
        <v>5.8011165139804763</v>
      </c>
      <c r="L8" s="22">
        <v>9.8128042419807695</v>
      </c>
      <c r="M8" s="23">
        <f t="shared" ref="M8:M18" si="1">IFERROR(K8/I8,0)</f>
        <v>0.36569457368821301</v>
      </c>
      <c r="N8" s="24">
        <f t="shared" ref="N8:N18" si="2">IFERROR(SUM(K8,L8)/I8,0)</f>
        <v>0.98428053990849473</v>
      </c>
      <c r="O8" s="61">
        <v>2743</v>
      </c>
      <c r="P8" s="22">
        <v>2508.058</v>
      </c>
      <c r="Q8" s="24">
        <f>IFERROR(P8/O8,".")</f>
        <v>0.91434852351440032</v>
      </c>
    </row>
    <row r="9" spans="1:17" ht="25.5" x14ac:dyDescent="0.25">
      <c r="A9" s="18"/>
      <c r="B9" s="65">
        <v>5004451</v>
      </c>
      <c r="C9" s="20" t="s">
        <v>510</v>
      </c>
      <c r="D9" s="20">
        <v>3000001</v>
      </c>
      <c r="E9" s="20" t="s">
        <v>275</v>
      </c>
      <c r="F9" s="60">
        <v>80</v>
      </c>
      <c r="G9" s="20" t="s">
        <v>324</v>
      </c>
      <c r="H9" s="21">
        <v>7.1803359999999987</v>
      </c>
      <c r="I9" s="22">
        <v>7.2256579999999984</v>
      </c>
      <c r="J9" s="22">
        <f t="shared" si="0"/>
        <v>7.0774732182469533</v>
      </c>
      <c r="K9" s="22">
        <v>2.5303814765119341</v>
      </c>
      <c r="L9" s="22">
        <v>4.5470917417350192</v>
      </c>
      <c r="M9" s="23">
        <f t="shared" si="1"/>
        <v>0.35019391680479961</v>
      </c>
      <c r="N9" s="24">
        <f t="shared" si="2"/>
        <v>0.97949186333576188</v>
      </c>
      <c r="O9" s="61">
        <v>140</v>
      </c>
      <c r="P9" s="22">
        <v>128</v>
      </c>
      <c r="Q9" s="24">
        <f t="shared" ref="Q9:Q17" si="3">IFERROR(P9/O9,".")</f>
        <v>0.91428571428571426</v>
      </c>
    </row>
    <row r="10" spans="1:17" ht="51" x14ac:dyDescent="0.25">
      <c r="A10" s="18"/>
      <c r="B10" s="65">
        <v>5000087</v>
      </c>
      <c r="C10" s="20" t="s">
        <v>511</v>
      </c>
      <c r="D10" s="20">
        <v>3043977</v>
      </c>
      <c r="E10" s="20" t="s">
        <v>498</v>
      </c>
      <c r="F10" s="60">
        <v>56</v>
      </c>
      <c r="G10" s="20" t="s">
        <v>300</v>
      </c>
      <c r="H10" s="21">
        <v>19.526168000000002</v>
      </c>
      <c r="I10" s="22">
        <v>20.598839000000002</v>
      </c>
      <c r="J10" s="22">
        <f t="shared" si="0"/>
        <v>20.346647902346376</v>
      </c>
      <c r="K10" s="22">
        <v>8.069472275111254</v>
      </c>
      <c r="L10" s="22">
        <v>12.27717562723512</v>
      </c>
      <c r="M10" s="23">
        <f t="shared" si="1"/>
        <v>0.39174403349194842</v>
      </c>
      <c r="N10" s="24">
        <f t="shared" si="2"/>
        <v>0.98775702370149965</v>
      </c>
      <c r="O10" s="61">
        <v>1851530</v>
      </c>
      <c r="P10" s="22">
        <v>475980</v>
      </c>
      <c r="Q10" s="24">
        <f t="shared" si="3"/>
        <v>0.25707387944024673</v>
      </c>
    </row>
    <row r="11" spans="1:17" ht="63.75" x14ac:dyDescent="0.25">
      <c r="A11" s="18"/>
      <c r="B11" s="65">
        <v>5000091</v>
      </c>
      <c r="C11" s="20" t="s">
        <v>512</v>
      </c>
      <c r="D11" s="20">
        <v>3043981</v>
      </c>
      <c r="E11" s="20" t="s">
        <v>502</v>
      </c>
      <c r="F11" s="60">
        <v>255</v>
      </c>
      <c r="G11" s="20" t="s">
        <v>472</v>
      </c>
      <c r="H11" s="21">
        <v>51.133942000000005</v>
      </c>
      <c r="I11" s="22">
        <v>56.724384000000036</v>
      </c>
      <c r="J11" s="22">
        <f t="shared" si="0"/>
        <v>55.830502089114709</v>
      </c>
      <c r="K11" s="22">
        <v>22.710915712576302</v>
      </c>
      <c r="L11" s="22">
        <v>33.119586376538408</v>
      </c>
      <c r="M11" s="23">
        <f t="shared" si="1"/>
        <v>0.40037306905926534</v>
      </c>
      <c r="N11" s="24">
        <f t="shared" si="2"/>
        <v>0.98424166385155765</v>
      </c>
      <c r="O11" s="61">
        <v>13104419</v>
      </c>
      <c r="P11" s="22">
        <v>5688914.7000000002</v>
      </c>
      <c r="Q11" s="24">
        <f t="shared" si="3"/>
        <v>0.43412185614638849</v>
      </c>
    </row>
    <row r="12" spans="1:17" ht="25.5" x14ac:dyDescent="0.25">
      <c r="A12" s="18"/>
      <c r="B12" s="65">
        <v>5000092</v>
      </c>
      <c r="C12" s="20" t="s">
        <v>513</v>
      </c>
      <c r="D12" s="20">
        <v>3043982</v>
      </c>
      <c r="E12" s="20" t="s">
        <v>503</v>
      </c>
      <c r="F12" s="60">
        <v>334</v>
      </c>
      <c r="G12" s="20" t="s">
        <v>507</v>
      </c>
      <c r="H12" s="21">
        <v>16.600026000000003</v>
      </c>
      <c r="I12" s="22">
        <v>19.701743000000004</v>
      </c>
      <c r="J12" s="22">
        <f t="shared" si="0"/>
        <v>19.247880613585906</v>
      </c>
      <c r="K12" s="22">
        <v>7.1382198996222286</v>
      </c>
      <c r="L12" s="22">
        <v>12.109660713963676</v>
      </c>
      <c r="M12" s="23">
        <f t="shared" si="1"/>
        <v>0.36231413127367601</v>
      </c>
      <c r="N12" s="24">
        <f t="shared" si="2"/>
        <v>0.97696333840035887</v>
      </c>
      <c r="O12" s="61">
        <v>5224883</v>
      </c>
      <c r="P12" s="22">
        <v>5355258.9220000003</v>
      </c>
      <c r="Q12" s="24">
        <f t="shared" si="3"/>
        <v>1.0249528883230496</v>
      </c>
    </row>
    <row r="13" spans="1:17" ht="25.5" x14ac:dyDescent="0.25">
      <c r="A13" s="18"/>
      <c r="B13" s="65">
        <v>5000093</v>
      </c>
      <c r="C13" s="20" t="s">
        <v>514</v>
      </c>
      <c r="D13" s="20">
        <v>3043983</v>
      </c>
      <c r="E13" s="20" t="s">
        <v>504</v>
      </c>
      <c r="F13" s="60">
        <v>394</v>
      </c>
      <c r="G13" s="20" t="s">
        <v>467</v>
      </c>
      <c r="H13" s="21">
        <v>93.41806899999996</v>
      </c>
      <c r="I13" s="22">
        <v>91.530226999999996</v>
      </c>
      <c r="J13" s="22">
        <f t="shared" si="0"/>
        <v>88.546833792056418</v>
      </c>
      <c r="K13" s="22">
        <v>30.429944654199549</v>
      </c>
      <c r="L13" s="22">
        <v>58.116889137856873</v>
      </c>
      <c r="M13" s="23">
        <f t="shared" si="1"/>
        <v>0.33245787377102815</v>
      </c>
      <c r="N13" s="24">
        <f t="shared" si="2"/>
        <v>0.9674053773739294</v>
      </c>
      <c r="O13" s="61">
        <v>2850872</v>
      </c>
      <c r="P13" s="22">
        <v>2417233.4</v>
      </c>
      <c r="Q13" s="24">
        <f t="shared" si="3"/>
        <v>0.84789264477675597</v>
      </c>
    </row>
    <row r="14" spans="1:17" ht="25.5" x14ac:dyDescent="0.25">
      <c r="A14" s="18"/>
      <c r="B14" s="65">
        <v>5005827</v>
      </c>
      <c r="C14" s="20" t="s">
        <v>317</v>
      </c>
      <c r="D14" s="20">
        <v>3043983</v>
      </c>
      <c r="E14" s="20" t="s">
        <v>504</v>
      </c>
      <c r="F14" s="60">
        <v>16</v>
      </c>
      <c r="G14" s="20" t="s">
        <v>304</v>
      </c>
      <c r="H14" s="21">
        <v>0</v>
      </c>
      <c r="I14" s="22">
        <v>1.170061</v>
      </c>
      <c r="J14" s="22">
        <f t="shared" si="0"/>
        <v>0.21721748993149959</v>
      </c>
      <c r="K14" s="22">
        <v>0</v>
      </c>
      <c r="L14" s="22">
        <v>0.21721748993149959</v>
      </c>
      <c r="M14" s="23">
        <f t="shared" si="1"/>
        <v>0</v>
      </c>
      <c r="N14" s="24">
        <f t="shared" si="2"/>
        <v>0.18564629530554355</v>
      </c>
      <c r="O14" s="61">
        <v>6000</v>
      </c>
      <c r="P14" s="22">
        <v>6880</v>
      </c>
      <c r="Q14" s="24">
        <f t="shared" si="3"/>
        <v>1.1466666666666667</v>
      </c>
    </row>
    <row r="15" spans="1:17" ht="25.5" x14ac:dyDescent="0.25">
      <c r="A15" s="18"/>
      <c r="B15" s="65">
        <v>5000094</v>
      </c>
      <c r="C15" s="20" t="s">
        <v>515</v>
      </c>
      <c r="D15" s="20">
        <v>3043984</v>
      </c>
      <c r="E15" s="20" t="s">
        <v>505</v>
      </c>
      <c r="F15" s="60">
        <v>394</v>
      </c>
      <c r="G15" s="20" t="s">
        <v>467</v>
      </c>
      <c r="H15" s="21">
        <v>35.691112000000004</v>
      </c>
      <c r="I15" s="22">
        <v>54.930045</v>
      </c>
      <c r="J15" s="22">
        <f t="shared" si="0"/>
        <v>53.730750588410558</v>
      </c>
      <c r="K15" s="22">
        <v>19.530826708763946</v>
      </c>
      <c r="L15" s="22">
        <v>34.199923879646612</v>
      </c>
      <c r="M15" s="23">
        <f t="shared" si="1"/>
        <v>0.3555581778380838</v>
      </c>
      <c r="N15" s="24">
        <f t="shared" si="2"/>
        <v>0.97816687731478391</v>
      </c>
      <c r="O15" s="61">
        <v>254450</v>
      </c>
      <c r="P15" s="22">
        <v>181667.89799999999</v>
      </c>
      <c r="Q15" s="24">
        <f t="shared" si="3"/>
        <v>0.71396304971507163</v>
      </c>
    </row>
    <row r="16" spans="1:17" ht="25.5" x14ac:dyDescent="0.25">
      <c r="A16" s="18"/>
      <c r="B16" s="65">
        <v>5005827</v>
      </c>
      <c r="C16" s="20" t="s">
        <v>317</v>
      </c>
      <c r="D16" s="20">
        <v>3043984</v>
      </c>
      <c r="E16" s="20" t="s">
        <v>505</v>
      </c>
      <c r="F16" s="60">
        <v>16</v>
      </c>
      <c r="G16" s="20" t="s">
        <v>304</v>
      </c>
      <c r="H16" s="21">
        <v>0</v>
      </c>
      <c r="I16" s="22">
        <v>1.1334040000000001</v>
      </c>
      <c r="J16" s="22">
        <f t="shared" si="0"/>
        <v>0.63682699872879311</v>
      </c>
      <c r="K16" s="22">
        <v>0</v>
      </c>
      <c r="L16" s="22">
        <v>0.63682699872879311</v>
      </c>
      <c r="M16" s="23">
        <f t="shared" si="1"/>
        <v>0</v>
      </c>
      <c r="N16" s="24">
        <f t="shared" si="2"/>
        <v>0.56187114103072966</v>
      </c>
      <c r="O16" s="61">
        <v>4000</v>
      </c>
      <c r="P16" s="22">
        <v>384</v>
      </c>
      <c r="Q16" s="24">
        <f t="shared" si="3"/>
        <v>9.6000000000000002E-2</v>
      </c>
    </row>
    <row r="17" spans="1:17" x14ac:dyDescent="0.25">
      <c r="A17" s="18"/>
      <c r="B17" s="65">
        <v>9000000</v>
      </c>
      <c r="C17" s="20" t="s">
        <v>322</v>
      </c>
      <c r="D17" s="20">
        <v>9000000</v>
      </c>
      <c r="E17" s="20" t="s">
        <v>312</v>
      </c>
      <c r="F17" s="60"/>
      <c r="G17" s="20" t="s">
        <v>293</v>
      </c>
      <c r="H17" s="21">
        <v>24.311890000000012</v>
      </c>
      <c r="I17" s="22">
        <v>31.642279000000013</v>
      </c>
      <c r="J17" s="22">
        <f t="shared" si="0"/>
        <v>31.048823969462973</v>
      </c>
      <c r="K17" s="22">
        <v>12.706905925419312</v>
      </c>
      <c r="L17" s="22">
        <v>18.341918044043663</v>
      </c>
      <c r="M17" s="23">
        <f t="shared" si="1"/>
        <v>0.40157998497577579</v>
      </c>
      <c r="N17" s="24">
        <f t="shared" si="2"/>
        <v>0.98124487080917777</v>
      </c>
      <c r="O17" s="61"/>
      <c r="P17" s="22"/>
      <c r="Q17" s="24" t="str">
        <f t="shared" si="3"/>
        <v>.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OFFSET(H18,-MATCH("PROYECTOS",$A$8:$A$50,0)-1,0)-(OFFSET(H18,-MATCH("PROYECTOS",$A$8:$A$50,0),0))</f>
        <v>4.7449169999999867</v>
      </c>
      <c r="I18" s="43">
        <f t="shared" ref="I18:L18" ca="1" si="4">OFFSET(I18,-MATCH("PROYECTOS",$A$8:$A$50,0)-1,0)-(OFFSET(I18,-MATCH("PROYECTOS",$A$8:$A$50,0),0))</f>
        <v>19.53529599999996</v>
      </c>
      <c r="J18" s="43">
        <f t="shared" ca="1" si="4"/>
        <v>9.3259720540081616</v>
      </c>
      <c r="K18" s="43">
        <f t="shared" ca="1" si="4"/>
        <v>0.73977405307233823</v>
      </c>
      <c r="L18" s="43">
        <f t="shared" ca="1" si="4"/>
        <v>8.5861980009358376</v>
      </c>
      <c r="M18" s="44">
        <f t="shared" ca="1" si="1"/>
        <v>3.7868586842622697E-2</v>
      </c>
      <c r="N18" s="45">
        <f t="shared" ca="1" si="2"/>
        <v>0.477390875162997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110</v>
      </c>
      <c r="B1" s="53" t="s">
        <v>232</v>
      </c>
      <c r="C1" s="47" t="s">
        <v>69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2162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18.745369999999998</v>
      </c>
      <c r="E6" s="15">
        <v>20.064585999999998</v>
      </c>
      <c r="F6" s="15">
        <v>8.8359755006240448</v>
      </c>
      <c r="G6" s="15">
        <v>3.2936035626626108</v>
      </c>
      <c r="H6" s="15">
        <v>5.542371937961434</v>
      </c>
      <c r="I6" s="16">
        <v>0.16415008825313471</v>
      </c>
      <c r="J6" s="17">
        <v>0.44037666666155212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18.745369999999998</v>
      </c>
      <c r="E7" s="36">
        <f ca="1">SUM(E8:OFFSET(E6,MATCH("GOBIERNOS REGIONALES",$A$8:$A$50,0),0))</f>
        <v>20.064585999999998</v>
      </c>
      <c r="F7" s="36">
        <f ca="1">SUM(F8:OFFSET(F6,MATCH("GOBIERNOS REGIONALES",$A$8:$A$50,0),0))</f>
        <v>8.8359755006240448</v>
      </c>
      <c r="G7" s="36">
        <f ca="1">SUM(G8:OFFSET(G6,MATCH("GOBIERNOS REGIONALES",$A$8:$A$50,0),0))</f>
        <v>3.2936035626626108</v>
      </c>
      <c r="H7" s="36">
        <f ca="1">SUM(H8:OFFSET(H6,MATCH("GOBIERNOS REGIONALES",$A$8:$A$50,0),0))</f>
        <v>5.542371937961434</v>
      </c>
      <c r="I7" s="37">
        <f ca="1">IFERROR(G7/E7,0)</f>
        <v>0.16415008825313471</v>
      </c>
      <c r="J7" s="38">
        <f ca="1">IFERROR(SUM(G7,H7)/E7,0)</f>
        <v>0.44037666666155212</v>
      </c>
      <c r="K7" s="5"/>
    </row>
    <row r="8" spans="1:11" ht="38.25" x14ac:dyDescent="0.25">
      <c r="A8" s="18"/>
      <c r="B8" s="19">
        <v>57</v>
      </c>
      <c r="C8" s="20" t="s">
        <v>130</v>
      </c>
      <c r="D8" s="21">
        <v>18.745369999999998</v>
      </c>
      <c r="E8" s="22">
        <v>20.064585999999998</v>
      </c>
      <c r="F8" s="22">
        <f t="shared" ref="F8:F10" si="0">SUM(G8,H8)</f>
        <v>8.8359755006240448</v>
      </c>
      <c r="G8" s="22">
        <v>3.2936035626626108</v>
      </c>
      <c r="H8" s="22">
        <v>5.542371937961434</v>
      </c>
      <c r="I8" s="23">
        <f t="shared" ref="I8:I10" si="1">IFERROR(G8/E8,0)</f>
        <v>0.16415008825313471</v>
      </c>
      <c r="J8" s="24">
        <f t="shared" ref="J8:J10" si="2">IFERROR(SUM(G8,H8)/E8,0)</f>
        <v>0.44037666666155212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C1" sqref="C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110</v>
      </c>
      <c r="B1" s="47" t="s">
        <v>232</v>
      </c>
      <c r="C1" s="47" t="s">
        <v>69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2163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18.745369999999998</v>
      </c>
      <c r="G6" s="15">
        <v>20.064585999999998</v>
      </c>
      <c r="H6" s="15">
        <v>8.8359755006240448</v>
      </c>
      <c r="I6" s="15">
        <v>3.2936035626626108</v>
      </c>
      <c r="J6" s="15">
        <v>5.542371937961434</v>
      </c>
      <c r="K6" s="16">
        <v>0.16415008825313471</v>
      </c>
      <c r="L6" s="17">
        <v>0.44037666666155212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18.745369999999998</v>
      </c>
      <c r="G7" s="36">
        <f ca="1">SUM(G8:OFFSET(G6,MATCH("PROYECTOS",$A$8:$A$50,0),0))</f>
        <v>20.064585999999998</v>
      </c>
      <c r="H7" s="36">
        <f ca="1">SUM(H8:OFFSET(H6,MATCH("PROYECTOS",$A$8:$A$50,0),0))</f>
        <v>8.8359755006240448</v>
      </c>
      <c r="I7" s="36">
        <f ca="1">SUM(I8:OFFSET(I6,MATCH("PROYECTOS",$A$8:$A$50,0),0))</f>
        <v>3.2936035626626108</v>
      </c>
      <c r="J7" s="36">
        <f ca="1">SUM(J8:OFFSET(J6,MATCH("PROYECTOS",$A$8:$A$50,0),0))</f>
        <v>5.542371937961434</v>
      </c>
      <c r="K7" s="37">
        <f ca="1">IFERROR(I7/G7,0)</f>
        <v>0.16415008825313471</v>
      </c>
      <c r="L7" s="38">
        <f ca="1">IFERROR(SUM(I7,J7)/G7,0)</f>
        <v>0.44037666666155212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3.7767769999999996</v>
      </c>
      <c r="G8" s="22">
        <v>3.772686999999999</v>
      </c>
      <c r="H8" s="22">
        <f t="shared" ref="H8:H11" si="0">SUM(I8,J8)</f>
        <v>0.79206205811351538</v>
      </c>
      <c r="I8" s="22">
        <v>0.32118668337352574</v>
      </c>
      <c r="J8" s="22">
        <v>0.47087537473998964</v>
      </c>
      <c r="K8" s="23">
        <f t="shared" ref="K8:K12" si="1">IFERROR(I8/G8,0)</f>
        <v>8.513472847695179E-2</v>
      </c>
      <c r="L8" s="24">
        <f t="shared" ref="L8:L12" si="2">IFERROR(SUM(I8,J8)/G8,0)</f>
        <v>0.20994640109649054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3000547</v>
      </c>
      <c r="C9" s="20" t="s">
        <v>2164</v>
      </c>
      <c r="D9" s="60">
        <v>592</v>
      </c>
      <c r="E9" s="20" t="s">
        <v>2167</v>
      </c>
      <c r="F9" s="21">
        <v>0.58729900000000002</v>
      </c>
      <c r="G9" s="22">
        <v>0.61438300000000001</v>
      </c>
      <c r="H9" s="22">
        <f t="shared" si="0"/>
        <v>0.32282272810698487</v>
      </c>
      <c r="I9" s="22">
        <v>8.9792216458590701E-2</v>
      </c>
      <c r="J9" s="22">
        <v>0.23303051164839417</v>
      </c>
      <c r="K9" s="23">
        <f t="shared" si="1"/>
        <v>0.14615022951252021</v>
      </c>
      <c r="L9" s="24">
        <f t="shared" si="2"/>
        <v>0.52544215596294963</v>
      </c>
      <c r="M9" s="61"/>
      <c r="N9" s="22"/>
      <c r="O9" s="24" t="str">
        <f t="shared" ref="O9:O11" si="3">IFERROR(N9/M9,".")</f>
        <v>.</v>
      </c>
    </row>
    <row r="10" spans="1:15" ht="25.5" x14ac:dyDescent="0.25">
      <c r="A10" s="18"/>
      <c r="B10" s="20">
        <v>3000548</v>
      </c>
      <c r="C10" s="20" t="s">
        <v>2165</v>
      </c>
      <c r="D10" s="60">
        <v>152</v>
      </c>
      <c r="E10" s="20" t="s">
        <v>1458</v>
      </c>
      <c r="F10" s="21">
        <v>11.321803999999998</v>
      </c>
      <c r="G10" s="22">
        <v>12.591657</v>
      </c>
      <c r="H10" s="22">
        <f t="shared" si="0"/>
        <v>6.0543093574669911</v>
      </c>
      <c r="I10" s="22">
        <v>2.2285368150915019</v>
      </c>
      <c r="J10" s="22">
        <v>3.8257725423754891</v>
      </c>
      <c r="K10" s="23">
        <f t="shared" si="1"/>
        <v>0.17698519067756546</v>
      </c>
      <c r="L10" s="24">
        <f t="shared" si="2"/>
        <v>0.48081911359775692</v>
      </c>
      <c r="M10" s="61"/>
      <c r="N10" s="22"/>
      <c r="O10" s="24" t="str">
        <f t="shared" si="3"/>
        <v>.</v>
      </c>
    </row>
    <row r="11" spans="1:15" x14ac:dyDescent="0.25">
      <c r="A11" s="18"/>
      <c r="B11" s="20">
        <v>3000549</v>
      </c>
      <c r="C11" s="20" t="s">
        <v>2166</v>
      </c>
      <c r="D11" s="60">
        <v>152</v>
      </c>
      <c r="E11" s="20" t="s">
        <v>1458</v>
      </c>
      <c r="F11" s="21">
        <v>3.0594900000000003</v>
      </c>
      <c r="G11" s="22">
        <v>3.0858590000000001</v>
      </c>
      <c r="H11" s="22">
        <f t="shared" si="0"/>
        <v>1.6667813569365535</v>
      </c>
      <c r="I11" s="22">
        <v>0.65408784773899242</v>
      </c>
      <c r="J11" s="22">
        <v>1.0126935091975611</v>
      </c>
      <c r="K11" s="23">
        <f t="shared" si="1"/>
        <v>0.21196297294821065</v>
      </c>
      <c r="L11" s="24">
        <f t="shared" si="2"/>
        <v>0.54013529358812362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0</v>
      </c>
      <c r="H12" s="43">
        <f t="shared" ca="1" si="4"/>
        <v>0</v>
      </c>
      <c r="I12" s="43">
        <f t="shared" ca="1" si="4"/>
        <v>0</v>
      </c>
      <c r="J12" s="43">
        <f t="shared" ca="1" si="4"/>
        <v>0</v>
      </c>
      <c r="K12" s="44">
        <f t="shared" ca="1" si="1"/>
        <v>0</v>
      </c>
      <c r="L12" s="45">
        <f t="shared" ca="1" si="2"/>
        <v>0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2179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</row>
    <row r="17" spans="1:6" ht="15.75" thickBot="1" x14ac:dyDescent="0.3">
      <c r="A17" s="101"/>
      <c r="B17" s="102"/>
      <c r="C17" s="102"/>
      <c r="D17" s="102"/>
      <c r="E17" s="102"/>
      <c r="F17" s="104"/>
    </row>
    <row r="18" spans="1:6" x14ac:dyDescent="0.25">
      <c r="A18" s="18"/>
      <c r="B18" s="20">
        <v>3000001</v>
      </c>
      <c r="C18" s="97" t="s">
        <v>275</v>
      </c>
      <c r="D18" s="97"/>
      <c r="E18" s="98"/>
      <c r="F18" s="24">
        <v>0.20994640109649054</v>
      </c>
    </row>
    <row r="19" spans="1:6" ht="25.5" customHeight="1" x14ac:dyDescent="0.25">
      <c r="A19" s="18"/>
      <c r="B19" s="20">
        <v>3000547</v>
      </c>
      <c r="C19" s="116" t="s">
        <v>2164</v>
      </c>
      <c r="D19" s="116"/>
      <c r="E19" s="117"/>
      <c r="F19" s="24">
        <v>0.52544215596294963</v>
      </c>
    </row>
    <row r="20" spans="1:6" ht="25.5" customHeight="1" x14ac:dyDescent="0.25">
      <c r="A20" s="18"/>
      <c r="B20" s="20">
        <v>3000548</v>
      </c>
      <c r="C20" s="116" t="s">
        <v>2165</v>
      </c>
      <c r="D20" s="116"/>
      <c r="E20" s="117"/>
      <c r="F20" s="24">
        <v>0.48081911359775692</v>
      </c>
    </row>
    <row r="21" spans="1:6" ht="15.75" thickBot="1" x14ac:dyDescent="0.3">
      <c r="A21" s="25"/>
      <c r="B21" s="27">
        <v>3000549</v>
      </c>
      <c r="C21" s="99" t="s">
        <v>2166</v>
      </c>
      <c r="D21" s="99"/>
      <c r="E21" s="100"/>
      <c r="F21" s="31">
        <v>0.54013529358812362</v>
      </c>
    </row>
  </sheetData>
  <mergeCells count="20">
    <mergeCell ref="C18:E18"/>
    <mergeCell ref="C19:E19"/>
    <mergeCell ref="C20:E20"/>
    <mergeCell ref="C21:E21"/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B1" sqref="B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110</v>
      </c>
      <c r="B1" s="47" t="s">
        <v>232</v>
      </c>
      <c r="C1" s="47" t="s">
        <v>69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2168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18.745369999999998</v>
      </c>
      <c r="I6" s="15">
        <v>20.064585999999998</v>
      </c>
      <c r="J6" s="15">
        <v>8.8359755006240448</v>
      </c>
      <c r="K6" s="15">
        <v>3.2936035626626108</v>
      </c>
      <c r="L6" s="15">
        <v>5.542371937961434</v>
      </c>
      <c r="M6" s="16">
        <v>0.16415008825313471</v>
      </c>
      <c r="N6" s="17">
        <v>0.44037666666155212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SUM(H8:OFFSET(H6,MATCH("PROYECTOS",$A$8:$A$16,0),0))</f>
        <v>18.745370000000001</v>
      </c>
      <c r="I7" s="35">
        <f ca="1">SUM(I8:OFFSET(I6,MATCH("PROYECTOS",$A$8:$A$16,0),0))</f>
        <v>20.064586000000002</v>
      </c>
      <c r="J7" s="35">
        <f ca="1">SUM(J8:OFFSET(J6,MATCH("PROYECTOS",$A$8:$A$16,0),0))</f>
        <v>8.8359755006240448</v>
      </c>
      <c r="K7" s="35">
        <f ca="1">SUM(K8:OFFSET(K6,MATCH("PROYECTOS",$A$8:$A$16,0),0))</f>
        <v>3.2936035626626108</v>
      </c>
      <c r="L7" s="35">
        <f ca="1">SUM(L8:OFFSET(L6,MATCH("PROYECTOS",$A$8:$A$16,0),0))</f>
        <v>5.542371937961434</v>
      </c>
      <c r="M7" s="37">
        <f ca="1">IFERROR(K7/I7,0)</f>
        <v>0.16415008825313468</v>
      </c>
      <c r="N7" s="38">
        <f ca="1">IFERROR(SUM(K7,L7)/I7,0)</f>
        <v>0.44037666666155206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3.7767769999999996</v>
      </c>
      <c r="I8" s="22">
        <v>3.772686999999999</v>
      </c>
      <c r="J8" s="22">
        <f t="shared" ref="J8:J15" si="0">SUM(K8,L8)</f>
        <v>0.79206205811351538</v>
      </c>
      <c r="K8" s="22">
        <v>0.32118668337352574</v>
      </c>
      <c r="L8" s="22">
        <v>0.47087537473998964</v>
      </c>
      <c r="M8" s="23">
        <f t="shared" ref="M8:M16" si="1">IFERROR(K8/I8,0)</f>
        <v>8.513472847695179E-2</v>
      </c>
      <c r="N8" s="24">
        <f t="shared" ref="N8:N16" si="2">IFERROR(SUM(K8,L8)/I8,0)</f>
        <v>0.20994640109649054</v>
      </c>
      <c r="O8" s="61">
        <v>4</v>
      </c>
      <c r="P8" s="22">
        <v>4</v>
      </c>
      <c r="Q8" s="24">
        <f>IFERROR(P8/O8,".")</f>
        <v>1</v>
      </c>
    </row>
    <row r="9" spans="1:17" ht="38.25" x14ac:dyDescent="0.25">
      <c r="A9" s="18"/>
      <c r="B9" s="65">
        <v>5004216</v>
      </c>
      <c r="C9" s="20" t="s">
        <v>2169</v>
      </c>
      <c r="D9" s="20">
        <v>3000547</v>
      </c>
      <c r="E9" s="20" t="s">
        <v>2164</v>
      </c>
      <c r="F9" s="60">
        <v>592</v>
      </c>
      <c r="G9" s="20" t="s">
        <v>2167</v>
      </c>
      <c r="H9" s="21">
        <v>0.57866400000000007</v>
      </c>
      <c r="I9" s="22">
        <v>0.58879199999999998</v>
      </c>
      <c r="J9" s="22">
        <f t="shared" si="0"/>
        <v>0.32282272810698487</v>
      </c>
      <c r="K9" s="22">
        <v>8.9792216458590701E-2</v>
      </c>
      <c r="L9" s="22">
        <v>0.23303051164839417</v>
      </c>
      <c r="M9" s="23">
        <f t="shared" si="1"/>
        <v>0.15250243967069985</v>
      </c>
      <c r="N9" s="24">
        <f t="shared" si="2"/>
        <v>0.54827974583042038</v>
      </c>
      <c r="O9" s="61">
        <v>101268</v>
      </c>
      <c r="P9" s="22">
        <v>95717</v>
      </c>
      <c r="Q9" s="24">
        <f t="shared" ref="Q9:Q15" si="3">IFERROR(P9/O9,".")</f>
        <v>0.94518505352134929</v>
      </c>
    </row>
    <row r="10" spans="1:17" ht="38.25" x14ac:dyDescent="0.25">
      <c r="A10" s="18"/>
      <c r="B10" s="65">
        <v>5004217</v>
      </c>
      <c r="C10" s="20" t="s">
        <v>2170</v>
      </c>
      <c r="D10" s="20">
        <v>3000547</v>
      </c>
      <c r="E10" s="20" t="s">
        <v>2164</v>
      </c>
      <c r="F10" s="60">
        <v>592</v>
      </c>
      <c r="G10" s="20" t="s">
        <v>2167</v>
      </c>
      <c r="H10" s="21">
        <v>8.6349999999999986E-3</v>
      </c>
      <c r="I10" s="22">
        <v>2.5590999999999996E-2</v>
      </c>
      <c r="J10" s="22">
        <f t="shared" si="0"/>
        <v>0</v>
      </c>
      <c r="K10" s="22">
        <v>0</v>
      </c>
      <c r="L10" s="22">
        <v>0</v>
      </c>
      <c r="M10" s="23">
        <f t="shared" si="1"/>
        <v>0</v>
      </c>
      <c r="N10" s="24">
        <f t="shared" si="2"/>
        <v>0</v>
      </c>
      <c r="O10" s="61">
        <v>44232</v>
      </c>
      <c r="P10" s="22">
        <v>19046</v>
      </c>
      <c r="Q10" s="24">
        <f t="shared" si="3"/>
        <v>0.43059323566648583</v>
      </c>
    </row>
    <row r="11" spans="1:17" ht="25.5" x14ac:dyDescent="0.25">
      <c r="A11" s="18"/>
      <c r="B11" s="65">
        <v>5003210</v>
      </c>
      <c r="C11" s="20" t="s">
        <v>2171</v>
      </c>
      <c r="D11" s="20">
        <v>3000548</v>
      </c>
      <c r="E11" s="20" t="s">
        <v>2165</v>
      </c>
      <c r="F11" s="60">
        <v>585</v>
      </c>
      <c r="G11" s="20" t="s">
        <v>2176</v>
      </c>
      <c r="H11" s="21">
        <v>0.88959099999999991</v>
      </c>
      <c r="I11" s="22">
        <v>1.7459580000000001</v>
      </c>
      <c r="J11" s="22">
        <f t="shared" si="0"/>
        <v>1.6208221767446958</v>
      </c>
      <c r="K11" s="22">
        <v>1.0473862736835144</v>
      </c>
      <c r="L11" s="22">
        <v>0.57343590306118131</v>
      </c>
      <c r="M11" s="23">
        <f t="shared" si="1"/>
        <v>0.59989202127629326</v>
      </c>
      <c r="N11" s="24">
        <f t="shared" si="2"/>
        <v>0.92832827407342877</v>
      </c>
      <c r="O11" s="61">
        <v>1043</v>
      </c>
      <c r="P11" s="22">
        <v>1072</v>
      </c>
      <c r="Q11" s="24">
        <f t="shared" si="3"/>
        <v>1.0278044103547459</v>
      </c>
    </row>
    <row r="12" spans="1:17" ht="25.5" x14ac:dyDescent="0.25">
      <c r="A12" s="18"/>
      <c r="B12" s="65">
        <v>5004218</v>
      </c>
      <c r="C12" s="20" t="s">
        <v>2172</v>
      </c>
      <c r="D12" s="20">
        <v>3000548</v>
      </c>
      <c r="E12" s="20" t="s">
        <v>2165</v>
      </c>
      <c r="F12" s="60">
        <v>585</v>
      </c>
      <c r="G12" s="20" t="s">
        <v>2176</v>
      </c>
      <c r="H12" s="21">
        <v>8.0495789999999996</v>
      </c>
      <c r="I12" s="22">
        <v>8.4600650000000002</v>
      </c>
      <c r="J12" s="22">
        <f t="shared" si="0"/>
        <v>3.1861406981770415</v>
      </c>
      <c r="K12" s="22">
        <v>0.57723435643129051</v>
      </c>
      <c r="L12" s="22">
        <v>2.608906341745751</v>
      </c>
      <c r="M12" s="23">
        <f t="shared" si="1"/>
        <v>6.8230487168986345E-2</v>
      </c>
      <c r="N12" s="24">
        <f t="shared" si="2"/>
        <v>0.37660948209937412</v>
      </c>
      <c r="O12" s="61">
        <v>1309</v>
      </c>
      <c r="P12" s="22">
        <v>1404</v>
      </c>
      <c r="Q12" s="24">
        <f t="shared" si="3"/>
        <v>1.0725744843391902</v>
      </c>
    </row>
    <row r="13" spans="1:17" ht="25.5" x14ac:dyDescent="0.25">
      <c r="A13" s="18"/>
      <c r="B13" s="65">
        <v>5004219</v>
      </c>
      <c r="C13" s="20" t="s">
        <v>2173</v>
      </c>
      <c r="D13" s="20">
        <v>3000548</v>
      </c>
      <c r="E13" s="20" t="s">
        <v>2165</v>
      </c>
      <c r="F13" s="60">
        <v>586</v>
      </c>
      <c r="G13" s="20" t="s">
        <v>2177</v>
      </c>
      <c r="H13" s="21">
        <v>2.3826339999999999</v>
      </c>
      <c r="I13" s="22">
        <v>2.385634</v>
      </c>
      <c r="J13" s="22">
        <f t="shared" si="0"/>
        <v>1.2473464825452538</v>
      </c>
      <c r="K13" s="22">
        <v>0.60391618497669697</v>
      </c>
      <c r="L13" s="22">
        <v>0.64343029756855685</v>
      </c>
      <c r="M13" s="23">
        <f t="shared" si="1"/>
        <v>0.25314703972893449</v>
      </c>
      <c r="N13" s="24">
        <f t="shared" si="2"/>
        <v>0.52285743854474487</v>
      </c>
      <c r="O13" s="61">
        <v>14</v>
      </c>
      <c r="P13" s="22">
        <v>15</v>
      </c>
      <c r="Q13" s="24">
        <f t="shared" si="3"/>
        <v>1.0714285714285714</v>
      </c>
    </row>
    <row r="14" spans="1:17" ht="25.5" x14ac:dyDescent="0.25">
      <c r="A14" s="18"/>
      <c r="B14" s="65">
        <v>5004220</v>
      </c>
      <c r="C14" s="20" t="s">
        <v>2174</v>
      </c>
      <c r="D14" s="20">
        <v>3000549</v>
      </c>
      <c r="E14" s="20" t="s">
        <v>2166</v>
      </c>
      <c r="F14" s="60">
        <v>60</v>
      </c>
      <c r="G14" s="20" t="s">
        <v>323</v>
      </c>
      <c r="H14" s="21">
        <v>1.1076910000000002</v>
      </c>
      <c r="I14" s="22">
        <v>1.1340600000000003</v>
      </c>
      <c r="J14" s="22">
        <f t="shared" si="0"/>
        <v>1.0140252534474712</v>
      </c>
      <c r="K14" s="22">
        <v>0.4833360156044364</v>
      </c>
      <c r="L14" s="22">
        <v>0.53068923784303479</v>
      </c>
      <c r="M14" s="23">
        <f t="shared" si="1"/>
        <v>0.42619968573482558</v>
      </c>
      <c r="N14" s="24">
        <f t="shared" si="2"/>
        <v>0.89415485375330306</v>
      </c>
      <c r="O14" s="61">
        <v>65</v>
      </c>
      <c r="P14" s="22">
        <v>65</v>
      </c>
      <c r="Q14" s="24">
        <f t="shared" si="3"/>
        <v>1</v>
      </c>
    </row>
    <row r="15" spans="1:17" ht="25.5" x14ac:dyDescent="0.25">
      <c r="A15" s="18"/>
      <c r="B15" s="65">
        <v>5004221</v>
      </c>
      <c r="C15" s="20" t="s">
        <v>2175</v>
      </c>
      <c r="D15" s="20">
        <v>3000549</v>
      </c>
      <c r="E15" s="20" t="s">
        <v>2166</v>
      </c>
      <c r="F15" s="60">
        <v>105</v>
      </c>
      <c r="G15" s="20" t="s">
        <v>788</v>
      </c>
      <c r="H15" s="21">
        <v>1.9517989999999998</v>
      </c>
      <c r="I15" s="22">
        <v>1.9517989999999998</v>
      </c>
      <c r="J15" s="22">
        <f t="shared" si="0"/>
        <v>0.65275610348908231</v>
      </c>
      <c r="K15" s="22">
        <v>0.17075183213455603</v>
      </c>
      <c r="L15" s="22">
        <v>0.48200427135452628</v>
      </c>
      <c r="M15" s="23">
        <f t="shared" si="1"/>
        <v>8.748433221584602E-2</v>
      </c>
      <c r="N15" s="24">
        <f t="shared" si="2"/>
        <v>0.33443817907944534</v>
      </c>
      <c r="O15" s="61">
        <v>5934</v>
      </c>
      <c r="P15" s="22">
        <v>11748</v>
      </c>
      <c r="Q15" s="24">
        <f t="shared" si="3"/>
        <v>1.9797775530839232</v>
      </c>
    </row>
    <row r="16" spans="1:17" ht="15.75" thickBot="1" x14ac:dyDescent="0.3">
      <c r="A16" s="39" t="s">
        <v>306</v>
      </c>
      <c r="B16" s="41"/>
      <c r="C16" s="41"/>
      <c r="D16" s="64"/>
      <c r="E16" s="41"/>
      <c r="F16" s="58"/>
      <c r="G16" s="41"/>
      <c r="H16" s="42">
        <f ca="1">OFFSET(H16,-MATCH("PROYECTOS",$A$8:$A$16,0)-1,0)-(OFFSET(H16,-MATCH("PROYECTOS",$A$8:$A$16,0),0))</f>
        <v>0</v>
      </c>
      <c r="I16" s="42">
        <f t="shared" ref="I16:L16" ca="1" si="4">OFFSET(I16,-MATCH("PROYECTOS",$A$8:$A$16,0)-1,0)-(OFFSET(I16,-MATCH("PROYECTOS",$A$8:$A$16,0),0))</f>
        <v>0</v>
      </c>
      <c r="J16" s="42">
        <f t="shared" ca="1" si="4"/>
        <v>0</v>
      </c>
      <c r="K16" s="42">
        <f t="shared" ca="1" si="4"/>
        <v>0</v>
      </c>
      <c r="L16" s="42">
        <f t="shared" ca="1" si="4"/>
        <v>0</v>
      </c>
      <c r="M16" s="44">
        <f t="shared" ca="1" si="1"/>
        <v>0</v>
      </c>
      <c r="N16" s="45">
        <f t="shared" ca="1" si="2"/>
        <v>0</v>
      </c>
      <c r="O16" s="59"/>
      <c r="P16" s="43"/>
      <c r="Q1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111</v>
      </c>
      <c r="B1" s="48" t="s">
        <v>232</v>
      </c>
      <c r="C1" s="47" t="s">
        <v>70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2180</v>
      </c>
      <c r="L2" s="1" t="s">
        <v>2193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313.662623</v>
      </c>
      <c r="E6" s="15">
        <f ca="1">SUM(E7:OFFSET(E7,50,0))</f>
        <v>419.79657199999991</v>
      </c>
      <c r="F6" s="15">
        <f ca="1">SUM(F7:OFFSET(F7,50,0))</f>
        <v>416.17831290513641</v>
      </c>
      <c r="G6" s="15">
        <f ca="1">SUM(G7:OFFSET(G7,50,0))</f>
        <v>151.93292717089935</v>
      </c>
      <c r="H6" s="15">
        <f ca="1">SUM(H7:OFFSET(H7,50,0))</f>
        <v>264.24538573423706</v>
      </c>
      <c r="I6" s="16">
        <f ca="1">IFERROR(G6/E6,0)</f>
        <v>0.36192036168151315</v>
      </c>
      <c r="J6" s="17">
        <f ca="1">IFERROR(SUM(G6,H6)/E6,0)</f>
        <v>0.99138092272258116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12.626189</v>
      </c>
      <c r="F7" s="22">
        <f t="shared" ref="F7:F28" si="0">SUM(G7,H7)</f>
        <v>12.626183436252177</v>
      </c>
      <c r="G7" s="22">
        <v>6.6505189994350076</v>
      </c>
      <c r="H7" s="22">
        <v>5.9756644368171692</v>
      </c>
      <c r="I7" s="23">
        <f t="shared" ref="I7:I28" si="1">IFERROR(G7/E7,0)</f>
        <v>0.52672417618926881</v>
      </c>
      <c r="J7" s="24">
        <f t="shared" ref="J7:J28" si="2">IFERROR(SUM(G7,H7)/E7,0)</f>
        <v>0.99999955934860285</v>
      </c>
      <c r="K7" s="5"/>
      <c r="L7" t="s">
        <v>260</v>
      </c>
      <c r="M7" s="6">
        <v>1.2000000476837158</v>
      </c>
      <c r="N7" s="72">
        <v>1.0000000397364299</v>
      </c>
    </row>
    <row r="8" spans="1:14" x14ac:dyDescent="0.25">
      <c r="A8" s="18"/>
      <c r="B8" s="51">
        <v>2</v>
      </c>
      <c r="C8" s="20" t="s">
        <v>245</v>
      </c>
      <c r="D8" s="21">
        <v>0</v>
      </c>
      <c r="E8" s="22">
        <v>2.9124860000000004</v>
      </c>
      <c r="F8" s="22">
        <f t="shared" si="0"/>
        <v>2.9124809256754816</v>
      </c>
      <c r="G8" s="22">
        <v>1.1315969307906926</v>
      </c>
      <c r="H8" s="22">
        <v>1.780883994884789</v>
      </c>
      <c r="I8" s="23">
        <f t="shared" si="1"/>
        <v>0.38853300266188145</v>
      </c>
      <c r="J8" s="24">
        <f t="shared" si="2"/>
        <v>0.99999825773427964</v>
      </c>
      <c r="K8" s="5"/>
      <c r="L8" t="s">
        <v>261</v>
      </c>
      <c r="M8" s="6">
        <v>10.381949067115784</v>
      </c>
      <c r="N8" s="72">
        <v>0.99999991014364198</v>
      </c>
    </row>
    <row r="9" spans="1:14" x14ac:dyDescent="0.25">
      <c r="A9" s="18"/>
      <c r="B9" s="51">
        <v>3</v>
      </c>
      <c r="C9" s="20" t="s">
        <v>246</v>
      </c>
      <c r="D9" s="21">
        <v>17.818000000000001</v>
      </c>
      <c r="E9" s="22">
        <v>42.400378000000003</v>
      </c>
      <c r="F9" s="22">
        <f t="shared" si="0"/>
        <v>42.398354391101748</v>
      </c>
      <c r="G9" s="22">
        <v>13.3197165671736</v>
      </c>
      <c r="H9" s="22">
        <v>29.078637823928148</v>
      </c>
      <c r="I9" s="23">
        <f t="shared" si="1"/>
        <v>0.31414145805902011</v>
      </c>
      <c r="J9" s="24">
        <f t="shared" si="2"/>
        <v>0.99995227380052476</v>
      </c>
      <c r="K9" s="5"/>
      <c r="L9" t="s">
        <v>257</v>
      </c>
      <c r="M9" s="6">
        <v>1.0594648523256183</v>
      </c>
      <c r="N9" s="72">
        <v>0.99999986061419521</v>
      </c>
    </row>
    <row r="10" spans="1:14" x14ac:dyDescent="0.25">
      <c r="A10" s="18"/>
      <c r="B10" s="51">
        <v>4</v>
      </c>
      <c r="C10" s="20" t="s">
        <v>247</v>
      </c>
      <c r="D10" s="21">
        <v>0</v>
      </c>
      <c r="E10" s="22">
        <v>18.539591000000001</v>
      </c>
      <c r="F10" s="22">
        <f t="shared" si="0"/>
        <v>18.53713403083384</v>
      </c>
      <c r="G10" s="22">
        <v>3.5996556114405394</v>
      </c>
      <c r="H10" s="22">
        <v>14.937478419393301</v>
      </c>
      <c r="I10" s="23">
        <f t="shared" si="1"/>
        <v>0.19416046510629814</v>
      </c>
      <c r="J10" s="24">
        <f t="shared" si="2"/>
        <v>0.99986747446768587</v>
      </c>
      <c r="K10" s="5"/>
      <c r="L10" t="s">
        <v>268</v>
      </c>
      <c r="M10" s="6">
        <v>5.4451841916888952</v>
      </c>
      <c r="N10" s="72">
        <v>0.99999985155488658</v>
      </c>
    </row>
    <row r="11" spans="1:14" x14ac:dyDescent="0.25">
      <c r="A11" s="18"/>
      <c r="B11" s="51">
        <v>5</v>
      </c>
      <c r="C11" s="20" t="s">
        <v>248</v>
      </c>
      <c r="D11" s="21">
        <v>52.555500000000002</v>
      </c>
      <c r="E11" s="22">
        <v>50.59737100000001</v>
      </c>
      <c r="F11" s="22">
        <f t="shared" si="0"/>
        <v>50.479426627978683</v>
      </c>
      <c r="G11" s="22">
        <v>21.522533199749887</v>
      </c>
      <c r="H11" s="22">
        <v>28.956893428228796</v>
      </c>
      <c r="I11" s="23">
        <f t="shared" si="1"/>
        <v>0.42536860659716652</v>
      </c>
      <c r="J11" s="24">
        <f t="shared" si="2"/>
        <v>0.99766896244428738</v>
      </c>
      <c r="K11" s="5"/>
      <c r="L11" t="s">
        <v>249</v>
      </c>
      <c r="M11" s="6">
        <v>9.2204699153080583</v>
      </c>
      <c r="N11" s="72">
        <v>0.99999966545187613</v>
      </c>
    </row>
    <row r="12" spans="1:14" x14ac:dyDescent="0.25">
      <c r="A12" s="18"/>
      <c r="B12" s="51">
        <v>6</v>
      </c>
      <c r="C12" s="20" t="s">
        <v>249</v>
      </c>
      <c r="D12" s="21">
        <v>0</v>
      </c>
      <c r="E12" s="22">
        <v>9.2204730000000019</v>
      </c>
      <c r="F12" s="22">
        <f t="shared" si="0"/>
        <v>9.2204699153080583</v>
      </c>
      <c r="G12" s="22">
        <v>4.2342081153765321</v>
      </c>
      <c r="H12" s="22">
        <v>4.9862617999315262</v>
      </c>
      <c r="I12" s="23">
        <f t="shared" si="1"/>
        <v>0.45921810251779177</v>
      </c>
      <c r="J12" s="24">
        <f t="shared" si="2"/>
        <v>0.99999966545187613</v>
      </c>
      <c r="K12" s="5"/>
      <c r="L12" t="s">
        <v>244</v>
      </c>
      <c r="M12" s="6">
        <v>12.626183436252177</v>
      </c>
      <c r="N12" s="72">
        <v>0.99999955934860285</v>
      </c>
    </row>
    <row r="13" spans="1:14" x14ac:dyDescent="0.25">
      <c r="A13" s="18"/>
      <c r="B13" s="51">
        <v>8</v>
      </c>
      <c r="C13" s="20" t="s">
        <v>251</v>
      </c>
      <c r="D13" s="21">
        <v>0</v>
      </c>
      <c r="E13" s="22">
        <v>51.390132000000001</v>
      </c>
      <c r="F13" s="22">
        <f t="shared" si="0"/>
        <v>51.36197839200031</v>
      </c>
      <c r="G13" s="22">
        <v>18.789367333054543</v>
      </c>
      <c r="H13" s="22">
        <v>32.572611058945768</v>
      </c>
      <c r="I13" s="23">
        <f t="shared" si="1"/>
        <v>0.36562208738935603</v>
      </c>
      <c r="J13" s="24">
        <f t="shared" si="2"/>
        <v>0.99945215925890807</v>
      </c>
      <c r="K13" s="5"/>
      <c r="L13" t="s">
        <v>265</v>
      </c>
      <c r="M13" s="6">
        <v>3.7630177540704608</v>
      </c>
      <c r="N13" s="72">
        <v>0.99999940315769265</v>
      </c>
    </row>
    <row r="14" spans="1:14" x14ac:dyDescent="0.25">
      <c r="A14" s="18"/>
      <c r="B14" s="51">
        <v>9</v>
      </c>
      <c r="C14" s="20" t="s">
        <v>252</v>
      </c>
      <c r="D14" s="21">
        <v>22.855499999999999</v>
      </c>
      <c r="E14" s="22">
        <v>22.473632999999996</v>
      </c>
      <c r="F14" s="22">
        <f t="shared" si="0"/>
        <v>22.312774653779343</v>
      </c>
      <c r="G14" s="22">
        <v>16.793261583661661</v>
      </c>
      <c r="H14" s="22">
        <v>5.5195130701176822</v>
      </c>
      <c r="I14" s="23">
        <f t="shared" si="1"/>
        <v>0.74724285048446171</v>
      </c>
      <c r="J14" s="24">
        <f t="shared" si="2"/>
        <v>0.99284235235928908</v>
      </c>
      <c r="K14" s="5"/>
      <c r="L14" t="s">
        <v>262</v>
      </c>
      <c r="M14" s="6">
        <v>1.1243858889210969</v>
      </c>
      <c r="N14" s="72">
        <v>0.9999990118358687</v>
      </c>
    </row>
    <row r="15" spans="1:14" x14ac:dyDescent="0.25">
      <c r="A15" s="18"/>
      <c r="B15" s="51">
        <v>10</v>
      </c>
      <c r="C15" s="20" t="s">
        <v>253</v>
      </c>
      <c r="D15" s="21">
        <v>54.890999999999998</v>
      </c>
      <c r="E15" s="22">
        <v>20.380972</v>
      </c>
      <c r="F15" s="22">
        <f t="shared" si="0"/>
        <v>20.367281753278803</v>
      </c>
      <c r="G15" s="22">
        <v>6.6339754883083515</v>
      </c>
      <c r="H15" s="22">
        <v>13.733306264970452</v>
      </c>
      <c r="I15" s="23">
        <f t="shared" si="1"/>
        <v>0.32549848399322423</v>
      </c>
      <c r="J15" s="24">
        <f t="shared" si="2"/>
        <v>0.99932828293365028</v>
      </c>
      <c r="K15" s="5"/>
      <c r="L15" t="s">
        <v>256</v>
      </c>
      <c r="M15" s="6">
        <v>4.1933317589573562</v>
      </c>
      <c r="N15" s="72">
        <v>0.99999875014990602</v>
      </c>
    </row>
    <row r="16" spans="1:14" x14ac:dyDescent="0.25">
      <c r="A16" s="18"/>
      <c r="B16" s="51">
        <v>12</v>
      </c>
      <c r="C16" s="20" t="s">
        <v>255</v>
      </c>
      <c r="D16" s="21">
        <v>7.4249999999999998</v>
      </c>
      <c r="E16" s="22">
        <v>6.021865</v>
      </c>
      <c r="F16" s="22">
        <f t="shared" si="0"/>
        <v>5.9846282054204494</v>
      </c>
      <c r="G16" s="22">
        <v>5.6673886508215219</v>
      </c>
      <c r="H16" s="22">
        <v>0.3172395545989275</v>
      </c>
      <c r="I16" s="23">
        <f t="shared" si="1"/>
        <v>0.94113512189687443</v>
      </c>
      <c r="J16" s="24">
        <f t="shared" si="2"/>
        <v>0.99381640163312357</v>
      </c>
      <c r="K16" s="5"/>
      <c r="L16" t="s">
        <v>245</v>
      </c>
      <c r="M16" s="6">
        <v>2.9124809256754816</v>
      </c>
      <c r="N16" s="72">
        <v>0.99999825773427964</v>
      </c>
    </row>
    <row r="17" spans="1:14" x14ac:dyDescent="0.25">
      <c r="A17" s="18"/>
      <c r="B17" s="51">
        <v>13</v>
      </c>
      <c r="C17" s="20" t="s">
        <v>256</v>
      </c>
      <c r="D17" s="21">
        <v>0</v>
      </c>
      <c r="E17" s="22">
        <v>4.1933369999999996</v>
      </c>
      <c r="F17" s="22">
        <f t="shared" si="0"/>
        <v>4.1933317589573562</v>
      </c>
      <c r="G17" s="22">
        <v>1.1391627378761768</v>
      </c>
      <c r="H17" s="22">
        <v>3.0541690210811794</v>
      </c>
      <c r="I17" s="23">
        <f t="shared" si="1"/>
        <v>0.27166019279542208</v>
      </c>
      <c r="J17" s="24">
        <f t="shared" si="2"/>
        <v>0.99999875014990602</v>
      </c>
      <c r="K17" s="5"/>
      <c r="L17" t="s">
        <v>266</v>
      </c>
      <c r="M17" s="6">
        <v>2.588971946388483</v>
      </c>
      <c r="N17" s="72">
        <v>0.99996019674535608</v>
      </c>
    </row>
    <row r="18" spans="1:14" x14ac:dyDescent="0.25">
      <c r="A18" s="18"/>
      <c r="B18" s="51">
        <v>14</v>
      </c>
      <c r="C18" s="20" t="s">
        <v>257</v>
      </c>
      <c r="D18" s="21">
        <v>0</v>
      </c>
      <c r="E18" s="22">
        <v>1.0594649999999999</v>
      </c>
      <c r="F18" s="22">
        <f t="shared" si="0"/>
        <v>1.0594648523256183</v>
      </c>
      <c r="G18" s="22">
        <v>0</v>
      </c>
      <c r="H18" s="22">
        <v>1.0594648523256183</v>
      </c>
      <c r="I18" s="23">
        <f t="shared" si="1"/>
        <v>0</v>
      </c>
      <c r="J18" s="24">
        <f t="shared" si="2"/>
        <v>0.99999986061419521</v>
      </c>
      <c r="K18" s="5"/>
      <c r="L18" t="s">
        <v>246</v>
      </c>
      <c r="M18" s="6">
        <v>42.398354391101748</v>
      </c>
      <c r="N18" s="72">
        <v>0.99995227380052476</v>
      </c>
    </row>
    <row r="19" spans="1:14" x14ac:dyDescent="0.25">
      <c r="A19" s="18"/>
      <c r="B19" s="51">
        <v>15</v>
      </c>
      <c r="C19" s="20" t="s">
        <v>258</v>
      </c>
      <c r="D19" s="21">
        <v>153.662623</v>
      </c>
      <c r="E19" s="22">
        <v>56.512835999999993</v>
      </c>
      <c r="F19" s="22">
        <f t="shared" si="0"/>
        <v>53.471524692318781</v>
      </c>
      <c r="G19" s="22">
        <v>20.814886040709098</v>
      </c>
      <c r="H19" s="22">
        <v>32.656638651609683</v>
      </c>
      <c r="I19" s="23">
        <f t="shared" si="1"/>
        <v>0.36832138526385583</v>
      </c>
      <c r="J19" s="24">
        <f t="shared" si="2"/>
        <v>0.9461837075796159</v>
      </c>
      <c r="K19" s="5"/>
      <c r="L19" t="s">
        <v>247</v>
      </c>
      <c r="M19" s="6">
        <v>18.53713403083384</v>
      </c>
      <c r="N19" s="72">
        <v>0.99986747446768587</v>
      </c>
    </row>
    <row r="20" spans="1:14" x14ac:dyDescent="0.25">
      <c r="A20" s="18"/>
      <c r="B20" s="51">
        <v>16</v>
      </c>
      <c r="C20" s="20" t="s">
        <v>259</v>
      </c>
      <c r="D20" s="21">
        <v>0</v>
      </c>
      <c r="E20" s="22">
        <v>44.273736000000014</v>
      </c>
      <c r="F20" s="22">
        <f t="shared" si="0"/>
        <v>44.183543511433527</v>
      </c>
      <c r="G20" s="22">
        <v>3.3491187475156039</v>
      </c>
      <c r="H20" s="22">
        <v>40.834424763917923</v>
      </c>
      <c r="I20" s="23">
        <f t="shared" si="1"/>
        <v>7.5645722500482071E-2</v>
      </c>
      <c r="J20" s="24">
        <f t="shared" si="2"/>
        <v>0.99796284441488092</v>
      </c>
      <c r="K20" s="5"/>
      <c r="L20" t="s">
        <v>251</v>
      </c>
      <c r="M20" s="6">
        <v>51.36197839200031</v>
      </c>
      <c r="N20" s="72">
        <v>0.99945215925890807</v>
      </c>
    </row>
    <row r="21" spans="1:14" x14ac:dyDescent="0.25">
      <c r="A21" s="18"/>
      <c r="B21" s="51">
        <v>17</v>
      </c>
      <c r="C21" s="20" t="s">
        <v>260</v>
      </c>
      <c r="D21" s="21">
        <v>0</v>
      </c>
      <c r="E21" s="22">
        <v>1.2</v>
      </c>
      <c r="F21" s="22">
        <f t="shared" si="0"/>
        <v>1.2000000476837158</v>
      </c>
      <c r="G21" s="22">
        <v>0</v>
      </c>
      <c r="H21" s="22">
        <v>1.2000000476837158</v>
      </c>
      <c r="I21" s="23">
        <f t="shared" si="1"/>
        <v>0</v>
      </c>
      <c r="J21" s="24">
        <f t="shared" si="2"/>
        <v>1.0000000397364299</v>
      </c>
      <c r="K21" s="5"/>
      <c r="L21" t="s">
        <v>253</v>
      </c>
      <c r="M21" s="6">
        <v>20.367281753278803</v>
      </c>
      <c r="N21" s="72">
        <v>0.99932828293365028</v>
      </c>
    </row>
    <row r="22" spans="1:14" x14ac:dyDescent="0.25">
      <c r="A22" s="18"/>
      <c r="B22" s="51">
        <v>18</v>
      </c>
      <c r="C22" s="20" t="s">
        <v>261</v>
      </c>
      <c r="D22" s="21">
        <v>0</v>
      </c>
      <c r="E22" s="22">
        <v>10.38195</v>
      </c>
      <c r="F22" s="22">
        <f t="shared" si="0"/>
        <v>10.381949067115784</v>
      </c>
      <c r="G22" s="22">
        <v>0</v>
      </c>
      <c r="H22" s="22">
        <v>10.381949067115784</v>
      </c>
      <c r="I22" s="23">
        <f t="shared" si="1"/>
        <v>0</v>
      </c>
      <c r="J22" s="24">
        <f t="shared" si="2"/>
        <v>0.99999991014364198</v>
      </c>
      <c r="K22" s="5"/>
      <c r="L22" t="s">
        <v>264</v>
      </c>
      <c r="M22" s="6">
        <v>45.53216558531858</v>
      </c>
      <c r="N22" s="72">
        <v>0.9993051853004824</v>
      </c>
    </row>
    <row r="23" spans="1:14" x14ac:dyDescent="0.25">
      <c r="A23" s="18"/>
      <c r="B23" s="51">
        <v>19</v>
      </c>
      <c r="C23" s="20" t="s">
        <v>262</v>
      </c>
      <c r="D23" s="21">
        <v>4.4550000000000001</v>
      </c>
      <c r="E23" s="22">
        <v>1.124387</v>
      </c>
      <c r="F23" s="22">
        <f t="shared" si="0"/>
        <v>1.1243858889210969</v>
      </c>
      <c r="G23" s="22">
        <v>0</v>
      </c>
      <c r="H23" s="22">
        <v>1.1243858889210969</v>
      </c>
      <c r="I23" s="23">
        <f t="shared" si="1"/>
        <v>0</v>
      </c>
      <c r="J23" s="24">
        <f t="shared" si="2"/>
        <v>0.9999990118358687</v>
      </c>
      <c r="K23" s="5"/>
      <c r="L23" t="s">
        <v>259</v>
      </c>
      <c r="M23" s="6">
        <v>44.183543511433527</v>
      </c>
      <c r="N23" s="72">
        <v>0.99796284441488092</v>
      </c>
    </row>
    <row r="24" spans="1:14" x14ac:dyDescent="0.25">
      <c r="A24" s="18"/>
      <c r="B24" s="51">
        <v>20</v>
      </c>
      <c r="C24" s="20" t="s">
        <v>263</v>
      </c>
      <c r="D24" s="21">
        <v>0</v>
      </c>
      <c r="E24" s="22">
        <v>7.1266670000000012</v>
      </c>
      <c r="F24" s="22">
        <f t="shared" si="0"/>
        <v>7.0340612772852182</v>
      </c>
      <c r="G24" s="22">
        <v>1.0723323542624712</v>
      </c>
      <c r="H24" s="22">
        <v>5.961728923022747</v>
      </c>
      <c r="I24" s="23">
        <f t="shared" si="1"/>
        <v>0.15046758242842986</v>
      </c>
      <c r="J24" s="24">
        <f t="shared" si="2"/>
        <v>0.98700574578343803</v>
      </c>
      <c r="K24" s="5"/>
      <c r="L24" t="s">
        <v>248</v>
      </c>
      <c r="M24" s="6">
        <v>50.479426627978683</v>
      </c>
      <c r="N24" s="72">
        <v>0.99766896244428738</v>
      </c>
    </row>
    <row r="25" spans="1:14" x14ac:dyDescent="0.25">
      <c r="A25" s="18"/>
      <c r="B25" s="51">
        <v>21</v>
      </c>
      <c r="C25" s="20" t="s">
        <v>264</v>
      </c>
      <c r="D25" s="21">
        <v>0</v>
      </c>
      <c r="E25" s="22">
        <v>45.563824000000011</v>
      </c>
      <c r="F25" s="22">
        <f t="shared" si="0"/>
        <v>45.53216558531858</v>
      </c>
      <c r="G25" s="22">
        <v>24.376685595139861</v>
      </c>
      <c r="H25" s="22">
        <v>21.155479990178719</v>
      </c>
      <c r="I25" s="23">
        <f t="shared" si="1"/>
        <v>0.53500087251543804</v>
      </c>
      <c r="J25" s="24">
        <f t="shared" si="2"/>
        <v>0.9993051853004824</v>
      </c>
      <c r="K25" s="5"/>
      <c r="L25" t="s">
        <v>255</v>
      </c>
      <c r="M25" s="6">
        <v>5.9846282054204494</v>
      </c>
      <c r="N25" s="72">
        <v>0.99381640163312357</v>
      </c>
    </row>
    <row r="26" spans="1:14" x14ac:dyDescent="0.25">
      <c r="A26" s="18"/>
      <c r="B26" s="51">
        <v>22</v>
      </c>
      <c r="C26" s="20" t="s">
        <v>265</v>
      </c>
      <c r="D26" s="21">
        <v>0</v>
      </c>
      <c r="E26" s="22">
        <v>3.76302</v>
      </c>
      <c r="F26" s="22">
        <f t="shared" si="0"/>
        <v>3.7630177540704608</v>
      </c>
      <c r="G26" s="22">
        <v>1.7054606676101685</v>
      </c>
      <c r="H26" s="22">
        <v>2.0575570864602923</v>
      </c>
      <c r="I26" s="23">
        <f t="shared" si="1"/>
        <v>0.45321594559958983</v>
      </c>
      <c r="J26" s="24">
        <f t="shared" si="2"/>
        <v>0.99999940315769265</v>
      </c>
      <c r="K26" s="5"/>
      <c r="L26" t="s">
        <v>252</v>
      </c>
      <c r="M26" s="6">
        <v>22.312774653779343</v>
      </c>
      <c r="N26" s="72">
        <v>0.99284235235928908</v>
      </c>
    </row>
    <row r="27" spans="1:14" x14ac:dyDescent="0.25">
      <c r="A27" s="18"/>
      <c r="B27" s="51">
        <v>23</v>
      </c>
      <c r="C27" s="20" t="s">
        <v>266</v>
      </c>
      <c r="D27" s="21">
        <v>0</v>
      </c>
      <c r="E27" s="22">
        <v>2.5890750000000002</v>
      </c>
      <c r="F27" s="22">
        <f t="shared" si="0"/>
        <v>2.588971946388483</v>
      </c>
      <c r="G27" s="22">
        <v>0</v>
      </c>
      <c r="H27" s="22">
        <v>2.588971946388483</v>
      </c>
      <c r="I27" s="23">
        <f t="shared" si="1"/>
        <v>0</v>
      </c>
      <c r="J27" s="24">
        <f t="shared" si="2"/>
        <v>0.99996019674535608</v>
      </c>
      <c r="K27" s="5"/>
      <c r="L27" t="s">
        <v>263</v>
      </c>
      <c r="M27" s="6">
        <v>7.0340612772852182</v>
      </c>
      <c r="N27" s="72">
        <v>0.98700574578343803</v>
      </c>
    </row>
    <row r="28" spans="1:14" ht="15.75" thickBot="1" x14ac:dyDescent="0.3">
      <c r="A28" s="25"/>
      <c r="B28" s="52">
        <v>25</v>
      </c>
      <c r="C28" s="27" t="s">
        <v>268</v>
      </c>
      <c r="D28" s="28">
        <v>0</v>
      </c>
      <c r="E28" s="29">
        <v>5.4451850000000004</v>
      </c>
      <c r="F28" s="29">
        <f t="shared" si="0"/>
        <v>5.4451841916888952</v>
      </c>
      <c r="G28" s="29">
        <v>1.1330585479736328</v>
      </c>
      <c r="H28" s="29">
        <v>4.3121256437152624</v>
      </c>
      <c r="I28" s="30">
        <f t="shared" si="1"/>
        <v>0.2080844907883998</v>
      </c>
      <c r="J28" s="31">
        <f t="shared" si="2"/>
        <v>0.99999985155488658</v>
      </c>
      <c r="K28" s="5"/>
      <c r="L28" t="s">
        <v>258</v>
      </c>
      <c r="M28" s="6">
        <v>53.471524692318781</v>
      </c>
      <c r="N28" s="72">
        <v>0.9461837075796159</v>
      </c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111</v>
      </c>
      <c r="B1" s="53" t="s">
        <v>232</v>
      </c>
      <c r="C1" s="47" t="s">
        <v>70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2181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313.662623</v>
      </c>
      <c r="E6" s="15">
        <v>419.79657199999991</v>
      </c>
      <c r="F6" s="15">
        <v>416.17831290513641</v>
      </c>
      <c r="G6" s="15">
        <v>151.93292717089935</v>
      </c>
      <c r="H6" s="15">
        <v>264.24538573423706</v>
      </c>
      <c r="I6" s="16">
        <v>0.36192036168151315</v>
      </c>
      <c r="J6" s="17">
        <v>0.99138092272258116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313.662623</v>
      </c>
      <c r="E7" s="36">
        <f ca="1">SUM(E8:OFFSET(E6,MATCH("GOBIERNOS REGIONALES",$A$8:$A$50,0),0))</f>
        <v>419.79657200000014</v>
      </c>
      <c r="F7" s="36">
        <f ca="1">SUM(F8:OFFSET(F6,MATCH("GOBIERNOS REGIONALES",$A$8:$A$50,0),0))</f>
        <v>416.17831290513641</v>
      </c>
      <c r="G7" s="36">
        <f ca="1">SUM(G8:OFFSET(G6,MATCH("GOBIERNOS REGIONALES",$A$8:$A$50,0),0))</f>
        <v>151.93292717089935</v>
      </c>
      <c r="H7" s="36">
        <f ca="1">SUM(H8:OFFSET(H6,MATCH("GOBIERNOS REGIONALES",$A$8:$A$50,0),0))</f>
        <v>264.24538573423706</v>
      </c>
      <c r="I7" s="37">
        <f ca="1">IFERROR(G7/E7,0)</f>
        <v>0.36192036168151298</v>
      </c>
      <c r="J7" s="38">
        <f ca="1">IFERROR(SUM(G7,H7)/E7,0)</f>
        <v>0.99138092272258072</v>
      </c>
      <c r="K7" s="5"/>
    </row>
    <row r="8" spans="1:11" ht="25.5" x14ac:dyDescent="0.25">
      <c r="A8" s="18"/>
      <c r="B8" s="19">
        <v>37</v>
      </c>
      <c r="C8" s="20" t="s">
        <v>122</v>
      </c>
      <c r="D8" s="21">
        <v>313.662623</v>
      </c>
      <c r="E8" s="22">
        <v>419.79657200000014</v>
      </c>
      <c r="F8" s="22">
        <f t="shared" ref="F8:F10" si="0">SUM(G8,H8)</f>
        <v>416.17831290513641</v>
      </c>
      <c r="G8" s="22">
        <v>151.93292717089935</v>
      </c>
      <c r="H8" s="22">
        <v>264.24538573423706</v>
      </c>
      <c r="I8" s="23">
        <f t="shared" ref="I8:I10" si="1">IFERROR(G8/E8,0)</f>
        <v>0.36192036168151298</v>
      </c>
      <c r="J8" s="24">
        <f t="shared" ref="J8:J10" si="2">IFERROR(SUM(G8,H8)/E8,0)</f>
        <v>0.99138092272258072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111</v>
      </c>
      <c r="B1" s="47" t="s">
        <v>232</v>
      </c>
      <c r="C1" s="47" t="s">
        <v>70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2182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313.662623</v>
      </c>
      <c r="G6" s="15">
        <v>419.79657199999991</v>
      </c>
      <c r="H6" s="15">
        <v>416.17831290513641</v>
      </c>
      <c r="I6" s="15">
        <v>151.93292717089935</v>
      </c>
      <c r="J6" s="15">
        <v>264.24538573423706</v>
      </c>
      <c r="K6" s="16">
        <v>0.36192036168151315</v>
      </c>
      <c r="L6" s="17">
        <v>0.99138092272258116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209.70550800000007</v>
      </c>
      <c r="G7" s="36">
        <f ca="1">SUM(G8:OFFSET(G6,MATCH("PROYECTOS",$A$8:$A$50,0),0))</f>
        <v>407.47932600000001</v>
      </c>
      <c r="H7" s="36">
        <f ca="1">SUM(H8:OFFSET(H6,MATCH("PROYECTOS",$A$8:$A$50,0),0))</f>
        <v>404.09717385023032</v>
      </c>
      <c r="I7" s="36">
        <f ca="1">SUM(I8:OFFSET(I6,MATCH("PROYECTOS",$A$8:$A$50,0),0))</f>
        <v>149.40549022676714</v>
      </c>
      <c r="J7" s="36">
        <f ca="1">SUM(J8:OFFSET(J6,MATCH("PROYECTOS",$A$8:$A$50,0),0))</f>
        <v>254.69168362346318</v>
      </c>
      <c r="K7" s="37">
        <f ca="1">IFERROR(I7/G7,0)</f>
        <v>0.3666578417447543</v>
      </c>
      <c r="L7" s="38">
        <f ca="1">IFERROR(SUM(I7,J7)/G7,0)</f>
        <v>0.9916998190240216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7.4783790000000012</v>
      </c>
      <c r="G8" s="22">
        <v>367.09288600000002</v>
      </c>
      <c r="H8" s="22">
        <f t="shared" ref="H8:H10" si="0">SUM(I8,J8)</f>
        <v>366.04641807152439</v>
      </c>
      <c r="I8" s="22">
        <v>135.66187803514185</v>
      </c>
      <c r="J8" s="22">
        <v>230.38454003638253</v>
      </c>
      <c r="K8" s="23">
        <f t="shared" ref="K8:K11" si="1">IFERROR(I8/G8,0)</f>
        <v>0.36955736057260952</v>
      </c>
      <c r="L8" s="24">
        <f t="shared" ref="L8:L11" si="2">IFERROR(SUM(I8,J8)/G8,0)</f>
        <v>0.99714931024711917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3000588</v>
      </c>
      <c r="C9" s="20" t="s">
        <v>2183</v>
      </c>
      <c r="D9" s="60">
        <v>43</v>
      </c>
      <c r="E9" s="20" t="s">
        <v>843</v>
      </c>
      <c r="F9" s="21">
        <v>28.700154999999999</v>
      </c>
      <c r="G9" s="22">
        <v>27.204956999999993</v>
      </c>
      <c r="H9" s="22">
        <f t="shared" si="0"/>
        <v>26.114990079760901</v>
      </c>
      <c r="I9" s="22">
        <v>9.8527415638091043</v>
      </c>
      <c r="J9" s="22">
        <v>16.262248515951796</v>
      </c>
      <c r="K9" s="23">
        <f t="shared" si="1"/>
        <v>0.36216714342937967</v>
      </c>
      <c r="L9" s="24">
        <f t="shared" si="2"/>
        <v>0.95993498830970059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3000674</v>
      </c>
      <c r="C10" s="20" t="s">
        <v>2184</v>
      </c>
      <c r="D10" s="60">
        <v>56</v>
      </c>
      <c r="E10" s="20" t="s">
        <v>300</v>
      </c>
      <c r="F10" s="21">
        <v>173.52697400000005</v>
      </c>
      <c r="G10" s="22">
        <v>13.181483</v>
      </c>
      <c r="H10" s="22">
        <f t="shared" si="0"/>
        <v>11.935765698945033</v>
      </c>
      <c r="I10" s="22">
        <v>3.8908706278161844</v>
      </c>
      <c r="J10" s="22">
        <v>8.0448950711288489</v>
      </c>
      <c r="K10" s="23">
        <f t="shared" si="1"/>
        <v>0.29517700154194976</v>
      </c>
      <c r="L10" s="24">
        <f t="shared" si="2"/>
        <v>0.90549490515938402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103.95711499999993</v>
      </c>
      <c r="G11" s="43">
        <f t="shared" ref="G11:J11" ca="1" si="4">OFFSET(G11,-MATCH("PROYECTOS",$A$8:$A$50,0)-1,0)-(OFFSET(G11,-MATCH("PROYECTOS",$A$8:$A$50,0),0))</f>
        <v>12.317245999999898</v>
      </c>
      <c r="H11" s="43">
        <f t="shared" ca="1" si="4"/>
        <v>12.081139054906089</v>
      </c>
      <c r="I11" s="43">
        <f t="shared" ca="1" si="4"/>
        <v>2.5274369441322051</v>
      </c>
      <c r="J11" s="43">
        <f t="shared" ca="1" si="4"/>
        <v>9.5537021107738838</v>
      </c>
      <c r="K11" s="44">
        <f t="shared" ca="1" si="1"/>
        <v>0.20519497167891476</v>
      </c>
      <c r="L11" s="45">
        <f t="shared" ca="1" si="2"/>
        <v>0.98083119026007837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2194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111</v>
      </c>
      <c r="B1" s="47" t="s">
        <v>232</v>
      </c>
      <c r="C1" s="47" t="s">
        <v>70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2185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313.662623</v>
      </c>
      <c r="I6" s="15">
        <v>419.79657199999991</v>
      </c>
      <c r="J6" s="15">
        <v>416.17831290513641</v>
      </c>
      <c r="K6" s="15">
        <v>151.93292717089935</v>
      </c>
      <c r="L6" s="15">
        <v>264.24538573423706</v>
      </c>
      <c r="M6" s="16">
        <v>0.36192036168151315</v>
      </c>
      <c r="N6" s="17">
        <v>0.99138092272258116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209.70550799999998</v>
      </c>
      <c r="I7" s="35">
        <f ca="1">SUM(I8:OFFSET(I6,MATCH("PROYECTOS",$A$8:$A$18,0),0))</f>
        <v>407.47932599999996</v>
      </c>
      <c r="J7" s="35">
        <f ca="1">SUM(J8:OFFSET(J6,MATCH("PROYECTOS",$A$8:$A$18,0),0))</f>
        <v>404.09717385023032</v>
      </c>
      <c r="K7" s="35">
        <f ca="1">SUM(K8:OFFSET(K6,MATCH("PROYECTOS",$A$8:$A$18,0),0))</f>
        <v>149.40549022676714</v>
      </c>
      <c r="L7" s="35">
        <f ca="1">SUM(L8:OFFSET(L6,MATCH("PROYECTOS",$A$8:$A$18,0),0))</f>
        <v>254.69168362346318</v>
      </c>
      <c r="M7" s="37">
        <f ca="1">IFERROR(K7/I7,0)</f>
        <v>0.36665784174475435</v>
      </c>
      <c r="N7" s="38">
        <f ca="1">IFERROR(SUM(K7,L7)/I7,0)</f>
        <v>0.99169981902402171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7.4783790000000012</v>
      </c>
      <c r="I8" s="22">
        <v>14.250166000000002</v>
      </c>
      <c r="J8" s="22">
        <f t="shared" ref="J8:J17" si="0">SUM(K8,L8)</f>
        <v>13.544539478407387</v>
      </c>
      <c r="K8" s="22">
        <v>5.5859994149941485</v>
      </c>
      <c r="L8" s="22">
        <v>7.9585400634132384</v>
      </c>
      <c r="M8" s="23">
        <f t="shared" ref="M8:M18" si="1">IFERROR(K8/I8,0)</f>
        <v>0.39199539254449023</v>
      </c>
      <c r="N8" s="24">
        <f t="shared" ref="N8:N18" si="2">IFERROR(SUM(K8,L8)/I8,0)</f>
        <v>0.95048292619239561</v>
      </c>
      <c r="O8" s="61">
        <v>24</v>
      </c>
      <c r="P8" s="22">
        <v>24</v>
      </c>
      <c r="Q8" s="24">
        <f>IFERROR(P8/O8,".")</f>
        <v>1</v>
      </c>
    </row>
    <row r="9" spans="1:17" ht="25.5" x14ac:dyDescent="0.25">
      <c r="A9" s="18"/>
      <c r="B9" s="65">
        <v>5001253</v>
      </c>
      <c r="C9" s="20" t="s">
        <v>1001</v>
      </c>
      <c r="D9" s="20">
        <v>3000001</v>
      </c>
      <c r="E9" s="20" t="s">
        <v>275</v>
      </c>
      <c r="F9" s="60">
        <v>96</v>
      </c>
      <c r="G9" s="20" t="s">
        <v>955</v>
      </c>
      <c r="H9" s="21">
        <v>0</v>
      </c>
      <c r="I9" s="22">
        <v>174.79487299999997</v>
      </c>
      <c r="J9" s="22">
        <f t="shared" si="0"/>
        <v>174.68307211995125</v>
      </c>
      <c r="K9" s="22">
        <v>41.661737322807312</v>
      </c>
      <c r="L9" s="22">
        <v>133.02133479714394</v>
      </c>
      <c r="M9" s="23">
        <f t="shared" si="1"/>
        <v>0.2383464492279892</v>
      </c>
      <c r="N9" s="24">
        <f t="shared" si="2"/>
        <v>0.99936038810446848</v>
      </c>
      <c r="O9" s="61">
        <v>172</v>
      </c>
      <c r="P9" s="22">
        <v>24.150999999999993</v>
      </c>
      <c r="Q9" s="24">
        <f t="shared" ref="Q9:Q17" si="3">IFERROR(P9/O9,".")</f>
        <v>0.14041279069767437</v>
      </c>
    </row>
    <row r="10" spans="1:17" ht="25.5" x14ac:dyDescent="0.25">
      <c r="A10" s="18"/>
      <c r="B10" s="65">
        <v>5001254</v>
      </c>
      <c r="C10" s="20" t="s">
        <v>1002</v>
      </c>
      <c r="D10" s="20">
        <v>3000001</v>
      </c>
      <c r="E10" s="20" t="s">
        <v>275</v>
      </c>
      <c r="F10" s="60">
        <v>255</v>
      </c>
      <c r="G10" s="20" t="s">
        <v>472</v>
      </c>
      <c r="H10" s="21">
        <v>0</v>
      </c>
      <c r="I10" s="22">
        <v>178.04784699999999</v>
      </c>
      <c r="J10" s="22">
        <f t="shared" si="0"/>
        <v>177.81880647316575</v>
      </c>
      <c r="K10" s="22">
        <v>88.414141297340393</v>
      </c>
      <c r="L10" s="22">
        <v>89.404665175825357</v>
      </c>
      <c r="M10" s="23">
        <f t="shared" si="1"/>
        <v>0.49657517789215616</v>
      </c>
      <c r="N10" s="24">
        <f t="shared" si="2"/>
        <v>0.99871360125554209</v>
      </c>
      <c r="O10" s="61">
        <v>10733</v>
      </c>
      <c r="P10" s="22">
        <v>10733</v>
      </c>
      <c r="Q10" s="24">
        <f t="shared" si="3"/>
        <v>1</v>
      </c>
    </row>
    <row r="11" spans="1:17" ht="25.5" x14ac:dyDescent="0.25">
      <c r="A11" s="18"/>
      <c r="B11" s="65">
        <v>5005107</v>
      </c>
      <c r="C11" s="20" t="s">
        <v>2186</v>
      </c>
      <c r="D11" s="20">
        <v>3000588</v>
      </c>
      <c r="E11" s="20" t="s">
        <v>2183</v>
      </c>
      <c r="F11" s="60">
        <v>43</v>
      </c>
      <c r="G11" s="20" t="s">
        <v>843</v>
      </c>
      <c r="H11" s="21">
        <v>17.045154999999998</v>
      </c>
      <c r="I11" s="22">
        <v>26.244947999999994</v>
      </c>
      <c r="J11" s="22">
        <f t="shared" si="0"/>
        <v>25.197991680455743</v>
      </c>
      <c r="K11" s="22">
        <v>9.6951515795662999</v>
      </c>
      <c r="L11" s="22">
        <v>15.502840100889443</v>
      </c>
      <c r="M11" s="23">
        <f t="shared" si="1"/>
        <v>0.36941020342529551</v>
      </c>
      <c r="N11" s="24">
        <f t="shared" si="2"/>
        <v>0.96010827228370765</v>
      </c>
      <c r="O11" s="61">
        <v>280</v>
      </c>
      <c r="P11" s="22">
        <v>241</v>
      </c>
      <c r="Q11" s="24">
        <f t="shared" si="3"/>
        <v>0.86071428571428577</v>
      </c>
    </row>
    <row r="12" spans="1:17" ht="38.25" x14ac:dyDescent="0.25">
      <c r="A12" s="18"/>
      <c r="B12" s="65">
        <v>5005108</v>
      </c>
      <c r="C12" s="20" t="s">
        <v>2187</v>
      </c>
      <c r="D12" s="20">
        <v>3000588</v>
      </c>
      <c r="E12" s="20" t="s">
        <v>2183</v>
      </c>
      <c r="F12" s="60">
        <v>86</v>
      </c>
      <c r="G12" s="20" t="s">
        <v>469</v>
      </c>
      <c r="H12" s="21">
        <v>0.496</v>
      </c>
      <c r="I12" s="22">
        <v>0.40152700000000002</v>
      </c>
      <c r="J12" s="22">
        <f t="shared" si="0"/>
        <v>0.36435422964859754</v>
      </c>
      <c r="K12" s="22">
        <v>5.4082396673038602E-3</v>
      </c>
      <c r="L12" s="22">
        <v>0.35894598998129368</v>
      </c>
      <c r="M12" s="23">
        <f t="shared" si="1"/>
        <v>1.3469180571428223E-2</v>
      </c>
      <c r="N12" s="24">
        <f t="shared" si="2"/>
        <v>0.90742149257359406</v>
      </c>
      <c r="O12" s="61">
        <v>13702</v>
      </c>
      <c r="P12" s="22">
        <v>11947</v>
      </c>
      <c r="Q12" s="24">
        <f t="shared" si="3"/>
        <v>0.87191650853889946</v>
      </c>
    </row>
    <row r="13" spans="1:17" ht="25.5" x14ac:dyDescent="0.25">
      <c r="A13" s="18"/>
      <c r="B13" s="65">
        <v>5005109</v>
      </c>
      <c r="C13" s="20" t="s">
        <v>2188</v>
      </c>
      <c r="D13" s="20">
        <v>3000588</v>
      </c>
      <c r="E13" s="20" t="s">
        <v>2183</v>
      </c>
      <c r="F13" s="60">
        <v>87</v>
      </c>
      <c r="G13" s="20" t="s">
        <v>466</v>
      </c>
      <c r="H13" s="21">
        <v>11.159000000000001</v>
      </c>
      <c r="I13" s="22">
        <v>0.55848200000000003</v>
      </c>
      <c r="J13" s="22">
        <f t="shared" si="0"/>
        <v>0.55264416965655982</v>
      </c>
      <c r="K13" s="22">
        <v>0.15218174457550049</v>
      </c>
      <c r="L13" s="22">
        <v>0.40046242508105934</v>
      </c>
      <c r="M13" s="23">
        <f t="shared" si="1"/>
        <v>0.27249176262708641</v>
      </c>
      <c r="N13" s="24">
        <f t="shared" si="2"/>
        <v>0.98954696777435935</v>
      </c>
      <c r="O13" s="61">
        <v>25226</v>
      </c>
      <c r="P13" s="22">
        <v>23380</v>
      </c>
      <c r="Q13" s="24">
        <f t="shared" si="3"/>
        <v>0.92682153333861883</v>
      </c>
    </row>
    <row r="14" spans="1:17" ht="25.5" x14ac:dyDescent="0.25">
      <c r="A14" s="18"/>
      <c r="B14" s="65">
        <v>5004351</v>
      </c>
      <c r="C14" s="20" t="s">
        <v>2189</v>
      </c>
      <c r="D14" s="20">
        <v>3000674</v>
      </c>
      <c r="E14" s="20" t="s">
        <v>2184</v>
      </c>
      <c r="F14" s="60">
        <v>56</v>
      </c>
      <c r="G14" s="20" t="s">
        <v>300</v>
      </c>
      <c r="H14" s="21">
        <v>3.7027030000000005</v>
      </c>
      <c r="I14" s="22">
        <v>6.1044700000000001</v>
      </c>
      <c r="J14" s="22">
        <f t="shared" si="0"/>
        <v>5.8739806610246887</v>
      </c>
      <c r="K14" s="22">
        <v>2.4771942065417534</v>
      </c>
      <c r="L14" s="22">
        <v>3.3967864544829354</v>
      </c>
      <c r="M14" s="23">
        <f t="shared" si="1"/>
        <v>0.40580004595677482</v>
      </c>
      <c r="N14" s="24">
        <f t="shared" si="2"/>
        <v>0.96224253064142973</v>
      </c>
      <c r="O14" s="61">
        <v>20000</v>
      </c>
      <c r="P14" s="22">
        <v>27486</v>
      </c>
      <c r="Q14" s="24">
        <f t="shared" si="3"/>
        <v>1.3743000000000001</v>
      </c>
    </row>
    <row r="15" spans="1:17" ht="38.25" x14ac:dyDescent="0.25">
      <c r="A15" s="18"/>
      <c r="B15" s="65">
        <v>5004354</v>
      </c>
      <c r="C15" s="20" t="s">
        <v>2190</v>
      </c>
      <c r="D15" s="20">
        <v>3000674</v>
      </c>
      <c r="E15" s="20" t="s">
        <v>2184</v>
      </c>
      <c r="F15" s="60">
        <v>86</v>
      </c>
      <c r="G15" s="20" t="s">
        <v>469</v>
      </c>
      <c r="H15" s="21">
        <v>6.2242710000000008</v>
      </c>
      <c r="I15" s="22">
        <v>1.4652229999999997</v>
      </c>
      <c r="J15" s="22">
        <f t="shared" si="0"/>
        <v>1.0962654996546917</v>
      </c>
      <c r="K15" s="22">
        <v>0.3401454386767</v>
      </c>
      <c r="L15" s="22">
        <v>0.75612006097799167</v>
      </c>
      <c r="M15" s="23">
        <f t="shared" si="1"/>
        <v>0.23214584993321841</v>
      </c>
      <c r="N15" s="24">
        <f t="shared" si="2"/>
        <v>0.74819020698876004</v>
      </c>
      <c r="O15" s="61">
        <v>2331</v>
      </c>
      <c r="P15" s="22">
        <v>1979</v>
      </c>
      <c r="Q15" s="24">
        <f t="shared" si="3"/>
        <v>0.84899184899184899</v>
      </c>
    </row>
    <row r="16" spans="1:17" ht="25.5" x14ac:dyDescent="0.25">
      <c r="A16" s="18"/>
      <c r="B16" s="65">
        <v>5005105</v>
      </c>
      <c r="C16" s="20" t="s">
        <v>2191</v>
      </c>
      <c r="D16" s="20">
        <v>3000674</v>
      </c>
      <c r="E16" s="20" t="s">
        <v>2184</v>
      </c>
      <c r="F16" s="60">
        <v>56</v>
      </c>
      <c r="G16" s="20" t="s">
        <v>300</v>
      </c>
      <c r="H16" s="21">
        <v>160</v>
      </c>
      <c r="I16" s="22">
        <v>3.8790869999999997</v>
      </c>
      <c r="J16" s="22">
        <f t="shared" si="0"/>
        <v>3.4299969847779721</v>
      </c>
      <c r="K16" s="22">
        <v>0.29101208318024874</v>
      </c>
      <c r="L16" s="22">
        <v>3.1389849015977234</v>
      </c>
      <c r="M16" s="23">
        <f t="shared" si="1"/>
        <v>7.5020767304329286E-2</v>
      </c>
      <c r="N16" s="24">
        <f t="shared" si="2"/>
        <v>0.88422790846866084</v>
      </c>
      <c r="O16" s="61">
        <v>11233</v>
      </c>
      <c r="P16" s="22">
        <v>1031</v>
      </c>
      <c r="Q16" s="24">
        <f t="shared" si="3"/>
        <v>9.1783138965547933E-2</v>
      </c>
    </row>
    <row r="17" spans="1:17" ht="38.25" x14ac:dyDescent="0.25">
      <c r="A17" s="18"/>
      <c r="B17" s="65">
        <v>5005106</v>
      </c>
      <c r="C17" s="20" t="s">
        <v>2192</v>
      </c>
      <c r="D17" s="20">
        <v>3000674</v>
      </c>
      <c r="E17" s="20" t="s">
        <v>2184</v>
      </c>
      <c r="F17" s="60">
        <v>86</v>
      </c>
      <c r="G17" s="20" t="s">
        <v>469</v>
      </c>
      <c r="H17" s="21">
        <v>3.6000000000000005</v>
      </c>
      <c r="I17" s="22">
        <v>1.7327030000000003</v>
      </c>
      <c r="J17" s="22">
        <f t="shared" si="0"/>
        <v>1.5355225534876809</v>
      </c>
      <c r="K17" s="22">
        <v>0.78251889941748232</v>
      </c>
      <c r="L17" s="22">
        <v>0.75300365407019854</v>
      </c>
      <c r="M17" s="23">
        <f t="shared" si="1"/>
        <v>0.45161744362275713</v>
      </c>
      <c r="N17" s="24">
        <f t="shared" si="2"/>
        <v>0.88620066652373808</v>
      </c>
      <c r="O17" s="61">
        <v>3639</v>
      </c>
      <c r="P17" s="22">
        <v>6327</v>
      </c>
      <c r="Q17" s="24">
        <f t="shared" si="3"/>
        <v>1.738664468260511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103.95711500000002</v>
      </c>
      <c r="I18" s="42">
        <f t="shared" ref="I18:L18" ca="1" si="4">OFFSET(I18,-MATCH("PROYECTOS",$A$8:$A$18,0)-1,0)-(OFFSET(I18,-MATCH("PROYECTOS",$A$8:$A$18,0),0))</f>
        <v>12.317245999999955</v>
      </c>
      <c r="J18" s="42">
        <f t="shared" ca="1" si="4"/>
        <v>12.081139054906089</v>
      </c>
      <c r="K18" s="42">
        <f t="shared" ca="1" si="4"/>
        <v>2.5274369441322051</v>
      </c>
      <c r="L18" s="42">
        <f t="shared" ca="1" si="4"/>
        <v>9.5537021107738838</v>
      </c>
      <c r="M18" s="44">
        <f t="shared" ca="1" si="1"/>
        <v>0.20519497167891382</v>
      </c>
      <c r="N18" s="45">
        <f t="shared" ca="1" si="2"/>
        <v>0.98083119026007382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113</v>
      </c>
      <c r="B1" s="48" t="s">
        <v>232</v>
      </c>
      <c r="C1" s="47" t="s">
        <v>71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2195</v>
      </c>
      <c r="L2" s="1" t="s">
        <v>2206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529.31418000000008</v>
      </c>
      <c r="E6" s="15">
        <f ca="1">SUM(E7:OFFSET(E7,50,0))</f>
        <v>605.82938700000011</v>
      </c>
      <c r="F6" s="15">
        <f ca="1">SUM(F7:OFFSET(F7,50,0))</f>
        <v>500.42831462166208</v>
      </c>
      <c r="G6" s="15">
        <f ca="1">SUM(G7:OFFSET(G7,50,0))</f>
        <v>213.17578722437264</v>
      </c>
      <c r="H6" s="15">
        <f ca="1">SUM(H7:OFFSET(H7,50,0))</f>
        <v>287.25252739728944</v>
      </c>
      <c r="I6" s="16">
        <f ca="1">IFERROR(G6/E6,0)</f>
        <v>0.35187429299195189</v>
      </c>
      <c r="J6" s="17">
        <f ca="1">IFERROR(SUM(G6,H6)/E6,0)</f>
        <v>0.82602185592172672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1.4999999999999999E-2</v>
      </c>
      <c r="E7" s="22">
        <v>0.60027100000000011</v>
      </c>
      <c r="F7" s="22">
        <f t="shared" ref="F7:F22" si="0">SUM(G7,H7)</f>
        <v>0.38452664390206337</v>
      </c>
      <c r="G7" s="22">
        <v>8.2882478833198547E-2</v>
      </c>
      <c r="H7" s="22">
        <v>0.30164416506886482</v>
      </c>
      <c r="I7" s="23">
        <f t="shared" ref="I7:I22" si="1">IFERROR(G7/E7,0)</f>
        <v>0.1380751008014689</v>
      </c>
      <c r="J7" s="24">
        <f t="shared" ref="J7:J22" si="2">IFERROR(SUM(G7,H7)/E7,0)</f>
        <v>0.6405884074060938</v>
      </c>
      <c r="K7" s="5"/>
      <c r="L7" t="s">
        <v>263</v>
      </c>
      <c r="M7" s="6">
        <v>20.602762840151627</v>
      </c>
      <c r="N7" s="72">
        <v>0.91718542678067283</v>
      </c>
    </row>
    <row r="8" spans="1:14" x14ac:dyDescent="0.25">
      <c r="A8" s="18"/>
      <c r="B8" s="51">
        <v>2</v>
      </c>
      <c r="C8" s="20" t="s">
        <v>245</v>
      </c>
      <c r="D8" s="21">
        <v>12.275717</v>
      </c>
      <c r="E8" s="22">
        <v>16.669893999999999</v>
      </c>
      <c r="F8" s="22">
        <f t="shared" si="0"/>
        <v>14.023174835664577</v>
      </c>
      <c r="G8" s="22">
        <v>5.8896371500850364</v>
      </c>
      <c r="H8" s="22">
        <v>8.1335376855795403</v>
      </c>
      <c r="I8" s="23">
        <f t="shared" si="1"/>
        <v>0.35330981409270129</v>
      </c>
      <c r="J8" s="24">
        <f t="shared" si="2"/>
        <v>0.84122759482841203</v>
      </c>
      <c r="K8" s="5"/>
      <c r="L8" t="s">
        <v>257</v>
      </c>
      <c r="M8" s="6">
        <v>25.327673549583778</v>
      </c>
      <c r="N8" s="72">
        <v>0.89880092738599826</v>
      </c>
    </row>
    <row r="9" spans="1:14" x14ac:dyDescent="0.25">
      <c r="A9" s="18"/>
      <c r="B9" s="51">
        <v>4</v>
      </c>
      <c r="C9" s="20" t="s">
        <v>247</v>
      </c>
      <c r="D9" s="21">
        <v>25.114721000000003</v>
      </c>
      <c r="E9" s="22">
        <v>30.067046000000005</v>
      </c>
      <c r="F9" s="22">
        <f t="shared" si="0"/>
        <v>26.218419121621992</v>
      </c>
      <c r="G9" s="22">
        <v>11.036588661872884</v>
      </c>
      <c r="H9" s="22">
        <v>15.181830459749108</v>
      </c>
      <c r="I9" s="23">
        <f t="shared" si="1"/>
        <v>0.36706594528351344</v>
      </c>
      <c r="J9" s="24">
        <f t="shared" si="2"/>
        <v>0.87199850366484244</v>
      </c>
      <c r="K9" s="5"/>
      <c r="L9" t="s">
        <v>265</v>
      </c>
      <c r="M9" s="6">
        <v>13.716524417413893</v>
      </c>
      <c r="N9" s="72">
        <v>0.89563907943980248</v>
      </c>
    </row>
    <row r="10" spans="1:14" x14ac:dyDescent="0.25">
      <c r="A10" s="18"/>
      <c r="B10" s="51">
        <v>6</v>
      </c>
      <c r="C10" s="20" t="s">
        <v>249</v>
      </c>
      <c r="D10" s="21">
        <v>0</v>
      </c>
      <c r="E10" s="22">
        <v>1.0880000000000001</v>
      </c>
      <c r="F10" s="22">
        <f t="shared" si="0"/>
        <v>0</v>
      </c>
      <c r="G10" s="22">
        <v>0</v>
      </c>
      <c r="H10" s="22">
        <v>0</v>
      </c>
      <c r="I10" s="23">
        <f t="shared" si="1"/>
        <v>0</v>
      </c>
      <c r="J10" s="24">
        <f t="shared" si="2"/>
        <v>0</v>
      </c>
      <c r="K10" s="5"/>
      <c r="L10" t="s">
        <v>254</v>
      </c>
      <c r="M10" s="6">
        <v>17.325245090165026</v>
      </c>
      <c r="N10" s="72">
        <v>0.88022294246492183</v>
      </c>
    </row>
    <row r="11" spans="1:14" x14ac:dyDescent="0.25">
      <c r="A11" s="18"/>
      <c r="B11" s="51">
        <v>8</v>
      </c>
      <c r="C11" s="20" t="s">
        <v>251</v>
      </c>
      <c r="D11" s="21">
        <v>15.489291999999999</v>
      </c>
      <c r="E11" s="22">
        <v>21.966828000000003</v>
      </c>
      <c r="F11" s="22">
        <f t="shared" si="0"/>
        <v>19.085226234928996</v>
      </c>
      <c r="G11" s="22">
        <v>8.5808345262194052</v>
      </c>
      <c r="H11" s="22">
        <v>10.504391708709591</v>
      </c>
      <c r="I11" s="23">
        <f t="shared" si="1"/>
        <v>0.39062692739340443</v>
      </c>
      <c r="J11" s="24">
        <f t="shared" si="2"/>
        <v>0.86882030646067754</v>
      </c>
      <c r="K11" s="5"/>
      <c r="L11" t="s">
        <v>247</v>
      </c>
      <c r="M11" s="6">
        <v>26.218419121621992</v>
      </c>
      <c r="N11" s="72">
        <v>0.87199850366484244</v>
      </c>
    </row>
    <row r="12" spans="1:14" x14ac:dyDescent="0.25">
      <c r="A12" s="18"/>
      <c r="B12" s="51">
        <v>11</v>
      </c>
      <c r="C12" s="20" t="s">
        <v>254</v>
      </c>
      <c r="D12" s="21">
        <v>16.988035999999997</v>
      </c>
      <c r="E12" s="22">
        <v>19.682792000000003</v>
      </c>
      <c r="F12" s="22">
        <f t="shared" si="0"/>
        <v>17.325245090165026</v>
      </c>
      <c r="G12" s="22">
        <v>6.9086889215636802</v>
      </c>
      <c r="H12" s="22">
        <v>10.416556168601346</v>
      </c>
      <c r="I12" s="23">
        <f t="shared" si="1"/>
        <v>0.35100146978963548</v>
      </c>
      <c r="J12" s="24">
        <f t="shared" si="2"/>
        <v>0.88022294246492183</v>
      </c>
      <c r="K12" s="5"/>
      <c r="L12" t="s">
        <v>251</v>
      </c>
      <c r="M12" s="6">
        <v>19.085226234928996</v>
      </c>
      <c r="N12" s="72">
        <v>0.86882030646067754</v>
      </c>
    </row>
    <row r="13" spans="1:14" x14ac:dyDescent="0.25">
      <c r="A13" s="18"/>
      <c r="B13" s="51">
        <v>12</v>
      </c>
      <c r="C13" s="20" t="s">
        <v>255</v>
      </c>
      <c r="D13" s="21">
        <v>18.755221999999996</v>
      </c>
      <c r="E13" s="22">
        <v>23.212785</v>
      </c>
      <c r="F13" s="22">
        <f t="shared" si="0"/>
        <v>19.466511644262937</v>
      </c>
      <c r="G13" s="22">
        <v>8.2043654749868438</v>
      </c>
      <c r="H13" s="22">
        <v>11.262146169276093</v>
      </c>
      <c r="I13" s="23">
        <f t="shared" si="1"/>
        <v>0.35344166910548835</v>
      </c>
      <c r="J13" s="24">
        <f t="shared" si="2"/>
        <v>0.83861163769288938</v>
      </c>
      <c r="K13" s="5"/>
      <c r="L13" t="s">
        <v>259</v>
      </c>
      <c r="M13" s="6">
        <v>9.7279450464572399</v>
      </c>
      <c r="N13" s="72">
        <v>0.85216948759229139</v>
      </c>
    </row>
    <row r="14" spans="1:14" x14ac:dyDescent="0.25">
      <c r="A14" s="18"/>
      <c r="B14" s="51">
        <v>13</v>
      </c>
      <c r="C14" s="20" t="s">
        <v>256</v>
      </c>
      <c r="D14" s="21">
        <v>22.62673199999999</v>
      </c>
      <c r="E14" s="22">
        <v>29.046575999999995</v>
      </c>
      <c r="F14" s="22">
        <f t="shared" si="0"/>
        <v>24.058797451556984</v>
      </c>
      <c r="G14" s="22">
        <v>10.896390114132373</v>
      </c>
      <c r="H14" s="22">
        <v>13.162407337424611</v>
      </c>
      <c r="I14" s="23">
        <f t="shared" si="1"/>
        <v>0.37513509730483813</v>
      </c>
      <c r="J14" s="24">
        <f t="shared" si="2"/>
        <v>0.82828342492268237</v>
      </c>
      <c r="K14" s="5"/>
      <c r="L14" t="s">
        <v>245</v>
      </c>
      <c r="M14" s="6">
        <v>14.023174835664577</v>
      </c>
      <c r="N14" s="72">
        <v>0.84122759482841203</v>
      </c>
    </row>
    <row r="15" spans="1:14" x14ac:dyDescent="0.25">
      <c r="A15" s="18"/>
      <c r="B15" s="51">
        <v>14</v>
      </c>
      <c r="C15" s="20" t="s">
        <v>257</v>
      </c>
      <c r="D15" s="21">
        <v>23.513017999999999</v>
      </c>
      <c r="E15" s="22">
        <v>28.179402999999997</v>
      </c>
      <c r="F15" s="22">
        <f t="shared" si="0"/>
        <v>25.327673549583778</v>
      </c>
      <c r="G15" s="22">
        <v>10.545807138087184</v>
      </c>
      <c r="H15" s="22">
        <v>14.781866411496594</v>
      </c>
      <c r="I15" s="23">
        <f t="shared" si="1"/>
        <v>0.37423813194648536</v>
      </c>
      <c r="J15" s="24">
        <f t="shared" si="2"/>
        <v>0.89880092738599826</v>
      </c>
      <c r="K15" s="5"/>
      <c r="L15" t="s">
        <v>255</v>
      </c>
      <c r="M15" s="6">
        <v>19.466511644262937</v>
      </c>
      <c r="N15" s="72">
        <v>0.83861163769288938</v>
      </c>
    </row>
    <row r="16" spans="1:14" x14ac:dyDescent="0.25">
      <c r="A16" s="18"/>
      <c r="B16" s="51">
        <v>15</v>
      </c>
      <c r="C16" s="20" t="s">
        <v>258</v>
      </c>
      <c r="D16" s="21">
        <v>337.782625</v>
      </c>
      <c r="E16" s="22">
        <v>350.19252299999999</v>
      </c>
      <c r="F16" s="22">
        <f t="shared" si="0"/>
        <v>283.11340918949668</v>
      </c>
      <c r="G16" s="22">
        <v>121.26686730366055</v>
      </c>
      <c r="H16" s="22">
        <v>161.84654188583613</v>
      </c>
      <c r="I16" s="23">
        <f t="shared" si="1"/>
        <v>0.34628628351285656</v>
      </c>
      <c r="J16" s="24">
        <f t="shared" si="2"/>
        <v>0.80845075378578735</v>
      </c>
      <c r="K16" s="5"/>
      <c r="L16" t="s">
        <v>256</v>
      </c>
      <c r="M16" s="6">
        <v>24.058797451556984</v>
      </c>
      <c r="N16" s="72">
        <v>0.82828342492268237</v>
      </c>
    </row>
    <row r="17" spans="1:14" x14ac:dyDescent="0.25">
      <c r="A17" s="18"/>
      <c r="B17" s="51">
        <v>16</v>
      </c>
      <c r="C17" s="20" t="s">
        <v>259</v>
      </c>
      <c r="D17" s="21">
        <v>7.0197369999999992</v>
      </c>
      <c r="E17" s="22">
        <v>11.415505</v>
      </c>
      <c r="F17" s="22">
        <f t="shared" si="0"/>
        <v>9.7279450464572399</v>
      </c>
      <c r="G17" s="22">
        <v>3.5640245119008571</v>
      </c>
      <c r="H17" s="22">
        <v>6.1639205345563823</v>
      </c>
      <c r="I17" s="23">
        <f t="shared" si="1"/>
        <v>0.31220909735494462</v>
      </c>
      <c r="J17" s="24">
        <f t="shared" si="2"/>
        <v>0.85216948759229139</v>
      </c>
      <c r="K17" s="5"/>
      <c r="L17" t="s">
        <v>266</v>
      </c>
      <c r="M17" s="6">
        <v>20.440226201159938</v>
      </c>
      <c r="N17" s="72">
        <v>0.81256984738365701</v>
      </c>
    </row>
    <row r="18" spans="1:14" x14ac:dyDescent="0.25">
      <c r="A18" s="18"/>
      <c r="B18" s="51">
        <v>20</v>
      </c>
      <c r="C18" s="20" t="s">
        <v>263</v>
      </c>
      <c r="D18" s="21">
        <v>16.520911999999996</v>
      </c>
      <c r="E18" s="22">
        <v>22.463028999999995</v>
      </c>
      <c r="F18" s="22">
        <f t="shared" si="0"/>
        <v>20.602762840151627</v>
      </c>
      <c r="G18" s="22">
        <v>9.2653870154172182</v>
      </c>
      <c r="H18" s="22">
        <v>11.337375824734409</v>
      </c>
      <c r="I18" s="23">
        <f t="shared" si="1"/>
        <v>0.41247273532955953</v>
      </c>
      <c r="J18" s="24">
        <f t="shared" si="2"/>
        <v>0.91718542678067283</v>
      </c>
      <c r="K18" s="5"/>
      <c r="L18" t="s">
        <v>258</v>
      </c>
      <c r="M18" s="6">
        <v>283.11340918949668</v>
      </c>
      <c r="N18" s="72">
        <v>0.80845075378578735</v>
      </c>
    </row>
    <row r="19" spans="1:14" x14ac:dyDescent="0.25">
      <c r="A19" s="18"/>
      <c r="B19" s="51">
        <v>21</v>
      </c>
      <c r="C19" s="20" t="s">
        <v>264</v>
      </c>
      <c r="D19" s="21">
        <v>0</v>
      </c>
      <c r="E19" s="22">
        <v>0.24</v>
      </c>
      <c r="F19" s="22">
        <f t="shared" si="0"/>
        <v>4.6000000089406967E-2</v>
      </c>
      <c r="G19" s="22">
        <v>4.6000000089406967E-2</v>
      </c>
      <c r="H19" s="22">
        <v>0</v>
      </c>
      <c r="I19" s="23">
        <f t="shared" si="1"/>
        <v>0.19166666703919572</v>
      </c>
      <c r="J19" s="24">
        <f t="shared" si="2"/>
        <v>0.19166666703919572</v>
      </c>
      <c r="K19" s="5"/>
      <c r="L19" t="s">
        <v>268</v>
      </c>
      <c r="M19" s="6">
        <v>6.8918723552069423</v>
      </c>
      <c r="N19" s="72">
        <v>0.65419400564247487</v>
      </c>
    </row>
    <row r="20" spans="1:14" x14ac:dyDescent="0.25">
      <c r="A20" s="18"/>
      <c r="B20" s="51">
        <v>22</v>
      </c>
      <c r="C20" s="20" t="s">
        <v>265</v>
      </c>
      <c r="D20" s="21">
        <v>9.7436970000000009</v>
      </c>
      <c r="E20" s="22">
        <v>15.31479</v>
      </c>
      <c r="F20" s="22">
        <f t="shared" si="0"/>
        <v>13.716524417413893</v>
      </c>
      <c r="G20" s="22">
        <v>5.948378945922741</v>
      </c>
      <c r="H20" s="22">
        <v>7.7681454714911524</v>
      </c>
      <c r="I20" s="23">
        <f t="shared" si="1"/>
        <v>0.38840747708083107</v>
      </c>
      <c r="J20" s="24">
        <f t="shared" si="2"/>
        <v>0.89563907943980248</v>
      </c>
      <c r="K20" s="5"/>
      <c r="L20" t="s">
        <v>244</v>
      </c>
      <c r="M20" s="6">
        <v>0.38452664390206337</v>
      </c>
      <c r="N20" s="72">
        <v>0.6405884074060938</v>
      </c>
    </row>
    <row r="21" spans="1:14" x14ac:dyDescent="0.25">
      <c r="A21" s="18"/>
      <c r="B21" s="51">
        <v>23</v>
      </c>
      <c r="C21" s="20" t="s">
        <v>266</v>
      </c>
      <c r="D21" s="21">
        <v>17.546431999999992</v>
      </c>
      <c r="E21" s="22">
        <v>25.155038999999999</v>
      </c>
      <c r="F21" s="22">
        <f t="shared" si="0"/>
        <v>20.440226201159938</v>
      </c>
      <c r="G21" s="22">
        <v>7.8683190061965433</v>
      </c>
      <c r="H21" s="22">
        <v>12.571907194963392</v>
      </c>
      <c r="I21" s="23">
        <f t="shared" si="1"/>
        <v>0.31279295596387441</v>
      </c>
      <c r="J21" s="24">
        <f t="shared" si="2"/>
        <v>0.81256984738365701</v>
      </c>
      <c r="K21" s="5"/>
      <c r="L21" t="s">
        <v>264</v>
      </c>
      <c r="M21" s="6">
        <v>4.6000000089406967E-2</v>
      </c>
      <c r="N21" s="72">
        <v>0.19166666703919572</v>
      </c>
    </row>
    <row r="22" spans="1:14" ht="15.75" thickBot="1" x14ac:dyDescent="0.3">
      <c r="A22" s="25"/>
      <c r="B22" s="52">
        <v>25</v>
      </c>
      <c r="C22" s="27" t="s">
        <v>268</v>
      </c>
      <c r="D22" s="28">
        <v>5.9230390000000002</v>
      </c>
      <c r="E22" s="29">
        <v>10.534905999999999</v>
      </c>
      <c r="F22" s="29">
        <f t="shared" si="0"/>
        <v>6.8918723552069423</v>
      </c>
      <c r="G22" s="29">
        <v>3.0716159754047112</v>
      </c>
      <c r="H22" s="29">
        <v>3.8202563798022311</v>
      </c>
      <c r="I22" s="30">
        <f t="shared" si="1"/>
        <v>0.29156557974078851</v>
      </c>
      <c r="J22" s="31">
        <f t="shared" si="2"/>
        <v>0.65419400564247487</v>
      </c>
      <c r="K22" s="5"/>
      <c r="L22" t="s">
        <v>249</v>
      </c>
      <c r="M22" s="6">
        <v>0</v>
      </c>
      <c r="N22" s="72">
        <v>0</v>
      </c>
    </row>
    <row r="23" spans="1:14" x14ac:dyDescent="0.25">
      <c r="M23" s="6"/>
      <c r="N23" s="72"/>
    </row>
    <row r="24" spans="1:14" x14ac:dyDescent="0.25">
      <c r="M24" s="6"/>
      <c r="N24" s="72"/>
    </row>
    <row r="25" spans="1:14" x14ac:dyDescent="0.25">
      <c r="M25" s="6"/>
      <c r="N25" s="72"/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113</v>
      </c>
      <c r="B1" s="53" t="s">
        <v>232</v>
      </c>
      <c r="C1" s="47" t="s">
        <v>71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2196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529.31418000000008</v>
      </c>
      <c r="E6" s="15">
        <v>605.82938700000011</v>
      </c>
      <c r="F6" s="15">
        <v>500.42831462166208</v>
      </c>
      <c r="G6" s="15">
        <v>213.17578722437264</v>
      </c>
      <c r="H6" s="15">
        <v>287.25252739728944</v>
      </c>
      <c r="I6" s="16">
        <v>0.35187429299195189</v>
      </c>
      <c r="J6" s="17">
        <v>0.82602185592172672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529.31417999999996</v>
      </c>
      <c r="E7" s="36">
        <f ca="1">SUM(E8:OFFSET(E6,MATCH("GOBIERNOS REGIONALES",$A$8:$A$50,0),0))</f>
        <v>605.82938699999977</v>
      </c>
      <c r="F7" s="36">
        <f ca="1">SUM(F8:OFFSET(F6,MATCH("GOBIERNOS REGIONALES",$A$8:$A$50,0),0))</f>
        <v>500.42831462166208</v>
      </c>
      <c r="G7" s="36">
        <f ca="1">SUM(G8:OFFSET(G6,MATCH("GOBIERNOS REGIONALES",$A$8:$A$50,0),0))</f>
        <v>213.17578722437264</v>
      </c>
      <c r="H7" s="36">
        <f ca="1">SUM(H8:OFFSET(H6,MATCH("GOBIERNOS REGIONALES",$A$8:$A$50,0),0))</f>
        <v>287.25252739728944</v>
      </c>
      <c r="I7" s="37">
        <f ca="1">IFERROR(G7/E7,0)</f>
        <v>0.35187429299195205</v>
      </c>
      <c r="J7" s="38">
        <f ca="1">IFERROR(SUM(G7,H7)/E7,0)</f>
        <v>0.82602185592172717</v>
      </c>
      <c r="K7" s="5"/>
    </row>
    <row r="8" spans="1:11" ht="25.5" x14ac:dyDescent="0.25">
      <c r="A8" s="18"/>
      <c r="B8" s="19">
        <v>67</v>
      </c>
      <c r="C8" s="20" t="s">
        <v>134</v>
      </c>
      <c r="D8" s="21">
        <v>529.31417999999996</v>
      </c>
      <c r="E8" s="22">
        <v>605.82938699999977</v>
      </c>
      <c r="F8" s="22">
        <f t="shared" ref="F8:F10" si="0">SUM(G8,H8)</f>
        <v>500.42831462166208</v>
      </c>
      <c r="G8" s="22">
        <v>213.17578722437264</v>
      </c>
      <c r="H8" s="22">
        <v>287.25252739728944</v>
      </c>
      <c r="I8" s="23">
        <f t="shared" ref="I8:I10" si="1">IFERROR(G8/E8,0)</f>
        <v>0.35187429299195205</v>
      </c>
      <c r="J8" s="24">
        <f t="shared" ref="J8:J10" si="2">IFERROR(SUM(G8,H8)/E8,0)</f>
        <v>0.82602185592172717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113</v>
      </c>
      <c r="B1" s="47" t="s">
        <v>232</v>
      </c>
      <c r="C1" s="47" t="s">
        <v>71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2197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529.31418000000008</v>
      </c>
      <c r="G6" s="15">
        <v>605.82938700000011</v>
      </c>
      <c r="H6" s="15">
        <v>500.42831462166208</v>
      </c>
      <c r="I6" s="15">
        <v>213.17578722437264</v>
      </c>
      <c r="J6" s="15">
        <v>287.25252739728944</v>
      </c>
      <c r="K6" s="16">
        <v>0.35187429299195189</v>
      </c>
      <c r="L6" s="17">
        <v>0.82602185592172672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510.20094699999987</v>
      </c>
      <c r="G7" s="36">
        <f ca="1">SUM(G8:OFFSET(G6,MATCH("PROYECTOS",$A$8:$A$50,0),0))</f>
        <v>577.92020299999979</v>
      </c>
      <c r="H7" s="36">
        <f ca="1">SUM(H8:OFFSET(H6,MATCH("PROYECTOS",$A$8:$A$50,0),0))</f>
        <v>484.59215234137076</v>
      </c>
      <c r="I7" s="36">
        <f ca="1">SUM(I8:OFFSET(I6,MATCH("PROYECTOS",$A$8:$A$50,0),0))</f>
        <v>208.43938967067169</v>
      </c>
      <c r="J7" s="36">
        <f ca="1">SUM(J8:OFFSET(J6,MATCH("PROYECTOS",$A$8:$A$50,0),0))</f>
        <v>276.15276267069908</v>
      </c>
      <c r="K7" s="37">
        <f ca="1">IFERROR(I7/G7,0)</f>
        <v>0.36067157470643357</v>
      </c>
      <c r="L7" s="38">
        <f ca="1">IFERROR(SUM(I7,J7)/G7,0)</f>
        <v>0.83851048955520069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223.50520399999996</v>
      </c>
      <c r="G8" s="22">
        <v>274.41453099999995</v>
      </c>
      <c r="H8" s="22">
        <f t="shared" ref="H8:H10" si="0">SUM(I8,J8)</f>
        <v>220.06846650830011</v>
      </c>
      <c r="I8" s="22">
        <v>85.934849907053078</v>
      </c>
      <c r="J8" s="22">
        <v>134.13361660124701</v>
      </c>
      <c r="K8" s="23">
        <f t="shared" ref="K8:K11" si="1">IFERROR(I8/G8,0)</f>
        <v>0.31315706786333808</v>
      </c>
      <c r="L8" s="24">
        <f t="shared" ref="L8:L11" si="2">IFERROR(SUM(I8,J8)/G8,0)</f>
        <v>0.80195631662195088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3000550</v>
      </c>
      <c r="C9" s="20" t="s">
        <v>2198</v>
      </c>
      <c r="D9" s="60">
        <v>138</v>
      </c>
      <c r="E9" s="20" t="s">
        <v>2200</v>
      </c>
      <c r="F9" s="21">
        <v>238.75185999999994</v>
      </c>
      <c r="G9" s="22">
        <v>251.86169599999991</v>
      </c>
      <c r="H9" s="22">
        <f t="shared" si="0"/>
        <v>219.56189378689032</v>
      </c>
      <c r="I9" s="22">
        <v>102.45977750250495</v>
      </c>
      <c r="J9" s="22">
        <v>117.10211628438537</v>
      </c>
      <c r="K9" s="23">
        <f t="shared" si="1"/>
        <v>0.40680968614816676</v>
      </c>
      <c r="L9" s="24">
        <f t="shared" si="2"/>
        <v>0.87175579801896674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3000668</v>
      </c>
      <c r="C10" s="20" t="s">
        <v>2199</v>
      </c>
      <c r="D10" s="60">
        <v>107</v>
      </c>
      <c r="E10" s="20" t="s">
        <v>1400</v>
      </c>
      <c r="F10" s="21">
        <v>47.943882999999985</v>
      </c>
      <c r="G10" s="22">
        <v>51.643975999999995</v>
      </c>
      <c r="H10" s="22">
        <f t="shared" si="0"/>
        <v>44.961792046180335</v>
      </c>
      <c r="I10" s="22">
        <v>20.044762261113647</v>
      </c>
      <c r="J10" s="22">
        <v>24.917029785066688</v>
      </c>
      <c r="K10" s="23">
        <f t="shared" si="1"/>
        <v>0.38813359879792464</v>
      </c>
      <c r="L10" s="24">
        <f t="shared" si="2"/>
        <v>0.87061058285249648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19.113233000000207</v>
      </c>
      <c r="G11" s="43">
        <f t="shared" ref="G11:J11" ca="1" si="4">OFFSET(G11,-MATCH("PROYECTOS",$A$8:$A$50,0)-1,0)-(OFFSET(G11,-MATCH("PROYECTOS",$A$8:$A$50,0),0))</f>
        <v>27.909184000000323</v>
      </c>
      <c r="H11" s="43">
        <f t="shared" ca="1" si="4"/>
        <v>15.836162280291319</v>
      </c>
      <c r="I11" s="43">
        <f t="shared" ca="1" si="4"/>
        <v>4.7363975537009537</v>
      </c>
      <c r="J11" s="43">
        <f t="shared" ca="1" si="4"/>
        <v>11.099764726590365</v>
      </c>
      <c r="K11" s="44">
        <f t="shared" ca="1" si="1"/>
        <v>0.16970748960990401</v>
      </c>
      <c r="L11" s="45">
        <f t="shared" ca="1" si="2"/>
        <v>0.56741760276083797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2207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workbookViewId="0">
      <selection activeCell="L6" sqref="L6:P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17</v>
      </c>
      <c r="B1" s="47" t="s">
        <v>232</v>
      </c>
      <c r="C1" s="47" t="s">
        <v>14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516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3043977</v>
      </c>
      <c r="C6" s="20" t="s">
        <v>498</v>
      </c>
      <c r="D6" s="20">
        <v>56</v>
      </c>
      <c r="E6" s="20" t="s">
        <v>300</v>
      </c>
      <c r="F6" s="20">
        <v>135</v>
      </c>
      <c r="G6" s="20" t="s">
        <v>142</v>
      </c>
      <c r="H6" s="20">
        <v>1</v>
      </c>
      <c r="I6" s="20" t="s">
        <v>328</v>
      </c>
      <c r="J6" s="20">
        <v>1</v>
      </c>
      <c r="K6" s="20" t="s">
        <v>330</v>
      </c>
      <c r="L6" s="66">
        <v>7.4123789999999996</v>
      </c>
      <c r="M6" s="67">
        <v>0.61175900000000005</v>
      </c>
      <c r="N6" s="68">
        <v>0.6117590069770813</v>
      </c>
      <c r="O6" s="67"/>
      <c r="P6" s="68"/>
    </row>
    <row r="7" spans="1:16" ht="38.25" x14ac:dyDescent="0.25">
      <c r="A7" s="18"/>
      <c r="B7" s="20">
        <v>3043977</v>
      </c>
      <c r="C7" s="20" t="s">
        <v>498</v>
      </c>
      <c r="D7" s="20">
        <v>56</v>
      </c>
      <c r="E7" s="20" t="s">
        <v>300</v>
      </c>
      <c r="F7" s="20">
        <v>135</v>
      </c>
      <c r="G7" s="20" t="s">
        <v>142</v>
      </c>
      <c r="H7" s="20">
        <v>1</v>
      </c>
      <c r="I7" s="20" t="s">
        <v>328</v>
      </c>
      <c r="J7" s="20">
        <v>2</v>
      </c>
      <c r="K7" s="20" t="s">
        <v>331</v>
      </c>
      <c r="L7" s="66">
        <v>0</v>
      </c>
      <c r="M7" s="67">
        <v>6.8006200000000003</v>
      </c>
      <c r="N7" s="68">
        <v>6.8006200268864632</v>
      </c>
      <c r="O7" s="67"/>
      <c r="P7" s="68"/>
    </row>
    <row r="8" spans="1:16" ht="38.25" x14ac:dyDescent="0.25">
      <c r="A8" s="18"/>
      <c r="B8" s="20">
        <v>3043983</v>
      </c>
      <c r="C8" s="20" t="s">
        <v>504</v>
      </c>
      <c r="D8" s="20">
        <v>394</v>
      </c>
      <c r="E8" s="20" t="s">
        <v>467</v>
      </c>
      <c r="F8" s="20">
        <v>135</v>
      </c>
      <c r="G8" s="20" t="s">
        <v>142</v>
      </c>
      <c r="H8" s="20">
        <v>1</v>
      </c>
      <c r="I8" s="20" t="s">
        <v>328</v>
      </c>
      <c r="J8" s="20">
        <v>1</v>
      </c>
      <c r="K8" s="20" t="s">
        <v>330</v>
      </c>
      <c r="L8" s="66">
        <v>1.9559E-2</v>
      </c>
      <c r="M8" s="67">
        <v>0</v>
      </c>
      <c r="N8" s="68">
        <v>0</v>
      </c>
      <c r="O8" s="67"/>
      <c r="P8" s="68"/>
    </row>
    <row r="9" spans="1:16" ht="39" thickBot="1" x14ac:dyDescent="0.3">
      <c r="A9" s="25"/>
      <c r="B9" s="27">
        <v>3043983</v>
      </c>
      <c r="C9" s="27" t="s">
        <v>504</v>
      </c>
      <c r="D9" s="27">
        <v>394</v>
      </c>
      <c r="E9" s="27" t="s">
        <v>467</v>
      </c>
      <c r="F9" s="27">
        <v>135</v>
      </c>
      <c r="G9" s="27" t="s">
        <v>142</v>
      </c>
      <c r="H9" s="27">
        <v>1</v>
      </c>
      <c r="I9" s="27" t="s">
        <v>328</v>
      </c>
      <c r="J9" s="27">
        <v>2</v>
      </c>
      <c r="K9" s="27" t="s">
        <v>331</v>
      </c>
      <c r="L9" s="69">
        <v>1.0345420000000001</v>
      </c>
      <c r="M9" s="70">
        <v>1.054101</v>
      </c>
      <c r="N9" s="71">
        <v>1.0541009955340996</v>
      </c>
      <c r="O9" s="70"/>
      <c r="P9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113</v>
      </c>
      <c r="B1" s="47" t="s">
        <v>232</v>
      </c>
      <c r="C1" s="47" t="s">
        <v>71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2201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529.31418000000008</v>
      </c>
      <c r="I6" s="15">
        <v>605.82938700000011</v>
      </c>
      <c r="J6" s="15">
        <v>500.42831462166208</v>
      </c>
      <c r="K6" s="15">
        <v>213.17578722437264</v>
      </c>
      <c r="L6" s="15">
        <v>287.25252739728944</v>
      </c>
      <c r="M6" s="16">
        <v>0.35187429299195189</v>
      </c>
      <c r="N6" s="17">
        <v>0.82602185592172672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SUM(H8:OFFSET(H6,MATCH("PROYECTOS",$A$8:$A$13,0),0))</f>
        <v>510.20094699999987</v>
      </c>
      <c r="I7" s="35">
        <f ca="1">SUM(I8:OFFSET(I6,MATCH("PROYECTOS",$A$8:$A$13,0),0))</f>
        <v>577.9202029999999</v>
      </c>
      <c r="J7" s="35">
        <f ca="1">SUM(J8:OFFSET(J6,MATCH("PROYECTOS",$A$8:$A$13,0),0))</f>
        <v>484.59215234137076</v>
      </c>
      <c r="K7" s="35">
        <f ca="1">SUM(K8:OFFSET(K6,MATCH("PROYECTOS",$A$8:$A$13,0),0))</f>
        <v>208.43938967067169</v>
      </c>
      <c r="L7" s="35">
        <f ca="1">SUM(L8:OFFSET(L6,MATCH("PROYECTOS",$A$8:$A$13,0),0))</f>
        <v>276.15276267069908</v>
      </c>
      <c r="M7" s="37">
        <f ca="1">IFERROR(K7/I7,0)</f>
        <v>0.36067157470643352</v>
      </c>
      <c r="N7" s="38">
        <f ca="1">IFERROR(SUM(K7,L7)/I7,0)</f>
        <v>0.83851048955520047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213.35067499999994</v>
      </c>
      <c r="I8" s="22">
        <v>256.94549000000001</v>
      </c>
      <c r="J8" s="22">
        <f t="shared" ref="J8:J12" si="0">SUM(K8,L8)</f>
        <v>204.43550684826687</v>
      </c>
      <c r="K8" s="22">
        <v>83.169728871573625</v>
      </c>
      <c r="L8" s="22">
        <v>121.26577797669324</v>
      </c>
      <c r="M8" s="23">
        <f t="shared" ref="M8:M13" si="1">IFERROR(K8/I8,0)</f>
        <v>0.32368627630542812</v>
      </c>
      <c r="N8" s="24">
        <f t="shared" ref="N8:N13" si="2">IFERROR(SUM(K8,L8)/I8,0)</f>
        <v>0.79563765391743935</v>
      </c>
      <c r="O8" s="61">
        <v>7817871</v>
      </c>
      <c r="P8" s="22">
        <v>6080173</v>
      </c>
      <c r="Q8" s="24">
        <f>IFERROR(P8/O8,".")</f>
        <v>0.77772746570006079</v>
      </c>
    </row>
    <row r="9" spans="1:17" ht="25.5" x14ac:dyDescent="0.25">
      <c r="A9" s="18"/>
      <c r="B9" s="65">
        <v>5004225</v>
      </c>
      <c r="C9" s="20" t="s">
        <v>2202</v>
      </c>
      <c r="D9" s="20">
        <v>3000001</v>
      </c>
      <c r="E9" s="20" t="s">
        <v>275</v>
      </c>
      <c r="F9" s="60">
        <v>87</v>
      </c>
      <c r="G9" s="20" t="s">
        <v>466</v>
      </c>
      <c r="H9" s="21">
        <v>10.154529</v>
      </c>
      <c r="I9" s="22">
        <v>17.469040999999997</v>
      </c>
      <c r="J9" s="22">
        <f t="shared" si="0"/>
        <v>15.632959660033231</v>
      </c>
      <c r="K9" s="22">
        <v>2.765121035479456</v>
      </c>
      <c r="L9" s="22">
        <v>12.867838624553775</v>
      </c>
      <c r="M9" s="23">
        <f t="shared" si="1"/>
        <v>0.15828693947649766</v>
      </c>
      <c r="N9" s="24">
        <f t="shared" si="2"/>
        <v>0.89489512675785887</v>
      </c>
      <c r="O9" s="61">
        <v>139805</v>
      </c>
      <c r="P9" s="22">
        <v>145910</v>
      </c>
      <c r="Q9" s="24">
        <f t="shared" ref="Q9:Q12" si="3">IFERROR(P9/O9,".")</f>
        <v>1.0436679660956332</v>
      </c>
    </row>
    <row r="10" spans="1:17" ht="25.5" x14ac:dyDescent="0.25">
      <c r="A10" s="18"/>
      <c r="B10" s="65">
        <v>5005068</v>
      </c>
      <c r="C10" s="20" t="s">
        <v>2203</v>
      </c>
      <c r="D10" s="20">
        <v>3000550</v>
      </c>
      <c r="E10" s="20" t="s">
        <v>2198</v>
      </c>
      <c r="F10" s="60">
        <v>138</v>
      </c>
      <c r="G10" s="20" t="s">
        <v>2200</v>
      </c>
      <c r="H10" s="21">
        <v>231.92845199999996</v>
      </c>
      <c r="I10" s="22">
        <v>244.58091499999992</v>
      </c>
      <c r="J10" s="22">
        <f t="shared" si="0"/>
        <v>214.65613708986075</v>
      </c>
      <c r="K10" s="22">
        <v>100.40249603237498</v>
      </c>
      <c r="L10" s="22">
        <v>114.25364105748577</v>
      </c>
      <c r="M10" s="23">
        <f t="shared" si="1"/>
        <v>0.41050830164886337</v>
      </c>
      <c r="N10" s="24">
        <f t="shared" si="2"/>
        <v>0.87764876131018166</v>
      </c>
      <c r="O10" s="61">
        <v>3734098</v>
      </c>
      <c r="P10" s="22">
        <v>3401133</v>
      </c>
      <c r="Q10" s="24">
        <f t="shared" si="3"/>
        <v>0.91083121010750123</v>
      </c>
    </row>
    <row r="11" spans="1:17" ht="25.5" x14ac:dyDescent="0.25">
      <c r="A11" s="18"/>
      <c r="B11" s="65">
        <v>5005069</v>
      </c>
      <c r="C11" s="20" t="s">
        <v>2204</v>
      </c>
      <c r="D11" s="20">
        <v>3000550</v>
      </c>
      <c r="E11" s="20" t="s">
        <v>2198</v>
      </c>
      <c r="F11" s="60">
        <v>138</v>
      </c>
      <c r="G11" s="20" t="s">
        <v>2200</v>
      </c>
      <c r="H11" s="21">
        <v>6.8234080000000006</v>
      </c>
      <c r="I11" s="22">
        <v>7.2807810000000002</v>
      </c>
      <c r="J11" s="22">
        <f t="shared" si="0"/>
        <v>4.9057566970295738</v>
      </c>
      <c r="K11" s="22">
        <v>2.0572814701299649</v>
      </c>
      <c r="L11" s="22">
        <v>2.848475226899609</v>
      </c>
      <c r="M11" s="23">
        <f t="shared" si="1"/>
        <v>0.28256329508193762</v>
      </c>
      <c r="N11" s="24">
        <f t="shared" si="2"/>
        <v>0.67379539324552873</v>
      </c>
      <c r="O11" s="61">
        <v>1130</v>
      </c>
      <c r="P11" s="22">
        <v>1270</v>
      </c>
      <c r="Q11" s="24">
        <f t="shared" si="3"/>
        <v>1.1238938053097345</v>
      </c>
    </row>
    <row r="12" spans="1:17" ht="25.5" x14ac:dyDescent="0.25">
      <c r="A12" s="18"/>
      <c r="B12" s="65">
        <v>5005070</v>
      </c>
      <c r="C12" s="20" t="s">
        <v>2205</v>
      </c>
      <c r="D12" s="20">
        <v>3000668</v>
      </c>
      <c r="E12" s="20" t="s">
        <v>2199</v>
      </c>
      <c r="F12" s="60">
        <v>152</v>
      </c>
      <c r="G12" s="20" t="s">
        <v>1458</v>
      </c>
      <c r="H12" s="21">
        <v>47.943882999999985</v>
      </c>
      <c r="I12" s="22">
        <v>51.643975999999995</v>
      </c>
      <c r="J12" s="22">
        <f t="shared" si="0"/>
        <v>44.961792046180335</v>
      </c>
      <c r="K12" s="22">
        <v>20.044762261113647</v>
      </c>
      <c r="L12" s="22">
        <v>24.917029785066688</v>
      </c>
      <c r="M12" s="23">
        <f t="shared" si="1"/>
        <v>0.38813359879792464</v>
      </c>
      <c r="N12" s="24">
        <f t="shared" si="2"/>
        <v>0.87061058285249648</v>
      </c>
      <c r="O12" s="61">
        <v>11375469</v>
      </c>
      <c r="P12" s="22">
        <v>11261727</v>
      </c>
      <c r="Q12" s="24">
        <f t="shared" si="3"/>
        <v>0.99000111555840031</v>
      </c>
    </row>
    <row r="13" spans="1:17" ht="15.75" thickBot="1" x14ac:dyDescent="0.3">
      <c r="A13" s="39" t="s">
        <v>306</v>
      </c>
      <c r="B13" s="41"/>
      <c r="C13" s="41"/>
      <c r="D13" s="64"/>
      <c r="E13" s="41"/>
      <c r="F13" s="58"/>
      <c r="G13" s="41"/>
      <c r="H13" s="42">
        <f ca="1">OFFSET(H13,-MATCH("PROYECTOS",$A$8:$A$13,0)-1,0)-(OFFSET(H13,-MATCH("PROYECTOS",$A$8:$A$13,0),0))</f>
        <v>19.113233000000207</v>
      </c>
      <c r="I13" s="42">
        <f t="shared" ref="I13:L13" ca="1" si="4">OFFSET(I13,-MATCH("PROYECTOS",$A$8:$A$13,0)-1,0)-(OFFSET(I13,-MATCH("PROYECTOS",$A$8:$A$13,0),0))</f>
        <v>27.909184000000209</v>
      </c>
      <c r="J13" s="42">
        <f t="shared" ca="1" si="4"/>
        <v>15.836162280291319</v>
      </c>
      <c r="K13" s="42">
        <f t="shared" ca="1" si="4"/>
        <v>4.7363975537009537</v>
      </c>
      <c r="L13" s="42">
        <f t="shared" ca="1" si="4"/>
        <v>11.099764726590365</v>
      </c>
      <c r="M13" s="44">
        <f t="shared" ca="1" si="1"/>
        <v>0.1697074896099047</v>
      </c>
      <c r="N13" s="45">
        <f t="shared" ca="1" si="2"/>
        <v>0.5674176027608403</v>
      </c>
      <c r="O13" s="59"/>
      <c r="P13" s="43"/>
      <c r="Q1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114</v>
      </c>
      <c r="B1" s="48" t="s">
        <v>232</v>
      </c>
      <c r="C1" s="47" t="s">
        <v>72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2208</v>
      </c>
      <c r="L2" s="1" t="s">
        <v>2224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31.071805999999999</v>
      </c>
      <c r="E6" s="15">
        <f ca="1">SUM(E7:OFFSET(E7,50,0))</f>
        <v>31.071806000000002</v>
      </c>
      <c r="F6" s="15">
        <f ca="1">SUM(F7:OFFSET(F7,50,0))</f>
        <v>26.836416520716739</v>
      </c>
      <c r="G6" s="15">
        <f ca="1">SUM(G7:OFFSET(G7,50,0))</f>
        <v>10.528500024287496</v>
      </c>
      <c r="H6" s="15">
        <f ca="1">SUM(H7:OFFSET(H7,50,0))</f>
        <v>16.307916496429243</v>
      </c>
      <c r="I6" s="16">
        <f ca="1">IFERROR(G6/E6,0)</f>
        <v>0.33884416066087358</v>
      </c>
      <c r="J6" s="17">
        <f ca="1">IFERROR(SUM(G6,H6)/E6,0)</f>
        <v>0.86369027023137102</v>
      </c>
      <c r="K6" s="5"/>
      <c r="M6" s="6" t="s">
        <v>374</v>
      </c>
      <c r="N6" s="72" t="s">
        <v>375</v>
      </c>
    </row>
    <row r="7" spans="1:14" ht="15.75" thickBot="1" x14ac:dyDescent="0.3">
      <c r="A7" s="25"/>
      <c r="B7" s="52">
        <v>15</v>
      </c>
      <c r="C7" s="27" t="s">
        <v>258</v>
      </c>
      <c r="D7" s="28">
        <v>31.071805999999999</v>
      </c>
      <c r="E7" s="29">
        <v>31.071806000000002</v>
      </c>
      <c r="F7" s="29">
        <f>SUM(G7,H7)</f>
        <v>26.836416520716739</v>
      </c>
      <c r="G7" s="29">
        <v>10.528500024287496</v>
      </c>
      <c r="H7" s="29">
        <v>16.307916496429243</v>
      </c>
      <c r="I7" s="30">
        <f>IFERROR(G7/E7,0)</f>
        <v>0.33884416066087358</v>
      </c>
      <c r="J7" s="31">
        <f>IFERROR(SUM(G7,H7)/E7,0)</f>
        <v>0.86369027023137102</v>
      </c>
      <c r="K7" s="5"/>
      <c r="L7" t="s">
        <v>258</v>
      </c>
      <c r="M7" s="6">
        <v>26.836416520716739</v>
      </c>
      <c r="N7" s="72">
        <v>0.86369027023137102</v>
      </c>
    </row>
    <row r="8" spans="1:14" x14ac:dyDescent="0.25">
      <c r="M8" s="6"/>
      <c r="N8" s="72"/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114</v>
      </c>
      <c r="B1" s="53" t="s">
        <v>232</v>
      </c>
      <c r="C1" s="47" t="s">
        <v>72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2209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31.071805999999999</v>
      </c>
      <c r="E6" s="15">
        <v>31.071806000000002</v>
      </c>
      <c r="F6" s="15">
        <v>26.836416520716739</v>
      </c>
      <c r="G6" s="15">
        <v>10.528500024287496</v>
      </c>
      <c r="H6" s="15">
        <v>16.307916496429243</v>
      </c>
      <c r="I6" s="16">
        <v>0.33884416066087358</v>
      </c>
      <c r="J6" s="17">
        <v>0.86369027023137102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31.071805999999999</v>
      </c>
      <c r="E7" s="36">
        <f ca="1">SUM(E8:OFFSET(E6,MATCH("GOBIERNOS REGIONALES",$A$8:$A$50,0),0))</f>
        <v>31.071805999999999</v>
      </c>
      <c r="F7" s="36">
        <f ca="1">SUM(F8:OFFSET(F6,MATCH("GOBIERNOS REGIONALES",$A$8:$A$50,0),0))</f>
        <v>26.836416520716739</v>
      </c>
      <c r="G7" s="36">
        <f ca="1">SUM(G8:OFFSET(G6,MATCH("GOBIERNOS REGIONALES",$A$8:$A$50,0),0))</f>
        <v>10.528500024287496</v>
      </c>
      <c r="H7" s="36">
        <f ca="1">SUM(H8:OFFSET(H6,MATCH("GOBIERNOS REGIONALES",$A$8:$A$50,0),0))</f>
        <v>16.307916496429243</v>
      </c>
      <c r="I7" s="37">
        <f ca="1">IFERROR(G7/E7,0)</f>
        <v>0.33884416066087358</v>
      </c>
      <c r="J7" s="38">
        <f ca="1">IFERROR(SUM(G7,H7)/E7,0)</f>
        <v>0.86369027023137113</v>
      </c>
      <c r="K7" s="5"/>
    </row>
    <row r="8" spans="1:11" ht="38.25" x14ac:dyDescent="0.25">
      <c r="A8" s="18"/>
      <c r="B8" s="19">
        <v>183</v>
      </c>
      <c r="C8" s="20" t="s">
        <v>150</v>
      </c>
      <c r="D8" s="21">
        <v>31.071805999999999</v>
      </c>
      <c r="E8" s="22">
        <v>31.071805999999999</v>
      </c>
      <c r="F8" s="22">
        <f t="shared" ref="F8:F10" si="0">SUM(G8,H8)</f>
        <v>26.836416520716739</v>
      </c>
      <c r="G8" s="22">
        <v>10.528500024287496</v>
      </c>
      <c r="H8" s="22">
        <v>16.307916496429243</v>
      </c>
      <c r="I8" s="23">
        <f t="shared" ref="I8:I10" si="1">IFERROR(G8/E8,0)</f>
        <v>0.33884416066087358</v>
      </c>
      <c r="J8" s="24">
        <f t="shared" ref="J8:J10" si="2">IFERROR(SUM(G8,H8)/E8,0)</f>
        <v>0.86369027023137113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F16" sqref="F16:K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114</v>
      </c>
      <c r="B1" s="47" t="s">
        <v>232</v>
      </c>
      <c r="C1" s="47" t="s">
        <v>72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2210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31.071805999999999</v>
      </c>
      <c r="G6" s="15">
        <v>31.071806000000002</v>
      </c>
      <c r="H6" s="15">
        <v>26.836416520716739</v>
      </c>
      <c r="I6" s="15">
        <v>10.528500024287496</v>
      </c>
      <c r="J6" s="15">
        <v>16.307916496429243</v>
      </c>
      <c r="K6" s="16">
        <v>0.33884416066087358</v>
      </c>
      <c r="L6" s="17">
        <v>0.86369027023137102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31.071806000000002</v>
      </c>
      <c r="G7" s="36">
        <f ca="1">SUM(G8:OFFSET(G6,MATCH("PROYECTOS",$A$8:$A$50,0),0))</f>
        <v>31.071806000000002</v>
      </c>
      <c r="H7" s="36">
        <f ca="1">SUM(H8:OFFSET(H6,MATCH("PROYECTOS",$A$8:$A$50,0),0))</f>
        <v>26.836416520716739</v>
      </c>
      <c r="I7" s="36">
        <f ca="1">SUM(I8:OFFSET(I6,MATCH("PROYECTOS",$A$8:$A$50,0),0))</f>
        <v>10.528500024287496</v>
      </c>
      <c r="J7" s="36">
        <f ca="1">SUM(J8:OFFSET(J6,MATCH("PROYECTOS",$A$8:$A$50,0),0))</f>
        <v>16.307916496429243</v>
      </c>
      <c r="K7" s="37">
        <f ca="1">IFERROR(I7/G7,0)</f>
        <v>0.33884416066087358</v>
      </c>
      <c r="L7" s="38">
        <f ca="1">IFERROR(SUM(I7,J7)/G7,0)</f>
        <v>0.86369027023137102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0.40599999999999997</v>
      </c>
      <c r="G8" s="22">
        <v>0.41699999999999998</v>
      </c>
      <c r="H8" s="22">
        <f t="shared" ref="H8:H11" si="0">SUM(I8,J8)</f>
        <v>0.41153731616213918</v>
      </c>
      <c r="I8" s="22">
        <v>0.15181181393563747</v>
      </c>
      <c r="J8" s="22">
        <v>0.2597255022265017</v>
      </c>
      <c r="K8" s="23">
        <f t="shared" ref="K8:K12" si="1">IFERROR(I8/G8,0)</f>
        <v>0.36405710775932248</v>
      </c>
      <c r="L8" s="24">
        <f t="shared" ref="L8:L12" si="2">IFERROR(SUM(I8,J8)/G8,0)</f>
        <v>0.9869000387581276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3000555</v>
      </c>
      <c r="C9" s="20" t="s">
        <v>2211</v>
      </c>
      <c r="D9" s="60">
        <v>476</v>
      </c>
      <c r="E9" s="20" t="s">
        <v>954</v>
      </c>
      <c r="F9" s="21">
        <v>12.404447999999999</v>
      </c>
      <c r="G9" s="22">
        <v>12.224448000000001</v>
      </c>
      <c r="H9" s="22">
        <f t="shared" si="0"/>
        <v>10.769718817959074</v>
      </c>
      <c r="I9" s="22">
        <v>3.6308205279638059</v>
      </c>
      <c r="J9" s="22">
        <v>7.138898289995268</v>
      </c>
      <c r="K9" s="23">
        <f t="shared" si="1"/>
        <v>0.2970130453304563</v>
      </c>
      <c r="L9" s="24">
        <f t="shared" si="2"/>
        <v>0.8809983745653851</v>
      </c>
      <c r="M9" s="61"/>
      <c r="N9" s="22"/>
      <c r="O9" s="24" t="str">
        <f t="shared" ref="O9:O11" si="3">IFERROR(N9/M9,".")</f>
        <v>.</v>
      </c>
    </row>
    <row r="10" spans="1:15" ht="38.25" x14ac:dyDescent="0.25">
      <c r="A10" s="18"/>
      <c r="B10" s="20">
        <v>3000644</v>
      </c>
      <c r="C10" s="20" t="s">
        <v>2212</v>
      </c>
      <c r="D10" s="60">
        <v>581</v>
      </c>
      <c r="E10" s="20" t="s">
        <v>1029</v>
      </c>
      <c r="F10" s="21">
        <v>3.4318480000000005</v>
      </c>
      <c r="G10" s="22">
        <v>3.4348480000000001</v>
      </c>
      <c r="H10" s="22">
        <f t="shared" si="0"/>
        <v>2.7323072977014817</v>
      </c>
      <c r="I10" s="22">
        <v>0.79639229527674615</v>
      </c>
      <c r="J10" s="22">
        <v>1.9359150024247356</v>
      </c>
      <c r="K10" s="23">
        <f t="shared" si="1"/>
        <v>0.23185663391123745</v>
      </c>
      <c r="L10" s="24">
        <f t="shared" si="2"/>
        <v>0.79546672740729185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3000645</v>
      </c>
      <c r="C11" s="20" t="s">
        <v>2213</v>
      </c>
      <c r="D11" s="60">
        <v>53</v>
      </c>
      <c r="E11" s="20" t="s">
        <v>756</v>
      </c>
      <c r="F11" s="21">
        <v>14.829510000000003</v>
      </c>
      <c r="G11" s="22">
        <v>14.995510000000001</v>
      </c>
      <c r="H11" s="22">
        <f t="shared" si="0"/>
        <v>12.922853088894044</v>
      </c>
      <c r="I11" s="22">
        <v>5.9494753871113062</v>
      </c>
      <c r="J11" s="22">
        <v>6.9733777017827379</v>
      </c>
      <c r="K11" s="23">
        <f t="shared" si="1"/>
        <v>0.3967504531097179</v>
      </c>
      <c r="L11" s="24">
        <f t="shared" si="2"/>
        <v>0.86178149918835989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0</v>
      </c>
      <c r="H12" s="43">
        <f t="shared" ca="1" si="4"/>
        <v>0</v>
      </c>
      <c r="I12" s="43">
        <f t="shared" ca="1" si="4"/>
        <v>0</v>
      </c>
      <c r="J12" s="43">
        <f t="shared" ca="1" si="4"/>
        <v>0</v>
      </c>
      <c r="K12" s="44">
        <f t="shared" ca="1" si="1"/>
        <v>0</v>
      </c>
      <c r="L12" s="45">
        <f t="shared" ca="1" si="2"/>
        <v>0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2225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  <c r="G16" s="7"/>
      <c r="H16" s="7"/>
      <c r="I16" s="7"/>
      <c r="J16" s="7"/>
      <c r="K16" s="7"/>
    </row>
    <row r="17" spans="1:11" ht="15.75" thickBot="1" x14ac:dyDescent="0.3">
      <c r="A17" s="101"/>
      <c r="B17" s="102"/>
      <c r="C17" s="102"/>
      <c r="D17" s="102"/>
      <c r="E17" s="102"/>
      <c r="F17" s="104"/>
      <c r="G17" s="8"/>
      <c r="H17" s="8"/>
      <c r="I17" s="8"/>
      <c r="J17" s="8"/>
      <c r="K17" s="8"/>
    </row>
  </sheetData>
  <mergeCells count="16"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114</v>
      </c>
      <c r="B1" s="47" t="s">
        <v>232</v>
      </c>
      <c r="C1" s="47" t="s">
        <v>72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2214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31.071805999999999</v>
      </c>
      <c r="I6" s="15">
        <v>31.071806000000002</v>
      </c>
      <c r="J6" s="15">
        <v>26.836416520716739</v>
      </c>
      <c r="K6" s="15">
        <v>10.528500024287496</v>
      </c>
      <c r="L6" s="15">
        <v>16.307916496429243</v>
      </c>
      <c r="M6" s="16">
        <v>0.33884416066087358</v>
      </c>
      <c r="N6" s="17">
        <v>0.86369027023137102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SUM(H8:OFFSET(H6,MATCH("PROYECTOS",$A$8:$A$17,0),0))</f>
        <v>31.071806000000002</v>
      </c>
      <c r="I7" s="35">
        <f ca="1">SUM(I8:OFFSET(I6,MATCH("PROYECTOS",$A$8:$A$17,0),0))</f>
        <v>31.071805999999999</v>
      </c>
      <c r="J7" s="35">
        <f ca="1">SUM(J8:OFFSET(J6,MATCH("PROYECTOS",$A$8:$A$17,0),0))</f>
        <v>26.836416520716739</v>
      </c>
      <c r="K7" s="35">
        <f ca="1">SUM(K8:OFFSET(K6,MATCH("PROYECTOS",$A$8:$A$17,0),0))</f>
        <v>10.528500024287496</v>
      </c>
      <c r="L7" s="35">
        <f ca="1">SUM(L8:OFFSET(L6,MATCH("PROYECTOS",$A$8:$A$17,0),0))</f>
        <v>16.307916496429243</v>
      </c>
      <c r="M7" s="37">
        <f ca="1">IFERROR(K7/I7,0)</f>
        <v>0.33884416066087358</v>
      </c>
      <c r="N7" s="38">
        <f ca="1">IFERROR(SUM(K7,L7)/I7,0)</f>
        <v>0.86369027023137113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0.40599999999999997</v>
      </c>
      <c r="I8" s="22">
        <v>0.41699999999999998</v>
      </c>
      <c r="J8" s="22">
        <f t="shared" ref="J8:J16" si="0">SUM(K8,L8)</f>
        <v>0.41153731616213918</v>
      </c>
      <c r="K8" s="22">
        <v>0.15181181393563747</v>
      </c>
      <c r="L8" s="22">
        <v>0.2597255022265017</v>
      </c>
      <c r="M8" s="23">
        <f t="shared" ref="M8:M17" si="1">IFERROR(K8/I8,0)</f>
        <v>0.36405710775932248</v>
      </c>
      <c r="N8" s="24">
        <f t="shared" ref="N8:N17" si="2">IFERROR(SUM(K8,L8)/I8,0)</f>
        <v>0.9869000387581276</v>
      </c>
      <c r="O8" s="61">
        <v>12</v>
      </c>
      <c r="P8" s="22">
        <v>12</v>
      </c>
      <c r="Q8" s="24">
        <f>IFERROR(P8/O8,".")</f>
        <v>1</v>
      </c>
    </row>
    <row r="9" spans="1:17" ht="38.25" x14ac:dyDescent="0.25">
      <c r="A9" s="18"/>
      <c r="B9" s="65">
        <v>5004232</v>
      </c>
      <c r="C9" s="20" t="s">
        <v>2215</v>
      </c>
      <c r="D9" s="20">
        <v>3000555</v>
      </c>
      <c r="E9" s="20" t="s">
        <v>2211</v>
      </c>
      <c r="F9" s="60">
        <v>476</v>
      </c>
      <c r="G9" s="20" t="s">
        <v>954</v>
      </c>
      <c r="H9" s="21">
        <v>10.814790999999998</v>
      </c>
      <c r="I9" s="22">
        <v>10.861791</v>
      </c>
      <c r="J9" s="22">
        <f t="shared" si="0"/>
        <v>10.173947598377708</v>
      </c>
      <c r="K9" s="22">
        <v>3.6033931371057406</v>
      </c>
      <c r="L9" s="22">
        <v>6.5705544612719677</v>
      </c>
      <c r="M9" s="23">
        <f t="shared" si="1"/>
        <v>0.3317494451058523</v>
      </c>
      <c r="N9" s="24">
        <f t="shared" si="2"/>
        <v>0.93667311388864949</v>
      </c>
      <c r="O9" s="61">
        <v>394375</v>
      </c>
      <c r="P9" s="22">
        <v>449520</v>
      </c>
      <c r="Q9" s="24">
        <f t="shared" ref="Q9:Q16" si="3">IFERROR(P9/O9,".")</f>
        <v>1.1398288431061807</v>
      </c>
    </row>
    <row r="10" spans="1:17" ht="38.25" x14ac:dyDescent="0.25">
      <c r="A10" s="18"/>
      <c r="B10" s="65">
        <v>5004233</v>
      </c>
      <c r="C10" s="20" t="s">
        <v>2216</v>
      </c>
      <c r="D10" s="20">
        <v>3000555</v>
      </c>
      <c r="E10" s="20" t="s">
        <v>2211</v>
      </c>
      <c r="F10" s="60">
        <v>476</v>
      </c>
      <c r="G10" s="20" t="s">
        <v>954</v>
      </c>
      <c r="H10" s="21">
        <v>1.5896570000000001</v>
      </c>
      <c r="I10" s="22">
        <v>1.3626569999999998</v>
      </c>
      <c r="J10" s="22">
        <f t="shared" si="0"/>
        <v>0.59577121958136559</v>
      </c>
      <c r="K10" s="22">
        <v>2.7427390858065337E-2</v>
      </c>
      <c r="L10" s="22">
        <v>0.56834382872330025</v>
      </c>
      <c r="M10" s="23">
        <f t="shared" si="1"/>
        <v>2.0127875802982951E-2</v>
      </c>
      <c r="N10" s="24">
        <f t="shared" si="2"/>
        <v>0.43721290066492574</v>
      </c>
      <c r="O10" s="61">
        <v>30</v>
      </c>
      <c r="P10" s="22">
        <v>0</v>
      </c>
      <c r="Q10" s="24">
        <f t="shared" si="3"/>
        <v>0</v>
      </c>
    </row>
    <row r="11" spans="1:17" ht="38.25" x14ac:dyDescent="0.25">
      <c r="A11" s="18"/>
      <c r="B11" s="65">
        <v>5004979</v>
      </c>
      <c r="C11" s="20" t="s">
        <v>2217</v>
      </c>
      <c r="D11" s="20">
        <v>3000644</v>
      </c>
      <c r="E11" s="20" t="s">
        <v>2212</v>
      </c>
      <c r="F11" s="60">
        <v>14</v>
      </c>
      <c r="G11" s="20" t="s">
        <v>815</v>
      </c>
      <c r="H11" s="21">
        <v>2.380293</v>
      </c>
      <c r="I11" s="22">
        <v>2.71096</v>
      </c>
      <c r="J11" s="22">
        <f t="shared" si="0"/>
        <v>2.4096588039537892</v>
      </c>
      <c r="K11" s="22">
        <v>0.78386429511010647</v>
      </c>
      <c r="L11" s="22">
        <v>1.6257945088436827</v>
      </c>
      <c r="M11" s="23">
        <f t="shared" si="1"/>
        <v>0.2891463891426308</v>
      </c>
      <c r="N11" s="24">
        <f t="shared" si="2"/>
        <v>0.88885811814035953</v>
      </c>
      <c r="O11" s="61">
        <v>1</v>
      </c>
      <c r="P11" s="22">
        <v>1</v>
      </c>
      <c r="Q11" s="24">
        <f t="shared" si="3"/>
        <v>1</v>
      </c>
    </row>
    <row r="12" spans="1:17" ht="38.25" x14ac:dyDescent="0.25">
      <c r="A12" s="18"/>
      <c r="B12" s="65">
        <v>5004980</v>
      </c>
      <c r="C12" s="20" t="s">
        <v>2218</v>
      </c>
      <c r="D12" s="20">
        <v>3000644</v>
      </c>
      <c r="E12" s="20" t="s">
        <v>2212</v>
      </c>
      <c r="F12" s="60">
        <v>86</v>
      </c>
      <c r="G12" s="20" t="s">
        <v>469</v>
      </c>
      <c r="H12" s="21">
        <v>0.12131900000000001</v>
      </c>
      <c r="I12" s="22">
        <v>0.195325</v>
      </c>
      <c r="J12" s="22">
        <f t="shared" si="0"/>
        <v>0.17480779066681862</v>
      </c>
      <c r="K12" s="22">
        <v>3.4199999645352364E-3</v>
      </c>
      <c r="L12" s="22">
        <v>0.17138779070228338</v>
      </c>
      <c r="M12" s="23">
        <f t="shared" si="1"/>
        <v>1.7509279224550037E-2</v>
      </c>
      <c r="N12" s="24">
        <f t="shared" si="2"/>
        <v>0.89495861086301609</v>
      </c>
      <c r="O12" s="61">
        <v>1190</v>
      </c>
      <c r="P12" s="22">
        <v>6232</v>
      </c>
      <c r="Q12" s="24">
        <f t="shared" si="3"/>
        <v>5.2369747899159664</v>
      </c>
    </row>
    <row r="13" spans="1:17" ht="38.25" x14ac:dyDescent="0.25">
      <c r="A13" s="18"/>
      <c r="B13" s="65">
        <v>5004981</v>
      </c>
      <c r="C13" s="20" t="s">
        <v>2219</v>
      </c>
      <c r="D13" s="20">
        <v>3000644</v>
      </c>
      <c r="E13" s="20" t="s">
        <v>2212</v>
      </c>
      <c r="F13" s="60">
        <v>587</v>
      </c>
      <c r="G13" s="20" t="s">
        <v>2223</v>
      </c>
      <c r="H13" s="21">
        <v>0.93023600000000006</v>
      </c>
      <c r="I13" s="22">
        <v>0.52856300000000001</v>
      </c>
      <c r="J13" s="22">
        <f t="shared" si="0"/>
        <v>0.14784070308087394</v>
      </c>
      <c r="K13" s="22">
        <v>9.1080002021044493E-3</v>
      </c>
      <c r="L13" s="22">
        <v>0.13873270287876949</v>
      </c>
      <c r="M13" s="23">
        <f t="shared" si="1"/>
        <v>1.7231626508295982E-2</v>
      </c>
      <c r="N13" s="24">
        <f t="shared" si="2"/>
        <v>0.27970308758061752</v>
      </c>
      <c r="O13" s="61">
        <v>3</v>
      </c>
      <c r="P13" s="22">
        <v>1</v>
      </c>
      <c r="Q13" s="24">
        <f t="shared" si="3"/>
        <v>0.33333333333333331</v>
      </c>
    </row>
    <row r="14" spans="1:17" ht="38.25" x14ac:dyDescent="0.25">
      <c r="A14" s="18"/>
      <c r="B14" s="65">
        <v>5004982</v>
      </c>
      <c r="C14" s="20" t="s">
        <v>2220</v>
      </c>
      <c r="D14" s="20">
        <v>3000645</v>
      </c>
      <c r="E14" s="20" t="s">
        <v>2213</v>
      </c>
      <c r="F14" s="60">
        <v>109</v>
      </c>
      <c r="G14" s="20" t="s">
        <v>787</v>
      </c>
      <c r="H14" s="21">
        <v>1.487625</v>
      </c>
      <c r="I14" s="22">
        <v>1.5197400000000001</v>
      </c>
      <c r="J14" s="22">
        <f t="shared" si="0"/>
        <v>1.4367821249179542</v>
      </c>
      <c r="K14" s="22">
        <v>0.6738229226320982</v>
      </c>
      <c r="L14" s="22">
        <v>0.76295920228585601</v>
      </c>
      <c r="M14" s="23">
        <f t="shared" si="1"/>
        <v>0.44338039574670546</v>
      </c>
      <c r="N14" s="24">
        <f t="shared" si="2"/>
        <v>0.94541311337331002</v>
      </c>
      <c r="O14" s="61">
        <v>210</v>
      </c>
      <c r="P14" s="22">
        <v>426</v>
      </c>
      <c r="Q14" s="24">
        <f t="shared" si="3"/>
        <v>2.0285714285714285</v>
      </c>
    </row>
    <row r="15" spans="1:17" ht="38.25" x14ac:dyDescent="0.25">
      <c r="A15" s="18"/>
      <c r="B15" s="65">
        <v>5004983</v>
      </c>
      <c r="C15" s="20" t="s">
        <v>2221</v>
      </c>
      <c r="D15" s="20">
        <v>3000645</v>
      </c>
      <c r="E15" s="20" t="s">
        <v>2213</v>
      </c>
      <c r="F15" s="60">
        <v>587</v>
      </c>
      <c r="G15" s="20" t="s">
        <v>2223</v>
      </c>
      <c r="H15" s="21">
        <v>0.32058599999999998</v>
      </c>
      <c r="I15" s="22">
        <v>0.349221</v>
      </c>
      <c r="J15" s="22">
        <f t="shared" si="0"/>
        <v>0.25629430678964127</v>
      </c>
      <c r="K15" s="22">
        <v>5.6351360864937305E-2</v>
      </c>
      <c r="L15" s="22">
        <v>0.19994294592470396</v>
      </c>
      <c r="M15" s="23">
        <f t="shared" si="1"/>
        <v>0.16136303620039261</v>
      </c>
      <c r="N15" s="24">
        <f t="shared" si="2"/>
        <v>0.7339029061529555</v>
      </c>
      <c r="O15" s="61">
        <v>1</v>
      </c>
      <c r="P15" s="22">
        <v>1</v>
      </c>
      <c r="Q15" s="24">
        <f t="shared" si="3"/>
        <v>1</v>
      </c>
    </row>
    <row r="16" spans="1:17" ht="38.25" x14ac:dyDescent="0.25">
      <c r="A16" s="18"/>
      <c r="B16" s="65">
        <v>5004984</v>
      </c>
      <c r="C16" s="20" t="s">
        <v>2222</v>
      </c>
      <c r="D16" s="20">
        <v>3000645</v>
      </c>
      <c r="E16" s="20" t="s">
        <v>2213</v>
      </c>
      <c r="F16" s="60">
        <v>53</v>
      </c>
      <c r="G16" s="20" t="s">
        <v>756</v>
      </c>
      <c r="H16" s="21">
        <v>13.021299000000003</v>
      </c>
      <c r="I16" s="22">
        <v>13.126549000000001</v>
      </c>
      <c r="J16" s="22">
        <f t="shared" si="0"/>
        <v>11.229776657186449</v>
      </c>
      <c r="K16" s="22">
        <v>5.2193011036142707</v>
      </c>
      <c r="L16" s="22">
        <v>6.0104755535721779</v>
      </c>
      <c r="M16" s="23">
        <f t="shared" si="1"/>
        <v>0.39761411042721667</v>
      </c>
      <c r="N16" s="24">
        <f t="shared" si="2"/>
        <v>0.85550106560272987</v>
      </c>
      <c r="O16" s="61">
        <v>9778</v>
      </c>
      <c r="P16" s="22">
        <v>7814</v>
      </c>
      <c r="Q16" s="24">
        <f t="shared" si="3"/>
        <v>0.79914092861525876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OFFSET(H17,-MATCH("PROYECTOS",$A$8:$A$17,0)-1,0)-(OFFSET(H17,-MATCH("PROYECTOS",$A$8:$A$17,0),0))</f>
        <v>0</v>
      </c>
      <c r="I17" s="42">
        <f t="shared" ref="I17:L17" ca="1" si="4">OFFSET(I17,-MATCH("PROYECTOS",$A$8:$A$17,0)-1,0)-(OFFSET(I17,-MATCH("PROYECTOS",$A$8:$A$17,0),0))</f>
        <v>0</v>
      </c>
      <c r="J17" s="42">
        <f t="shared" ca="1" si="4"/>
        <v>0</v>
      </c>
      <c r="K17" s="42">
        <f t="shared" ca="1" si="4"/>
        <v>0</v>
      </c>
      <c r="L17" s="42">
        <f t="shared" ca="1" si="4"/>
        <v>0</v>
      </c>
      <c r="M17" s="44">
        <f t="shared" ca="1" si="1"/>
        <v>0</v>
      </c>
      <c r="N17" s="45">
        <f t="shared" ca="1" si="2"/>
        <v>0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115</v>
      </c>
      <c r="B1" s="48" t="s">
        <v>232</v>
      </c>
      <c r="C1" s="47" t="s">
        <v>2226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2227</v>
      </c>
      <c r="L2" s="1" t="s">
        <v>2248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1427.6091099999999</v>
      </c>
      <c r="E6" s="15">
        <f ca="1">SUM(E7:OFFSET(E7,50,0))</f>
        <v>1256.3277540000004</v>
      </c>
      <c r="F6" s="15">
        <f ca="1">SUM(F7:OFFSET(F7,50,0))</f>
        <v>1203.9417420309765</v>
      </c>
      <c r="G6" s="15">
        <f ca="1">SUM(G7:OFFSET(G7,50,0))</f>
        <v>213.33354200790836</v>
      </c>
      <c r="H6" s="15">
        <f ca="1">SUM(H7:OFFSET(H7,50,0))</f>
        <v>990.60820002306809</v>
      </c>
      <c r="I6" s="16">
        <f ca="1">IFERROR(G6/E6,0)</f>
        <v>0.16980723487854132</v>
      </c>
      <c r="J6" s="17">
        <f ca="1">IFERROR(SUM(G6,H6)/E6,0)</f>
        <v>0.95830227279288149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46.63588</v>
      </c>
      <c r="E7" s="22">
        <v>39.130257999999991</v>
      </c>
      <c r="F7" s="22">
        <f t="shared" ref="F7:F30" si="0">SUM(G7,H7)</f>
        <v>37.870163793497341</v>
      </c>
      <c r="G7" s="22">
        <v>9.4240302839825745</v>
      </c>
      <c r="H7" s="22">
        <v>28.446133509514766</v>
      </c>
      <c r="I7" s="23">
        <f t="shared" ref="I7:I30" si="1">IFERROR(G7/E7,0)</f>
        <v>0.2408374175294877</v>
      </c>
      <c r="J7" s="24">
        <f t="shared" ref="J7:J30" si="2">IFERROR(SUM(G7,H7)/E7,0)</f>
        <v>0.9677974470165096</v>
      </c>
      <c r="K7" s="5"/>
      <c r="L7" t="s">
        <v>247</v>
      </c>
      <c r="M7" s="6">
        <v>30.974370469004498</v>
      </c>
      <c r="N7" s="72">
        <v>0.9925915902343696</v>
      </c>
    </row>
    <row r="8" spans="1:14" x14ac:dyDescent="0.25">
      <c r="A8" s="18"/>
      <c r="B8" s="51">
        <v>2</v>
      </c>
      <c r="C8" s="20" t="s">
        <v>245</v>
      </c>
      <c r="D8" s="21">
        <v>60.152322999999996</v>
      </c>
      <c r="E8" s="22">
        <v>47.470651000000004</v>
      </c>
      <c r="F8" s="22">
        <f t="shared" si="0"/>
        <v>43.956696364781237</v>
      </c>
      <c r="G8" s="22">
        <v>5.3184175942542424</v>
      </c>
      <c r="H8" s="22">
        <v>38.638278770526995</v>
      </c>
      <c r="I8" s="23">
        <f t="shared" si="1"/>
        <v>0.11203591023544721</v>
      </c>
      <c r="J8" s="24">
        <f t="shared" si="2"/>
        <v>0.92597627036505636</v>
      </c>
      <c r="K8" s="5"/>
      <c r="L8" t="s">
        <v>253</v>
      </c>
      <c r="M8" s="6">
        <v>69.984200148552191</v>
      </c>
      <c r="N8" s="72">
        <v>0.98961778396998823</v>
      </c>
    </row>
    <row r="9" spans="1:14" x14ac:dyDescent="0.25">
      <c r="A9" s="18"/>
      <c r="B9" s="51">
        <v>3</v>
      </c>
      <c r="C9" s="20" t="s">
        <v>246</v>
      </c>
      <c r="D9" s="21">
        <v>53.761077000000007</v>
      </c>
      <c r="E9" s="22">
        <v>37.267976999999995</v>
      </c>
      <c r="F9" s="22">
        <f t="shared" si="0"/>
        <v>36.453539028429077</v>
      </c>
      <c r="G9" s="22">
        <v>11.013800132059259</v>
      </c>
      <c r="H9" s="22">
        <v>25.439738896369818</v>
      </c>
      <c r="I9" s="23">
        <f t="shared" si="1"/>
        <v>0.29552986286481986</v>
      </c>
      <c r="J9" s="24">
        <f t="shared" si="2"/>
        <v>0.97814643999670503</v>
      </c>
      <c r="K9" s="5"/>
      <c r="L9" t="s">
        <v>256</v>
      </c>
      <c r="M9" s="6">
        <v>84.483605337809422</v>
      </c>
      <c r="N9" s="72">
        <v>0.98894905186342819</v>
      </c>
    </row>
    <row r="10" spans="1:14" x14ac:dyDescent="0.25">
      <c r="A10" s="18"/>
      <c r="B10" s="51">
        <v>4</v>
      </c>
      <c r="C10" s="20" t="s">
        <v>247</v>
      </c>
      <c r="D10" s="21">
        <v>33.203014999999994</v>
      </c>
      <c r="E10" s="22">
        <v>31.205554000000003</v>
      </c>
      <c r="F10" s="22">
        <f t="shared" si="0"/>
        <v>30.974370469004498</v>
      </c>
      <c r="G10" s="22">
        <v>7.7866455595940351</v>
      </c>
      <c r="H10" s="22">
        <v>23.187724909410463</v>
      </c>
      <c r="I10" s="23">
        <f t="shared" si="1"/>
        <v>0.24952755396023524</v>
      </c>
      <c r="J10" s="24">
        <f t="shared" si="2"/>
        <v>0.9925915902343696</v>
      </c>
      <c r="K10" s="5"/>
      <c r="L10" t="s">
        <v>262</v>
      </c>
      <c r="M10" s="6">
        <v>20.096899765263515</v>
      </c>
      <c r="N10" s="72">
        <v>0.98591086585763954</v>
      </c>
    </row>
    <row r="11" spans="1:14" x14ac:dyDescent="0.25">
      <c r="A11" s="18"/>
      <c r="B11" s="51">
        <v>5</v>
      </c>
      <c r="C11" s="20" t="s">
        <v>248</v>
      </c>
      <c r="D11" s="21">
        <v>61.321322999999992</v>
      </c>
      <c r="E11" s="22">
        <v>49.915207999999993</v>
      </c>
      <c r="F11" s="22">
        <f t="shared" si="0"/>
        <v>47.838307471567532</v>
      </c>
      <c r="G11" s="22">
        <v>5.3677596081688534</v>
      </c>
      <c r="H11" s="22">
        <v>42.470547863398679</v>
      </c>
      <c r="I11" s="23">
        <f t="shared" si="1"/>
        <v>0.10753755865684972</v>
      </c>
      <c r="J11" s="24">
        <f t="shared" si="2"/>
        <v>0.95839142795052645</v>
      </c>
      <c r="K11" s="5"/>
      <c r="L11" t="s">
        <v>252</v>
      </c>
      <c r="M11" s="6">
        <v>45.689238067650876</v>
      </c>
      <c r="N11" s="72">
        <v>0.9798325705992158</v>
      </c>
    </row>
    <row r="12" spans="1:14" x14ac:dyDescent="0.25">
      <c r="A12" s="18"/>
      <c r="B12" s="51">
        <v>6</v>
      </c>
      <c r="C12" s="20" t="s">
        <v>249</v>
      </c>
      <c r="D12" s="21">
        <v>110.48840700000001</v>
      </c>
      <c r="E12" s="22">
        <v>96.916871000000015</v>
      </c>
      <c r="F12" s="22">
        <f t="shared" si="0"/>
        <v>94.41379488030725</v>
      </c>
      <c r="G12" s="22">
        <v>23.788844011025503</v>
      </c>
      <c r="H12" s="22">
        <v>70.624950869281747</v>
      </c>
      <c r="I12" s="23">
        <f t="shared" si="1"/>
        <v>0.24545617048476007</v>
      </c>
      <c r="J12" s="24">
        <f t="shared" si="2"/>
        <v>0.97417295777437174</v>
      </c>
      <c r="K12" s="5"/>
      <c r="L12" t="s">
        <v>246</v>
      </c>
      <c r="M12" s="6">
        <v>36.453539028429077</v>
      </c>
      <c r="N12" s="72">
        <v>0.97814643999670503</v>
      </c>
    </row>
    <row r="13" spans="1:14" x14ac:dyDescent="0.25">
      <c r="A13" s="18"/>
      <c r="B13" s="51">
        <v>8</v>
      </c>
      <c r="C13" s="20" t="s">
        <v>251</v>
      </c>
      <c r="D13" s="21">
        <v>81.691631000000001</v>
      </c>
      <c r="E13" s="22">
        <v>73.849529999999987</v>
      </c>
      <c r="F13" s="22">
        <f t="shared" si="0"/>
        <v>71.58058494724537</v>
      </c>
      <c r="G13" s="22">
        <v>4.3898728807107545</v>
      </c>
      <c r="H13" s="22">
        <v>67.190712066534616</v>
      </c>
      <c r="I13" s="23">
        <f t="shared" si="1"/>
        <v>5.9443477578134285E-2</v>
      </c>
      <c r="J13" s="24">
        <f t="shared" si="2"/>
        <v>0.96927610706859446</v>
      </c>
      <c r="K13" s="5"/>
      <c r="L13" t="s">
        <v>249</v>
      </c>
      <c r="M13" s="6">
        <v>94.41379488030725</v>
      </c>
      <c r="N13" s="72">
        <v>0.97417295777437174</v>
      </c>
    </row>
    <row r="14" spans="1:14" x14ac:dyDescent="0.25">
      <c r="A14" s="18"/>
      <c r="B14" s="51">
        <v>9</v>
      </c>
      <c r="C14" s="20" t="s">
        <v>252</v>
      </c>
      <c r="D14" s="21">
        <v>62.603713000000006</v>
      </c>
      <c r="E14" s="22">
        <v>46.629638</v>
      </c>
      <c r="F14" s="22">
        <f t="shared" si="0"/>
        <v>45.689238067650876</v>
      </c>
      <c r="G14" s="22">
        <v>6.920280878781341</v>
      </c>
      <c r="H14" s="22">
        <v>38.768957188869535</v>
      </c>
      <c r="I14" s="23">
        <f t="shared" si="1"/>
        <v>0.14840949180822166</v>
      </c>
      <c r="J14" s="24">
        <f t="shared" si="2"/>
        <v>0.9798325705992158</v>
      </c>
      <c r="K14" s="5"/>
      <c r="L14" t="s">
        <v>265</v>
      </c>
      <c r="M14" s="6">
        <v>46.232114268019359</v>
      </c>
      <c r="N14" s="72">
        <v>0.97229359728245035</v>
      </c>
    </row>
    <row r="15" spans="1:14" x14ac:dyDescent="0.25">
      <c r="A15" s="18"/>
      <c r="B15" s="51">
        <v>10</v>
      </c>
      <c r="C15" s="20" t="s">
        <v>253</v>
      </c>
      <c r="D15" s="21">
        <v>81.213999999999999</v>
      </c>
      <c r="E15" s="22">
        <v>70.718413999999996</v>
      </c>
      <c r="F15" s="22">
        <f t="shared" si="0"/>
        <v>69.984200148552191</v>
      </c>
      <c r="G15" s="22">
        <v>17.696502652019262</v>
      </c>
      <c r="H15" s="22">
        <v>52.287697496532928</v>
      </c>
      <c r="I15" s="23">
        <f t="shared" si="1"/>
        <v>0.25023896395667561</v>
      </c>
      <c r="J15" s="24">
        <f t="shared" si="2"/>
        <v>0.98961778396998823</v>
      </c>
      <c r="K15" s="5"/>
      <c r="L15" t="s">
        <v>259</v>
      </c>
      <c r="M15" s="6">
        <v>92.615587257238076</v>
      </c>
      <c r="N15" s="72">
        <v>0.96954928201662294</v>
      </c>
    </row>
    <row r="16" spans="1:14" x14ac:dyDescent="0.25">
      <c r="A16" s="18"/>
      <c r="B16" s="51">
        <v>11</v>
      </c>
      <c r="C16" s="20" t="s">
        <v>254</v>
      </c>
      <c r="D16" s="21">
        <v>26.343987000000002</v>
      </c>
      <c r="E16" s="22">
        <v>25.683257000000005</v>
      </c>
      <c r="F16" s="22">
        <f t="shared" si="0"/>
        <v>23.366422195678751</v>
      </c>
      <c r="G16" s="22">
        <v>1.9090540755787515</v>
      </c>
      <c r="H16" s="22">
        <v>21.4573681201</v>
      </c>
      <c r="I16" s="23">
        <f t="shared" si="1"/>
        <v>7.4330684600428645E-2</v>
      </c>
      <c r="J16" s="24">
        <f t="shared" si="2"/>
        <v>0.90979201725383763</v>
      </c>
      <c r="K16" s="5"/>
      <c r="L16" t="s">
        <v>251</v>
      </c>
      <c r="M16" s="6">
        <v>71.58058494724537</v>
      </c>
      <c r="N16" s="72">
        <v>0.96927610706859446</v>
      </c>
    </row>
    <row r="17" spans="1:14" x14ac:dyDescent="0.25">
      <c r="A17" s="18"/>
      <c r="B17" s="51">
        <v>12</v>
      </c>
      <c r="C17" s="20" t="s">
        <v>255</v>
      </c>
      <c r="D17" s="21">
        <v>62.667832000000004</v>
      </c>
      <c r="E17" s="22">
        <v>50.356130999999998</v>
      </c>
      <c r="F17" s="22">
        <f t="shared" si="0"/>
        <v>47.969294948004972</v>
      </c>
      <c r="G17" s="22">
        <v>6.0316276890553127</v>
      </c>
      <c r="H17" s="22">
        <v>41.937667258949659</v>
      </c>
      <c r="I17" s="23">
        <f t="shared" si="1"/>
        <v>0.11977941055589264</v>
      </c>
      <c r="J17" s="24">
        <f t="shared" si="2"/>
        <v>0.95260088484567995</v>
      </c>
      <c r="K17" s="5"/>
      <c r="L17" t="s">
        <v>244</v>
      </c>
      <c r="M17" s="6">
        <v>37.870163793497341</v>
      </c>
      <c r="N17" s="72">
        <v>0.9677974470165096</v>
      </c>
    </row>
    <row r="18" spans="1:14" x14ac:dyDescent="0.25">
      <c r="A18" s="18"/>
      <c r="B18" s="51">
        <v>13</v>
      </c>
      <c r="C18" s="20" t="s">
        <v>256</v>
      </c>
      <c r="D18" s="21">
        <v>77.796351000000001</v>
      </c>
      <c r="E18" s="22">
        <v>85.427662000000012</v>
      </c>
      <c r="F18" s="22">
        <f t="shared" si="0"/>
        <v>84.483605337809422</v>
      </c>
      <c r="G18" s="22">
        <v>22.268537437004852</v>
      </c>
      <c r="H18" s="22">
        <v>62.21506790080457</v>
      </c>
      <c r="I18" s="23">
        <f t="shared" si="1"/>
        <v>0.26067127339859597</v>
      </c>
      <c r="J18" s="24">
        <f t="shared" si="2"/>
        <v>0.98894905186342819</v>
      </c>
      <c r="K18" s="5"/>
      <c r="L18" t="s">
        <v>263</v>
      </c>
      <c r="M18" s="6">
        <v>73.571190047689015</v>
      </c>
      <c r="N18" s="72">
        <v>0.96618302545778223</v>
      </c>
    </row>
    <row r="19" spans="1:14" x14ac:dyDescent="0.25">
      <c r="A19" s="18"/>
      <c r="B19" s="51">
        <v>14</v>
      </c>
      <c r="C19" s="20" t="s">
        <v>257</v>
      </c>
      <c r="D19" s="21">
        <v>36.444584999999989</v>
      </c>
      <c r="E19" s="22">
        <v>23.785899000000001</v>
      </c>
      <c r="F19" s="22">
        <f t="shared" si="0"/>
        <v>22.432536364816769</v>
      </c>
      <c r="G19" s="22">
        <v>3.6182649002003018</v>
      </c>
      <c r="H19" s="22">
        <v>18.814271464616468</v>
      </c>
      <c r="I19" s="23">
        <f t="shared" si="1"/>
        <v>0.15211806374021439</v>
      </c>
      <c r="J19" s="24">
        <f t="shared" si="2"/>
        <v>0.94310231304760728</v>
      </c>
      <c r="K19" s="5"/>
      <c r="L19" t="s">
        <v>266</v>
      </c>
      <c r="M19" s="6">
        <v>9.4325140896271478</v>
      </c>
      <c r="N19" s="72">
        <v>0.96486170605166588</v>
      </c>
    </row>
    <row r="20" spans="1:14" x14ac:dyDescent="0.25">
      <c r="A20" s="18"/>
      <c r="B20" s="51">
        <v>15</v>
      </c>
      <c r="C20" s="20" t="s">
        <v>258</v>
      </c>
      <c r="D20" s="21">
        <v>223.33696400000005</v>
      </c>
      <c r="E20" s="22">
        <v>203.62240800000004</v>
      </c>
      <c r="F20" s="22">
        <f t="shared" si="0"/>
        <v>187.93719469131611</v>
      </c>
      <c r="G20" s="22">
        <v>34.173792688783578</v>
      </c>
      <c r="H20" s="22">
        <v>153.76340200253253</v>
      </c>
      <c r="I20" s="23">
        <f t="shared" si="1"/>
        <v>0.16782923365086408</v>
      </c>
      <c r="J20" s="24">
        <f t="shared" si="2"/>
        <v>0.92296911983928642</v>
      </c>
      <c r="K20" s="5"/>
      <c r="L20" t="s">
        <v>248</v>
      </c>
      <c r="M20" s="6">
        <v>47.838307471567532</v>
      </c>
      <c r="N20" s="72">
        <v>0.95839142795052645</v>
      </c>
    </row>
    <row r="21" spans="1:14" x14ac:dyDescent="0.25">
      <c r="A21" s="18"/>
      <c r="B21" s="51">
        <v>16</v>
      </c>
      <c r="C21" s="20" t="s">
        <v>259</v>
      </c>
      <c r="D21" s="21">
        <v>110.580555</v>
      </c>
      <c r="E21" s="22">
        <v>95.524372999999997</v>
      </c>
      <c r="F21" s="22">
        <f t="shared" si="0"/>
        <v>92.615587257238076</v>
      </c>
      <c r="G21" s="22">
        <v>12.207101803200203</v>
      </c>
      <c r="H21" s="22">
        <v>80.408485454037873</v>
      </c>
      <c r="I21" s="23">
        <f t="shared" si="1"/>
        <v>0.12779044153684424</v>
      </c>
      <c r="J21" s="24">
        <f t="shared" si="2"/>
        <v>0.96954928201662294</v>
      </c>
      <c r="K21" s="5"/>
      <c r="L21" t="s">
        <v>255</v>
      </c>
      <c r="M21" s="6">
        <v>47.969294948004972</v>
      </c>
      <c r="N21" s="72">
        <v>0.95260088484567995</v>
      </c>
    </row>
    <row r="22" spans="1:14" x14ac:dyDescent="0.25">
      <c r="A22" s="18"/>
      <c r="B22" s="51">
        <v>17</v>
      </c>
      <c r="C22" s="20" t="s">
        <v>260</v>
      </c>
      <c r="D22" s="21">
        <v>8.9974360000000004</v>
      </c>
      <c r="E22" s="22">
        <v>8.5040510000000005</v>
      </c>
      <c r="F22" s="22">
        <f t="shared" si="0"/>
        <v>8.0405152052662743</v>
      </c>
      <c r="G22" s="22">
        <v>1.2902383367763832</v>
      </c>
      <c r="H22" s="22">
        <v>6.7502768684898911</v>
      </c>
      <c r="I22" s="23">
        <f t="shared" si="1"/>
        <v>0.15172043732761989</v>
      </c>
      <c r="J22" s="24">
        <f t="shared" si="2"/>
        <v>0.94549235479258931</v>
      </c>
      <c r="K22" s="5"/>
      <c r="L22" t="s">
        <v>264</v>
      </c>
      <c r="M22" s="6">
        <v>70.399894719899748</v>
      </c>
      <c r="N22" s="72">
        <v>0.94652402474367758</v>
      </c>
    </row>
    <row r="23" spans="1:14" x14ac:dyDescent="0.25">
      <c r="A23" s="18"/>
      <c r="B23" s="51">
        <v>18</v>
      </c>
      <c r="C23" s="20" t="s">
        <v>261</v>
      </c>
      <c r="D23" s="21">
        <v>6.5892009999999992</v>
      </c>
      <c r="E23" s="22">
        <v>6.2386460000000001</v>
      </c>
      <c r="F23" s="22">
        <f t="shared" si="0"/>
        <v>5.8116631849461555</v>
      </c>
      <c r="G23" s="22">
        <v>0.35120618597466091</v>
      </c>
      <c r="H23" s="22">
        <v>5.4604569989714946</v>
      </c>
      <c r="I23" s="23">
        <f t="shared" si="1"/>
        <v>5.6295257973390522E-2</v>
      </c>
      <c r="J23" s="24">
        <f t="shared" si="2"/>
        <v>0.93155841587199462</v>
      </c>
      <c r="K23" s="5"/>
      <c r="L23" t="s">
        <v>260</v>
      </c>
      <c r="M23" s="6">
        <v>8.0405152052662743</v>
      </c>
      <c r="N23" s="72">
        <v>0.94549235479258931</v>
      </c>
    </row>
    <row r="24" spans="1:14" x14ac:dyDescent="0.25">
      <c r="A24" s="18"/>
      <c r="B24" s="51">
        <v>19</v>
      </c>
      <c r="C24" s="20" t="s">
        <v>262</v>
      </c>
      <c r="D24" s="21">
        <v>25.996744999999997</v>
      </c>
      <c r="E24" s="22">
        <v>20.384094000000001</v>
      </c>
      <c r="F24" s="22">
        <f t="shared" si="0"/>
        <v>20.096899765263515</v>
      </c>
      <c r="G24" s="22">
        <v>5.8354001968655211</v>
      </c>
      <c r="H24" s="22">
        <v>14.261499568397994</v>
      </c>
      <c r="I24" s="23">
        <f t="shared" si="1"/>
        <v>0.28627223740557323</v>
      </c>
      <c r="J24" s="24">
        <f t="shared" si="2"/>
        <v>0.98591086585763954</v>
      </c>
      <c r="K24" s="5"/>
      <c r="L24" t="s">
        <v>257</v>
      </c>
      <c r="M24" s="6">
        <v>22.432536364816769</v>
      </c>
      <c r="N24" s="72">
        <v>0.94310231304760728</v>
      </c>
    </row>
    <row r="25" spans="1:14" x14ac:dyDescent="0.25">
      <c r="A25" s="18"/>
      <c r="B25" s="51">
        <v>20</v>
      </c>
      <c r="C25" s="20" t="s">
        <v>263</v>
      </c>
      <c r="D25" s="21">
        <v>66.289488000000006</v>
      </c>
      <c r="E25" s="22">
        <v>76.146225000000001</v>
      </c>
      <c r="F25" s="22">
        <f t="shared" si="0"/>
        <v>73.571190047689015</v>
      </c>
      <c r="G25" s="22">
        <v>11.755193163058721</v>
      </c>
      <c r="H25" s="22">
        <v>61.815996884630295</v>
      </c>
      <c r="I25" s="23">
        <f t="shared" si="1"/>
        <v>0.15437657169555971</v>
      </c>
      <c r="J25" s="24">
        <f t="shared" si="2"/>
        <v>0.96618302545778223</v>
      </c>
      <c r="K25" s="5"/>
      <c r="L25" t="s">
        <v>261</v>
      </c>
      <c r="M25" s="6">
        <v>5.8116631849461555</v>
      </c>
      <c r="N25" s="72">
        <v>0.93155841587199462</v>
      </c>
    </row>
    <row r="26" spans="1:14" x14ac:dyDescent="0.25">
      <c r="A26" s="18"/>
      <c r="B26" s="51">
        <v>21</v>
      </c>
      <c r="C26" s="20" t="s">
        <v>264</v>
      </c>
      <c r="D26" s="21">
        <v>85.719718999999984</v>
      </c>
      <c r="E26" s="22">
        <v>74.377292999999995</v>
      </c>
      <c r="F26" s="22">
        <f t="shared" si="0"/>
        <v>70.399894719899748</v>
      </c>
      <c r="G26" s="22">
        <v>8.0758643048029626</v>
      </c>
      <c r="H26" s="22">
        <v>62.324030415096786</v>
      </c>
      <c r="I26" s="23">
        <f t="shared" si="1"/>
        <v>0.10857970193675862</v>
      </c>
      <c r="J26" s="24">
        <f t="shared" si="2"/>
        <v>0.94652402474367758</v>
      </c>
      <c r="K26" s="5"/>
      <c r="L26" t="s">
        <v>268</v>
      </c>
      <c r="M26" s="6">
        <v>23.097455718176207</v>
      </c>
      <c r="N26" s="72">
        <v>0.92956687626923828</v>
      </c>
    </row>
    <row r="27" spans="1:14" x14ac:dyDescent="0.25">
      <c r="A27" s="18"/>
      <c r="B27" s="51">
        <v>22</v>
      </c>
      <c r="C27" s="20" t="s">
        <v>265</v>
      </c>
      <c r="D27" s="21">
        <v>49.790689</v>
      </c>
      <c r="E27" s="22">
        <v>47.549540999999998</v>
      </c>
      <c r="F27" s="22">
        <f t="shared" si="0"/>
        <v>46.232114268019359</v>
      </c>
      <c r="G27" s="22">
        <v>8.2875414995469328</v>
      </c>
      <c r="H27" s="22">
        <v>37.944572768472426</v>
      </c>
      <c r="I27" s="23">
        <f t="shared" si="1"/>
        <v>0.17429277602378818</v>
      </c>
      <c r="J27" s="24">
        <f t="shared" si="2"/>
        <v>0.97229359728245035</v>
      </c>
      <c r="K27" s="5"/>
      <c r="L27" t="s">
        <v>245</v>
      </c>
      <c r="M27" s="6">
        <v>43.956696364781237</v>
      </c>
      <c r="N27" s="72">
        <v>0.92597627036505636</v>
      </c>
    </row>
    <row r="28" spans="1:14" x14ac:dyDescent="0.25">
      <c r="A28" s="18"/>
      <c r="B28" s="51">
        <v>23</v>
      </c>
      <c r="C28" s="20" t="s">
        <v>266</v>
      </c>
      <c r="D28" s="21">
        <v>9.0964930000000006</v>
      </c>
      <c r="E28" s="22">
        <v>9.7760269999999991</v>
      </c>
      <c r="F28" s="22">
        <f t="shared" si="0"/>
        <v>9.4325140896271478</v>
      </c>
      <c r="G28" s="22">
        <v>1.7300121435746405</v>
      </c>
      <c r="H28" s="22">
        <v>7.7025019460525073</v>
      </c>
      <c r="I28" s="23">
        <f t="shared" si="1"/>
        <v>0.17696474688282271</v>
      </c>
      <c r="J28" s="24">
        <f t="shared" si="2"/>
        <v>0.96486170605166588</v>
      </c>
      <c r="K28" s="5"/>
      <c r="L28" t="s">
        <v>258</v>
      </c>
      <c r="M28" s="6">
        <v>187.93719469131611</v>
      </c>
      <c r="N28" s="72">
        <v>0.92296911983928642</v>
      </c>
    </row>
    <row r="29" spans="1:14" x14ac:dyDescent="0.25">
      <c r="A29" s="18"/>
      <c r="B29" s="51">
        <v>24</v>
      </c>
      <c r="C29" s="20" t="s">
        <v>267</v>
      </c>
      <c r="D29" s="21">
        <v>11.666199000000001</v>
      </c>
      <c r="E29" s="22">
        <v>11.000499999999999</v>
      </c>
      <c r="F29" s="22">
        <f t="shared" si="0"/>
        <v>9.6939590661895636</v>
      </c>
      <c r="G29" s="22">
        <v>1.9644153967201419</v>
      </c>
      <c r="H29" s="22">
        <v>7.7295436694694217</v>
      </c>
      <c r="I29" s="23">
        <f t="shared" si="1"/>
        <v>0.17857510083361139</v>
      </c>
      <c r="J29" s="24">
        <f t="shared" si="2"/>
        <v>0.88122895015586244</v>
      </c>
      <c r="K29" s="5"/>
      <c r="L29" t="s">
        <v>254</v>
      </c>
      <c r="M29" s="6">
        <v>23.366422195678751</v>
      </c>
      <c r="N29" s="72">
        <v>0.90979201725383763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35.221496999999999</v>
      </c>
      <c r="E30" s="29">
        <v>24.847546000000001</v>
      </c>
      <c r="F30" s="29">
        <f t="shared" si="0"/>
        <v>23.097455718176207</v>
      </c>
      <c r="G30" s="29">
        <v>2.1291385861695744</v>
      </c>
      <c r="H30" s="29">
        <v>20.968317132006632</v>
      </c>
      <c r="I30" s="30">
        <f t="shared" si="1"/>
        <v>8.5688083087544109E-2</v>
      </c>
      <c r="J30" s="31">
        <f t="shared" si="2"/>
        <v>0.92956687626923828</v>
      </c>
      <c r="K30" s="5"/>
      <c r="L30" t="s">
        <v>267</v>
      </c>
      <c r="M30" s="6">
        <v>9.6939590661895636</v>
      </c>
      <c r="N30" s="72">
        <v>0.88122895015586244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115</v>
      </c>
      <c r="B1" s="53" t="s">
        <v>232</v>
      </c>
      <c r="C1" s="47" t="s">
        <v>2226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2228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1427.6091099999999</v>
      </c>
      <c r="E6" s="15">
        <v>1256.3277540000004</v>
      </c>
      <c r="F6" s="15">
        <v>1203.9417420309765</v>
      </c>
      <c r="G6" s="15">
        <v>213.33354200790836</v>
      </c>
      <c r="H6" s="15">
        <v>990.60820002306809</v>
      </c>
      <c r="I6" s="16">
        <v>0.16980723487854132</v>
      </c>
      <c r="J6" s="17">
        <v>0.95830227279288149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1427.4991100000004</v>
      </c>
      <c r="E7" s="36">
        <f ca="1">SUM(E8:OFFSET(E6,MATCH("GOBIERNOS REGIONALES",$A$8:$A$50,0),0))</f>
        <v>1256.0343769999995</v>
      </c>
      <c r="F7" s="36">
        <f ca="1">SUM(F8:OFFSET(F6,MATCH("GOBIERNOS REGIONALES",$A$8:$A$50,0),0))</f>
        <v>1203.7355886150617</v>
      </c>
      <c r="G7" s="36">
        <f ca="1">SUM(G8:OFFSET(G6,MATCH("GOBIERNOS REGIONALES",$A$8:$A$50,0),0))</f>
        <v>213.14002662249459</v>
      </c>
      <c r="H7" s="36">
        <f ca="1">SUM(H8:OFFSET(H6,MATCH("GOBIERNOS REGIONALES",$A$8:$A$50,0),0))</f>
        <v>990.59556199256713</v>
      </c>
      <c r="I7" s="37">
        <f ca="1">IFERROR(G7/E7,0)</f>
        <v>0.16969282889499662</v>
      </c>
      <c r="J7" s="38">
        <f ca="1">IFERROR(SUM(G7,H7)/E7,0)</f>
        <v>0.95836197691511293</v>
      </c>
      <c r="K7" s="5"/>
    </row>
    <row r="8" spans="1:11" ht="25.5" x14ac:dyDescent="0.25">
      <c r="A8" s="18"/>
      <c r="B8" s="19">
        <v>40</v>
      </c>
      <c r="C8" s="20" t="s">
        <v>125</v>
      </c>
      <c r="D8" s="21">
        <v>1427.4991100000004</v>
      </c>
      <c r="E8" s="22">
        <v>1256.0343769999995</v>
      </c>
      <c r="F8" s="22">
        <f t="shared" ref="F8:F10" si="0">SUM(G8,H8)</f>
        <v>1203.7355886150617</v>
      </c>
      <c r="G8" s="22">
        <v>213.14002662249459</v>
      </c>
      <c r="H8" s="22">
        <v>990.59556199256713</v>
      </c>
      <c r="I8" s="23">
        <f t="shared" ref="I8:I10" si="1">IFERROR(G8/E8,0)</f>
        <v>0.16969282889499662</v>
      </c>
      <c r="J8" s="24">
        <f t="shared" ref="J8:J10" si="2">IFERROR(SUM(G8,H8)/E8,0)</f>
        <v>0.95836197691511293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5"/>
    </row>
    <row r="10" spans="1:11" ht="15.75" thickBot="1" x14ac:dyDescent="0.3">
      <c r="A10" s="39" t="s">
        <v>231</v>
      </c>
      <c r="B10" s="40"/>
      <c r="C10" s="41"/>
      <c r="D10" s="42">
        <v>0.11</v>
      </c>
      <c r="E10" s="43">
        <v>0.293377</v>
      </c>
      <c r="F10" s="43">
        <f t="shared" si="0"/>
        <v>0.20615341591474134</v>
      </c>
      <c r="G10" s="43">
        <v>0.19351538541377522</v>
      </c>
      <c r="H10" s="43">
        <v>1.2638030500966124E-2</v>
      </c>
      <c r="I10" s="44">
        <f t="shared" si="1"/>
        <v>0.65961334874163691</v>
      </c>
      <c r="J10" s="45">
        <f t="shared" si="2"/>
        <v>0.70269113091599322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115</v>
      </c>
      <c r="B1" s="47" t="s">
        <v>232</v>
      </c>
      <c r="C1" s="47" t="s">
        <v>2226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2229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1427.6091099999999</v>
      </c>
      <c r="G6" s="15">
        <v>1256.3277540000004</v>
      </c>
      <c r="H6" s="15">
        <v>1203.9417420309765</v>
      </c>
      <c r="I6" s="15">
        <v>213.33354200790836</v>
      </c>
      <c r="J6" s="15">
        <v>990.60820002306809</v>
      </c>
      <c r="K6" s="16">
        <v>0.16980723487854132</v>
      </c>
      <c r="L6" s="17">
        <v>0.95830227279288149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1427.6091099999999</v>
      </c>
      <c r="G7" s="36">
        <f ca="1">SUM(G8:OFFSET(G6,MATCH("PROYECTOS",$A$8:$A$50,0),0))</f>
        <v>1256.3194270000001</v>
      </c>
      <c r="H7" s="36">
        <f ca="1">SUM(H8:OFFSET(H6,MATCH("PROYECTOS",$A$8:$A$50,0),0))</f>
        <v>1203.9334156409168</v>
      </c>
      <c r="I7" s="36">
        <f ca="1">SUM(I8:OFFSET(I6,MATCH("PROYECTOS",$A$8:$A$50,0),0))</f>
        <v>213.32647601789995</v>
      </c>
      <c r="J7" s="36">
        <f ca="1">SUM(J8:OFFSET(J6,MATCH("PROYECTOS",$A$8:$A$50,0),0))</f>
        <v>990.60693962301684</v>
      </c>
      <c r="K7" s="37">
        <f ca="1">IFERROR(I7/G7,0)</f>
        <v>0.16980273601858417</v>
      </c>
      <c r="L7" s="38">
        <f ca="1">IFERROR(SUM(I7,J7)/G7,0)</f>
        <v>0.95830199690203199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432.193603</v>
      </c>
      <c r="G8" s="22">
        <v>77.990070000000003</v>
      </c>
      <c r="H8" s="22">
        <f t="shared" ref="H8:H10" si="0">SUM(I8,J8)</f>
        <v>71.443088737144535</v>
      </c>
      <c r="I8" s="22">
        <v>31.339792292422317</v>
      </c>
      <c r="J8" s="22">
        <v>40.103296444722218</v>
      </c>
      <c r="K8" s="23">
        <f t="shared" ref="K8:K11" si="1">IFERROR(I8/G8,0)</f>
        <v>0.40184336662888387</v>
      </c>
      <c r="L8" s="24">
        <f t="shared" ref="L8:L11" si="2">IFERROR(SUM(I8,J8)/G8,0)</f>
        <v>0.91605365576854247</v>
      </c>
      <c r="M8" s="61"/>
      <c r="N8" s="22"/>
      <c r="O8" s="24" t="str">
        <f>IFERROR(N8/M8,".")</f>
        <v>.</v>
      </c>
    </row>
    <row r="9" spans="1:15" ht="63.75" x14ac:dyDescent="0.25">
      <c r="A9" s="18"/>
      <c r="B9" s="20">
        <v>3000556</v>
      </c>
      <c r="C9" s="20" t="s">
        <v>2230</v>
      </c>
      <c r="D9" s="60">
        <v>404</v>
      </c>
      <c r="E9" s="20" t="s">
        <v>2232</v>
      </c>
      <c r="F9" s="21">
        <v>159.09828199999993</v>
      </c>
      <c r="G9" s="22">
        <v>201.39632899999987</v>
      </c>
      <c r="H9" s="22">
        <f t="shared" si="0"/>
        <v>180.44286440135511</v>
      </c>
      <c r="I9" s="22">
        <v>11.586936505202175</v>
      </c>
      <c r="J9" s="22">
        <v>168.85592789615293</v>
      </c>
      <c r="K9" s="23">
        <f t="shared" si="1"/>
        <v>5.7533007491919988E-2</v>
      </c>
      <c r="L9" s="24">
        <f t="shared" si="2"/>
        <v>0.89595905395750897</v>
      </c>
      <c r="M9" s="61"/>
      <c r="N9" s="22"/>
      <c r="O9" s="24" t="str">
        <f t="shared" ref="O9:O10" si="3">IFERROR(N9/M9,".")</f>
        <v>.</v>
      </c>
    </row>
    <row r="10" spans="1:15" ht="63.75" x14ac:dyDescent="0.25">
      <c r="A10" s="18"/>
      <c r="B10" s="20">
        <v>3000557</v>
      </c>
      <c r="C10" s="20" t="s">
        <v>2231</v>
      </c>
      <c r="D10" s="60">
        <v>404</v>
      </c>
      <c r="E10" s="20" t="s">
        <v>2232</v>
      </c>
      <c r="F10" s="21">
        <v>836.31722500000012</v>
      </c>
      <c r="G10" s="22">
        <v>976.93302800000026</v>
      </c>
      <c r="H10" s="22">
        <f t="shared" si="0"/>
        <v>952.04746250241715</v>
      </c>
      <c r="I10" s="22">
        <v>170.39974722027546</v>
      </c>
      <c r="J10" s="22">
        <v>781.64771528214169</v>
      </c>
      <c r="K10" s="23">
        <f t="shared" si="1"/>
        <v>0.17442316140045111</v>
      </c>
      <c r="L10" s="24">
        <f t="shared" si="2"/>
        <v>0.97452684597169426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8.3270000002357847E-3</v>
      </c>
      <c r="H11" s="43">
        <f t="shared" ca="1" si="4"/>
        <v>8.3263900596648455E-3</v>
      </c>
      <c r="I11" s="43">
        <f t="shared" ca="1" si="4"/>
        <v>7.0659900084137917E-3</v>
      </c>
      <c r="J11" s="43">
        <f t="shared" ca="1" si="4"/>
        <v>1.2604000512510538E-3</v>
      </c>
      <c r="K11" s="44">
        <f t="shared" ca="1" si="1"/>
        <v>0.8485637094047932</v>
      </c>
      <c r="L11" s="45">
        <f t="shared" ca="1" si="2"/>
        <v>0.9999267514626009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2249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115</v>
      </c>
      <c r="B1" s="47" t="s">
        <v>232</v>
      </c>
      <c r="C1" s="47" t="s">
        <v>2226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2233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1427.6091099999999</v>
      </c>
      <c r="I6" s="15">
        <v>1256.3277540000004</v>
      </c>
      <c r="J6" s="15">
        <v>1203.9417420309765</v>
      </c>
      <c r="K6" s="15">
        <v>213.33354200790836</v>
      </c>
      <c r="L6" s="15">
        <v>990.60820002306809</v>
      </c>
      <c r="M6" s="16">
        <v>0.16980723487854132</v>
      </c>
      <c r="N6" s="17">
        <v>0.95830227279288149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SUM(H8:OFFSET(H6,MATCH("PROYECTOS",$A$8:$A$20,0),0))</f>
        <v>1427.6091100000003</v>
      </c>
      <c r="I7" s="35">
        <f ca="1">SUM(I8:OFFSET(I6,MATCH("PROYECTOS",$A$8:$A$20,0),0))</f>
        <v>1256.3194269999999</v>
      </c>
      <c r="J7" s="35">
        <f ca="1">SUM(J8:OFFSET(J6,MATCH("PROYECTOS",$A$8:$A$20,0),0))</f>
        <v>1203.9334156409168</v>
      </c>
      <c r="K7" s="35">
        <f ca="1">SUM(K8:OFFSET(K6,MATCH("PROYECTOS",$A$8:$A$20,0),0))</f>
        <v>213.32647601789995</v>
      </c>
      <c r="L7" s="35">
        <f ca="1">SUM(L8:OFFSET(L6,MATCH("PROYECTOS",$A$8:$A$20,0),0))</f>
        <v>990.60693962301684</v>
      </c>
      <c r="M7" s="37">
        <f ca="1">IFERROR(K7/I7,0)</f>
        <v>0.1698027360185842</v>
      </c>
      <c r="N7" s="38">
        <f ca="1">IFERROR(SUM(K7,L7)/I7,0)</f>
        <v>0.95830199690203222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89.818967000000015</v>
      </c>
      <c r="I8" s="22">
        <v>64.953223000000008</v>
      </c>
      <c r="J8" s="22">
        <f t="shared" ref="J8:J19" si="0">SUM(K8,L8)</f>
        <v>59.990734099221299</v>
      </c>
      <c r="K8" s="22">
        <v>25.056969353085151</v>
      </c>
      <c r="L8" s="22">
        <v>34.933764746136148</v>
      </c>
      <c r="M8" s="23">
        <f t="shared" ref="M8:M20" si="1">IFERROR(K8/I8,0)</f>
        <v>0.38576945370494004</v>
      </c>
      <c r="N8" s="24">
        <f t="shared" ref="N8:N20" si="2">IFERROR(SUM(K8,L8)/I8,0)</f>
        <v>0.92359903525066478</v>
      </c>
      <c r="O8" s="61">
        <v>727</v>
      </c>
      <c r="P8" s="22">
        <v>779</v>
      </c>
      <c r="Q8" s="24">
        <f>IFERROR(P8/O8,".")</f>
        <v>1.0715268225584593</v>
      </c>
    </row>
    <row r="9" spans="1:17" ht="38.25" x14ac:dyDescent="0.25">
      <c r="A9" s="18"/>
      <c r="B9" s="65">
        <v>5004243</v>
      </c>
      <c r="C9" s="20" t="s">
        <v>2234</v>
      </c>
      <c r="D9" s="20">
        <v>3000001</v>
      </c>
      <c r="E9" s="20" t="s">
        <v>275</v>
      </c>
      <c r="F9" s="60">
        <v>287</v>
      </c>
      <c r="G9" s="20" t="s">
        <v>2245</v>
      </c>
      <c r="H9" s="21">
        <v>3.6266700000000003</v>
      </c>
      <c r="I9" s="22">
        <v>1.6916090000000001</v>
      </c>
      <c r="J9" s="22">
        <f t="shared" si="0"/>
        <v>1.5610809924864952</v>
      </c>
      <c r="K9" s="22">
        <v>0.10747105079917674</v>
      </c>
      <c r="L9" s="22">
        <v>1.4536099416873185</v>
      </c>
      <c r="M9" s="23">
        <f t="shared" si="1"/>
        <v>6.3531850917781074E-2</v>
      </c>
      <c r="N9" s="24">
        <f t="shared" si="2"/>
        <v>0.92283795634008514</v>
      </c>
      <c r="O9" s="61">
        <v>139</v>
      </c>
      <c r="P9" s="22">
        <v>125</v>
      </c>
      <c r="Q9" s="24">
        <f t="shared" ref="Q9:Q19" si="3">IFERROR(P9/O9,".")</f>
        <v>0.89928057553956831</v>
      </c>
    </row>
    <row r="10" spans="1:17" ht="25.5" x14ac:dyDescent="0.25">
      <c r="A10" s="18"/>
      <c r="B10" s="65">
        <v>5004244</v>
      </c>
      <c r="C10" s="20" t="s">
        <v>2235</v>
      </c>
      <c r="D10" s="20">
        <v>3000001</v>
      </c>
      <c r="E10" s="20" t="s">
        <v>275</v>
      </c>
      <c r="F10" s="60">
        <v>101</v>
      </c>
      <c r="G10" s="20" t="s">
        <v>1457</v>
      </c>
      <c r="H10" s="21">
        <v>338.74796600000002</v>
      </c>
      <c r="I10" s="22">
        <v>11.345237999999998</v>
      </c>
      <c r="J10" s="22">
        <f t="shared" si="0"/>
        <v>9.8912736454367405</v>
      </c>
      <c r="K10" s="22">
        <v>6.175351888537989</v>
      </c>
      <c r="L10" s="22">
        <v>3.7159217568987515</v>
      </c>
      <c r="M10" s="23">
        <f t="shared" si="1"/>
        <v>0.54431223818645236</v>
      </c>
      <c r="N10" s="24">
        <f t="shared" si="2"/>
        <v>0.87184364448209384</v>
      </c>
      <c r="O10" s="61">
        <v>47</v>
      </c>
      <c r="P10" s="22">
        <v>43</v>
      </c>
      <c r="Q10" s="24">
        <f t="shared" si="3"/>
        <v>0.91489361702127658</v>
      </c>
    </row>
    <row r="11" spans="1:17" ht="63.75" x14ac:dyDescent="0.25">
      <c r="A11" s="18"/>
      <c r="B11" s="65">
        <v>5004234</v>
      </c>
      <c r="C11" s="20" t="s">
        <v>2236</v>
      </c>
      <c r="D11" s="20">
        <v>3000556</v>
      </c>
      <c r="E11" s="20" t="s">
        <v>2230</v>
      </c>
      <c r="F11" s="60">
        <v>524</v>
      </c>
      <c r="G11" s="20" t="s">
        <v>652</v>
      </c>
      <c r="H11" s="21">
        <v>2.0289999999999999E-2</v>
      </c>
      <c r="I11" s="22">
        <v>7.6069999999999992E-3</v>
      </c>
      <c r="J11" s="22">
        <f t="shared" si="0"/>
        <v>6.199070068760193E-3</v>
      </c>
      <c r="K11" s="22">
        <v>0</v>
      </c>
      <c r="L11" s="22">
        <v>6.199070068760193E-3</v>
      </c>
      <c r="M11" s="23">
        <f t="shared" si="1"/>
        <v>0</v>
      </c>
      <c r="N11" s="24">
        <f t="shared" si="2"/>
        <v>0.81491653329304503</v>
      </c>
      <c r="O11" s="61">
        <v>4370</v>
      </c>
      <c r="P11" s="22">
        <v>4143</v>
      </c>
      <c r="Q11" s="24">
        <f t="shared" si="3"/>
        <v>0.9480549199084668</v>
      </c>
    </row>
    <row r="12" spans="1:17" ht="63.75" x14ac:dyDescent="0.25">
      <c r="A12" s="18"/>
      <c r="B12" s="65">
        <v>5004235</v>
      </c>
      <c r="C12" s="20" t="s">
        <v>2237</v>
      </c>
      <c r="D12" s="20">
        <v>3000556</v>
      </c>
      <c r="E12" s="20" t="s">
        <v>2230</v>
      </c>
      <c r="F12" s="60">
        <v>524</v>
      </c>
      <c r="G12" s="20" t="s">
        <v>652</v>
      </c>
      <c r="H12" s="21">
        <v>4.1666470000000002</v>
      </c>
      <c r="I12" s="22">
        <v>0.52511399999999997</v>
      </c>
      <c r="J12" s="22">
        <f t="shared" si="0"/>
        <v>0.3414102180977352</v>
      </c>
      <c r="K12" s="22">
        <v>7.9242002451792359E-2</v>
      </c>
      <c r="L12" s="22">
        <v>0.26216821564594284</v>
      </c>
      <c r="M12" s="23">
        <f t="shared" si="1"/>
        <v>0.15090437971905599</v>
      </c>
      <c r="N12" s="24">
        <f t="shared" si="2"/>
        <v>0.65016399886069542</v>
      </c>
      <c r="O12" s="61">
        <v>4482</v>
      </c>
      <c r="P12" s="22">
        <v>4474</v>
      </c>
      <c r="Q12" s="24">
        <f t="shared" si="3"/>
        <v>0.99821508255243196</v>
      </c>
    </row>
    <row r="13" spans="1:17" ht="63.75" x14ac:dyDescent="0.25">
      <c r="A13" s="18"/>
      <c r="B13" s="65">
        <v>5004236</v>
      </c>
      <c r="C13" s="20" t="s">
        <v>2238</v>
      </c>
      <c r="D13" s="20">
        <v>3000556</v>
      </c>
      <c r="E13" s="20" t="s">
        <v>2230</v>
      </c>
      <c r="F13" s="60">
        <v>101</v>
      </c>
      <c r="G13" s="20" t="s">
        <v>1457</v>
      </c>
      <c r="H13" s="21">
        <v>136.42212999999998</v>
      </c>
      <c r="I13" s="22">
        <v>185.7561</v>
      </c>
      <c r="J13" s="22">
        <f t="shared" si="0"/>
        <v>166.60875150933862</v>
      </c>
      <c r="K13" s="22">
        <v>5.2071512676775455</v>
      </c>
      <c r="L13" s="22">
        <v>161.40160024166107</v>
      </c>
      <c r="M13" s="23">
        <f t="shared" si="1"/>
        <v>2.803219526937498E-2</v>
      </c>
      <c r="N13" s="24">
        <f t="shared" si="2"/>
        <v>0.89692210112797699</v>
      </c>
      <c r="O13" s="61">
        <v>94479054</v>
      </c>
      <c r="P13" s="22">
        <v>86694874</v>
      </c>
      <c r="Q13" s="24">
        <f t="shared" si="3"/>
        <v>0.91760946293979617</v>
      </c>
    </row>
    <row r="14" spans="1:17" ht="63.75" x14ac:dyDescent="0.25">
      <c r="A14" s="18"/>
      <c r="B14" s="65">
        <v>5004237</v>
      </c>
      <c r="C14" s="20" t="s">
        <v>2239</v>
      </c>
      <c r="D14" s="20">
        <v>3000556</v>
      </c>
      <c r="E14" s="20" t="s">
        <v>2230</v>
      </c>
      <c r="F14" s="60">
        <v>303</v>
      </c>
      <c r="G14" s="20" t="s">
        <v>2246</v>
      </c>
      <c r="H14" s="21">
        <v>18.489215000000002</v>
      </c>
      <c r="I14" s="22">
        <v>15.107508000000001</v>
      </c>
      <c r="J14" s="22">
        <f t="shared" si="0"/>
        <v>13.486503603849997</v>
      </c>
      <c r="K14" s="22">
        <v>6.300543235072837</v>
      </c>
      <c r="L14" s="22">
        <v>7.1859603687771596</v>
      </c>
      <c r="M14" s="23">
        <f t="shared" si="1"/>
        <v>0.41704715530005587</v>
      </c>
      <c r="N14" s="24">
        <f t="shared" si="2"/>
        <v>0.89270206600916546</v>
      </c>
      <c r="O14" s="61">
        <v>39167</v>
      </c>
      <c r="P14" s="22">
        <v>28731</v>
      </c>
      <c r="Q14" s="24">
        <f t="shared" si="3"/>
        <v>0.73355120381954197</v>
      </c>
    </row>
    <row r="15" spans="1:17" ht="63.75" x14ac:dyDescent="0.25">
      <c r="A15" s="18"/>
      <c r="B15" s="65">
        <v>5004238</v>
      </c>
      <c r="C15" s="20" t="s">
        <v>2240</v>
      </c>
      <c r="D15" s="20">
        <v>3000557</v>
      </c>
      <c r="E15" s="20" t="s">
        <v>2231</v>
      </c>
      <c r="F15" s="60">
        <v>524</v>
      </c>
      <c r="G15" s="20" t="s">
        <v>652</v>
      </c>
      <c r="H15" s="21">
        <v>7.6677000000000009E-2</v>
      </c>
      <c r="I15" s="22">
        <v>6.0343000000000008E-2</v>
      </c>
      <c r="J15" s="22">
        <f t="shared" si="0"/>
        <v>4.132474004290998E-2</v>
      </c>
      <c r="K15" s="22">
        <v>0</v>
      </c>
      <c r="L15" s="22">
        <v>4.132474004290998E-2</v>
      </c>
      <c r="M15" s="23">
        <f t="shared" si="1"/>
        <v>0</v>
      </c>
      <c r="N15" s="24">
        <f t="shared" si="2"/>
        <v>0.68483071844140952</v>
      </c>
      <c r="O15" s="61">
        <v>57500</v>
      </c>
      <c r="P15" s="22">
        <v>57350</v>
      </c>
      <c r="Q15" s="24">
        <f t="shared" si="3"/>
        <v>0.99739130434782608</v>
      </c>
    </row>
    <row r="16" spans="1:17" ht="63.75" x14ac:dyDescent="0.25">
      <c r="A16" s="18"/>
      <c r="B16" s="65">
        <v>5004239</v>
      </c>
      <c r="C16" s="20" t="s">
        <v>2241</v>
      </c>
      <c r="D16" s="20">
        <v>3000557</v>
      </c>
      <c r="E16" s="20" t="s">
        <v>2231</v>
      </c>
      <c r="F16" s="60">
        <v>524</v>
      </c>
      <c r="G16" s="20" t="s">
        <v>652</v>
      </c>
      <c r="H16" s="21">
        <v>19.209570000000003</v>
      </c>
      <c r="I16" s="22">
        <v>2.7016309999999999</v>
      </c>
      <c r="J16" s="22">
        <f t="shared" si="0"/>
        <v>2.3943704867351698</v>
      </c>
      <c r="K16" s="22">
        <v>1.8977588672423735</v>
      </c>
      <c r="L16" s="22">
        <v>0.49661161949279631</v>
      </c>
      <c r="M16" s="23">
        <f t="shared" si="1"/>
        <v>0.70244932310977093</v>
      </c>
      <c r="N16" s="24">
        <f t="shared" si="2"/>
        <v>0.8862685121451338</v>
      </c>
      <c r="O16" s="61">
        <v>57500</v>
      </c>
      <c r="P16" s="22">
        <v>56345</v>
      </c>
      <c r="Q16" s="24">
        <f t="shared" si="3"/>
        <v>0.97991304347826091</v>
      </c>
    </row>
    <row r="17" spans="1:17" ht="63.75" x14ac:dyDescent="0.25">
      <c r="A17" s="18"/>
      <c r="B17" s="65">
        <v>5004240</v>
      </c>
      <c r="C17" s="20" t="s">
        <v>2242</v>
      </c>
      <c r="D17" s="20">
        <v>3000557</v>
      </c>
      <c r="E17" s="20" t="s">
        <v>2231</v>
      </c>
      <c r="F17" s="60">
        <v>101</v>
      </c>
      <c r="G17" s="20" t="s">
        <v>1457</v>
      </c>
      <c r="H17" s="21">
        <v>697.52119300000004</v>
      </c>
      <c r="I17" s="22">
        <v>878.27032900000006</v>
      </c>
      <c r="J17" s="22">
        <f t="shared" si="0"/>
        <v>862.41597855091095</v>
      </c>
      <c r="K17" s="22">
        <v>143.86169588565826</v>
      </c>
      <c r="L17" s="22">
        <v>718.55428266525269</v>
      </c>
      <c r="M17" s="23">
        <f t="shared" si="1"/>
        <v>0.16380115681405225</v>
      </c>
      <c r="N17" s="24">
        <f t="shared" si="2"/>
        <v>0.98194821124477594</v>
      </c>
      <c r="O17" s="61">
        <v>584432200</v>
      </c>
      <c r="P17" s="22">
        <v>558682795</v>
      </c>
      <c r="Q17" s="24">
        <f t="shared" si="3"/>
        <v>0.95594115964178561</v>
      </c>
    </row>
    <row r="18" spans="1:17" ht="63.75" x14ac:dyDescent="0.25">
      <c r="A18" s="18"/>
      <c r="B18" s="65">
        <v>5004241</v>
      </c>
      <c r="C18" s="20" t="s">
        <v>2243</v>
      </c>
      <c r="D18" s="20">
        <v>3000557</v>
      </c>
      <c r="E18" s="20" t="s">
        <v>2231</v>
      </c>
      <c r="F18" s="60">
        <v>303</v>
      </c>
      <c r="G18" s="20" t="s">
        <v>2246</v>
      </c>
      <c r="H18" s="21">
        <v>67.802966999999981</v>
      </c>
      <c r="I18" s="22">
        <v>51.989003000000011</v>
      </c>
      <c r="J18" s="22">
        <f t="shared" si="0"/>
        <v>43.67258868621866</v>
      </c>
      <c r="K18" s="22">
        <v>18.585478568711551</v>
      </c>
      <c r="L18" s="22">
        <v>25.087110117507109</v>
      </c>
      <c r="M18" s="23">
        <f t="shared" si="1"/>
        <v>0.35748865137328267</v>
      </c>
      <c r="N18" s="24">
        <f t="shared" si="2"/>
        <v>0.84003512600960339</v>
      </c>
      <c r="O18" s="61">
        <v>142144</v>
      </c>
      <c r="P18" s="22">
        <v>171387</v>
      </c>
      <c r="Q18" s="24">
        <f t="shared" si="3"/>
        <v>1.2057279941467807</v>
      </c>
    </row>
    <row r="19" spans="1:17" ht="63.75" x14ac:dyDescent="0.25">
      <c r="A19" s="18"/>
      <c r="B19" s="65">
        <v>5004242</v>
      </c>
      <c r="C19" s="20" t="s">
        <v>2244</v>
      </c>
      <c r="D19" s="20">
        <v>3000557</v>
      </c>
      <c r="E19" s="20" t="s">
        <v>2231</v>
      </c>
      <c r="F19" s="60">
        <v>588</v>
      </c>
      <c r="G19" s="20" t="s">
        <v>2247</v>
      </c>
      <c r="H19" s="21">
        <v>51.706818000000005</v>
      </c>
      <c r="I19" s="22">
        <v>43.911722000000019</v>
      </c>
      <c r="J19" s="22">
        <f t="shared" si="0"/>
        <v>43.523200038509458</v>
      </c>
      <c r="K19" s="22">
        <v>6.0548138986632694</v>
      </c>
      <c r="L19" s="22">
        <v>37.468386139846189</v>
      </c>
      <c r="M19" s="23">
        <f t="shared" si="1"/>
        <v>0.13788605007709029</v>
      </c>
      <c r="N19" s="24">
        <f t="shared" si="2"/>
        <v>0.99115220392653791</v>
      </c>
      <c r="O19" s="61">
        <v>39801</v>
      </c>
      <c r="P19" s="22">
        <v>39163</v>
      </c>
      <c r="Q19" s="24">
        <f t="shared" si="3"/>
        <v>0.98397025200371846</v>
      </c>
    </row>
    <row r="20" spans="1:17" ht="15.75" thickBot="1" x14ac:dyDescent="0.3">
      <c r="A20" s="39" t="s">
        <v>306</v>
      </c>
      <c r="B20" s="41"/>
      <c r="C20" s="41"/>
      <c r="D20" s="64"/>
      <c r="E20" s="41"/>
      <c r="F20" s="58"/>
      <c r="G20" s="41"/>
      <c r="H20" s="42">
        <f ca="1">OFFSET(H20,-MATCH("PROYECTOS",$A$8:$A$20,0)-1,0)-(OFFSET(H20,-MATCH("PROYECTOS",$A$8:$A$20,0),0))</f>
        <v>0</v>
      </c>
      <c r="I20" s="42">
        <f t="shared" ref="I20:L20" ca="1" si="4">OFFSET(I20,-MATCH("PROYECTOS",$A$8:$A$20,0)-1,0)-(OFFSET(I20,-MATCH("PROYECTOS",$A$8:$A$20,0),0))</f>
        <v>8.3270000004631584E-3</v>
      </c>
      <c r="J20" s="42">
        <f t="shared" ca="1" si="4"/>
        <v>8.3263900596648455E-3</v>
      </c>
      <c r="K20" s="42">
        <f t="shared" ca="1" si="4"/>
        <v>7.0659900084137917E-3</v>
      </c>
      <c r="L20" s="42">
        <f t="shared" ca="1" si="4"/>
        <v>1.2604000512510538E-3</v>
      </c>
      <c r="M20" s="44">
        <f t="shared" ca="1" si="1"/>
        <v>0.84856370938162273</v>
      </c>
      <c r="N20" s="45">
        <f t="shared" ca="1" si="2"/>
        <v>0.9999267514352973</v>
      </c>
      <c r="O20" s="59"/>
      <c r="P20" s="43"/>
      <c r="Q20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116</v>
      </c>
      <c r="B1" s="48" t="s">
        <v>232</v>
      </c>
      <c r="C1" s="47" t="s">
        <v>2250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2251</v>
      </c>
      <c r="L2" s="1" t="s">
        <v>2272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52.864781000000001</v>
      </c>
      <c r="E6" s="15">
        <f ca="1">SUM(E7:OFFSET(E7,50,0))</f>
        <v>61.635437999999994</v>
      </c>
      <c r="F6" s="15">
        <f ca="1">SUM(F7:OFFSET(F7,50,0))</f>
        <v>56.698494319724091</v>
      </c>
      <c r="G6" s="15">
        <f ca="1">SUM(G7:OFFSET(G7,50,0))</f>
        <v>18.343939278074515</v>
      </c>
      <c r="H6" s="15">
        <f ca="1">SUM(H7:OFFSET(H7,50,0))</f>
        <v>38.354555041649576</v>
      </c>
      <c r="I6" s="16">
        <f ca="1">IFERROR(G6/E6,0)</f>
        <v>0.29762000357772289</v>
      </c>
      <c r="J6" s="17">
        <f ca="1">IFERROR(SUM(G6,H6)/E6,0)</f>
        <v>0.91990089077851767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0.31700500000000004</v>
      </c>
      <c r="F7" s="22">
        <f t="shared" ref="F7:F30" si="0">SUM(G7,H7)</f>
        <v>0.29352362981621993</v>
      </c>
      <c r="G7" s="22">
        <v>6.5427848479885142E-2</v>
      </c>
      <c r="H7" s="22">
        <v>0.22809578133633476</v>
      </c>
      <c r="I7" s="23">
        <f t="shared" ref="I7:I30" si="1">IFERROR(G7/E7,0)</f>
        <v>0.2063937429374462</v>
      </c>
      <c r="J7" s="24">
        <f t="shared" ref="J7:J30" si="2">IFERROR(SUM(G7,H7)/E7,0)</f>
        <v>0.9259274453595997</v>
      </c>
      <c r="K7" s="5"/>
      <c r="L7" t="s">
        <v>255</v>
      </c>
      <c r="M7" s="6">
        <v>0.91115079329756554</v>
      </c>
      <c r="N7" s="72">
        <v>0.9908788905924123</v>
      </c>
    </row>
    <row r="8" spans="1:14" x14ac:dyDescent="0.25">
      <c r="A8" s="18"/>
      <c r="B8" s="51">
        <v>2</v>
      </c>
      <c r="C8" s="20" t="s">
        <v>245</v>
      </c>
      <c r="D8" s="21">
        <v>1.6870119999999997</v>
      </c>
      <c r="E8" s="22">
        <v>3.2404359999999999</v>
      </c>
      <c r="F8" s="22">
        <f t="shared" si="0"/>
        <v>3.0127650940121384</v>
      </c>
      <c r="G8" s="22">
        <v>0.94094208747992525</v>
      </c>
      <c r="H8" s="22">
        <v>2.0718230065322132</v>
      </c>
      <c r="I8" s="23">
        <f t="shared" si="1"/>
        <v>0.29037514935642156</v>
      </c>
      <c r="J8" s="24">
        <f t="shared" si="2"/>
        <v>0.9297406565079942</v>
      </c>
      <c r="K8" s="5"/>
      <c r="L8" t="s">
        <v>262</v>
      </c>
      <c r="M8" s="6">
        <v>0.47505853826078237</v>
      </c>
      <c r="N8" s="72">
        <v>0.9684221928100607</v>
      </c>
    </row>
    <row r="9" spans="1:14" x14ac:dyDescent="0.25">
      <c r="A9" s="18"/>
      <c r="B9" s="51">
        <v>3</v>
      </c>
      <c r="C9" s="20" t="s">
        <v>246</v>
      </c>
      <c r="D9" s="21">
        <v>0</v>
      </c>
      <c r="E9" s="22">
        <v>0.45087699999999997</v>
      </c>
      <c r="F9" s="22">
        <f t="shared" si="0"/>
        <v>0.4004163733261521</v>
      </c>
      <c r="G9" s="22">
        <v>0.11553740181989269</v>
      </c>
      <c r="H9" s="22">
        <v>0.2848789715062594</v>
      </c>
      <c r="I9" s="23">
        <f t="shared" si="1"/>
        <v>0.25625037830692782</v>
      </c>
      <c r="J9" s="24">
        <f t="shared" si="2"/>
        <v>0.88808338710147583</v>
      </c>
      <c r="K9" s="5"/>
      <c r="L9" t="s">
        <v>265</v>
      </c>
      <c r="M9" s="6">
        <v>0.88573492470095516</v>
      </c>
      <c r="N9" s="72">
        <v>0.95240314483973676</v>
      </c>
    </row>
    <row r="10" spans="1:14" x14ac:dyDescent="0.25">
      <c r="A10" s="18"/>
      <c r="B10" s="51">
        <v>4</v>
      </c>
      <c r="C10" s="20" t="s">
        <v>247</v>
      </c>
      <c r="D10" s="21">
        <v>2.7260489999999993</v>
      </c>
      <c r="E10" s="22">
        <v>3.8435739999999998</v>
      </c>
      <c r="F10" s="22">
        <f t="shared" si="0"/>
        <v>3.4470858641475388</v>
      </c>
      <c r="G10" s="22">
        <v>0.68413888554641744</v>
      </c>
      <c r="H10" s="22">
        <v>2.7629469786011214</v>
      </c>
      <c r="I10" s="23">
        <f t="shared" si="1"/>
        <v>0.17799550250532903</v>
      </c>
      <c r="J10" s="24">
        <f t="shared" si="2"/>
        <v>0.89684389168714818</v>
      </c>
      <c r="K10" s="5"/>
      <c r="L10" t="s">
        <v>258</v>
      </c>
      <c r="M10" s="6">
        <v>28.905763240005797</v>
      </c>
      <c r="N10" s="72">
        <v>0.95234861450380237</v>
      </c>
    </row>
    <row r="11" spans="1:14" x14ac:dyDescent="0.25">
      <c r="A11" s="18"/>
      <c r="B11" s="51">
        <v>5</v>
      </c>
      <c r="C11" s="20" t="s">
        <v>248</v>
      </c>
      <c r="D11" s="21">
        <v>1.4459850000000001</v>
      </c>
      <c r="E11" s="22">
        <v>1.120444</v>
      </c>
      <c r="F11" s="22">
        <f t="shared" si="0"/>
        <v>1.0465054073811189</v>
      </c>
      <c r="G11" s="22">
        <v>0.20173394513039966</v>
      </c>
      <c r="H11" s="22">
        <v>0.8447714622507192</v>
      </c>
      <c r="I11" s="23">
        <f t="shared" si="1"/>
        <v>0.18004821760873338</v>
      </c>
      <c r="J11" s="24">
        <f t="shared" si="2"/>
        <v>0.93400955994330714</v>
      </c>
      <c r="K11" s="5"/>
      <c r="L11" t="s">
        <v>253</v>
      </c>
      <c r="M11" s="6">
        <v>0.41574322639280581</v>
      </c>
      <c r="N11" s="72">
        <v>0.94342581226213917</v>
      </c>
    </row>
    <row r="12" spans="1:14" x14ac:dyDescent="0.25">
      <c r="A12" s="18"/>
      <c r="B12" s="51">
        <v>6</v>
      </c>
      <c r="C12" s="20" t="s">
        <v>249</v>
      </c>
      <c r="D12" s="21">
        <v>0.69258399999999987</v>
      </c>
      <c r="E12" s="22">
        <v>2.0420930000000004</v>
      </c>
      <c r="F12" s="22">
        <f t="shared" si="0"/>
        <v>1.4933129490980819</v>
      </c>
      <c r="G12" s="22">
        <v>0.25713997458825461</v>
      </c>
      <c r="H12" s="22">
        <v>1.2361729745098273</v>
      </c>
      <c r="I12" s="23">
        <f t="shared" si="1"/>
        <v>0.12591981588901904</v>
      </c>
      <c r="J12" s="24">
        <f t="shared" si="2"/>
        <v>0.73126588705709372</v>
      </c>
      <c r="K12" s="5"/>
      <c r="L12" t="s">
        <v>259</v>
      </c>
      <c r="M12" s="6">
        <v>1.4192943389862194</v>
      </c>
      <c r="N12" s="72">
        <v>0.93438682240471416</v>
      </c>
    </row>
    <row r="13" spans="1:14" x14ac:dyDescent="0.25">
      <c r="A13" s="18"/>
      <c r="B13" s="51">
        <v>8</v>
      </c>
      <c r="C13" s="20" t="s">
        <v>251</v>
      </c>
      <c r="D13" s="21">
        <v>1.4866649999999999</v>
      </c>
      <c r="E13" s="22">
        <v>1.207257</v>
      </c>
      <c r="F13" s="22">
        <f t="shared" si="0"/>
        <v>1.096297095206564</v>
      </c>
      <c r="G13" s="22">
        <v>0.33463135927377152</v>
      </c>
      <c r="H13" s="22">
        <v>0.76166573593279252</v>
      </c>
      <c r="I13" s="23">
        <f t="shared" si="1"/>
        <v>0.27718320065551205</v>
      </c>
      <c r="J13" s="24">
        <f t="shared" si="2"/>
        <v>0.90808924297524385</v>
      </c>
      <c r="K13" s="5"/>
      <c r="L13" t="s">
        <v>248</v>
      </c>
      <c r="M13" s="6">
        <v>1.0465054073811189</v>
      </c>
      <c r="N13" s="72">
        <v>0.93400955994330714</v>
      </c>
    </row>
    <row r="14" spans="1:14" x14ac:dyDescent="0.25">
      <c r="A14" s="18"/>
      <c r="B14" s="51">
        <v>9</v>
      </c>
      <c r="C14" s="20" t="s">
        <v>252</v>
      </c>
      <c r="D14" s="21">
        <v>3.5298000000000003E-2</v>
      </c>
      <c r="E14" s="22">
        <v>0.29006199999999999</v>
      </c>
      <c r="F14" s="22">
        <f t="shared" si="0"/>
        <v>0.25702703096612822</v>
      </c>
      <c r="G14" s="22">
        <v>5.3303450884413905E-2</v>
      </c>
      <c r="H14" s="22">
        <v>0.20372358008171432</v>
      </c>
      <c r="I14" s="23">
        <f t="shared" si="1"/>
        <v>0.18376571520714161</v>
      </c>
      <c r="J14" s="24">
        <f t="shared" si="2"/>
        <v>0.88611066243123271</v>
      </c>
      <c r="K14" s="5"/>
      <c r="L14" t="s">
        <v>245</v>
      </c>
      <c r="M14" s="6">
        <v>3.0127650940121384</v>
      </c>
      <c r="N14" s="72">
        <v>0.9297406565079942</v>
      </c>
    </row>
    <row r="15" spans="1:14" x14ac:dyDescent="0.25">
      <c r="A15" s="18"/>
      <c r="B15" s="51">
        <v>10</v>
      </c>
      <c r="C15" s="20" t="s">
        <v>253</v>
      </c>
      <c r="D15" s="21">
        <v>0.93376499999999951</v>
      </c>
      <c r="E15" s="22">
        <v>0.4406739999999999</v>
      </c>
      <c r="F15" s="22">
        <f t="shared" si="0"/>
        <v>0.41574322639280581</v>
      </c>
      <c r="G15" s="22">
        <v>0.18808030221771332</v>
      </c>
      <c r="H15" s="22">
        <v>0.22766292417509248</v>
      </c>
      <c r="I15" s="23">
        <f t="shared" si="1"/>
        <v>0.42680145009170806</v>
      </c>
      <c r="J15" s="24">
        <f t="shared" si="2"/>
        <v>0.94342581226213917</v>
      </c>
      <c r="K15" s="5"/>
      <c r="L15" t="s">
        <v>244</v>
      </c>
      <c r="M15" s="6">
        <v>0.29352362981621993</v>
      </c>
      <c r="N15" s="72">
        <v>0.9259274453595997</v>
      </c>
    </row>
    <row r="16" spans="1:14" x14ac:dyDescent="0.25">
      <c r="A16" s="18"/>
      <c r="B16" s="51">
        <v>11</v>
      </c>
      <c r="C16" s="20" t="s">
        <v>254</v>
      </c>
      <c r="D16" s="21">
        <v>1.6583429999999999</v>
      </c>
      <c r="E16" s="22">
        <v>2.3383240000000005</v>
      </c>
      <c r="F16" s="22">
        <f t="shared" si="0"/>
        <v>2.0751321457937593</v>
      </c>
      <c r="G16" s="22">
        <v>0.32007886449355283</v>
      </c>
      <c r="H16" s="22">
        <v>1.7550532813002064</v>
      </c>
      <c r="I16" s="23">
        <f t="shared" si="1"/>
        <v>0.13688388114459449</v>
      </c>
      <c r="J16" s="24">
        <f t="shared" si="2"/>
        <v>0.88744423176333087</v>
      </c>
      <c r="K16" s="5"/>
      <c r="L16" t="s">
        <v>261</v>
      </c>
      <c r="M16" s="6">
        <v>0.68692770804045722</v>
      </c>
      <c r="N16" s="72">
        <v>0.91689752764057209</v>
      </c>
    </row>
    <row r="17" spans="1:14" x14ac:dyDescent="0.25">
      <c r="A17" s="18"/>
      <c r="B17" s="51">
        <v>12</v>
      </c>
      <c r="C17" s="20" t="s">
        <v>255</v>
      </c>
      <c r="D17" s="21">
        <v>1.2526739999999994</v>
      </c>
      <c r="E17" s="22">
        <v>0.91953799999999997</v>
      </c>
      <c r="F17" s="22">
        <f t="shared" si="0"/>
        <v>0.91115079329756554</v>
      </c>
      <c r="G17" s="22">
        <v>0.29877524574476411</v>
      </c>
      <c r="H17" s="22">
        <v>0.61237554755280144</v>
      </c>
      <c r="I17" s="23">
        <f t="shared" si="1"/>
        <v>0.32491886767568506</v>
      </c>
      <c r="J17" s="24">
        <f t="shared" si="2"/>
        <v>0.9908788905924123</v>
      </c>
      <c r="K17" s="5"/>
      <c r="L17" t="s">
        <v>251</v>
      </c>
      <c r="M17" s="6">
        <v>1.096297095206564</v>
      </c>
      <c r="N17" s="72">
        <v>0.90808924297524385</v>
      </c>
    </row>
    <row r="18" spans="1:14" x14ac:dyDescent="0.25">
      <c r="A18" s="18"/>
      <c r="B18" s="51">
        <v>13</v>
      </c>
      <c r="C18" s="20" t="s">
        <v>256</v>
      </c>
      <c r="D18" s="21">
        <v>2.1388989999999999</v>
      </c>
      <c r="E18" s="22">
        <v>2.8884980000000002</v>
      </c>
      <c r="F18" s="22">
        <f t="shared" si="0"/>
        <v>2.5630528043939194</v>
      </c>
      <c r="G18" s="22">
        <v>0.80242783781795879</v>
      </c>
      <c r="H18" s="22">
        <v>1.7606249665759606</v>
      </c>
      <c r="I18" s="23">
        <f t="shared" si="1"/>
        <v>0.27780107094343104</v>
      </c>
      <c r="J18" s="24">
        <f t="shared" si="2"/>
        <v>0.88733064879875945</v>
      </c>
      <c r="K18" s="5"/>
      <c r="L18" t="s">
        <v>247</v>
      </c>
      <c r="M18" s="6">
        <v>3.4470858641475388</v>
      </c>
      <c r="N18" s="72">
        <v>0.89684389168714818</v>
      </c>
    </row>
    <row r="19" spans="1:14" x14ac:dyDescent="0.25">
      <c r="A19" s="18"/>
      <c r="B19" s="51">
        <v>14</v>
      </c>
      <c r="C19" s="20" t="s">
        <v>257</v>
      </c>
      <c r="D19" s="21">
        <v>2.4212880000000006</v>
      </c>
      <c r="E19" s="22">
        <v>2.1601930000000005</v>
      </c>
      <c r="F19" s="22">
        <f t="shared" si="0"/>
        <v>1.9027434042654932</v>
      </c>
      <c r="G19" s="22">
        <v>0.38614874367340235</v>
      </c>
      <c r="H19" s="22">
        <v>1.5165946605920908</v>
      </c>
      <c r="I19" s="23">
        <f t="shared" si="1"/>
        <v>0.17875659428273413</v>
      </c>
      <c r="J19" s="24">
        <f t="shared" si="2"/>
        <v>0.88082102120759243</v>
      </c>
      <c r="K19" s="5"/>
      <c r="L19" t="s">
        <v>264</v>
      </c>
      <c r="M19" s="6">
        <v>0.9616363414661464</v>
      </c>
      <c r="N19" s="72">
        <v>0.89637403695738982</v>
      </c>
    </row>
    <row r="20" spans="1:14" x14ac:dyDescent="0.25">
      <c r="A20" s="18"/>
      <c r="B20" s="51">
        <v>15</v>
      </c>
      <c r="C20" s="20" t="s">
        <v>258</v>
      </c>
      <c r="D20" s="21">
        <v>30.028554000000007</v>
      </c>
      <c r="E20" s="22">
        <v>30.352081999999999</v>
      </c>
      <c r="F20" s="22">
        <f t="shared" si="0"/>
        <v>28.905763240005797</v>
      </c>
      <c r="G20" s="22">
        <v>11.494230101563517</v>
      </c>
      <c r="H20" s="22">
        <v>17.41153313844228</v>
      </c>
      <c r="I20" s="23">
        <f t="shared" si="1"/>
        <v>0.37869659490124985</v>
      </c>
      <c r="J20" s="24">
        <f t="shared" si="2"/>
        <v>0.95234861450380237</v>
      </c>
      <c r="K20" s="5"/>
      <c r="L20" t="s">
        <v>268</v>
      </c>
      <c r="M20" s="6">
        <v>0.62430011673313857</v>
      </c>
      <c r="N20" s="72">
        <v>0.88846464391422264</v>
      </c>
    </row>
    <row r="21" spans="1:14" x14ac:dyDescent="0.25">
      <c r="A21" s="18"/>
      <c r="B21" s="51">
        <v>16</v>
      </c>
      <c r="C21" s="20" t="s">
        <v>259</v>
      </c>
      <c r="D21" s="21">
        <v>1.0825059999999997</v>
      </c>
      <c r="E21" s="22">
        <v>1.5189579999999996</v>
      </c>
      <c r="F21" s="22">
        <f t="shared" si="0"/>
        <v>1.4192943389862194</v>
      </c>
      <c r="G21" s="22">
        <v>0.30853957913859631</v>
      </c>
      <c r="H21" s="22">
        <v>1.1107547598476231</v>
      </c>
      <c r="I21" s="23">
        <f t="shared" si="1"/>
        <v>0.20312581331320312</v>
      </c>
      <c r="J21" s="24">
        <f t="shared" si="2"/>
        <v>0.93438682240471416</v>
      </c>
      <c r="K21" s="5"/>
      <c r="L21" t="s">
        <v>246</v>
      </c>
      <c r="M21" s="6">
        <v>0.4004163733261521</v>
      </c>
      <c r="N21" s="72">
        <v>0.88808338710147583</v>
      </c>
    </row>
    <row r="22" spans="1:14" x14ac:dyDescent="0.25">
      <c r="A22" s="18"/>
      <c r="B22" s="51">
        <v>17</v>
      </c>
      <c r="C22" s="20" t="s">
        <v>260</v>
      </c>
      <c r="D22" s="21">
        <v>0</v>
      </c>
      <c r="E22" s="22">
        <v>0.31556700000000004</v>
      </c>
      <c r="F22" s="22">
        <f t="shared" si="0"/>
        <v>0.25492628811298346</v>
      </c>
      <c r="G22" s="22">
        <v>4.7431500650418457E-2</v>
      </c>
      <c r="H22" s="22">
        <v>0.207494787462565</v>
      </c>
      <c r="I22" s="23">
        <f t="shared" si="1"/>
        <v>0.15030564238471847</v>
      </c>
      <c r="J22" s="24">
        <f t="shared" si="2"/>
        <v>0.80783569927458643</v>
      </c>
      <c r="K22" s="5"/>
      <c r="L22" t="s">
        <v>254</v>
      </c>
      <c r="M22" s="6">
        <v>2.0751321457937593</v>
      </c>
      <c r="N22" s="72">
        <v>0.88744423176333087</v>
      </c>
    </row>
    <row r="23" spans="1:14" x14ac:dyDescent="0.25">
      <c r="A23" s="18"/>
      <c r="B23" s="51">
        <v>18</v>
      </c>
      <c r="C23" s="20" t="s">
        <v>261</v>
      </c>
      <c r="D23" s="21">
        <v>9.4530000000000003E-2</v>
      </c>
      <c r="E23" s="22">
        <v>0.74918699999999994</v>
      </c>
      <c r="F23" s="22">
        <f t="shared" si="0"/>
        <v>0.68692770804045722</v>
      </c>
      <c r="G23" s="22">
        <v>9.9848500860389322E-2</v>
      </c>
      <c r="H23" s="22">
        <v>0.5870792071800679</v>
      </c>
      <c r="I23" s="23">
        <f t="shared" si="1"/>
        <v>0.13327580545363085</v>
      </c>
      <c r="J23" s="24">
        <f t="shared" si="2"/>
        <v>0.91689752764057209</v>
      </c>
      <c r="K23" s="5"/>
      <c r="L23" t="s">
        <v>256</v>
      </c>
      <c r="M23" s="6">
        <v>2.5630528043939194</v>
      </c>
      <c r="N23" s="72">
        <v>0.88733064879875945</v>
      </c>
    </row>
    <row r="24" spans="1:14" x14ac:dyDescent="0.25">
      <c r="A24" s="18"/>
      <c r="B24" s="51">
        <v>19</v>
      </c>
      <c r="C24" s="20" t="s">
        <v>262</v>
      </c>
      <c r="D24" s="21">
        <v>0</v>
      </c>
      <c r="E24" s="22">
        <v>0.4905489999999999</v>
      </c>
      <c r="F24" s="22">
        <f t="shared" si="0"/>
        <v>0.47505853826078237</v>
      </c>
      <c r="G24" s="22">
        <v>9.8383300650311867E-2</v>
      </c>
      <c r="H24" s="22">
        <v>0.3766752376104705</v>
      </c>
      <c r="I24" s="23">
        <f t="shared" si="1"/>
        <v>0.20055753992019532</v>
      </c>
      <c r="J24" s="24">
        <f t="shared" si="2"/>
        <v>0.9684221928100607</v>
      </c>
      <c r="K24" s="5"/>
      <c r="L24" t="s">
        <v>252</v>
      </c>
      <c r="M24" s="6">
        <v>0.25702703096612822</v>
      </c>
      <c r="N24" s="72">
        <v>0.88611066243123271</v>
      </c>
    </row>
    <row r="25" spans="1:14" x14ac:dyDescent="0.25">
      <c r="A25" s="18"/>
      <c r="B25" s="51">
        <v>20</v>
      </c>
      <c r="C25" s="20" t="s">
        <v>263</v>
      </c>
      <c r="D25" s="21">
        <v>2.0883389999999999</v>
      </c>
      <c r="E25" s="22">
        <v>2.4215749999999998</v>
      </c>
      <c r="F25" s="22">
        <f t="shared" si="0"/>
        <v>2.0804695863516827</v>
      </c>
      <c r="G25" s="22">
        <v>0.57667223337557516</v>
      </c>
      <c r="H25" s="22">
        <v>1.5037973529761075</v>
      </c>
      <c r="I25" s="23">
        <f t="shared" si="1"/>
        <v>0.23813932394230003</v>
      </c>
      <c r="J25" s="24">
        <f t="shared" si="2"/>
        <v>0.85913902577937207</v>
      </c>
      <c r="K25" s="5"/>
      <c r="L25" t="s">
        <v>257</v>
      </c>
      <c r="M25" s="6">
        <v>1.9027434042654932</v>
      </c>
      <c r="N25" s="72">
        <v>0.88082102120759243</v>
      </c>
    </row>
    <row r="26" spans="1:14" x14ac:dyDescent="0.25">
      <c r="A26" s="18"/>
      <c r="B26" s="51">
        <v>21</v>
      </c>
      <c r="C26" s="20" t="s">
        <v>264</v>
      </c>
      <c r="D26" s="21">
        <v>1.2405109999999999</v>
      </c>
      <c r="E26" s="22">
        <v>1.0728069999999998</v>
      </c>
      <c r="F26" s="22">
        <f t="shared" si="0"/>
        <v>0.9616363414661464</v>
      </c>
      <c r="G26" s="22">
        <v>0.38544276118409471</v>
      </c>
      <c r="H26" s="22">
        <v>0.5761935802820517</v>
      </c>
      <c r="I26" s="23">
        <f t="shared" si="1"/>
        <v>0.35928434581811525</v>
      </c>
      <c r="J26" s="24">
        <f t="shared" si="2"/>
        <v>0.89637403695738982</v>
      </c>
      <c r="K26" s="5"/>
      <c r="L26" t="s">
        <v>263</v>
      </c>
      <c r="M26" s="6">
        <v>2.0804695863516827</v>
      </c>
      <c r="N26" s="72">
        <v>0.85913902577937207</v>
      </c>
    </row>
    <row r="27" spans="1:14" x14ac:dyDescent="0.25">
      <c r="A27" s="18"/>
      <c r="B27" s="51">
        <v>22</v>
      </c>
      <c r="C27" s="20" t="s">
        <v>265</v>
      </c>
      <c r="D27" s="21">
        <v>0.93443399999999965</v>
      </c>
      <c r="E27" s="22">
        <v>0.92999999999999994</v>
      </c>
      <c r="F27" s="22">
        <f t="shared" si="0"/>
        <v>0.88573492470095516</v>
      </c>
      <c r="G27" s="22">
        <v>0.1873199887231749</v>
      </c>
      <c r="H27" s="22">
        <v>0.69841493597778026</v>
      </c>
      <c r="I27" s="23">
        <f t="shared" si="1"/>
        <v>0.20141934271309131</v>
      </c>
      <c r="J27" s="24">
        <f t="shared" si="2"/>
        <v>0.95240314483973676</v>
      </c>
      <c r="K27" s="5"/>
      <c r="L27" t="s">
        <v>267</v>
      </c>
      <c r="M27" s="6">
        <v>0.74745930967765162</v>
      </c>
      <c r="N27" s="72">
        <v>0.82015092660445799</v>
      </c>
    </row>
    <row r="28" spans="1:14" x14ac:dyDescent="0.25">
      <c r="A28" s="18"/>
      <c r="B28" s="51">
        <v>23</v>
      </c>
      <c r="C28" s="20" t="s">
        <v>266</v>
      </c>
      <c r="D28" s="21">
        <v>0.39914499999999992</v>
      </c>
      <c r="E28" s="22">
        <v>0.91169699999999987</v>
      </c>
      <c r="F28" s="22">
        <f t="shared" si="0"/>
        <v>0.74216810929078747</v>
      </c>
      <c r="G28" s="22">
        <v>0.10901592976370011</v>
      </c>
      <c r="H28" s="22">
        <v>0.63315217952708736</v>
      </c>
      <c r="I28" s="23">
        <f t="shared" si="1"/>
        <v>0.11957473783910677</v>
      </c>
      <c r="J28" s="24">
        <f t="shared" si="2"/>
        <v>0.81405127941716116</v>
      </c>
      <c r="K28" s="5"/>
      <c r="L28" t="s">
        <v>266</v>
      </c>
      <c r="M28" s="6">
        <v>0.74216810929078747</v>
      </c>
      <c r="N28" s="72">
        <v>0.81405127941716116</v>
      </c>
    </row>
    <row r="29" spans="1:14" x14ac:dyDescent="0.25">
      <c r="A29" s="18"/>
      <c r="B29" s="51">
        <v>24</v>
      </c>
      <c r="C29" s="20" t="s">
        <v>267</v>
      </c>
      <c r="D29" s="21">
        <v>0.2949</v>
      </c>
      <c r="E29" s="22">
        <v>0.91136799999999996</v>
      </c>
      <c r="F29" s="22">
        <f t="shared" si="0"/>
        <v>0.74745930967765162</v>
      </c>
      <c r="G29" s="22">
        <v>0.26365843060921179</v>
      </c>
      <c r="H29" s="22">
        <v>0.48380087906843983</v>
      </c>
      <c r="I29" s="23">
        <f t="shared" si="1"/>
        <v>0.2892996359420254</v>
      </c>
      <c r="J29" s="24">
        <f t="shared" si="2"/>
        <v>0.82015092660445799</v>
      </c>
      <c r="K29" s="5"/>
      <c r="L29" t="s">
        <v>260</v>
      </c>
      <c r="M29" s="6">
        <v>0.25492628811298346</v>
      </c>
      <c r="N29" s="72">
        <v>0.80783569927458643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0.22329999999999994</v>
      </c>
      <c r="E30" s="29">
        <v>0.70267299999999999</v>
      </c>
      <c r="F30" s="29">
        <f t="shared" si="0"/>
        <v>0.62430011673313857</v>
      </c>
      <c r="G30" s="29">
        <v>0.12503100440517301</v>
      </c>
      <c r="H30" s="29">
        <v>0.49926911232796556</v>
      </c>
      <c r="I30" s="30">
        <f t="shared" si="1"/>
        <v>0.17793625826689372</v>
      </c>
      <c r="J30" s="31">
        <f t="shared" si="2"/>
        <v>0.88846464391422264</v>
      </c>
      <c r="K30" s="5"/>
      <c r="L30" t="s">
        <v>249</v>
      </c>
      <c r="M30" s="6">
        <v>1.4933129490980819</v>
      </c>
      <c r="N30" s="72">
        <v>0.73126588705709372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"/>
  <sheetViews>
    <sheetView workbookViewId="0">
      <selection activeCell="N6" sqref="N6:R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17</v>
      </c>
      <c r="B1" s="47" t="s">
        <v>232</v>
      </c>
      <c r="C1" s="47" t="s">
        <v>14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517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" x14ac:dyDescent="0.25">
      <c r="A6" s="18"/>
      <c r="B6" s="20">
        <v>5000087</v>
      </c>
      <c r="C6" s="20" t="s">
        <v>511</v>
      </c>
      <c r="D6" s="20">
        <v>3043977</v>
      </c>
      <c r="E6" s="20" t="s">
        <v>498</v>
      </c>
      <c r="F6" s="20">
        <v>56</v>
      </c>
      <c r="G6" s="20" t="s">
        <v>300</v>
      </c>
      <c r="H6" s="20">
        <v>135</v>
      </c>
      <c r="I6" s="20" t="s">
        <v>142</v>
      </c>
      <c r="J6" s="20">
        <v>1</v>
      </c>
      <c r="K6" s="20" t="s">
        <v>328</v>
      </c>
      <c r="L6" s="20">
        <v>1</v>
      </c>
      <c r="M6" s="20" t="s">
        <v>330</v>
      </c>
      <c r="N6" s="66">
        <v>7.4123789999999996</v>
      </c>
      <c r="O6" s="67">
        <v>0.61175900000000005</v>
      </c>
      <c r="P6" s="68">
        <v>0.6117590069770813</v>
      </c>
      <c r="Q6" s="67">
        <v>1013111</v>
      </c>
      <c r="R6" s="68">
        <v>5015</v>
      </c>
    </row>
    <row r="7" spans="1:18" ht="51" x14ac:dyDescent="0.25">
      <c r="A7" s="18"/>
      <c r="B7" s="20">
        <v>5000087</v>
      </c>
      <c r="C7" s="20" t="s">
        <v>511</v>
      </c>
      <c r="D7" s="20">
        <v>3043977</v>
      </c>
      <c r="E7" s="20" t="s">
        <v>498</v>
      </c>
      <c r="F7" s="20">
        <v>56</v>
      </c>
      <c r="G7" s="20" t="s">
        <v>300</v>
      </c>
      <c r="H7" s="20">
        <v>135</v>
      </c>
      <c r="I7" s="20" t="s">
        <v>142</v>
      </c>
      <c r="J7" s="20">
        <v>1</v>
      </c>
      <c r="K7" s="20" t="s">
        <v>328</v>
      </c>
      <c r="L7" s="20">
        <v>2</v>
      </c>
      <c r="M7" s="20" t="s">
        <v>331</v>
      </c>
      <c r="N7" s="66">
        <v>0</v>
      </c>
      <c r="O7" s="67">
        <v>6.8006200000000003</v>
      </c>
      <c r="P7" s="68">
        <v>6.8006200268864632</v>
      </c>
      <c r="Q7" s="67">
        <v>98472</v>
      </c>
      <c r="R7" s="68">
        <v>35725</v>
      </c>
    </row>
    <row r="8" spans="1:18" ht="38.25" x14ac:dyDescent="0.25">
      <c r="A8" s="18"/>
      <c r="B8" s="20">
        <v>5000093</v>
      </c>
      <c r="C8" s="20" t="s">
        <v>514</v>
      </c>
      <c r="D8" s="20">
        <v>3043983</v>
      </c>
      <c r="E8" s="20" t="s">
        <v>504</v>
      </c>
      <c r="F8" s="20">
        <v>394</v>
      </c>
      <c r="G8" s="20" t="s">
        <v>467</v>
      </c>
      <c r="H8" s="20">
        <v>135</v>
      </c>
      <c r="I8" s="20" t="s">
        <v>142</v>
      </c>
      <c r="J8" s="20">
        <v>1</v>
      </c>
      <c r="K8" s="20" t="s">
        <v>328</v>
      </c>
      <c r="L8" s="20">
        <v>1</v>
      </c>
      <c r="M8" s="20" t="s">
        <v>330</v>
      </c>
      <c r="N8" s="66">
        <v>1.9559E-2</v>
      </c>
      <c r="O8" s="67">
        <v>0</v>
      </c>
      <c r="P8" s="68">
        <v>0</v>
      </c>
      <c r="Q8" s="67">
        <v>0</v>
      </c>
      <c r="R8" s="68">
        <v>0</v>
      </c>
    </row>
    <row r="9" spans="1:18" ht="39" thickBot="1" x14ac:dyDescent="0.3">
      <c r="A9" s="25"/>
      <c r="B9" s="27">
        <v>5000093</v>
      </c>
      <c r="C9" s="27" t="s">
        <v>514</v>
      </c>
      <c r="D9" s="27">
        <v>3043983</v>
      </c>
      <c r="E9" s="27" t="s">
        <v>504</v>
      </c>
      <c r="F9" s="27">
        <v>394</v>
      </c>
      <c r="G9" s="27" t="s">
        <v>467</v>
      </c>
      <c r="H9" s="27">
        <v>135</v>
      </c>
      <c r="I9" s="27" t="s">
        <v>142</v>
      </c>
      <c r="J9" s="27">
        <v>1</v>
      </c>
      <c r="K9" s="27" t="s">
        <v>328</v>
      </c>
      <c r="L9" s="27">
        <v>2</v>
      </c>
      <c r="M9" s="27" t="s">
        <v>331</v>
      </c>
      <c r="N9" s="69">
        <v>1.0345420000000001</v>
      </c>
      <c r="O9" s="70">
        <v>1.0541009999999997</v>
      </c>
      <c r="P9" s="71">
        <v>1.0541009955340996</v>
      </c>
      <c r="Q9" s="70">
        <v>49541</v>
      </c>
      <c r="R9" s="71">
        <v>52649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10" sqref="A10:J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116</v>
      </c>
      <c r="B1" s="53" t="s">
        <v>232</v>
      </c>
      <c r="C1" s="47" t="s">
        <v>2250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2252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52.864781000000001</v>
      </c>
      <c r="E6" s="15">
        <v>61.635437999999994</v>
      </c>
      <c r="F6" s="15">
        <v>56.698494319724091</v>
      </c>
      <c r="G6" s="15">
        <v>18.343939278074515</v>
      </c>
      <c r="H6" s="15">
        <v>38.354555041649576</v>
      </c>
      <c r="I6" s="16">
        <v>0.29762000357772289</v>
      </c>
      <c r="J6" s="17">
        <v>0.91990089077851767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52.391241000000001</v>
      </c>
      <c r="E7" s="36">
        <f ca="1">SUM(E8:OFFSET(E6,MATCH("GOBIERNOS REGIONALES",$A$8:$A$50,0),0))</f>
        <v>61.204253000000051</v>
      </c>
      <c r="F7" s="36">
        <f ca="1">SUM(F8:OFFSET(F6,MATCH("GOBIERNOS REGIONALES",$A$8:$A$50,0),0))</f>
        <v>56.308421828325777</v>
      </c>
      <c r="G7" s="36">
        <f ca="1">SUM(G8:OFFSET(G6,MATCH("GOBIERNOS REGIONALES",$A$8:$A$50,0),0))</f>
        <v>18.215196766399288</v>
      </c>
      <c r="H7" s="36">
        <f ca="1">SUM(H8:OFFSET(H6,MATCH("GOBIERNOS REGIONALES",$A$8:$A$50,0),0))</f>
        <v>38.093225061926489</v>
      </c>
      <c r="I7" s="37">
        <f ca="1">IFERROR(G7/E7,0)</f>
        <v>0.2976132519156679</v>
      </c>
      <c r="J7" s="38">
        <f ca="1">IFERROR(SUM(G7,H7)/E7,0)</f>
        <v>0.92000831753188339</v>
      </c>
      <c r="K7" s="5"/>
    </row>
    <row r="8" spans="1:11" ht="25.5" x14ac:dyDescent="0.25">
      <c r="A8" s="18"/>
      <c r="B8" s="19">
        <v>12</v>
      </c>
      <c r="C8" s="20" t="s">
        <v>110</v>
      </c>
      <c r="D8" s="21">
        <v>52.391241000000001</v>
      </c>
      <c r="E8" s="22">
        <v>61.204253000000051</v>
      </c>
      <c r="F8" s="22">
        <f t="shared" ref="F8:F11" si="0">SUM(G8,H8)</f>
        <v>56.308421828325777</v>
      </c>
      <c r="G8" s="22">
        <v>18.215196766399288</v>
      </c>
      <c r="H8" s="22">
        <v>38.093225061926489</v>
      </c>
      <c r="I8" s="23">
        <f t="shared" ref="I8:I11" si="1">IFERROR(G8/E8,0)</f>
        <v>0.2976132519156679</v>
      </c>
      <c r="J8" s="24">
        <f t="shared" ref="J8:J11" si="2">IFERROR(SUM(G8,H8)/E8,0)</f>
        <v>0.92000831753188339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0.47354000000000007</v>
      </c>
      <c r="E9" s="36">
        <f ca="1">SUM(E10:OFFSET(E8,(MATCH("GOBIERNOS LOCALES",$A$8:$A$50,0)-MATCH("GOBIERNOS REGIONALES",$A$8:$A$50,0)),0))</f>
        <v>0.43118500000000004</v>
      </c>
      <c r="F9" s="36">
        <f ca="1">SUM(F10:OFFSET(F8,(MATCH("GOBIERNOS LOCALES",$A$8:$A$50,0)-MATCH("GOBIERNOS REGIONALES",$A$8:$A$50,0)),0))</f>
        <v>0.39007249139831401</v>
      </c>
      <c r="G9" s="36">
        <f ca="1">SUM(G10:OFFSET(G8,(MATCH("GOBIERNOS LOCALES",$A$8:$A$50,0)-MATCH("GOBIERNOS REGIONALES",$A$8:$A$50,0)),0))</f>
        <v>0.12874251167522743</v>
      </c>
      <c r="H9" s="36">
        <f ca="1">SUM(H10:OFFSET(H8,(MATCH("GOBIERNOS LOCALES",$A$8:$A$50,0)-MATCH("GOBIERNOS REGIONALES",$A$8:$A$50,0)),0))</f>
        <v>0.26132997972308658</v>
      </c>
      <c r="I9" s="37">
        <f t="shared" ca="1" si="1"/>
        <v>0.29857836352198575</v>
      </c>
      <c r="J9" s="38">
        <f t="shared" ca="1" si="2"/>
        <v>0.90465227546949445</v>
      </c>
      <c r="K9" s="5"/>
    </row>
    <row r="10" spans="1:11" ht="15.75" thickBot="1" x14ac:dyDescent="0.3">
      <c r="A10" s="25"/>
      <c r="B10" s="26">
        <v>457</v>
      </c>
      <c r="C10" s="27" t="s">
        <v>222</v>
      </c>
      <c r="D10" s="28">
        <v>0.47354000000000007</v>
      </c>
      <c r="E10" s="29">
        <v>0.43118500000000004</v>
      </c>
      <c r="F10" s="29">
        <f t="shared" si="0"/>
        <v>0.39007249139831401</v>
      </c>
      <c r="G10" s="29">
        <v>0.12874251167522743</v>
      </c>
      <c r="H10" s="29">
        <v>0.26132997972308658</v>
      </c>
      <c r="I10" s="30">
        <f t="shared" si="1"/>
        <v>0.29857836352198575</v>
      </c>
      <c r="J10" s="31">
        <f t="shared" si="2"/>
        <v>0.90465227546949445</v>
      </c>
      <c r="K10" s="5"/>
    </row>
    <row r="11" spans="1:11" x14ac:dyDescent="0.25">
      <c r="A11" t="s">
        <v>231</v>
      </c>
      <c r="D11" s="6"/>
      <c r="E11" s="6"/>
      <c r="F11" s="6">
        <f t="shared" si="0"/>
        <v>0</v>
      </c>
      <c r="G11" s="6"/>
      <c r="H11" s="6"/>
      <c r="I11" s="5">
        <f t="shared" si="1"/>
        <v>0</v>
      </c>
      <c r="J11" s="5">
        <f t="shared" si="2"/>
        <v>0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116</v>
      </c>
      <c r="B1" s="47" t="s">
        <v>232</v>
      </c>
      <c r="C1" s="47" t="s">
        <v>2250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2253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52.864781000000001</v>
      </c>
      <c r="G6" s="15">
        <v>61.635437999999994</v>
      </c>
      <c r="H6" s="15">
        <v>56.698494319724091</v>
      </c>
      <c r="I6" s="15">
        <v>18.343939278074515</v>
      </c>
      <c r="J6" s="15">
        <v>38.354555041649576</v>
      </c>
      <c r="K6" s="16">
        <v>0.29762000357772289</v>
      </c>
      <c r="L6" s="17">
        <v>0.91990089077851767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52.864780999999994</v>
      </c>
      <c r="G7" s="36">
        <f ca="1">SUM(G8:OFFSET(G6,MATCH("PROYECTOS",$A$8:$A$50,0),0))</f>
        <v>61.635438000000036</v>
      </c>
      <c r="H7" s="36">
        <f ca="1">SUM(H8:OFFSET(H6,MATCH("PROYECTOS",$A$8:$A$50,0),0))</f>
        <v>56.698494319724091</v>
      </c>
      <c r="I7" s="36">
        <f ca="1">SUM(I8:OFFSET(I6,MATCH("PROYECTOS",$A$8:$A$50,0),0))</f>
        <v>18.343939278074515</v>
      </c>
      <c r="J7" s="36">
        <f ca="1">SUM(J8:OFFSET(J6,MATCH("PROYECTOS",$A$8:$A$50,0),0))</f>
        <v>38.354555041649576</v>
      </c>
      <c r="K7" s="37">
        <f ca="1">IFERROR(I7/G7,0)</f>
        <v>0.29762000357772267</v>
      </c>
      <c r="L7" s="38">
        <f ca="1">IFERROR(SUM(I7,J7)/G7,0)</f>
        <v>0.919900890778517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11.972115000000004</v>
      </c>
      <c r="G8" s="22">
        <v>16.575697000000005</v>
      </c>
      <c r="H8" s="22">
        <f t="shared" ref="H8:H10" si="0">SUM(I8,J8)</f>
        <v>15.065324302013494</v>
      </c>
      <c r="I8" s="22">
        <v>6.119639074888255</v>
      </c>
      <c r="J8" s="22">
        <v>8.9456852271252387</v>
      </c>
      <c r="K8" s="23">
        <f t="shared" ref="K8:K11" si="1">IFERROR(I8/G8,0)</f>
        <v>0.36919346890138333</v>
      </c>
      <c r="L8" s="24">
        <f t="shared" ref="L8:L11" si="2">IFERROR(SUM(I8,J8)/G8,0)</f>
        <v>0.9088802903439589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3000576</v>
      </c>
      <c r="C9" s="20" t="s">
        <v>2254</v>
      </c>
      <c r="D9" s="60">
        <v>86</v>
      </c>
      <c r="E9" s="20" t="s">
        <v>469</v>
      </c>
      <c r="F9" s="21">
        <v>36.486460999999991</v>
      </c>
      <c r="G9" s="22">
        <v>41.017309000000033</v>
      </c>
      <c r="H9" s="22">
        <f t="shared" si="0"/>
        <v>37.861622872174792</v>
      </c>
      <c r="I9" s="22">
        <v>11.027788934492321</v>
      </c>
      <c r="J9" s="22">
        <v>26.833833937682467</v>
      </c>
      <c r="K9" s="23">
        <f t="shared" si="1"/>
        <v>0.26885695827808481</v>
      </c>
      <c r="L9" s="24">
        <f t="shared" si="2"/>
        <v>0.92306452556833407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3000577</v>
      </c>
      <c r="C10" s="20" t="s">
        <v>2255</v>
      </c>
      <c r="D10" s="60">
        <v>86</v>
      </c>
      <c r="E10" s="20" t="s">
        <v>469</v>
      </c>
      <c r="F10" s="21">
        <v>4.4062049999999982</v>
      </c>
      <c r="G10" s="22">
        <v>4.0424319999999998</v>
      </c>
      <c r="H10" s="22">
        <f t="shared" si="0"/>
        <v>3.7715471455358056</v>
      </c>
      <c r="I10" s="22">
        <v>1.1965112686939392</v>
      </c>
      <c r="J10" s="22">
        <v>2.5750358768418664</v>
      </c>
      <c r="K10" s="23">
        <f t="shared" si="1"/>
        <v>0.29598797671647642</v>
      </c>
      <c r="L10" s="24">
        <f t="shared" si="2"/>
        <v>0.93298963236383592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0</v>
      </c>
      <c r="H11" s="43">
        <f t="shared" ca="1" si="4"/>
        <v>0</v>
      </c>
      <c r="I11" s="43">
        <f t="shared" ca="1" si="4"/>
        <v>0</v>
      </c>
      <c r="J11" s="43">
        <f t="shared" ca="1" si="4"/>
        <v>0</v>
      </c>
      <c r="K11" s="44">
        <f t="shared" ca="1" si="1"/>
        <v>0</v>
      </c>
      <c r="L11" s="45">
        <f t="shared" ca="1" si="2"/>
        <v>0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2273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116</v>
      </c>
      <c r="B1" s="47" t="s">
        <v>232</v>
      </c>
      <c r="C1" s="47" t="s">
        <v>2250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2256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52.864781000000001</v>
      </c>
      <c r="I6" s="15">
        <v>61.635437999999994</v>
      </c>
      <c r="J6" s="15">
        <v>56.698494319724091</v>
      </c>
      <c r="K6" s="15">
        <v>18.343939278074515</v>
      </c>
      <c r="L6" s="15">
        <v>38.354555041649576</v>
      </c>
      <c r="M6" s="16">
        <v>0.29762000357772289</v>
      </c>
      <c r="N6" s="17">
        <v>0.91990089077851767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SUM(H8:OFFSET(H6,MATCH("PROYECTOS",$A$8:$A$21,0),0))</f>
        <v>52.864781000000008</v>
      </c>
      <c r="I7" s="35">
        <f ca="1">SUM(I8:OFFSET(I6,MATCH("PROYECTOS",$A$8:$A$21,0),0))</f>
        <v>61.635438000000001</v>
      </c>
      <c r="J7" s="35">
        <f ca="1">SUM(J8:OFFSET(J6,MATCH("PROYECTOS",$A$8:$A$21,0),0))</f>
        <v>56.698494319724091</v>
      </c>
      <c r="K7" s="35">
        <f ca="1">SUM(K8:OFFSET(K6,MATCH("PROYECTOS",$A$8:$A$21,0),0))</f>
        <v>18.343939278074515</v>
      </c>
      <c r="L7" s="35">
        <f ca="1">SUM(L8:OFFSET(L6,MATCH("PROYECTOS",$A$8:$A$21,0),0))</f>
        <v>38.354555041649576</v>
      </c>
      <c r="M7" s="37">
        <f ca="1">IFERROR(K7/I7,0)</f>
        <v>0.29762000357772284</v>
      </c>
      <c r="N7" s="38">
        <f ca="1">IFERROR(SUM(K7,L7)/I7,0)</f>
        <v>0.91990089077851755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5.4137930000000001</v>
      </c>
      <c r="I8" s="22">
        <v>5.8572050000000004</v>
      </c>
      <c r="J8" s="22">
        <f t="shared" ref="J8:J20" si="0">SUM(K8,L8)</f>
        <v>5.6002364823438597</v>
      </c>
      <c r="K8" s="22">
        <v>2.9654378611885477</v>
      </c>
      <c r="L8" s="22">
        <v>2.634798621155312</v>
      </c>
      <c r="M8" s="23">
        <f t="shared" ref="M8:M21" si="1">IFERROR(K8/I8,0)</f>
        <v>0.50628889738169447</v>
      </c>
      <c r="N8" s="24">
        <f t="shared" ref="N8:N21" si="2">IFERROR(SUM(K8,L8)/I8,0)</f>
        <v>0.95612779172725892</v>
      </c>
      <c r="O8" s="61">
        <v>70</v>
      </c>
      <c r="P8" s="22">
        <v>70</v>
      </c>
      <c r="Q8" s="24">
        <f>IFERROR(P8/O8,".")</f>
        <v>1</v>
      </c>
    </row>
    <row r="9" spans="1:17" ht="51" x14ac:dyDescent="0.25">
      <c r="A9" s="18"/>
      <c r="B9" s="65">
        <v>5004317</v>
      </c>
      <c r="C9" s="20" t="s">
        <v>2257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3.918822</v>
      </c>
      <c r="I9" s="22">
        <v>7.7242690000000014</v>
      </c>
      <c r="J9" s="22">
        <f t="shared" si="0"/>
        <v>6.9422128555013387</v>
      </c>
      <c r="K9" s="22">
        <v>2.2085793502774322</v>
      </c>
      <c r="L9" s="22">
        <v>4.7336335052239065</v>
      </c>
      <c r="M9" s="23">
        <f t="shared" si="1"/>
        <v>0.28592729619818158</v>
      </c>
      <c r="N9" s="24">
        <f t="shared" si="2"/>
        <v>0.89875337789263132</v>
      </c>
      <c r="O9" s="61">
        <v>116</v>
      </c>
      <c r="P9" s="22">
        <v>113</v>
      </c>
      <c r="Q9" s="24">
        <f t="shared" ref="Q9:Q20" si="3">IFERROR(P9/O9,".")</f>
        <v>0.97413793103448276</v>
      </c>
    </row>
    <row r="10" spans="1:17" ht="38.25" x14ac:dyDescent="0.25">
      <c r="A10" s="18"/>
      <c r="B10" s="65">
        <v>5004940</v>
      </c>
      <c r="C10" s="20" t="s">
        <v>2258</v>
      </c>
      <c r="D10" s="20">
        <v>3000001</v>
      </c>
      <c r="E10" s="20" t="s">
        <v>275</v>
      </c>
      <c r="F10" s="60">
        <v>416</v>
      </c>
      <c r="G10" s="20" t="s">
        <v>727</v>
      </c>
      <c r="H10" s="21">
        <v>2.6395</v>
      </c>
      <c r="I10" s="22">
        <v>2.9942229999999999</v>
      </c>
      <c r="J10" s="22">
        <f t="shared" si="0"/>
        <v>2.5228749641682953</v>
      </c>
      <c r="K10" s="22">
        <v>0.94562186342227506</v>
      </c>
      <c r="L10" s="22">
        <v>1.5772531007460202</v>
      </c>
      <c r="M10" s="23">
        <f t="shared" si="1"/>
        <v>0.3158154430789808</v>
      </c>
      <c r="N10" s="24">
        <f t="shared" si="2"/>
        <v>0.8425808512486529</v>
      </c>
      <c r="O10" s="61">
        <v>97</v>
      </c>
      <c r="P10" s="22">
        <v>109</v>
      </c>
      <c r="Q10" s="24">
        <f t="shared" si="3"/>
        <v>1.1237113402061856</v>
      </c>
    </row>
    <row r="11" spans="1:17" ht="38.25" x14ac:dyDescent="0.25">
      <c r="A11" s="18"/>
      <c r="B11" s="65">
        <v>5004311</v>
      </c>
      <c r="C11" s="20" t="s">
        <v>2259</v>
      </c>
      <c r="D11" s="20">
        <v>3000576</v>
      </c>
      <c r="E11" s="20" t="s">
        <v>2254</v>
      </c>
      <c r="F11" s="60">
        <v>87</v>
      </c>
      <c r="G11" s="20" t="s">
        <v>466</v>
      </c>
      <c r="H11" s="21">
        <v>4.6976850000000017</v>
      </c>
      <c r="I11" s="22">
        <v>5.4713349999999998</v>
      </c>
      <c r="J11" s="22">
        <f t="shared" si="0"/>
        <v>5.3057652153054828</v>
      </c>
      <c r="K11" s="22">
        <v>0.98953070305088753</v>
      </c>
      <c r="L11" s="22">
        <v>4.3162345122545958</v>
      </c>
      <c r="M11" s="23">
        <f t="shared" si="1"/>
        <v>0.1808572684821689</v>
      </c>
      <c r="N11" s="24">
        <f t="shared" si="2"/>
        <v>0.96973868631796134</v>
      </c>
      <c r="O11" s="61">
        <v>5219</v>
      </c>
      <c r="P11" s="22">
        <v>4677</v>
      </c>
      <c r="Q11" s="24">
        <f t="shared" si="3"/>
        <v>0.89614868748802456</v>
      </c>
    </row>
    <row r="12" spans="1:17" ht="38.25" x14ac:dyDescent="0.25">
      <c r="A12" s="18"/>
      <c r="B12" s="65">
        <v>5004313</v>
      </c>
      <c r="C12" s="20" t="s">
        <v>2260</v>
      </c>
      <c r="D12" s="20">
        <v>3000576</v>
      </c>
      <c r="E12" s="20" t="s">
        <v>2254</v>
      </c>
      <c r="F12" s="60">
        <v>90</v>
      </c>
      <c r="G12" s="20" t="s">
        <v>2269</v>
      </c>
      <c r="H12" s="21">
        <v>3.8931489999999993</v>
      </c>
      <c r="I12" s="22">
        <v>5.1287349999999989</v>
      </c>
      <c r="J12" s="22">
        <f t="shared" si="0"/>
        <v>4.373531929439805</v>
      </c>
      <c r="K12" s="22">
        <v>1.3726709348102304</v>
      </c>
      <c r="L12" s="22">
        <v>3.0008609946295746</v>
      </c>
      <c r="M12" s="23">
        <f t="shared" si="1"/>
        <v>0.2676431780566223</v>
      </c>
      <c r="N12" s="24">
        <f t="shared" si="2"/>
        <v>0.85275061578338629</v>
      </c>
      <c r="O12" s="61">
        <v>7201</v>
      </c>
      <c r="P12" s="22">
        <v>7121</v>
      </c>
      <c r="Q12" s="24">
        <f t="shared" si="3"/>
        <v>0.98889043188446046</v>
      </c>
    </row>
    <row r="13" spans="1:17" ht="38.25" x14ac:dyDescent="0.25">
      <c r="A13" s="18"/>
      <c r="B13" s="65">
        <v>5004314</v>
      </c>
      <c r="C13" s="20" t="s">
        <v>2261</v>
      </c>
      <c r="D13" s="20">
        <v>3000576</v>
      </c>
      <c r="E13" s="20" t="s">
        <v>2254</v>
      </c>
      <c r="F13" s="60">
        <v>87</v>
      </c>
      <c r="G13" s="20" t="s">
        <v>466</v>
      </c>
      <c r="H13" s="21">
        <v>1.2955000000000001</v>
      </c>
      <c r="I13" s="22">
        <v>1.0622020000000001</v>
      </c>
      <c r="J13" s="22">
        <f t="shared" si="0"/>
        <v>1.0617218082770705</v>
      </c>
      <c r="K13" s="22">
        <v>0.58616398274898529</v>
      </c>
      <c r="L13" s="22">
        <v>0.47555782552808523</v>
      </c>
      <c r="M13" s="23">
        <f t="shared" si="1"/>
        <v>0.55183852294477442</v>
      </c>
      <c r="N13" s="24">
        <f t="shared" si="2"/>
        <v>0.99954792805612347</v>
      </c>
      <c r="O13" s="61">
        <v>527</v>
      </c>
      <c r="P13" s="22">
        <v>212</v>
      </c>
      <c r="Q13" s="24">
        <f t="shared" si="3"/>
        <v>0.40227703984819735</v>
      </c>
    </row>
    <row r="14" spans="1:17" ht="38.25" x14ac:dyDescent="0.25">
      <c r="A14" s="18"/>
      <c r="B14" s="65">
        <v>5004759</v>
      </c>
      <c r="C14" s="20" t="s">
        <v>2262</v>
      </c>
      <c r="D14" s="20">
        <v>3000576</v>
      </c>
      <c r="E14" s="20" t="s">
        <v>2254</v>
      </c>
      <c r="F14" s="60">
        <v>87</v>
      </c>
      <c r="G14" s="20" t="s">
        <v>466</v>
      </c>
      <c r="H14" s="21">
        <v>20.262108999999995</v>
      </c>
      <c r="I14" s="22">
        <v>20.645194</v>
      </c>
      <c r="J14" s="22">
        <f t="shared" si="0"/>
        <v>19.12608692011186</v>
      </c>
      <c r="K14" s="22">
        <v>5.9560543141196831</v>
      </c>
      <c r="L14" s="22">
        <v>13.170032605992176</v>
      </c>
      <c r="M14" s="23">
        <f t="shared" si="1"/>
        <v>0.28849592375444294</v>
      </c>
      <c r="N14" s="24">
        <f t="shared" si="2"/>
        <v>0.92641836739881733</v>
      </c>
      <c r="O14" s="61">
        <v>9368</v>
      </c>
      <c r="P14" s="22">
        <v>14270</v>
      </c>
      <c r="Q14" s="24">
        <f t="shared" si="3"/>
        <v>1.523270708795901</v>
      </c>
    </row>
    <row r="15" spans="1:17" ht="38.25" x14ac:dyDescent="0.25">
      <c r="A15" s="18"/>
      <c r="B15" s="65">
        <v>5004760</v>
      </c>
      <c r="C15" s="20" t="s">
        <v>2263</v>
      </c>
      <c r="D15" s="20">
        <v>3000576</v>
      </c>
      <c r="E15" s="20" t="s">
        <v>2254</v>
      </c>
      <c r="F15" s="60">
        <v>87</v>
      </c>
      <c r="G15" s="20" t="s">
        <v>466</v>
      </c>
      <c r="H15" s="21">
        <v>2.6863279999999996</v>
      </c>
      <c r="I15" s="22">
        <v>4.9192109999999998</v>
      </c>
      <c r="J15" s="22">
        <f t="shared" si="0"/>
        <v>4.4854205203791935</v>
      </c>
      <c r="K15" s="22">
        <v>0.96204309913264296</v>
      </c>
      <c r="L15" s="22">
        <v>3.5233774212465505</v>
      </c>
      <c r="M15" s="23">
        <f t="shared" si="1"/>
        <v>0.19556857779278894</v>
      </c>
      <c r="N15" s="24">
        <f t="shared" si="2"/>
        <v>0.91181706179694133</v>
      </c>
      <c r="O15" s="61">
        <v>2758</v>
      </c>
      <c r="P15" s="22">
        <v>2817</v>
      </c>
      <c r="Q15" s="24">
        <f t="shared" si="3"/>
        <v>1.0213923132704859</v>
      </c>
    </row>
    <row r="16" spans="1:17" ht="38.25" x14ac:dyDescent="0.25">
      <c r="A16" s="18"/>
      <c r="B16" s="65">
        <v>5004941</v>
      </c>
      <c r="C16" s="20" t="s">
        <v>2264</v>
      </c>
      <c r="D16" s="20">
        <v>3000576</v>
      </c>
      <c r="E16" s="20" t="s">
        <v>2254</v>
      </c>
      <c r="F16" s="60">
        <v>51</v>
      </c>
      <c r="G16" s="20" t="s">
        <v>728</v>
      </c>
      <c r="H16" s="21">
        <v>1.9652710000000002</v>
      </c>
      <c r="I16" s="22">
        <v>1.2693559999999999</v>
      </c>
      <c r="J16" s="22">
        <f t="shared" si="0"/>
        <v>1.2156741853686981</v>
      </c>
      <c r="K16" s="22">
        <v>0.43077136157080531</v>
      </c>
      <c r="L16" s="22">
        <v>0.78490282379789278</v>
      </c>
      <c r="M16" s="23">
        <f t="shared" si="1"/>
        <v>0.3393621344766995</v>
      </c>
      <c r="N16" s="24">
        <f t="shared" si="2"/>
        <v>0.95770940962873941</v>
      </c>
      <c r="O16" s="61">
        <v>27</v>
      </c>
      <c r="P16" s="22">
        <v>159</v>
      </c>
      <c r="Q16" s="24">
        <f t="shared" si="3"/>
        <v>5.8888888888888893</v>
      </c>
    </row>
    <row r="17" spans="1:17" ht="51" x14ac:dyDescent="0.25">
      <c r="A17" s="18"/>
      <c r="B17" s="65">
        <v>5004942</v>
      </c>
      <c r="C17" s="20" t="s">
        <v>2265</v>
      </c>
      <c r="D17" s="20">
        <v>3000576</v>
      </c>
      <c r="E17" s="20" t="s">
        <v>2254</v>
      </c>
      <c r="F17" s="60">
        <v>466</v>
      </c>
      <c r="G17" s="20" t="s">
        <v>2270</v>
      </c>
      <c r="H17" s="21">
        <v>1.6864189999999999</v>
      </c>
      <c r="I17" s="22">
        <v>2.521275999999999</v>
      </c>
      <c r="J17" s="22">
        <f t="shared" si="0"/>
        <v>2.2934222932926787</v>
      </c>
      <c r="K17" s="22">
        <v>0.73055453905908507</v>
      </c>
      <c r="L17" s="22">
        <v>1.5628677542335936</v>
      </c>
      <c r="M17" s="23">
        <f t="shared" si="1"/>
        <v>0.28975587720625801</v>
      </c>
      <c r="N17" s="24">
        <f t="shared" si="2"/>
        <v>0.90962762239940398</v>
      </c>
      <c r="O17" s="61">
        <v>27835</v>
      </c>
      <c r="P17" s="22">
        <v>38302</v>
      </c>
      <c r="Q17" s="24">
        <f t="shared" si="3"/>
        <v>1.3760373630321538</v>
      </c>
    </row>
    <row r="18" spans="1:17" ht="25.5" x14ac:dyDescent="0.25">
      <c r="A18" s="18"/>
      <c r="B18" s="65">
        <v>5004316</v>
      </c>
      <c r="C18" s="20" t="s">
        <v>2266</v>
      </c>
      <c r="D18" s="20">
        <v>3000577</v>
      </c>
      <c r="E18" s="20" t="s">
        <v>2255</v>
      </c>
      <c r="F18" s="60">
        <v>322</v>
      </c>
      <c r="G18" s="20" t="s">
        <v>2271</v>
      </c>
      <c r="H18" s="21">
        <v>0.60772999999999999</v>
      </c>
      <c r="I18" s="22">
        <v>0.465113</v>
      </c>
      <c r="J18" s="22">
        <f t="shared" si="0"/>
        <v>0.41142734343884513</v>
      </c>
      <c r="K18" s="22">
        <v>0.12651974457548931</v>
      </c>
      <c r="L18" s="22">
        <v>0.28490759886335582</v>
      </c>
      <c r="M18" s="23">
        <f t="shared" si="1"/>
        <v>0.27201936857385045</v>
      </c>
      <c r="N18" s="24">
        <f t="shared" si="2"/>
        <v>0.88457502464744076</v>
      </c>
      <c r="O18" s="61">
        <v>268</v>
      </c>
      <c r="P18" s="22">
        <v>80</v>
      </c>
      <c r="Q18" s="24">
        <f t="shared" si="3"/>
        <v>0.29850746268656714</v>
      </c>
    </row>
    <row r="19" spans="1:17" ht="25.5" x14ac:dyDescent="0.25">
      <c r="A19" s="18"/>
      <c r="B19" s="65">
        <v>5004943</v>
      </c>
      <c r="C19" s="20" t="s">
        <v>2267</v>
      </c>
      <c r="D19" s="20">
        <v>3000577</v>
      </c>
      <c r="E19" s="20" t="s">
        <v>2255</v>
      </c>
      <c r="F19" s="60">
        <v>87</v>
      </c>
      <c r="G19" s="20" t="s">
        <v>466</v>
      </c>
      <c r="H19" s="21">
        <v>2.2273810000000003</v>
      </c>
      <c r="I19" s="22">
        <v>2.1069010000000001</v>
      </c>
      <c r="J19" s="22">
        <f t="shared" si="0"/>
        <v>1.9332088035062043</v>
      </c>
      <c r="K19" s="22">
        <v>0.71276831646355276</v>
      </c>
      <c r="L19" s="22">
        <v>1.2204404870426515</v>
      </c>
      <c r="M19" s="23">
        <f t="shared" si="1"/>
        <v>0.33830176000844497</v>
      </c>
      <c r="N19" s="24">
        <f t="shared" si="2"/>
        <v>0.91756034265786768</v>
      </c>
      <c r="O19" s="61">
        <v>23089</v>
      </c>
      <c r="P19" s="22">
        <v>20573</v>
      </c>
      <c r="Q19" s="24">
        <f t="shared" si="3"/>
        <v>0.89103036077785958</v>
      </c>
    </row>
    <row r="20" spans="1:17" ht="25.5" x14ac:dyDescent="0.25">
      <c r="A20" s="18"/>
      <c r="B20" s="65">
        <v>5004944</v>
      </c>
      <c r="C20" s="20" t="s">
        <v>2268</v>
      </c>
      <c r="D20" s="20">
        <v>3000577</v>
      </c>
      <c r="E20" s="20" t="s">
        <v>2255</v>
      </c>
      <c r="F20" s="60">
        <v>87</v>
      </c>
      <c r="G20" s="20" t="s">
        <v>466</v>
      </c>
      <c r="H20" s="21">
        <v>1.5710940000000002</v>
      </c>
      <c r="I20" s="22">
        <v>1.470418</v>
      </c>
      <c r="J20" s="22">
        <f t="shared" si="0"/>
        <v>1.4269109985907562</v>
      </c>
      <c r="K20" s="22">
        <v>0.35722320765489712</v>
      </c>
      <c r="L20" s="22">
        <v>1.0696877909358591</v>
      </c>
      <c r="M20" s="23">
        <f t="shared" si="1"/>
        <v>0.24293990392860881</v>
      </c>
      <c r="N20" s="24">
        <f t="shared" si="2"/>
        <v>0.97041181391329279</v>
      </c>
      <c r="O20" s="61">
        <v>21032</v>
      </c>
      <c r="P20" s="22">
        <v>20271</v>
      </c>
      <c r="Q20" s="24">
        <f t="shared" si="3"/>
        <v>0.96381704069988594</v>
      </c>
    </row>
    <row r="21" spans="1:17" ht="15.75" thickBot="1" x14ac:dyDescent="0.3">
      <c r="A21" s="39" t="s">
        <v>306</v>
      </c>
      <c r="B21" s="41"/>
      <c r="C21" s="41"/>
      <c r="D21" s="64"/>
      <c r="E21" s="41"/>
      <c r="F21" s="58"/>
      <c r="G21" s="41"/>
      <c r="H21" s="42">
        <f ca="1">OFFSET(H21,-MATCH("PROYECTOS",$A$8:$A$21,0)-1,0)-(OFFSET(H21,-MATCH("PROYECTOS",$A$8:$A$21,0),0))</f>
        <v>0</v>
      </c>
      <c r="I21" s="42">
        <f t="shared" ref="I21:L21" ca="1" si="4">OFFSET(I21,-MATCH("PROYECTOS",$A$8:$A$21,0)-1,0)-(OFFSET(I21,-MATCH("PROYECTOS",$A$8:$A$21,0),0))</f>
        <v>0</v>
      </c>
      <c r="J21" s="42">
        <f t="shared" ca="1" si="4"/>
        <v>0</v>
      </c>
      <c r="K21" s="42">
        <f t="shared" ca="1" si="4"/>
        <v>0</v>
      </c>
      <c r="L21" s="42">
        <f t="shared" ca="1" si="4"/>
        <v>0</v>
      </c>
      <c r="M21" s="44">
        <f t="shared" ca="1" si="1"/>
        <v>0</v>
      </c>
      <c r="N21" s="45">
        <f t="shared" ca="1" si="2"/>
        <v>0</v>
      </c>
      <c r="O21" s="59"/>
      <c r="P21" s="43"/>
      <c r="Q21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117</v>
      </c>
      <c r="B1" s="48" t="s">
        <v>232</v>
      </c>
      <c r="C1" s="47" t="s">
        <v>2274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2275</v>
      </c>
      <c r="L2" s="1" t="s">
        <v>2290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97.461444000000014</v>
      </c>
      <c r="E6" s="15">
        <f ca="1">SUM(E7:OFFSET(E7,50,0))</f>
        <v>104.04761500000004</v>
      </c>
      <c r="F6" s="15">
        <f ca="1">SUM(F7:OFFSET(F7,50,0))</f>
        <v>100.08728426035357</v>
      </c>
      <c r="G6" s="15">
        <f ca="1">SUM(G7:OFFSET(G7,50,0))</f>
        <v>38.783387918129534</v>
      </c>
      <c r="H6" s="15">
        <f ca="1">SUM(H7:OFFSET(H7,50,0))</f>
        <v>61.303896342224029</v>
      </c>
      <c r="I6" s="16">
        <f ca="1">IFERROR(G6/E6,0)</f>
        <v>0.37274653453738005</v>
      </c>
      <c r="J6" s="17">
        <f ca="1">IFERROR(SUM(G6,H6)/E6,0)</f>
        <v>0.96193732321835079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</v>
      </c>
      <c r="E7" s="22">
        <v>2.8000000000000001E-2</v>
      </c>
      <c r="F7" s="22">
        <f t="shared" ref="F7:F30" si="0">SUM(G7,H7)</f>
        <v>2.8000000864267349E-2</v>
      </c>
      <c r="G7" s="22">
        <v>0</v>
      </c>
      <c r="H7" s="22">
        <v>2.8000000864267349E-2</v>
      </c>
      <c r="I7" s="23">
        <f t="shared" ref="I7:I30" si="1">IFERROR(G7/E7,0)</f>
        <v>0</v>
      </c>
      <c r="J7" s="24">
        <f t="shared" ref="J7:J30" si="2">IFERROR(SUM(G7,H7)/E7,0)</f>
        <v>1.000000030866691</v>
      </c>
      <c r="K7" s="5"/>
      <c r="L7" t="s">
        <v>244</v>
      </c>
      <c r="M7" s="6">
        <v>2.8000000864267349E-2</v>
      </c>
      <c r="N7" s="72">
        <v>1.000000030866691</v>
      </c>
    </row>
    <row r="8" spans="1:14" x14ac:dyDescent="0.25">
      <c r="A8" s="18"/>
      <c r="B8" s="51">
        <v>2</v>
      </c>
      <c r="C8" s="20" t="s">
        <v>245</v>
      </c>
      <c r="D8" s="21">
        <v>2.7044580000000003</v>
      </c>
      <c r="E8" s="22">
        <v>3.3160710000000009</v>
      </c>
      <c r="F8" s="22">
        <f t="shared" si="0"/>
        <v>3.3033316373484922</v>
      </c>
      <c r="G8" s="22">
        <v>0.65215449208426435</v>
      </c>
      <c r="H8" s="22">
        <v>2.6511771452642279</v>
      </c>
      <c r="I8" s="23">
        <f t="shared" si="1"/>
        <v>0.19666481570637787</v>
      </c>
      <c r="J8" s="24">
        <f t="shared" si="2"/>
        <v>0.99615829617293816</v>
      </c>
      <c r="K8" s="5"/>
      <c r="L8" t="s">
        <v>245</v>
      </c>
      <c r="M8" s="6">
        <v>3.3033316373484922</v>
      </c>
      <c r="N8" s="72">
        <v>0.99615829617293816</v>
      </c>
    </row>
    <row r="9" spans="1:14" x14ac:dyDescent="0.25">
      <c r="A9" s="18"/>
      <c r="B9" s="51">
        <v>3</v>
      </c>
      <c r="C9" s="20" t="s">
        <v>246</v>
      </c>
      <c r="D9" s="21">
        <v>0</v>
      </c>
      <c r="E9" s="22">
        <v>0.17754599999999998</v>
      </c>
      <c r="F9" s="22">
        <f t="shared" si="0"/>
        <v>0.17207008550758474</v>
      </c>
      <c r="G9" s="22">
        <v>7.6810865315565025E-2</v>
      </c>
      <c r="H9" s="22">
        <v>9.5259220192019711E-2</v>
      </c>
      <c r="I9" s="23">
        <f t="shared" si="1"/>
        <v>0.43262515244255029</v>
      </c>
      <c r="J9" s="24">
        <f t="shared" si="2"/>
        <v>0.96915777042335371</v>
      </c>
      <c r="K9" s="5"/>
      <c r="L9" t="s">
        <v>267</v>
      </c>
      <c r="M9" s="6">
        <v>0.67223588283366098</v>
      </c>
      <c r="N9" s="72">
        <v>0.98767729394049419</v>
      </c>
    </row>
    <row r="10" spans="1:14" x14ac:dyDescent="0.25">
      <c r="A10" s="18"/>
      <c r="B10" s="51">
        <v>4</v>
      </c>
      <c r="C10" s="20" t="s">
        <v>247</v>
      </c>
      <c r="D10" s="21">
        <v>5.1054009999999996</v>
      </c>
      <c r="E10" s="22">
        <v>4.3563470000000004</v>
      </c>
      <c r="F10" s="22">
        <f t="shared" si="0"/>
        <v>4.2384429235870158</v>
      </c>
      <c r="G10" s="22">
        <v>1.8251878082163131</v>
      </c>
      <c r="H10" s="22">
        <v>2.4132551153707027</v>
      </c>
      <c r="I10" s="23">
        <f t="shared" si="1"/>
        <v>0.41897209019766168</v>
      </c>
      <c r="J10" s="24">
        <f t="shared" si="2"/>
        <v>0.97293510447790665</v>
      </c>
      <c r="K10" s="5"/>
      <c r="L10" t="s">
        <v>254</v>
      </c>
      <c r="M10" s="6">
        <v>2.9185419548752081</v>
      </c>
      <c r="N10" s="72">
        <v>0.98690245407519028</v>
      </c>
    </row>
    <row r="11" spans="1:14" x14ac:dyDescent="0.25">
      <c r="A11" s="18"/>
      <c r="B11" s="51">
        <v>5</v>
      </c>
      <c r="C11" s="20" t="s">
        <v>248</v>
      </c>
      <c r="D11" s="21">
        <v>2.2959579999999997</v>
      </c>
      <c r="E11" s="22">
        <v>0.90027499999999994</v>
      </c>
      <c r="F11" s="22">
        <f t="shared" si="0"/>
        <v>0.8874939025678259</v>
      </c>
      <c r="G11" s="22">
        <v>0.38242912865973722</v>
      </c>
      <c r="H11" s="22">
        <v>0.50506477390808868</v>
      </c>
      <c r="I11" s="23">
        <f t="shared" si="1"/>
        <v>0.42479145667683454</v>
      </c>
      <c r="J11" s="24">
        <f t="shared" si="2"/>
        <v>0.98580311856691116</v>
      </c>
      <c r="K11" s="5"/>
      <c r="L11" t="s">
        <v>248</v>
      </c>
      <c r="M11" s="6">
        <v>0.8874939025678259</v>
      </c>
      <c r="N11" s="72">
        <v>0.98580311856691116</v>
      </c>
    </row>
    <row r="12" spans="1:14" x14ac:dyDescent="0.25">
      <c r="A12" s="18"/>
      <c r="B12" s="51">
        <v>6</v>
      </c>
      <c r="C12" s="20" t="s">
        <v>249</v>
      </c>
      <c r="D12" s="21">
        <v>0</v>
      </c>
      <c r="E12" s="22">
        <v>0.248501</v>
      </c>
      <c r="F12" s="22">
        <f t="shared" si="0"/>
        <v>0.24376025343372021</v>
      </c>
      <c r="G12" s="22">
        <v>0.12619583480409347</v>
      </c>
      <c r="H12" s="22">
        <v>0.11756441862962674</v>
      </c>
      <c r="I12" s="23">
        <f t="shared" si="1"/>
        <v>0.50782827756867566</v>
      </c>
      <c r="J12" s="24">
        <f t="shared" si="2"/>
        <v>0.98092262579917266</v>
      </c>
      <c r="K12" s="5"/>
      <c r="L12" t="s">
        <v>250</v>
      </c>
      <c r="M12" s="6">
        <v>4.1351446213877807</v>
      </c>
      <c r="N12" s="72">
        <v>0.98363713726831081</v>
      </c>
    </row>
    <row r="13" spans="1:14" x14ac:dyDescent="0.25">
      <c r="A13" s="18"/>
      <c r="B13" s="51">
        <v>7</v>
      </c>
      <c r="C13" s="20" t="s">
        <v>250</v>
      </c>
      <c r="D13" s="21">
        <v>3.4624100000000002</v>
      </c>
      <c r="E13" s="22">
        <v>4.2039329999999993</v>
      </c>
      <c r="F13" s="22">
        <f t="shared" si="0"/>
        <v>4.1351446213877807</v>
      </c>
      <c r="G13" s="22">
        <v>1.5691693395704078</v>
      </c>
      <c r="H13" s="22">
        <v>2.5659752818173729</v>
      </c>
      <c r="I13" s="23">
        <f t="shared" si="1"/>
        <v>0.37326221411483201</v>
      </c>
      <c r="J13" s="24">
        <f t="shared" si="2"/>
        <v>0.98363713726831081</v>
      </c>
      <c r="K13" s="5"/>
      <c r="L13" t="s">
        <v>253</v>
      </c>
      <c r="M13" s="6">
        <v>2.5803144375468037</v>
      </c>
      <c r="N13" s="72">
        <v>0.9819041281931985</v>
      </c>
    </row>
    <row r="14" spans="1:14" x14ac:dyDescent="0.25">
      <c r="A14" s="18"/>
      <c r="B14" s="51">
        <v>8</v>
      </c>
      <c r="C14" s="20" t="s">
        <v>251</v>
      </c>
      <c r="D14" s="21">
        <v>4.1751240000000003</v>
      </c>
      <c r="E14" s="22">
        <v>4.4253909999999994</v>
      </c>
      <c r="F14" s="22">
        <f t="shared" si="0"/>
        <v>4.2825021803035614</v>
      </c>
      <c r="G14" s="22">
        <v>1.6857253360415942</v>
      </c>
      <c r="H14" s="22">
        <v>2.5967768442619672</v>
      </c>
      <c r="I14" s="23">
        <f t="shared" si="1"/>
        <v>0.38092121939995688</v>
      </c>
      <c r="J14" s="24">
        <f t="shared" si="2"/>
        <v>0.96771159436613896</v>
      </c>
      <c r="K14" s="5"/>
      <c r="L14" t="s">
        <v>249</v>
      </c>
      <c r="M14" s="6">
        <v>0.24376025343372021</v>
      </c>
      <c r="N14" s="72">
        <v>0.98092262579917266</v>
      </c>
    </row>
    <row r="15" spans="1:14" x14ac:dyDescent="0.25">
      <c r="A15" s="18"/>
      <c r="B15" s="51">
        <v>9</v>
      </c>
      <c r="C15" s="20" t="s">
        <v>252</v>
      </c>
      <c r="D15" s="21">
        <v>0</v>
      </c>
      <c r="E15" s="22">
        <v>0.16874500000000003</v>
      </c>
      <c r="F15" s="22">
        <f t="shared" si="0"/>
        <v>0.14908975486769632</v>
      </c>
      <c r="G15" s="22">
        <v>7.1093353635660606E-2</v>
      </c>
      <c r="H15" s="22">
        <v>7.7996401232035717E-2</v>
      </c>
      <c r="I15" s="23">
        <f t="shared" si="1"/>
        <v>0.42130643062408124</v>
      </c>
      <c r="J15" s="24">
        <f t="shared" si="2"/>
        <v>0.88352102206107619</v>
      </c>
      <c r="K15" s="5"/>
      <c r="L15" t="s">
        <v>266</v>
      </c>
      <c r="M15" s="6">
        <v>1.4429496533941049</v>
      </c>
      <c r="N15" s="72">
        <v>0.9731938486297621</v>
      </c>
    </row>
    <row r="16" spans="1:14" x14ac:dyDescent="0.25">
      <c r="A16" s="18"/>
      <c r="B16" s="51">
        <v>10</v>
      </c>
      <c r="C16" s="20" t="s">
        <v>253</v>
      </c>
      <c r="D16" s="21">
        <v>2.4545300000000001</v>
      </c>
      <c r="E16" s="22">
        <v>2.6278679999999994</v>
      </c>
      <c r="F16" s="22">
        <f t="shared" si="0"/>
        <v>2.5803144375468037</v>
      </c>
      <c r="G16" s="22">
        <v>1.1191651686585828</v>
      </c>
      <c r="H16" s="22">
        <v>1.4611492688882208</v>
      </c>
      <c r="I16" s="23">
        <f t="shared" si="1"/>
        <v>0.42588332772368442</v>
      </c>
      <c r="J16" s="24">
        <f t="shared" si="2"/>
        <v>0.9819041281931985</v>
      </c>
      <c r="K16" s="5"/>
      <c r="L16" t="s">
        <v>247</v>
      </c>
      <c r="M16" s="6">
        <v>4.2384429235870158</v>
      </c>
      <c r="N16" s="72">
        <v>0.97293510447790665</v>
      </c>
    </row>
    <row r="17" spans="1:14" x14ac:dyDescent="0.25">
      <c r="A17" s="18"/>
      <c r="B17" s="51">
        <v>11</v>
      </c>
      <c r="C17" s="20" t="s">
        <v>254</v>
      </c>
      <c r="D17" s="21">
        <v>2.4823659999999994</v>
      </c>
      <c r="E17" s="22">
        <v>2.9572749999999997</v>
      </c>
      <c r="F17" s="22">
        <f t="shared" si="0"/>
        <v>2.9185419548752081</v>
      </c>
      <c r="G17" s="22">
        <v>1.3400116822867858</v>
      </c>
      <c r="H17" s="22">
        <v>1.5785302725884223</v>
      </c>
      <c r="I17" s="23">
        <f t="shared" si="1"/>
        <v>0.45312379886442283</v>
      </c>
      <c r="J17" s="24">
        <f t="shared" si="2"/>
        <v>0.98690245407519028</v>
      </c>
      <c r="K17" s="5"/>
      <c r="L17" t="s">
        <v>257</v>
      </c>
      <c r="M17" s="6">
        <v>3.6291610834096018</v>
      </c>
      <c r="N17" s="72">
        <v>0.97227441928259606</v>
      </c>
    </row>
    <row r="18" spans="1:14" x14ac:dyDescent="0.25">
      <c r="A18" s="18"/>
      <c r="B18" s="51">
        <v>12</v>
      </c>
      <c r="C18" s="20" t="s">
        <v>255</v>
      </c>
      <c r="D18" s="21">
        <v>0.96389099999999994</v>
      </c>
      <c r="E18" s="22">
        <v>3.2344779999999993</v>
      </c>
      <c r="F18" s="22">
        <f t="shared" si="0"/>
        <v>3.1078697282382564</v>
      </c>
      <c r="G18" s="22">
        <v>1.31215052360767</v>
      </c>
      <c r="H18" s="22">
        <v>1.7957192046305863</v>
      </c>
      <c r="I18" s="23">
        <f t="shared" si="1"/>
        <v>0.40567613185424983</v>
      </c>
      <c r="J18" s="24">
        <f t="shared" si="2"/>
        <v>0.96085666009731929</v>
      </c>
      <c r="K18" s="5"/>
      <c r="L18" t="s">
        <v>263</v>
      </c>
      <c r="M18" s="6">
        <v>1.9090374945117219</v>
      </c>
      <c r="N18" s="72">
        <v>0.96941920514859725</v>
      </c>
    </row>
    <row r="19" spans="1:14" x14ac:dyDescent="0.25">
      <c r="A19" s="18"/>
      <c r="B19" s="51">
        <v>13</v>
      </c>
      <c r="C19" s="20" t="s">
        <v>256</v>
      </c>
      <c r="D19" s="21">
        <v>2.1540290000000004</v>
      </c>
      <c r="E19" s="22">
        <v>2.7106159999999999</v>
      </c>
      <c r="F19" s="22">
        <f t="shared" si="0"/>
        <v>2.5913723298273137</v>
      </c>
      <c r="G19" s="22">
        <v>1.1055986162838192</v>
      </c>
      <c r="H19" s="22">
        <v>1.4857737135434945</v>
      </c>
      <c r="I19" s="23">
        <f t="shared" si="1"/>
        <v>0.40787725604948072</v>
      </c>
      <c r="J19" s="24">
        <f t="shared" si="2"/>
        <v>0.95600864520364148</v>
      </c>
      <c r="K19" s="5"/>
      <c r="L19" t="s">
        <v>246</v>
      </c>
      <c r="M19" s="6">
        <v>0.17207008550758474</v>
      </c>
      <c r="N19" s="72">
        <v>0.96915777042335371</v>
      </c>
    </row>
    <row r="20" spans="1:14" x14ac:dyDescent="0.25">
      <c r="A20" s="18"/>
      <c r="B20" s="51">
        <v>14</v>
      </c>
      <c r="C20" s="20" t="s">
        <v>257</v>
      </c>
      <c r="D20" s="21">
        <v>3.364296</v>
      </c>
      <c r="E20" s="22">
        <v>3.7326510000000002</v>
      </c>
      <c r="F20" s="22">
        <f t="shared" si="0"/>
        <v>3.6291610834096018</v>
      </c>
      <c r="G20" s="22">
        <v>1.5222505459933018</v>
      </c>
      <c r="H20" s="22">
        <v>2.1069105374163</v>
      </c>
      <c r="I20" s="23">
        <f t="shared" si="1"/>
        <v>0.40782021838990618</v>
      </c>
      <c r="J20" s="24">
        <f t="shared" si="2"/>
        <v>0.97227441928259606</v>
      </c>
      <c r="K20" s="5"/>
      <c r="L20" t="s">
        <v>251</v>
      </c>
      <c r="M20" s="6">
        <v>4.2825021803035614</v>
      </c>
      <c r="N20" s="72">
        <v>0.96771159436613896</v>
      </c>
    </row>
    <row r="21" spans="1:14" x14ac:dyDescent="0.25">
      <c r="A21" s="18"/>
      <c r="B21" s="51">
        <v>15</v>
      </c>
      <c r="C21" s="20" t="s">
        <v>258</v>
      </c>
      <c r="D21" s="21">
        <v>56.80266000000001</v>
      </c>
      <c r="E21" s="22">
        <v>59.291053000000019</v>
      </c>
      <c r="F21" s="22">
        <f t="shared" si="0"/>
        <v>56.593587695571998</v>
      </c>
      <c r="G21" s="22">
        <v>21.668844975155935</v>
      </c>
      <c r="H21" s="22">
        <v>34.924742720416063</v>
      </c>
      <c r="I21" s="23">
        <f t="shared" si="1"/>
        <v>0.36546567953778669</v>
      </c>
      <c r="J21" s="24">
        <f t="shared" si="2"/>
        <v>0.95450468210729833</v>
      </c>
      <c r="K21" s="5"/>
      <c r="L21" t="s">
        <v>259</v>
      </c>
      <c r="M21" s="6">
        <v>1.629209415391415</v>
      </c>
      <c r="N21" s="72">
        <v>0.96305934224314593</v>
      </c>
    </row>
    <row r="22" spans="1:14" x14ac:dyDescent="0.25">
      <c r="A22" s="18"/>
      <c r="B22" s="51">
        <v>16</v>
      </c>
      <c r="C22" s="20" t="s">
        <v>259</v>
      </c>
      <c r="D22" s="21">
        <v>2.1034930000000003</v>
      </c>
      <c r="E22" s="22">
        <v>1.6917020000000005</v>
      </c>
      <c r="F22" s="22">
        <f t="shared" si="0"/>
        <v>1.629209415391415</v>
      </c>
      <c r="G22" s="22">
        <v>0.66284148299564549</v>
      </c>
      <c r="H22" s="22">
        <v>0.96636793239576946</v>
      </c>
      <c r="I22" s="23">
        <f t="shared" si="1"/>
        <v>0.39181929382104252</v>
      </c>
      <c r="J22" s="24">
        <f t="shared" si="2"/>
        <v>0.96305934224314593</v>
      </c>
      <c r="K22" s="5"/>
      <c r="L22" t="s">
        <v>261</v>
      </c>
      <c r="M22" s="6">
        <v>0.48403302171254836</v>
      </c>
      <c r="N22" s="72">
        <v>0.96177602820066455</v>
      </c>
    </row>
    <row r="23" spans="1:14" x14ac:dyDescent="0.25">
      <c r="A23" s="18"/>
      <c r="B23" s="51">
        <v>17</v>
      </c>
      <c r="C23" s="20" t="s">
        <v>260</v>
      </c>
      <c r="D23" s="21">
        <v>1.419009</v>
      </c>
      <c r="E23" s="22">
        <v>0.90715599999999985</v>
      </c>
      <c r="F23" s="22">
        <f t="shared" si="0"/>
        <v>0.83625384626066079</v>
      </c>
      <c r="G23" s="22">
        <v>0.19856587846152252</v>
      </c>
      <c r="H23" s="22">
        <v>0.63768796779913828</v>
      </c>
      <c r="I23" s="23">
        <f t="shared" si="1"/>
        <v>0.2188883482681287</v>
      </c>
      <c r="J23" s="24">
        <f t="shared" si="2"/>
        <v>0.92184127786252967</v>
      </c>
      <c r="K23" s="5"/>
      <c r="L23" t="s">
        <v>255</v>
      </c>
      <c r="M23" s="6">
        <v>3.1078697282382564</v>
      </c>
      <c r="N23" s="72">
        <v>0.96085666009731929</v>
      </c>
    </row>
    <row r="24" spans="1:14" x14ac:dyDescent="0.25">
      <c r="A24" s="18"/>
      <c r="B24" s="51">
        <v>18</v>
      </c>
      <c r="C24" s="20" t="s">
        <v>261</v>
      </c>
      <c r="D24" s="21">
        <v>1.4980639999999998</v>
      </c>
      <c r="E24" s="22">
        <v>0.50326999999999988</v>
      </c>
      <c r="F24" s="22">
        <f t="shared" si="0"/>
        <v>0.48403302171254836</v>
      </c>
      <c r="G24" s="22">
        <v>0.13395481531551923</v>
      </c>
      <c r="H24" s="22">
        <v>0.35007820639702913</v>
      </c>
      <c r="I24" s="23">
        <f t="shared" si="1"/>
        <v>0.26616888611584094</v>
      </c>
      <c r="J24" s="24">
        <f t="shared" si="2"/>
        <v>0.96177602820066455</v>
      </c>
      <c r="K24" s="5"/>
      <c r="L24" t="s">
        <v>264</v>
      </c>
      <c r="M24" s="6">
        <v>3.9242003566437234</v>
      </c>
      <c r="N24" s="72">
        <v>0.95990224287264292</v>
      </c>
    </row>
    <row r="25" spans="1:14" x14ac:dyDescent="0.25">
      <c r="A25" s="18"/>
      <c r="B25" s="51">
        <v>19</v>
      </c>
      <c r="C25" s="20" t="s">
        <v>262</v>
      </c>
      <c r="D25" s="21">
        <v>0</v>
      </c>
      <c r="E25" s="22">
        <v>0.18388600000000002</v>
      </c>
      <c r="F25" s="22">
        <f t="shared" si="0"/>
        <v>0.17444110600445129</v>
      </c>
      <c r="G25" s="22">
        <v>8.9972096411656821E-2</v>
      </c>
      <c r="H25" s="22">
        <v>8.4469009592794464E-2</v>
      </c>
      <c r="I25" s="23">
        <f t="shared" si="1"/>
        <v>0.48928192690937217</v>
      </c>
      <c r="J25" s="24">
        <f t="shared" si="2"/>
        <v>0.94863723178736425</v>
      </c>
      <c r="K25" s="5"/>
      <c r="L25" t="s">
        <v>256</v>
      </c>
      <c r="M25" s="6">
        <v>2.5913723298273137</v>
      </c>
      <c r="N25" s="72">
        <v>0.95600864520364148</v>
      </c>
    </row>
    <row r="26" spans="1:14" x14ac:dyDescent="0.25">
      <c r="A26" s="18"/>
      <c r="B26" s="51">
        <v>20</v>
      </c>
      <c r="C26" s="20" t="s">
        <v>263</v>
      </c>
      <c r="D26" s="21">
        <v>2.0050000000000002E-2</v>
      </c>
      <c r="E26" s="22">
        <v>1.9692590000000003</v>
      </c>
      <c r="F26" s="22">
        <f t="shared" si="0"/>
        <v>1.9090374945117219</v>
      </c>
      <c r="G26" s="22">
        <v>0.58940255539346253</v>
      </c>
      <c r="H26" s="22">
        <v>1.3196349391182594</v>
      </c>
      <c r="I26" s="23">
        <f t="shared" si="1"/>
        <v>0.2993016943903582</v>
      </c>
      <c r="J26" s="24">
        <f t="shared" si="2"/>
        <v>0.96941920514859725</v>
      </c>
      <c r="K26" s="5"/>
      <c r="L26" t="s">
        <v>258</v>
      </c>
      <c r="M26" s="6">
        <v>56.593587695571998</v>
      </c>
      <c r="N26" s="72">
        <v>0.95450468210729833</v>
      </c>
    </row>
    <row r="27" spans="1:14" x14ac:dyDescent="0.25">
      <c r="A27" s="18"/>
      <c r="B27" s="51">
        <v>21</v>
      </c>
      <c r="C27" s="20" t="s">
        <v>264</v>
      </c>
      <c r="D27" s="21">
        <v>4.1532819999999999</v>
      </c>
      <c r="E27" s="22">
        <v>4.0881249999999998</v>
      </c>
      <c r="F27" s="22">
        <f t="shared" si="0"/>
        <v>3.9242003566437234</v>
      </c>
      <c r="G27" s="22">
        <v>1.6409102855409401</v>
      </c>
      <c r="H27" s="22">
        <v>2.2832900711027833</v>
      </c>
      <c r="I27" s="23">
        <f t="shared" si="1"/>
        <v>0.40138456762964442</v>
      </c>
      <c r="J27" s="24">
        <f t="shared" si="2"/>
        <v>0.95990224287264292</v>
      </c>
      <c r="K27" s="5"/>
      <c r="L27" t="s">
        <v>268</v>
      </c>
      <c r="M27" s="6">
        <v>0.15424089426414866</v>
      </c>
      <c r="N27" s="72">
        <v>0.95122938941435764</v>
      </c>
    </row>
    <row r="28" spans="1:14" x14ac:dyDescent="0.25">
      <c r="A28" s="18"/>
      <c r="B28" s="51">
        <v>23</v>
      </c>
      <c r="C28" s="20" t="s">
        <v>266</v>
      </c>
      <c r="D28" s="21">
        <v>1.1421840000000003</v>
      </c>
      <c r="E28" s="22">
        <v>1.4826949999999997</v>
      </c>
      <c r="F28" s="22">
        <f t="shared" si="0"/>
        <v>1.4429496533941049</v>
      </c>
      <c r="G28" s="22">
        <v>0.66569304920494687</v>
      </c>
      <c r="H28" s="22">
        <v>0.77725660418915798</v>
      </c>
      <c r="I28" s="23">
        <f t="shared" si="1"/>
        <v>0.448975041532444</v>
      </c>
      <c r="J28" s="24">
        <f t="shared" si="2"/>
        <v>0.9731938486297621</v>
      </c>
      <c r="K28" s="5"/>
      <c r="L28" t="s">
        <v>262</v>
      </c>
      <c r="M28" s="6">
        <v>0.17444110600445129</v>
      </c>
      <c r="N28" s="72">
        <v>0.94863723178736425</v>
      </c>
    </row>
    <row r="29" spans="1:14" x14ac:dyDescent="0.25">
      <c r="A29" s="18"/>
      <c r="B29" s="51">
        <v>24</v>
      </c>
      <c r="C29" s="20" t="s">
        <v>267</v>
      </c>
      <c r="D29" s="21">
        <v>1.1602389999999998</v>
      </c>
      <c r="E29" s="22">
        <v>0.68062299999999998</v>
      </c>
      <c r="F29" s="22">
        <f t="shared" si="0"/>
        <v>0.67223588283366098</v>
      </c>
      <c r="G29" s="22">
        <v>0.29760793350578751</v>
      </c>
      <c r="H29" s="22">
        <v>0.37462794932787347</v>
      </c>
      <c r="I29" s="23">
        <f t="shared" si="1"/>
        <v>0.43725812014255694</v>
      </c>
      <c r="J29" s="24">
        <f t="shared" si="2"/>
        <v>0.98767729394049419</v>
      </c>
      <c r="K29" s="5"/>
      <c r="L29" t="s">
        <v>260</v>
      </c>
      <c r="M29" s="6">
        <v>0.83625384626066079</v>
      </c>
      <c r="N29" s="72">
        <v>0.92184127786252967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0</v>
      </c>
      <c r="E30" s="29">
        <v>0.16214899999999999</v>
      </c>
      <c r="F30" s="29">
        <f t="shared" si="0"/>
        <v>0.15424089426414866</v>
      </c>
      <c r="G30" s="29">
        <v>4.765215098632325E-2</v>
      </c>
      <c r="H30" s="29">
        <v>0.10658874327782542</v>
      </c>
      <c r="I30" s="30">
        <f t="shared" si="1"/>
        <v>0.29387878424364783</v>
      </c>
      <c r="J30" s="31">
        <f t="shared" si="2"/>
        <v>0.95122938941435764</v>
      </c>
      <c r="K30" s="5"/>
      <c r="L30" t="s">
        <v>252</v>
      </c>
      <c r="M30" s="6">
        <v>0.14908975486769632</v>
      </c>
      <c r="N30" s="72">
        <v>0.88352102206107619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A11" sqref="A11:J11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117</v>
      </c>
      <c r="B1" s="53" t="s">
        <v>232</v>
      </c>
      <c r="C1" s="47" t="s">
        <v>2274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2276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97.461444000000014</v>
      </c>
      <c r="E6" s="15">
        <v>104.04761500000004</v>
      </c>
      <c r="F6" s="15">
        <v>100.08728426035357</v>
      </c>
      <c r="G6" s="15">
        <v>38.783387918129534</v>
      </c>
      <c r="H6" s="15">
        <v>61.303896342224029</v>
      </c>
      <c r="I6" s="16">
        <v>0.37274653453738005</v>
      </c>
      <c r="J6" s="17">
        <v>0.96193732321835079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97.441444000000033</v>
      </c>
      <c r="E7" s="36">
        <f ca="1">SUM(E8:OFFSET(E6,MATCH("GOBIERNOS REGIONALES",$A$8:$A$50,0),0))</f>
        <v>101.48419900000002</v>
      </c>
      <c r="F7" s="36">
        <f ca="1">SUM(F8:OFFSET(F6,MATCH("GOBIERNOS REGIONALES",$A$8:$A$50,0),0))</f>
        <v>98.868272983925692</v>
      </c>
      <c r="G7" s="36">
        <f ca="1">SUM(G8:OFFSET(G6,MATCH("GOBIERNOS REGIONALES",$A$8:$A$50,0),0))</f>
        <v>38.695861616356211</v>
      </c>
      <c r="H7" s="36">
        <f ca="1">SUM(H8:OFFSET(H6,MATCH("GOBIERNOS REGIONALES",$A$8:$A$50,0),0))</f>
        <v>60.172411367569488</v>
      </c>
      <c r="I7" s="37">
        <f ca="1">IFERROR(G7/E7,0)</f>
        <v>0.38129937465788349</v>
      </c>
      <c r="J7" s="38">
        <f ca="1">IFERROR(SUM(G7,H7)/E7,0)</f>
        <v>0.97422331710895871</v>
      </c>
      <c r="K7" s="5"/>
    </row>
    <row r="8" spans="1:11" ht="25.5" x14ac:dyDescent="0.25">
      <c r="A8" s="18"/>
      <c r="B8" s="19">
        <v>39</v>
      </c>
      <c r="C8" s="20" t="s">
        <v>124</v>
      </c>
      <c r="D8" s="21">
        <v>97.441444000000033</v>
      </c>
      <c r="E8" s="22">
        <v>101.48419900000002</v>
      </c>
      <c r="F8" s="22">
        <f t="shared" ref="F8:F12" si="0">SUM(G8,H8)</f>
        <v>98.868272983925692</v>
      </c>
      <c r="G8" s="22">
        <v>38.695861616356211</v>
      </c>
      <c r="H8" s="22">
        <v>60.172411367569488</v>
      </c>
      <c r="I8" s="23">
        <f t="shared" ref="I8:I12" si="1">IFERROR(G8/E8,0)</f>
        <v>0.38129937465788349</v>
      </c>
      <c r="J8" s="24">
        <f t="shared" ref="J8:J12" si="2">IFERROR(SUM(G8,H8)/E8,0)</f>
        <v>0.97422331710895871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0.02</v>
      </c>
      <c r="E9" s="36">
        <f ca="1">SUM(E10:OFFSET(E8,(MATCH("GOBIERNOS LOCALES",$A$8:$A$50,0)-MATCH("GOBIERNOS REGIONALES",$A$8:$A$50,0)),0))</f>
        <v>0.49187100000000011</v>
      </c>
      <c r="F9" s="36">
        <f ca="1">SUM(F10:OFFSET(F8,(MATCH("GOBIERNOS LOCALES",$A$8:$A$50,0)-MATCH("GOBIERNOS REGIONALES",$A$8:$A$50,0)),0))</f>
        <v>0.48243834361892368</v>
      </c>
      <c r="G9" s="36">
        <f ca="1">SUM(G10:OFFSET(G8,(MATCH("GOBIERNOS LOCALES",$A$8:$A$50,0)-MATCH("GOBIERNOS REGIONALES",$A$8:$A$50,0)),0))</f>
        <v>6.2181301267628442E-2</v>
      </c>
      <c r="H9" s="36">
        <f ca="1">SUM(H10:OFFSET(H8,(MATCH("GOBIERNOS LOCALES",$A$8:$A$50,0)-MATCH("GOBIERNOS REGIONALES",$A$8:$A$50,0)),0))</f>
        <v>0.42025704235129524</v>
      </c>
      <c r="I9" s="37">
        <f t="shared" ca="1" si="1"/>
        <v>0.12641790483201576</v>
      </c>
      <c r="J9" s="38">
        <f t="shared" ca="1" si="2"/>
        <v>0.98082290604431566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2.8000000000000001E-2</v>
      </c>
      <c r="F10" s="22">
        <f t="shared" si="0"/>
        <v>2.8000000864267349E-2</v>
      </c>
      <c r="G10" s="22">
        <v>0</v>
      </c>
      <c r="H10" s="22">
        <v>2.8000000864267349E-2</v>
      </c>
      <c r="I10" s="23">
        <f t="shared" si="1"/>
        <v>0</v>
      </c>
      <c r="J10" s="24">
        <f t="shared" si="2"/>
        <v>1.000000030866691</v>
      </c>
      <c r="K10" s="5"/>
    </row>
    <row r="11" spans="1:11" x14ac:dyDescent="0.25">
      <c r="A11" s="18"/>
      <c r="B11" s="19">
        <v>457</v>
      </c>
      <c r="C11" s="20" t="s">
        <v>222</v>
      </c>
      <c r="D11" s="21">
        <v>0.02</v>
      </c>
      <c r="E11" s="22">
        <v>0.46387100000000009</v>
      </c>
      <c r="F11" s="22">
        <f t="shared" si="0"/>
        <v>0.45443834275465633</v>
      </c>
      <c r="G11" s="22">
        <v>6.2181301267628442E-2</v>
      </c>
      <c r="H11" s="22">
        <v>0.39225704148702789</v>
      </c>
      <c r="I11" s="23">
        <f t="shared" si="1"/>
        <v>0.13404869299358751</v>
      </c>
      <c r="J11" s="24">
        <f t="shared" si="2"/>
        <v>0.97966534393108484</v>
      </c>
      <c r="K11" s="5"/>
    </row>
    <row r="12" spans="1:11" ht="15.75" thickBot="1" x14ac:dyDescent="0.3">
      <c r="A12" s="39" t="s">
        <v>231</v>
      </c>
      <c r="B12" s="40"/>
      <c r="C12" s="41"/>
      <c r="D12" s="42">
        <v>0</v>
      </c>
      <c r="E12" s="43">
        <v>2.0715449999999995</v>
      </c>
      <c r="F12" s="43">
        <f t="shared" si="0"/>
        <v>0.7365729328089401</v>
      </c>
      <c r="G12" s="43">
        <v>2.534500050569477E-2</v>
      </c>
      <c r="H12" s="43">
        <v>0.71122793230324532</v>
      </c>
      <c r="I12" s="44">
        <f t="shared" si="1"/>
        <v>1.2234829803694719E-2</v>
      </c>
      <c r="J12" s="45">
        <f t="shared" si="2"/>
        <v>0.35556694776552777</v>
      </c>
      <c r="K12" s="5"/>
    </row>
    <row r="13" spans="1:11" x14ac:dyDescent="0.25">
      <c r="D13" s="6"/>
      <c r="E13" s="6"/>
      <c r="F13" s="6"/>
      <c r="G13" s="6"/>
      <c r="H13" s="6"/>
      <c r="I13" s="5"/>
      <c r="J13" s="5"/>
      <c r="K13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117</v>
      </c>
      <c r="B1" s="47" t="s">
        <v>232</v>
      </c>
      <c r="C1" s="47" t="s">
        <v>2274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2277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97.461444000000014</v>
      </c>
      <c r="G6" s="15">
        <v>104.04761500000004</v>
      </c>
      <c r="H6" s="15">
        <v>100.08728426035357</v>
      </c>
      <c r="I6" s="15">
        <v>38.783387918129534</v>
      </c>
      <c r="J6" s="15">
        <v>61.303896342224029</v>
      </c>
      <c r="K6" s="16">
        <v>0.37274653453738005</v>
      </c>
      <c r="L6" s="17">
        <v>0.96193732321835079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97.461444000000014</v>
      </c>
      <c r="G7" s="36">
        <f ca="1">SUM(G8:OFFSET(G6,MATCH("PROYECTOS",$A$8:$A$50,0),0))</f>
        <v>103.21395000000001</v>
      </c>
      <c r="H7" s="36">
        <f ca="1">SUM(H8:OFFSET(H6,MATCH("PROYECTOS",$A$8:$A$50,0),0))</f>
        <v>100.05928425948929</v>
      </c>
      <c r="I7" s="36">
        <f ca="1">SUM(I8:OFFSET(I6,MATCH("PROYECTOS",$A$8:$A$50,0),0))</f>
        <v>38.783387918129534</v>
      </c>
      <c r="J7" s="36">
        <f ca="1">SUM(J8:OFFSET(J6,MATCH("PROYECTOS",$A$8:$A$50,0),0))</f>
        <v>61.275896341359754</v>
      </c>
      <c r="K7" s="37">
        <f ca="1">IFERROR(I7/G7,0)</f>
        <v>0.37575722969743458</v>
      </c>
      <c r="L7" s="38">
        <f ca="1">IFERROR(SUM(I7,J7)/G7,0)</f>
        <v>0.9694356650383914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4.831715</v>
      </c>
      <c r="G8" s="22">
        <v>5.1554809999999991</v>
      </c>
      <c r="H8" s="22">
        <f t="shared" ref="H8:H10" si="0">SUM(I8,J8)</f>
        <v>5.0691718054513331</v>
      </c>
      <c r="I8" s="22">
        <v>1.6161526284595311</v>
      </c>
      <c r="J8" s="22">
        <v>3.4530191769918019</v>
      </c>
      <c r="K8" s="23">
        <f t="shared" ref="K8:K11" si="1">IFERROR(I8/G8,0)</f>
        <v>0.31348241385421288</v>
      </c>
      <c r="L8" s="24">
        <f t="shared" ref="L8:L11" si="2">IFERROR(SUM(I8,J8)/G8,0)</f>
        <v>0.98325875033800614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3000589</v>
      </c>
      <c r="C9" s="20" t="s">
        <v>2278</v>
      </c>
      <c r="D9" s="60">
        <v>86</v>
      </c>
      <c r="E9" s="20" t="s">
        <v>469</v>
      </c>
      <c r="F9" s="21">
        <v>89.028489000000008</v>
      </c>
      <c r="G9" s="22">
        <v>94.972133000000014</v>
      </c>
      <c r="H9" s="22">
        <f t="shared" si="0"/>
        <v>92.080602016978958</v>
      </c>
      <c r="I9" s="22">
        <v>36.613234804912878</v>
      </c>
      <c r="J9" s="22">
        <v>55.46736721206608</v>
      </c>
      <c r="K9" s="23">
        <f t="shared" si="1"/>
        <v>0.38551555754689509</v>
      </c>
      <c r="L9" s="24">
        <f t="shared" si="2"/>
        <v>0.96955390079507786</v>
      </c>
      <c r="M9" s="61"/>
      <c r="N9" s="22"/>
      <c r="O9" s="24" t="str">
        <f t="shared" ref="O9:O10" si="3">IFERROR(N9/M9,".")</f>
        <v>.</v>
      </c>
    </row>
    <row r="10" spans="1:15" ht="38.25" x14ac:dyDescent="0.25">
      <c r="A10" s="18"/>
      <c r="B10" s="20">
        <v>3000636</v>
      </c>
      <c r="C10" s="20" t="s">
        <v>2279</v>
      </c>
      <c r="D10" s="60">
        <v>86</v>
      </c>
      <c r="E10" s="20" t="s">
        <v>469</v>
      </c>
      <c r="F10" s="21">
        <v>3.6012400000000002</v>
      </c>
      <c r="G10" s="22">
        <v>3.0863360000000002</v>
      </c>
      <c r="H10" s="22">
        <f t="shared" si="0"/>
        <v>2.9095104370589979</v>
      </c>
      <c r="I10" s="22">
        <v>0.55400048475712538</v>
      </c>
      <c r="J10" s="22">
        <v>2.3555099523018725</v>
      </c>
      <c r="K10" s="23">
        <f t="shared" si="1"/>
        <v>0.17950102800120446</v>
      </c>
      <c r="L10" s="24">
        <f t="shared" si="2"/>
        <v>0.94270696290326061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0.83366500000002475</v>
      </c>
      <c r="H11" s="43">
        <f t="shared" ca="1" si="4"/>
        <v>2.800000086428156E-2</v>
      </c>
      <c r="I11" s="43">
        <f t="shared" ca="1" si="4"/>
        <v>0</v>
      </c>
      <c r="J11" s="43">
        <f t="shared" ca="1" si="4"/>
        <v>2.8000000864274455E-2</v>
      </c>
      <c r="K11" s="44">
        <f t="shared" ca="1" si="1"/>
        <v>0</v>
      </c>
      <c r="L11" s="45">
        <f t="shared" ca="1" si="2"/>
        <v>3.3586633556972674E-2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2291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117</v>
      </c>
      <c r="B1" s="47" t="s">
        <v>232</v>
      </c>
      <c r="C1" s="47" t="s">
        <v>2274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2280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97.461444000000014</v>
      </c>
      <c r="I6" s="15">
        <v>104.04761500000004</v>
      </c>
      <c r="J6" s="15">
        <v>100.08728426035357</v>
      </c>
      <c r="K6" s="15">
        <v>38.783387918129534</v>
      </c>
      <c r="L6" s="15">
        <v>61.303896342224029</v>
      </c>
      <c r="M6" s="16">
        <v>0.37274653453738005</v>
      </c>
      <c r="N6" s="17">
        <v>0.96193732321835079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SUM(H8:OFFSET(H6,MATCH("PROYECTOS",$A$8:$A$19,0),0))</f>
        <v>97.461444</v>
      </c>
      <c r="I7" s="35">
        <f ca="1">SUM(I8:OFFSET(I6,MATCH("PROYECTOS",$A$8:$A$19,0),0))</f>
        <v>103.21395000000003</v>
      </c>
      <c r="J7" s="35">
        <f ca="1">SUM(J8:OFFSET(J6,MATCH("PROYECTOS",$A$8:$A$19,0),0))</f>
        <v>100.05928425948929</v>
      </c>
      <c r="K7" s="35">
        <f ca="1">SUM(K8:OFFSET(K6,MATCH("PROYECTOS",$A$8:$A$19,0),0))</f>
        <v>38.783387918129534</v>
      </c>
      <c r="L7" s="35">
        <f ca="1">SUM(L8:OFFSET(L6,MATCH("PROYECTOS",$A$8:$A$19,0),0))</f>
        <v>61.275896341359754</v>
      </c>
      <c r="M7" s="37">
        <f ca="1">IFERROR(K7/I7,0)</f>
        <v>0.37575722969743452</v>
      </c>
      <c r="N7" s="38">
        <f ca="1">IFERROR(SUM(K7,L7)/I7,0)</f>
        <v>0.96943566503839129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3.223487</v>
      </c>
      <c r="I8" s="22">
        <v>3.9693489999999998</v>
      </c>
      <c r="J8" s="22">
        <f t="shared" ref="J8:J18" si="0">SUM(K8,L8)</f>
        <v>3.9226379871179233</v>
      </c>
      <c r="K8" s="22">
        <v>1.5121566741909191</v>
      </c>
      <c r="L8" s="22">
        <v>2.4104813129270042</v>
      </c>
      <c r="M8" s="23">
        <f t="shared" ref="M8:M19" si="1">IFERROR(K8/I8,0)</f>
        <v>0.38095835719935922</v>
      </c>
      <c r="N8" s="24">
        <f t="shared" ref="N8:N19" si="2">IFERROR(SUM(K8,L8)/I8,0)</f>
        <v>0.98823207208988773</v>
      </c>
      <c r="O8" s="61">
        <v>53</v>
      </c>
      <c r="P8" s="22">
        <v>54</v>
      </c>
      <c r="Q8" s="24">
        <f>IFERROR(P8/O8,".")</f>
        <v>1.0188679245283019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1.608228</v>
      </c>
      <c r="I9" s="22">
        <v>1.186132</v>
      </c>
      <c r="J9" s="22">
        <f t="shared" si="0"/>
        <v>1.1465338183334097</v>
      </c>
      <c r="K9" s="22">
        <v>0.10399595426861197</v>
      </c>
      <c r="L9" s="22">
        <v>1.0425378640647978</v>
      </c>
      <c r="M9" s="23">
        <f t="shared" si="1"/>
        <v>8.7676543815200986E-2</v>
      </c>
      <c r="N9" s="24">
        <f t="shared" si="2"/>
        <v>0.96661570409820308</v>
      </c>
      <c r="O9" s="61">
        <v>60</v>
      </c>
      <c r="P9" s="22">
        <v>67</v>
      </c>
      <c r="Q9" s="24">
        <f t="shared" ref="Q9:Q18" si="3">IFERROR(P9/O9,".")</f>
        <v>1.1166666666666667</v>
      </c>
    </row>
    <row r="10" spans="1:17" ht="51" x14ac:dyDescent="0.25">
      <c r="A10" s="18"/>
      <c r="B10" s="65">
        <v>5004356</v>
      </c>
      <c r="C10" s="20" t="s">
        <v>2281</v>
      </c>
      <c r="D10" s="20">
        <v>3000589</v>
      </c>
      <c r="E10" s="20" t="s">
        <v>2278</v>
      </c>
      <c r="F10" s="60">
        <v>86</v>
      </c>
      <c r="G10" s="20" t="s">
        <v>469</v>
      </c>
      <c r="H10" s="21">
        <v>20.890357000000012</v>
      </c>
      <c r="I10" s="22">
        <v>16.027299999999997</v>
      </c>
      <c r="J10" s="22">
        <f t="shared" si="0"/>
        <v>15.624800294870511</v>
      </c>
      <c r="K10" s="22">
        <v>7.3681927847464976</v>
      </c>
      <c r="L10" s="22">
        <v>8.2566075101240131</v>
      </c>
      <c r="M10" s="23">
        <f t="shared" si="1"/>
        <v>0.45972763876301681</v>
      </c>
      <c r="N10" s="24">
        <f t="shared" si="2"/>
        <v>0.97488661813721045</v>
      </c>
      <c r="O10" s="61">
        <v>8468</v>
      </c>
      <c r="P10" s="22">
        <v>7805</v>
      </c>
      <c r="Q10" s="24">
        <f t="shared" si="3"/>
        <v>0.92170524326877656</v>
      </c>
    </row>
    <row r="11" spans="1:17" ht="51" x14ac:dyDescent="0.25">
      <c r="A11" s="18"/>
      <c r="B11" s="65">
        <v>5004358</v>
      </c>
      <c r="C11" s="20" t="s">
        <v>2282</v>
      </c>
      <c r="D11" s="20">
        <v>3000589</v>
      </c>
      <c r="E11" s="20" t="s">
        <v>2278</v>
      </c>
      <c r="F11" s="60">
        <v>86</v>
      </c>
      <c r="G11" s="20" t="s">
        <v>469</v>
      </c>
      <c r="H11" s="21">
        <v>67.432041999999996</v>
      </c>
      <c r="I11" s="22">
        <v>65.279458000000005</v>
      </c>
      <c r="J11" s="22">
        <f t="shared" si="0"/>
        <v>63.817684677111863</v>
      </c>
      <c r="K11" s="22">
        <v>24.863511654072369</v>
      </c>
      <c r="L11" s="22">
        <v>38.954173023039495</v>
      </c>
      <c r="M11" s="23">
        <f t="shared" si="1"/>
        <v>0.380878034466407</v>
      </c>
      <c r="N11" s="24">
        <f t="shared" si="2"/>
        <v>0.97760745313038377</v>
      </c>
      <c r="O11" s="61">
        <v>2632</v>
      </c>
      <c r="P11" s="22">
        <v>2243</v>
      </c>
      <c r="Q11" s="24">
        <f t="shared" si="3"/>
        <v>0.85220364741641341</v>
      </c>
    </row>
    <row r="12" spans="1:17" ht="51" x14ac:dyDescent="0.25">
      <c r="A12" s="18"/>
      <c r="B12" s="65">
        <v>5004951</v>
      </c>
      <c r="C12" s="20" t="s">
        <v>2283</v>
      </c>
      <c r="D12" s="20">
        <v>3000589</v>
      </c>
      <c r="E12" s="20" t="s">
        <v>2278</v>
      </c>
      <c r="F12" s="60">
        <v>86</v>
      </c>
      <c r="G12" s="20" t="s">
        <v>469</v>
      </c>
      <c r="H12" s="21">
        <v>0</v>
      </c>
      <c r="I12" s="22">
        <v>1.91723</v>
      </c>
      <c r="J12" s="22">
        <f t="shared" si="0"/>
        <v>1.5399428965979496</v>
      </c>
      <c r="K12" s="22">
        <v>0.15009979979095078</v>
      </c>
      <c r="L12" s="22">
        <v>1.3898430968069988</v>
      </c>
      <c r="M12" s="23">
        <f t="shared" si="1"/>
        <v>7.8289928590179997E-2</v>
      </c>
      <c r="N12" s="24">
        <f t="shared" si="2"/>
        <v>0.80321239319119231</v>
      </c>
      <c r="O12" s="61">
        <v>61177</v>
      </c>
      <c r="P12" s="22">
        <v>2875</v>
      </c>
      <c r="Q12" s="24">
        <f t="shared" si="3"/>
        <v>4.6994785622047501E-2</v>
      </c>
    </row>
    <row r="13" spans="1:17" ht="51" x14ac:dyDescent="0.25">
      <c r="A13" s="18"/>
      <c r="B13" s="65">
        <v>5004952</v>
      </c>
      <c r="C13" s="20" t="s">
        <v>2284</v>
      </c>
      <c r="D13" s="20">
        <v>3000589</v>
      </c>
      <c r="E13" s="20" t="s">
        <v>2278</v>
      </c>
      <c r="F13" s="60">
        <v>86</v>
      </c>
      <c r="G13" s="20" t="s">
        <v>469</v>
      </c>
      <c r="H13" s="21">
        <v>0</v>
      </c>
      <c r="I13" s="22">
        <v>1.0098639999999999</v>
      </c>
      <c r="J13" s="22">
        <f t="shared" si="0"/>
        <v>0.93841702781355707</v>
      </c>
      <c r="K13" s="22">
        <v>0.25309060397557914</v>
      </c>
      <c r="L13" s="22">
        <v>0.68532642383797793</v>
      </c>
      <c r="M13" s="23">
        <f t="shared" si="1"/>
        <v>0.25061850306138173</v>
      </c>
      <c r="N13" s="24">
        <f t="shared" si="2"/>
        <v>0.9292508969658857</v>
      </c>
      <c r="O13" s="61">
        <v>1390</v>
      </c>
      <c r="P13" s="22">
        <v>1176</v>
      </c>
      <c r="Q13" s="24">
        <f t="shared" si="3"/>
        <v>0.84604316546762592</v>
      </c>
    </row>
    <row r="14" spans="1:17" ht="51" x14ac:dyDescent="0.25">
      <c r="A14" s="18"/>
      <c r="B14" s="65">
        <v>5004953</v>
      </c>
      <c r="C14" s="20" t="s">
        <v>2285</v>
      </c>
      <c r="D14" s="20">
        <v>3000589</v>
      </c>
      <c r="E14" s="20" t="s">
        <v>2278</v>
      </c>
      <c r="F14" s="60">
        <v>86</v>
      </c>
      <c r="G14" s="20" t="s">
        <v>469</v>
      </c>
      <c r="H14" s="21">
        <v>0.20009999999999997</v>
      </c>
      <c r="I14" s="22">
        <v>0.287497</v>
      </c>
      <c r="J14" s="22">
        <f t="shared" si="0"/>
        <v>0.25926562494714744</v>
      </c>
      <c r="K14" s="22">
        <v>0.17143016404588707</v>
      </c>
      <c r="L14" s="22">
        <v>8.7835460901260376E-2</v>
      </c>
      <c r="M14" s="23">
        <f t="shared" si="1"/>
        <v>0.59628505356886186</v>
      </c>
      <c r="N14" s="24">
        <f t="shared" si="2"/>
        <v>0.90180288819412879</v>
      </c>
      <c r="O14" s="61">
        <v>657</v>
      </c>
      <c r="P14" s="22">
        <v>623</v>
      </c>
      <c r="Q14" s="24">
        <f t="shared" si="3"/>
        <v>0.9482496194824962</v>
      </c>
    </row>
    <row r="15" spans="1:17" ht="51" x14ac:dyDescent="0.25">
      <c r="A15" s="18"/>
      <c r="B15" s="65">
        <v>5004954</v>
      </c>
      <c r="C15" s="20" t="s">
        <v>2286</v>
      </c>
      <c r="D15" s="20">
        <v>3000589</v>
      </c>
      <c r="E15" s="20" t="s">
        <v>2278</v>
      </c>
      <c r="F15" s="60">
        <v>86</v>
      </c>
      <c r="G15" s="20" t="s">
        <v>469</v>
      </c>
      <c r="H15" s="21">
        <v>0</v>
      </c>
      <c r="I15" s="22">
        <v>8.6431380000000004</v>
      </c>
      <c r="J15" s="22">
        <f t="shared" si="0"/>
        <v>8.3220725159115361</v>
      </c>
      <c r="K15" s="22">
        <v>3.6064064946804137</v>
      </c>
      <c r="L15" s="22">
        <v>4.7156660212311232</v>
      </c>
      <c r="M15" s="23">
        <f t="shared" si="1"/>
        <v>0.4172566138224813</v>
      </c>
      <c r="N15" s="24">
        <f t="shared" si="2"/>
        <v>0.96285313458046551</v>
      </c>
      <c r="O15" s="61">
        <v>7284</v>
      </c>
      <c r="P15" s="22">
        <v>6486</v>
      </c>
      <c r="Q15" s="24">
        <f t="shared" si="3"/>
        <v>0.89044481054365732</v>
      </c>
    </row>
    <row r="16" spans="1:17" ht="51" x14ac:dyDescent="0.25">
      <c r="A16" s="18"/>
      <c r="B16" s="65">
        <v>5004955</v>
      </c>
      <c r="C16" s="20" t="s">
        <v>2287</v>
      </c>
      <c r="D16" s="20">
        <v>3000589</v>
      </c>
      <c r="E16" s="20" t="s">
        <v>2278</v>
      </c>
      <c r="F16" s="60">
        <v>86</v>
      </c>
      <c r="G16" s="20" t="s">
        <v>469</v>
      </c>
      <c r="H16" s="21">
        <v>0.50599000000000005</v>
      </c>
      <c r="I16" s="22">
        <v>1.8076459999999996</v>
      </c>
      <c r="J16" s="22">
        <f t="shared" si="0"/>
        <v>1.5784189797263934</v>
      </c>
      <c r="K16" s="22">
        <v>0.20050330360118096</v>
      </c>
      <c r="L16" s="22">
        <v>1.3779156761252125</v>
      </c>
      <c r="M16" s="23">
        <f t="shared" si="1"/>
        <v>0.11091956256987319</v>
      </c>
      <c r="N16" s="24">
        <f t="shared" si="2"/>
        <v>0.873190314766494</v>
      </c>
      <c r="O16" s="61">
        <v>9296</v>
      </c>
      <c r="P16" s="22">
        <v>4743</v>
      </c>
      <c r="Q16" s="24">
        <f t="shared" si="3"/>
        <v>0.51021944922547335</v>
      </c>
    </row>
    <row r="17" spans="1:17" ht="38.25" x14ac:dyDescent="0.25">
      <c r="A17" s="18"/>
      <c r="B17" s="65">
        <v>5004956</v>
      </c>
      <c r="C17" s="20" t="s">
        <v>2288</v>
      </c>
      <c r="D17" s="20">
        <v>3000636</v>
      </c>
      <c r="E17" s="20" t="s">
        <v>2279</v>
      </c>
      <c r="F17" s="60">
        <v>86</v>
      </c>
      <c r="G17" s="20" t="s">
        <v>469</v>
      </c>
      <c r="H17" s="21">
        <v>0.55000000000000004</v>
      </c>
      <c r="I17" s="22">
        <v>0.55000000000000004</v>
      </c>
      <c r="J17" s="22">
        <f t="shared" si="0"/>
        <v>0.48952517239376903</v>
      </c>
      <c r="K17" s="22">
        <v>0.13079999387264252</v>
      </c>
      <c r="L17" s="22">
        <v>0.35872517852112651</v>
      </c>
      <c r="M17" s="23">
        <f t="shared" si="1"/>
        <v>0.23781817067753183</v>
      </c>
      <c r="N17" s="24">
        <f t="shared" si="2"/>
        <v>0.89004576798867086</v>
      </c>
      <c r="O17" s="61">
        <v>320</v>
      </c>
      <c r="P17" s="22">
        <v>388</v>
      </c>
      <c r="Q17" s="24">
        <f t="shared" si="3"/>
        <v>1.2124999999999999</v>
      </c>
    </row>
    <row r="18" spans="1:17" ht="38.25" x14ac:dyDescent="0.25">
      <c r="A18" s="18"/>
      <c r="B18" s="65">
        <v>5004957</v>
      </c>
      <c r="C18" s="20" t="s">
        <v>2289</v>
      </c>
      <c r="D18" s="20">
        <v>3000636</v>
      </c>
      <c r="E18" s="20" t="s">
        <v>2279</v>
      </c>
      <c r="F18" s="60">
        <v>86</v>
      </c>
      <c r="G18" s="20" t="s">
        <v>469</v>
      </c>
      <c r="H18" s="21">
        <v>3.05124</v>
      </c>
      <c r="I18" s="22">
        <v>2.5363360000000004</v>
      </c>
      <c r="J18" s="22">
        <f t="shared" si="0"/>
        <v>2.4199852646652289</v>
      </c>
      <c r="K18" s="22">
        <v>0.42320049088448286</v>
      </c>
      <c r="L18" s="22">
        <v>1.996784773780746</v>
      </c>
      <c r="M18" s="23">
        <f t="shared" si="1"/>
        <v>0.1668550581959499</v>
      </c>
      <c r="N18" s="24">
        <f t="shared" si="2"/>
        <v>0.95412645038560684</v>
      </c>
      <c r="O18" s="61">
        <v>4523</v>
      </c>
      <c r="P18" s="22">
        <v>4990</v>
      </c>
      <c r="Q18" s="24">
        <f t="shared" si="3"/>
        <v>1.1032500552730489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OFFSET(H19,-MATCH("PROYECTOS",$A$8:$A$19,0)-1,0)-(OFFSET(H19,-MATCH("PROYECTOS",$A$8:$A$19,0),0))</f>
        <v>0</v>
      </c>
      <c r="I19" s="42">
        <f t="shared" ref="I19:L19" ca="1" si="4">OFFSET(I19,-MATCH("PROYECTOS",$A$8:$A$19,0)-1,0)-(OFFSET(I19,-MATCH("PROYECTOS",$A$8:$A$19,0),0))</f>
        <v>0.83366500000001054</v>
      </c>
      <c r="J19" s="42">
        <f t="shared" ca="1" si="4"/>
        <v>2.800000086428156E-2</v>
      </c>
      <c r="K19" s="42">
        <f t="shared" ca="1" si="4"/>
        <v>0</v>
      </c>
      <c r="L19" s="42">
        <f t="shared" ca="1" si="4"/>
        <v>2.8000000864274455E-2</v>
      </c>
      <c r="M19" s="44">
        <f t="shared" ca="1" si="1"/>
        <v>0</v>
      </c>
      <c r="N19" s="45">
        <f t="shared" ca="1" si="2"/>
        <v>3.3586633556973243E-2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118</v>
      </c>
      <c r="B1" s="48" t="s">
        <v>232</v>
      </c>
      <c r="C1" s="47" t="s">
        <v>76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2292</v>
      </c>
      <c r="L2" s="1" t="s">
        <v>2312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113.066823</v>
      </c>
      <c r="E6" s="15">
        <f ca="1">SUM(E7:OFFSET(E7,50,0))</f>
        <v>162.49318199999999</v>
      </c>
      <c r="F6" s="15">
        <f ca="1">SUM(F7:OFFSET(F7,50,0))</f>
        <v>160.30904199222459</v>
      </c>
      <c r="G6" s="15">
        <f ca="1">SUM(G7:OFFSET(G7,50,0))</f>
        <v>58.93093146821775</v>
      </c>
      <c r="H6" s="15">
        <f ca="1">SUM(H7:OFFSET(H7,50,0))</f>
        <v>101.37811052400684</v>
      </c>
      <c r="I6" s="16">
        <f ca="1">IFERROR(G6/E6,0)</f>
        <v>0.36266710235397909</v>
      </c>
      <c r="J6" s="17">
        <f ca="1">IFERROR(SUM(G6,H6)/E6,0)</f>
        <v>0.98655857445283213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5.3876990000000005</v>
      </c>
      <c r="E7" s="22">
        <v>3.46631</v>
      </c>
      <c r="F7" s="22">
        <f t="shared" ref="F7:F28" si="0">SUM(G7,H7)</f>
        <v>3.4058813920273678</v>
      </c>
      <c r="G7" s="22">
        <v>3.0772730979369953</v>
      </c>
      <c r="H7" s="22">
        <v>0.32860829409037251</v>
      </c>
      <c r="I7" s="23">
        <f t="shared" ref="I7:I28" si="1">IFERROR(G7/E7,0)</f>
        <v>0.88776626958840821</v>
      </c>
      <c r="J7" s="24">
        <f t="shared" ref="J7:J28" si="2">IFERROR(SUM(G7,H7)/E7,0)</f>
        <v>0.98256687717698876</v>
      </c>
      <c r="K7" s="5"/>
      <c r="L7" t="s">
        <v>266</v>
      </c>
      <c r="M7" s="6">
        <v>1.5213769860565662E-2</v>
      </c>
      <c r="N7" s="72">
        <v>0.99998487318033802</v>
      </c>
    </row>
    <row r="8" spans="1:14" x14ac:dyDescent="0.25">
      <c r="A8" s="18"/>
      <c r="B8" s="51">
        <v>2</v>
      </c>
      <c r="C8" s="20" t="s">
        <v>245</v>
      </c>
      <c r="D8" s="21">
        <v>5.4253990000000005</v>
      </c>
      <c r="E8" s="22">
        <v>7.1483789999999994</v>
      </c>
      <c r="F8" s="22">
        <f t="shared" si="0"/>
        <v>6.8838248388492502</v>
      </c>
      <c r="G8" s="22">
        <v>0.29790896893246099</v>
      </c>
      <c r="H8" s="22">
        <v>6.5859158699167892</v>
      </c>
      <c r="I8" s="23">
        <f t="shared" si="1"/>
        <v>4.1675038345401247E-2</v>
      </c>
      <c r="J8" s="24">
        <f t="shared" si="2"/>
        <v>0.96299102759510247</v>
      </c>
      <c r="K8" s="5"/>
      <c r="L8" t="s">
        <v>256</v>
      </c>
      <c r="M8" s="6">
        <v>4.3527406786452048</v>
      </c>
      <c r="N8" s="72">
        <v>0.99997924997437404</v>
      </c>
    </row>
    <row r="9" spans="1:14" x14ac:dyDescent="0.25">
      <c r="A9" s="18"/>
      <c r="B9" s="51">
        <v>3</v>
      </c>
      <c r="C9" s="20" t="s">
        <v>246</v>
      </c>
      <c r="D9" s="21">
        <v>3.0777000000000001</v>
      </c>
      <c r="E9" s="22">
        <v>2.891054</v>
      </c>
      <c r="F9" s="22">
        <f t="shared" si="0"/>
        <v>2.8831217923288932</v>
      </c>
      <c r="G9" s="22">
        <v>1.6337735874112695</v>
      </c>
      <c r="H9" s="22">
        <v>1.2493482049176237</v>
      </c>
      <c r="I9" s="23">
        <f t="shared" si="1"/>
        <v>0.56511348020869534</v>
      </c>
      <c r="J9" s="24">
        <f t="shared" si="2"/>
        <v>0.99725629210969191</v>
      </c>
      <c r="K9" s="5"/>
      <c r="L9" t="s">
        <v>265</v>
      </c>
      <c r="M9" s="6">
        <v>7.9700845171464607</v>
      </c>
      <c r="N9" s="72">
        <v>0.99978167071485657</v>
      </c>
    </row>
    <row r="10" spans="1:14" x14ac:dyDescent="0.25">
      <c r="A10" s="18"/>
      <c r="B10" s="51">
        <v>4</v>
      </c>
      <c r="C10" s="20" t="s">
        <v>247</v>
      </c>
      <c r="D10" s="21">
        <v>3.0777000000000001</v>
      </c>
      <c r="E10" s="22">
        <v>1.577108</v>
      </c>
      <c r="F10" s="22">
        <f t="shared" si="0"/>
        <v>1.5222797199385241</v>
      </c>
      <c r="G10" s="22">
        <v>5.2123079134617001E-2</v>
      </c>
      <c r="H10" s="22">
        <v>1.4701566408039071</v>
      </c>
      <c r="I10" s="23">
        <f t="shared" si="1"/>
        <v>3.3049784247253203E-2</v>
      </c>
      <c r="J10" s="24">
        <f t="shared" si="2"/>
        <v>0.96523492363143426</v>
      </c>
      <c r="K10" s="5"/>
      <c r="L10" t="s">
        <v>262</v>
      </c>
      <c r="M10" s="6">
        <v>5.4518300265772268</v>
      </c>
      <c r="N10" s="72">
        <v>0.99972146044150589</v>
      </c>
    </row>
    <row r="11" spans="1:14" x14ac:dyDescent="0.25">
      <c r="A11" s="18"/>
      <c r="B11" s="51">
        <v>5</v>
      </c>
      <c r="C11" s="20" t="s">
        <v>248</v>
      </c>
      <c r="D11" s="21">
        <v>9.1109490000000015</v>
      </c>
      <c r="E11" s="22">
        <v>7.3653789999999999</v>
      </c>
      <c r="F11" s="22">
        <f t="shared" si="0"/>
        <v>7.3479250983509701</v>
      </c>
      <c r="G11" s="22">
        <v>6.8541451828714344</v>
      </c>
      <c r="H11" s="22">
        <v>0.4937799154795357</v>
      </c>
      <c r="I11" s="23">
        <f t="shared" si="1"/>
        <v>0.93058961159655662</v>
      </c>
      <c r="J11" s="24">
        <f t="shared" si="2"/>
        <v>0.99763027786499103</v>
      </c>
      <c r="K11" s="5"/>
      <c r="L11" t="s">
        <v>263</v>
      </c>
      <c r="M11" s="6">
        <v>12.23554445290938</v>
      </c>
      <c r="N11" s="72">
        <v>0.99964586683490764</v>
      </c>
    </row>
    <row r="12" spans="1:14" x14ac:dyDescent="0.25">
      <c r="A12" s="18"/>
      <c r="B12" s="51">
        <v>6</v>
      </c>
      <c r="C12" s="20" t="s">
        <v>249</v>
      </c>
      <c r="D12" s="21">
        <v>6.907699</v>
      </c>
      <c r="E12" s="22">
        <v>14.009178000000004</v>
      </c>
      <c r="F12" s="22">
        <f t="shared" si="0"/>
        <v>13.384642200893722</v>
      </c>
      <c r="G12" s="22">
        <v>0.37580910127144307</v>
      </c>
      <c r="H12" s="22">
        <v>13.008833099622279</v>
      </c>
      <c r="I12" s="23">
        <f t="shared" si="1"/>
        <v>2.6825920926370053E-2</v>
      </c>
      <c r="J12" s="24">
        <f t="shared" si="2"/>
        <v>0.95541952574902811</v>
      </c>
      <c r="K12" s="5"/>
      <c r="L12" t="s">
        <v>259</v>
      </c>
      <c r="M12" s="6">
        <v>18.673393060802482</v>
      </c>
      <c r="N12" s="72">
        <v>0.99958974809629275</v>
      </c>
    </row>
    <row r="13" spans="1:14" x14ac:dyDescent="0.25">
      <c r="A13" s="18"/>
      <c r="B13" s="51">
        <v>8</v>
      </c>
      <c r="C13" s="20" t="s">
        <v>251</v>
      </c>
      <c r="D13" s="21">
        <v>5.3876990000000005</v>
      </c>
      <c r="E13" s="22">
        <v>5.728453</v>
      </c>
      <c r="F13" s="22">
        <f t="shared" si="0"/>
        <v>5.6815866468241438</v>
      </c>
      <c r="G13" s="22">
        <v>0.37923194479662925</v>
      </c>
      <c r="H13" s="22">
        <v>5.3023547020275146</v>
      </c>
      <c r="I13" s="23">
        <f t="shared" si="1"/>
        <v>6.6201458717847425E-2</v>
      </c>
      <c r="J13" s="24">
        <f t="shared" si="2"/>
        <v>0.99181867195631068</v>
      </c>
      <c r="K13" s="5"/>
      <c r="L13" t="s">
        <v>255</v>
      </c>
      <c r="M13" s="6">
        <v>10.188248367892811</v>
      </c>
      <c r="N13" s="72">
        <v>0.99940803761214125</v>
      </c>
    </row>
    <row r="14" spans="1:14" x14ac:dyDescent="0.25">
      <c r="A14" s="18"/>
      <c r="B14" s="51">
        <v>9</v>
      </c>
      <c r="C14" s="20" t="s">
        <v>252</v>
      </c>
      <c r="D14" s="21">
        <v>6.9513990000000003</v>
      </c>
      <c r="E14" s="22">
        <v>10.174189999999999</v>
      </c>
      <c r="F14" s="22">
        <f t="shared" si="0"/>
        <v>10.145492025185376</v>
      </c>
      <c r="G14" s="22">
        <v>4.6353104477748275</v>
      </c>
      <c r="H14" s="22">
        <v>5.5101815774105489</v>
      </c>
      <c r="I14" s="23">
        <f t="shared" si="1"/>
        <v>0.45559503486516645</v>
      </c>
      <c r="J14" s="24">
        <f t="shared" si="2"/>
        <v>0.99717933567049333</v>
      </c>
      <c r="K14" s="5"/>
      <c r="L14" t="s">
        <v>254</v>
      </c>
      <c r="M14" s="6">
        <v>0.24567450792528689</v>
      </c>
      <c r="N14" s="72">
        <v>0.99836030821644717</v>
      </c>
    </row>
    <row r="15" spans="1:14" x14ac:dyDescent="0.25">
      <c r="A15" s="18"/>
      <c r="B15" s="51">
        <v>10</v>
      </c>
      <c r="C15" s="20" t="s">
        <v>253</v>
      </c>
      <c r="D15" s="21">
        <v>6.907699</v>
      </c>
      <c r="E15" s="22">
        <v>15.440923999999997</v>
      </c>
      <c r="F15" s="22">
        <f t="shared" si="0"/>
        <v>15.131091207833379</v>
      </c>
      <c r="G15" s="22">
        <v>6.1418315876508132</v>
      </c>
      <c r="H15" s="22">
        <v>8.9892596201825654</v>
      </c>
      <c r="I15" s="23">
        <f t="shared" si="1"/>
        <v>0.39776321596109238</v>
      </c>
      <c r="J15" s="24">
        <f t="shared" si="2"/>
        <v>0.97993431013800603</v>
      </c>
      <c r="K15" s="5"/>
      <c r="L15" t="s">
        <v>248</v>
      </c>
      <c r="M15" s="6">
        <v>7.3479250983509701</v>
      </c>
      <c r="N15" s="72">
        <v>0.99763027786499103</v>
      </c>
    </row>
    <row r="16" spans="1:14" x14ac:dyDescent="0.25">
      <c r="A16" s="18"/>
      <c r="B16" s="51">
        <v>11</v>
      </c>
      <c r="C16" s="20" t="s">
        <v>254</v>
      </c>
      <c r="D16" s="21">
        <v>3.7699999999999997E-2</v>
      </c>
      <c r="E16" s="22">
        <v>0.24607799999999999</v>
      </c>
      <c r="F16" s="22">
        <f t="shared" si="0"/>
        <v>0.24567450792528689</v>
      </c>
      <c r="G16" s="22">
        <v>7.8979219775646925E-2</v>
      </c>
      <c r="H16" s="22">
        <v>0.16669528814963996</v>
      </c>
      <c r="I16" s="23">
        <f t="shared" si="1"/>
        <v>0.32095197366545131</v>
      </c>
      <c r="J16" s="24">
        <f t="shared" si="2"/>
        <v>0.99836030821644717</v>
      </c>
      <c r="K16" s="5"/>
      <c r="L16" t="s">
        <v>246</v>
      </c>
      <c r="M16" s="6">
        <v>2.8831217923288932</v>
      </c>
      <c r="N16" s="72">
        <v>0.99725629210969191</v>
      </c>
    </row>
    <row r="17" spans="1:14" x14ac:dyDescent="0.25">
      <c r="A17" s="18"/>
      <c r="B17" s="51">
        <v>12</v>
      </c>
      <c r="C17" s="20" t="s">
        <v>255</v>
      </c>
      <c r="D17" s="21">
        <v>7.3176990000000002</v>
      </c>
      <c r="E17" s="22">
        <v>10.194282999999999</v>
      </c>
      <c r="F17" s="22">
        <f t="shared" si="0"/>
        <v>10.188248367892811</v>
      </c>
      <c r="G17" s="22">
        <v>6.2348658834816888</v>
      </c>
      <c r="H17" s="22">
        <v>3.9533824844111223</v>
      </c>
      <c r="I17" s="23">
        <f t="shared" si="1"/>
        <v>0.61160415926080236</v>
      </c>
      <c r="J17" s="24">
        <f t="shared" si="2"/>
        <v>0.99940803761214125</v>
      </c>
      <c r="K17" s="5"/>
      <c r="L17" t="s">
        <v>252</v>
      </c>
      <c r="M17" s="6">
        <v>10.145492025185376</v>
      </c>
      <c r="N17" s="72">
        <v>0.99717933567049333</v>
      </c>
    </row>
    <row r="18" spans="1:14" x14ac:dyDescent="0.25">
      <c r="A18" s="18"/>
      <c r="B18" s="51">
        <v>13</v>
      </c>
      <c r="C18" s="20" t="s">
        <v>256</v>
      </c>
      <c r="D18" s="21">
        <v>5.3876989999999996</v>
      </c>
      <c r="E18" s="22">
        <v>4.3528310000000001</v>
      </c>
      <c r="F18" s="22">
        <f t="shared" si="0"/>
        <v>4.3527406786452048</v>
      </c>
      <c r="G18" s="22">
        <v>0.18186493933899328</v>
      </c>
      <c r="H18" s="22">
        <v>4.1708757393062115</v>
      </c>
      <c r="I18" s="23">
        <f t="shared" si="1"/>
        <v>4.1780840868619357E-2</v>
      </c>
      <c r="J18" s="24">
        <f t="shared" si="2"/>
        <v>0.99997924997437404</v>
      </c>
      <c r="K18" s="5"/>
      <c r="L18" t="s">
        <v>257</v>
      </c>
      <c r="M18" s="6">
        <v>1.7807669605826959</v>
      </c>
      <c r="N18" s="72">
        <v>0.99673455941348743</v>
      </c>
    </row>
    <row r="19" spans="1:14" x14ac:dyDescent="0.25">
      <c r="A19" s="18"/>
      <c r="B19" s="51">
        <v>14</v>
      </c>
      <c r="C19" s="20" t="s">
        <v>257</v>
      </c>
      <c r="D19" s="21">
        <v>3.0777000000000001</v>
      </c>
      <c r="E19" s="22">
        <v>1.7866009999999999</v>
      </c>
      <c r="F19" s="22">
        <f t="shared" si="0"/>
        <v>1.7807669605826959</v>
      </c>
      <c r="G19" s="22">
        <v>0.10396194958593696</v>
      </c>
      <c r="H19" s="22">
        <v>1.6768050109967589</v>
      </c>
      <c r="I19" s="23">
        <f t="shared" si="1"/>
        <v>5.8189797042505279E-2</v>
      </c>
      <c r="J19" s="24">
        <f t="shared" si="2"/>
        <v>0.99673455941348743</v>
      </c>
      <c r="K19" s="5"/>
      <c r="L19" t="s">
        <v>264</v>
      </c>
      <c r="M19" s="6">
        <v>16.544929703813978</v>
      </c>
      <c r="N19" s="72">
        <v>0.99371113639378295</v>
      </c>
    </row>
    <row r="20" spans="1:14" x14ac:dyDescent="0.25">
      <c r="A20" s="18"/>
      <c r="B20" s="51">
        <v>15</v>
      </c>
      <c r="C20" s="20" t="s">
        <v>258</v>
      </c>
      <c r="D20" s="21">
        <v>11.269026</v>
      </c>
      <c r="E20" s="22">
        <v>15.233281999999999</v>
      </c>
      <c r="F20" s="22">
        <f t="shared" si="0"/>
        <v>14.651710366599218</v>
      </c>
      <c r="G20" s="22">
        <v>5.0806557856485597</v>
      </c>
      <c r="H20" s="22">
        <v>9.5710545809506584</v>
      </c>
      <c r="I20" s="23">
        <f t="shared" si="1"/>
        <v>0.33352338554807559</v>
      </c>
      <c r="J20" s="24">
        <f t="shared" si="2"/>
        <v>0.96182230241646016</v>
      </c>
      <c r="K20" s="5"/>
      <c r="L20" t="s">
        <v>251</v>
      </c>
      <c r="M20" s="6">
        <v>5.6815866468241438</v>
      </c>
      <c r="N20" s="72">
        <v>0.99181867195631068</v>
      </c>
    </row>
    <row r="21" spans="1:14" x14ac:dyDescent="0.25">
      <c r="A21" s="18"/>
      <c r="B21" s="51">
        <v>16</v>
      </c>
      <c r="C21" s="20" t="s">
        <v>259</v>
      </c>
      <c r="D21" s="21">
        <v>4.6177000000000001</v>
      </c>
      <c r="E21" s="22">
        <v>18.681056999999996</v>
      </c>
      <c r="F21" s="22">
        <f t="shared" si="0"/>
        <v>18.673393060802482</v>
      </c>
      <c r="G21" s="22">
        <v>4.5622655843617395</v>
      </c>
      <c r="H21" s="22">
        <v>14.111127476440743</v>
      </c>
      <c r="I21" s="23">
        <f t="shared" si="1"/>
        <v>0.24421881397619741</v>
      </c>
      <c r="J21" s="24">
        <f t="shared" si="2"/>
        <v>0.99958974809629275</v>
      </c>
      <c r="K21" s="5"/>
      <c r="L21" t="s">
        <v>268</v>
      </c>
      <c r="M21" s="6">
        <v>1.7709600377129391</v>
      </c>
      <c r="N21" s="72">
        <v>0.99021285176158946</v>
      </c>
    </row>
    <row r="22" spans="1:14" x14ac:dyDescent="0.25">
      <c r="A22" s="18"/>
      <c r="B22" s="51">
        <v>18</v>
      </c>
      <c r="C22" s="20" t="s">
        <v>261</v>
      </c>
      <c r="D22" s="21">
        <v>0</v>
      </c>
      <c r="E22" s="22">
        <v>7.9707E-2</v>
      </c>
      <c r="F22" s="22">
        <f t="shared" si="0"/>
        <v>4.2100619524717331E-2</v>
      </c>
      <c r="G22" s="22">
        <v>0</v>
      </c>
      <c r="H22" s="22">
        <v>4.2100619524717331E-2</v>
      </c>
      <c r="I22" s="23">
        <f t="shared" si="1"/>
        <v>0</v>
      </c>
      <c r="J22" s="24">
        <f t="shared" si="2"/>
        <v>0.52819224816788146</v>
      </c>
      <c r="K22" s="5"/>
      <c r="L22" t="s">
        <v>244</v>
      </c>
      <c r="M22" s="6">
        <v>3.4058813920273678</v>
      </c>
      <c r="N22" s="72">
        <v>0.98256687717698876</v>
      </c>
    </row>
    <row r="23" spans="1:14" x14ac:dyDescent="0.25">
      <c r="A23" s="18"/>
      <c r="B23" s="51">
        <v>19</v>
      </c>
      <c r="C23" s="20" t="s">
        <v>262</v>
      </c>
      <c r="D23" s="21">
        <v>3.0777000000000001</v>
      </c>
      <c r="E23" s="22">
        <v>5.4533490000000011</v>
      </c>
      <c r="F23" s="22">
        <f t="shared" si="0"/>
        <v>5.4518300265772268</v>
      </c>
      <c r="G23" s="22">
        <v>0.10452604957390577</v>
      </c>
      <c r="H23" s="22">
        <v>5.3473039770033211</v>
      </c>
      <c r="I23" s="23">
        <f t="shared" si="1"/>
        <v>1.9167313438752175E-2</v>
      </c>
      <c r="J23" s="24">
        <f t="shared" si="2"/>
        <v>0.99972146044150589</v>
      </c>
      <c r="K23" s="5"/>
      <c r="L23" t="s">
        <v>253</v>
      </c>
      <c r="M23" s="6">
        <v>15.131091207833379</v>
      </c>
      <c r="N23" s="72">
        <v>0.97993431013800603</v>
      </c>
    </row>
    <row r="24" spans="1:14" x14ac:dyDescent="0.25">
      <c r="A24" s="18"/>
      <c r="B24" s="51">
        <v>20</v>
      </c>
      <c r="C24" s="20" t="s">
        <v>263</v>
      </c>
      <c r="D24" s="21">
        <v>5.3876990000000005</v>
      </c>
      <c r="E24" s="22">
        <v>12.239878999999998</v>
      </c>
      <c r="F24" s="22">
        <f t="shared" si="0"/>
        <v>12.23554445290938</v>
      </c>
      <c r="G24" s="22">
        <v>0.37188151758164167</v>
      </c>
      <c r="H24" s="22">
        <v>11.863662935327739</v>
      </c>
      <c r="I24" s="23">
        <f t="shared" si="1"/>
        <v>3.0382777279223245E-2</v>
      </c>
      <c r="J24" s="24">
        <f t="shared" si="2"/>
        <v>0.99964586683490764</v>
      </c>
      <c r="K24" s="5"/>
      <c r="L24" t="s">
        <v>247</v>
      </c>
      <c r="M24" s="6">
        <v>1.5222797199385241</v>
      </c>
      <c r="N24" s="72">
        <v>0.96523492363143426</v>
      </c>
    </row>
    <row r="25" spans="1:14" x14ac:dyDescent="0.25">
      <c r="A25" s="18"/>
      <c r="B25" s="51">
        <v>21</v>
      </c>
      <c r="C25" s="20" t="s">
        <v>264</v>
      </c>
      <c r="D25" s="21">
        <v>12.192446</v>
      </c>
      <c r="E25" s="22">
        <v>16.649637000000002</v>
      </c>
      <c r="F25" s="22">
        <f t="shared" si="0"/>
        <v>16.544929703813978</v>
      </c>
      <c r="G25" s="22">
        <v>11.094600161537528</v>
      </c>
      <c r="H25" s="22">
        <v>5.4503295422764495</v>
      </c>
      <c r="I25" s="23">
        <f t="shared" si="1"/>
        <v>0.66635687982491909</v>
      </c>
      <c r="J25" s="24">
        <f t="shared" si="2"/>
        <v>0.99371113639378295</v>
      </c>
      <c r="K25" s="5"/>
      <c r="L25" t="s">
        <v>245</v>
      </c>
      <c r="M25" s="6">
        <v>6.8838248388492502</v>
      </c>
      <c r="N25" s="72">
        <v>0.96299102759510247</v>
      </c>
    </row>
    <row r="26" spans="1:14" x14ac:dyDescent="0.25">
      <c r="A26" s="18"/>
      <c r="B26" s="51">
        <v>22</v>
      </c>
      <c r="C26" s="20" t="s">
        <v>265</v>
      </c>
      <c r="D26" s="21">
        <v>5.3898109999999999</v>
      </c>
      <c r="E26" s="22">
        <v>7.9718249999999991</v>
      </c>
      <c r="F26" s="22">
        <f t="shared" si="0"/>
        <v>7.9700845171464607</v>
      </c>
      <c r="G26" s="22">
        <v>7.5670561314327642</v>
      </c>
      <c r="H26" s="22">
        <v>0.40302838571369648</v>
      </c>
      <c r="I26" s="23">
        <f t="shared" si="1"/>
        <v>0.94922506846710319</v>
      </c>
      <c r="J26" s="24">
        <f t="shared" si="2"/>
        <v>0.99978167071485657</v>
      </c>
      <c r="K26" s="5"/>
      <c r="L26" t="s">
        <v>258</v>
      </c>
      <c r="M26" s="6">
        <v>14.651710366599218</v>
      </c>
      <c r="N26" s="72">
        <v>0.96182230241646016</v>
      </c>
    </row>
    <row r="27" spans="1:14" x14ac:dyDescent="0.25">
      <c r="A27" s="18"/>
      <c r="B27" s="51">
        <v>23</v>
      </c>
      <c r="C27" s="20" t="s">
        <v>266</v>
      </c>
      <c r="D27" s="21">
        <v>0</v>
      </c>
      <c r="E27" s="22">
        <v>1.5214E-2</v>
      </c>
      <c r="F27" s="22">
        <f t="shared" si="0"/>
        <v>1.5213769860565662E-2</v>
      </c>
      <c r="G27" s="22">
        <v>0</v>
      </c>
      <c r="H27" s="22">
        <v>1.5213769860565662E-2</v>
      </c>
      <c r="I27" s="23">
        <f t="shared" si="1"/>
        <v>0</v>
      </c>
      <c r="J27" s="24">
        <f t="shared" si="2"/>
        <v>0.99998487318033802</v>
      </c>
      <c r="K27" s="5"/>
      <c r="L27" t="s">
        <v>249</v>
      </c>
      <c r="M27" s="6">
        <v>13.384642200893722</v>
      </c>
      <c r="N27" s="72">
        <v>0.95541952574902811</v>
      </c>
    </row>
    <row r="28" spans="1:14" ht="15.75" thickBot="1" x14ac:dyDescent="0.3">
      <c r="A28" s="25"/>
      <c r="B28" s="52">
        <v>25</v>
      </c>
      <c r="C28" s="27" t="s">
        <v>268</v>
      </c>
      <c r="D28" s="28">
        <v>3.0777000000000001</v>
      </c>
      <c r="E28" s="29">
        <v>1.7884639999999998</v>
      </c>
      <c r="F28" s="29">
        <f t="shared" si="0"/>
        <v>1.7709600377129391</v>
      </c>
      <c r="G28" s="29">
        <v>0.10286724811885506</v>
      </c>
      <c r="H28" s="29">
        <v>1.668092789594084</v>
      </c>
      <c r="I28" s="30">
        <f t="shared" si="1"/>
        <v>5.7517091827878598E-2</v>
      </c>
      <c r="J28" s="31">
        <f t="shared" si="2"/>
        <v>0.99021285176158946</v>
      </c>
      <c r="K28" s="5"/>
      <c r="L28" t="s">
        <v>261</v>
      </c>
      <c r="M28" s="6">
        <v>4.2100619524717331E-2</v>
      </c>
      <c r="N28" s="72">
        <v>0.52819224816788146</v>
      </c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118</v>
      </c>
      <c r="B1" s="53" t="s">
        <v>232</v>
      </c>
      <c r="C1" s="47" t="s">
        <v>76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2293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113.066823</v>
      </c>
      <c r="E6" s="15">
        <v>162.49318199999999</v>
      </c>
      <c r="F6" s="15">
        <v>160.30904199222459</v>
      </c>
      <c r="G6" s="15">
        <v>58.93093146821775</v>
      </c>
      <c r="H6" s="15">
        <v>101.37811052400684</v>
      </c>
      <c r="I6" s="16">
        <v>0.36266710235397909</v>
      </c>
      <c r="J6" s="17">
        <v>0.98655857445283213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112.66281200000005</v>
      </c>
      <c r="E7" s="36">
        <f ca="1">SUM(E8:OFFSET(E6,MATCH("GOBIERNOS REGIONALES",$A$8:$A$50,0),0))</f>
        <v>156.97560399999986</v>
      </c>
      <c r="F7" s="36">
        <f ca="1">SUM(F8:OFFSET(F6,MATCH("GOBIERNOS REGIONALES",$A$8:$A$50,0),0))</f>
        <v>156.32903260756757</v>
      </c>
      <c r="G7" s="36">
        <f ca="1">SUM(G8:OFFSET(G6,MATCH("GOBIERNOS REGIONALES",$A$8:$A$50,0),0))</f>
        <v>58.43972048060823</v>
      </c>
      <c r="H7" s="36">
        <f ca="1">SUM(H8:OFFSET(H6,MATCH("GOBIERNOS REGIONALES",$A$8:$A$50,0),0))</f>
        <v>97.889312126959339</v>
      </c>
      <c r="I7" s="37">
        <f ca="1">IFERROR(G7/E7,0)</f>
        <v>0.37228536786269212</v>
      </c>
      <c r="J7" s="38">
        <f ca="1">IFERROR(SUM(G7,H7)/E7,0)</f>
        <v>0.99588107084185962</v>
      </c>
      <c r="K7" s="5"/>
    </row>
    <row r="8" spans="1:11" ht="25.5" x14ac:dyDescent="0.25">
      <c r="A8" s="18"/>
      <c r="B8" s="19">
        <v>40</v>
      </c>
      <c r="C8" s="20" t="s">
        <v>125</v>
      </c>
      <c r="D8" s="21">
        <v>112.66281200000005</v>
      </c>
      <c r="E8" s="22">
        <v>156.97560399999986</v>
      </c>
      <c r="F8" s="22">
        <f t="shared" ref="F8:F10" si="0">SUM(G8,H8)</f>
        <v>156.32903260756757</v>
      </c>
      <c r="G8" s="22">
        <v>58.43972048060823</v>
      </c>
      <c r="H8" s="22">
        <v>97.889312126959339</v>
      </c>
      <c r="I8" s="23">
        <f t="shared" ref="I8:I10" si="1">IFERROR(G8/E8,0)</f>
        <v>0.37228536786269212</v>
      </c>
      <c r="J8" s="24">
        <f t="shared" ref="J8:J10" si="2">IFERROR(SUM(G8,H8)/E8,0)</f>
        <v>0.99588107084185962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0</v>
      </c>
      <c r="F9" s="36">
        <f ca="1">SUM(F10:OFFSET(F8,(MATCH("GOBIERNOS LOCALES",$A$8:$A$50,0)-MATCH("GOBIERNOS REGIONALES",$A$8:$A$50,0)),0))</f>
        <v>0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</v>
      </c>
      <c r="I9" s="37">
        <f ca="1">IFERROR(G9/E9,0)</f>
        <v>0</v>
      </c>
      <c r="J9" s="38">
        <f ca="1">IFERROR(SUM(G9,H9)/E9,0)</f>
        <v>0</v>
      </c>
      <c r="K9" s="5"/>
    </row>
    <row r="10" spans="1:11" ht="15.75" thickBot="1" x14ac:dyDescent="0.3">
      <c r="A10" s="39" t="s">
        <v>231</v>
      </c>
      <c r="B10" s="40"/>
      <c r="C10" s="41"/>
      <c r="D10" s="42">
        <v>0.40401100000000001</v>
      </c>
      <c r="E10" s="43">
        <v>5.5175780000000003</v>
      </c>
      <c r="F10" s="43">
        <f t="shared" si="0"/>
        <v>3.9800093846570235</v>
      </c>
      <c r="G10" s="43">
        <v>0.49121098760952009</v>
      </c>
      <c r="H10" s="43">
        <v>3.4887983970475034</v>
      </c>
      <c r="I10" s="44">
        <f t="shared" si="1"/>
        <v>8.9026559771247474E-2</v>
      </c>
      <c r="J10" s="45">
        <f t="shared" si="2"/>
        <v>0.72133269065829664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118</v>
      </c>
      <c r="B1" s="47" t="s">
        <v>232</v>
      </c>
      <c r="C1" s="47" t="s">
        <v>76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2294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113.066823</v>
      </c>
      <c r="G6" s="15">
        <v>162.49318199999999</v>
      </c>
      <c r="H6" s="15">
        <v>160.30904199222459</v>
      </c>
      <c r="I6" s="15">
        <v>58.93093146821775</v>
      </c>
      <c r="J6" s="15">
        <v>101.37811052400684</v>
      </c>
      <c r="K6" s="16">
        <v>0.36266710235397909</v>
      </c>
      <c r="L6" s="17">
        <v>0.98655857445283213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113.03682299999998</v>
      </c>
      <c r="G7" s="36">
        <f ca="1">SUM(G8:OFFSET(G6,MATCH("PROYECTOS",$A$8:$A$50,0),0))</f>
        <v>158.89687800000004</v>
      </c>
      <c r="H7" s="36">
        <f ca="1">SUM(H8:OFFSET(H6,MATCH("PROYECTOS",$A$8:$A$50,0),0))</f>
        <v>157.79530668807456</v>
      </c>
      <c r="I7" s="36">
        <f ca="1">SUM(I8:OFFSET(I6,MATCH("PROYECTOS",$A$8:$A$50,0),0))</f>
        <v>58.61486637913913</v>
      </c>
      <c r="J7" s="36">
        <f ca="1">SUM(J8:OFFSET(J6,MATCH("PROYECTOS",$A$8:$A$50,0),0))</f>
        <v>99.180440308935431</v>
      </c>
      <c r="K7" s="37">
        <f ca="1">IFERROR(I7/G7,0)</f>
        <v>0.36888620542399275</v>
      </c>
      <c r="L7" s="38">
        <f ca="1">IFERROR(SUM(I7,J7)/G7,0)</f>
        <v>0.99306738228094393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13.376061999999989</v>
      </c>
      <c r="G8" s="22">
        <v>19.795815000000008</v>
      </c>
      <c r="H8" s="22">
        <f t="shared" ref="H8:H10" si="0">SUM(I8,J8)</f>
        <v>19.134821166635447</v>
      </c>
      <c r="I8" s="22">
        <v>7.5424682747834595</v>
      </c>
      <c r="J8" s="22">
        <v>11.592352891851988</v>
      </c>
      <c r="K8" s="23">
        <f t="shared" ref="K8:K11" si="1">IFERROR(I8/G8,0)</f>
        <v>0.38101327350166975</v>
      </c>
      <c r="L8" s="24">
        <f t="shared" ref="L8:L11" si="2">IFERROR(SUM(I8,J8)/G8,0)</f>
        <v>0.96660941550703716</v>
      </c>
      <c r="M8" s="61"/>
      <c r="N8" s="22"/>
      <c r="O8" s="24" t="str">
        <f>IFERROR(N8/M8,".")</f>
        <v>.</v>
      </c>
    </row>
    <row r="9" spans="1:15" ht="63.75" x14ac:dyDescent="0.25">
      <c r="A9" s="18"/>
      <c r="B9" s="20">
        <v>3000591</v>
      </c>
      <c r="C9" s="20" t="s">
        <v>2295</v>
      </c>
      <c r="D9" s="60">
        <v>217</v>
      </c>
      <c r="E9" s="20" t="s">
        <v>912</v>
      </c>
      <c r="F9" s="21">
        <v>70.755717000000004</v>
      </c>
      <c r="G9" s="22">
        <v>102.17241300000003</v>
      </c>
      <c r="H9" s="22">
        <f t="shared" si="0"/>
        <v>102.17131328814139</v>
      </c>
      <c r="I9" s="22">
        <v>38.504572737962008</v>
      </c>
      <c r="J9" s="22">
        <v>63.666740550179384</v>
      </c>
      <c r="K9" s="23">
        <f t="shared" si="1"/>
        <v>0.37685879786319615</v>
      </c>
      <c r="L9" s="24">
        <f t="shared" si="2"/>
        <v>0.99998923670464113</v>
      </c>
      <c r="M9" s="61"/>
      <c r="N9" s="22"/>
      <c r="O9" s="24" t="str">
        <f t="shared" ref="O9:O10" si="3">IFERROR(N9/M9,".")</f>
        <v>.</v>
      </c>
    </row>
    <row r="10" spans="1:15" ht="63.75" x14ac:dyDescent="0.25">
      <c r="A10" s="18"/>
      <c r="B10" s="20">
        <v>3000592</v>
      </c>
      <c r="C10" s="20" t="s">
        <v>2296</v>
      </c>
      <c r="D10" s="60">
        <v>217</v>
      </c>
      <c r="E10" s="20" t="s">
        <v>912</v>
      </c>
      <c r="F10" s="21">
        <v>28.905043999999993</v>
      </c>
      <c r="G10" s="22">
        <v>36.928650000000012</v>
      </c>
      <c r="H10" s="22">
        <f t="shared" si="0"/>
        <v>36.489172233297722</v>
      </c>
      <c r="I10" s="22">
        <v>12.567825366393663</v>
      </c>
      <c r="J10" s="22">
        <v>23.921346866904059</v>
      </c>
      <c r="K10" s="23">
        <f t="shared" si="1"/>
        <v>0.34032723553104866</v>
      </c>
      <c r="L10" s="24">
        <f t="shared" si="2"/>
        <v>0.98809927341773152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3.0000000000015348E-2</v>
      </c>
      <c r="G11" s="43">
        <f t="shared" ref="G11:J11" ca="1" si="4">OFFSET(G11,-MATCH("PROYECTOS",$A$8:$A$50,0)-1,0)-(OFFSET(G11,-MATCH("PROYECTOS",$A$8:$A$50,0),0))</f>
        <v>3.5963039999999467</v>
      </c>
      <c r="H11" s="43">
        <f t="shared" ca="1" si="4"/>
        <v>2.5137353041500319</v>
      </c>
      <c r="I11" s="43">
        <f t="shared" ca="1" si="4"/>
        <v>0.31606508907862008</v>
      </c>
      <c r="J11" s="43">
        <f t="shared" ca="1" si="4"/>
        <v>2.1976702150714118</v>
      </c>
      <c r="K11" s="44">
        <f t="shared" ca="1" si="1"/>
        <v>8.7886087794197806E-2</v>
      </c>
      <c r="L11" s="45">
        <f t="shared" ca="1" si="2"/>
        <v>0.69897742352984316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2313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0"/>
  <sheetViews>
    <sheetView topLeftCell="A113" workbookViewId="0">
      <selection activeCell="J6" sqref="J6:N1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17</v>
      </c>
      <c r="B1" s="47" t="s">
        <v>232</v>
      </c>
      <c r="C1" s="47" t="s">
        <v>14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518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63.75" x14ac:dyDescent="0.25">
      <c r="A6" s="18"/>
      <c r="B6" s="20">
        <v>3043981</v>
      </c>
      <c r="C6" s="20" t="s">
        <v>502</v>
      </c>
      <c r="D6" s="20">
        <v>255</v>
      </c>
      <c r="E6" s="20" t="s">
        <v>472</v>
      </c>
      <c r="F6" s="20">
        <v>11</v>
      </c>
      <c r="G6" s="20" t="s">
        <v>109</v>
      </c>
      <c r="H6" s="20">
        <v>11</v>
      </c>
      <c r="I6" s="20" t="s">
        <v>341</v>
      </c>
      <c r="J6" s="66">
        <v>0</v>
      </c>
      <c r="K6" s="67">
        <v>0.132191</v>
      </c>
      <c r="L6" s="68">
        <v>0.13219049759209156</v>
      </c>
      <c r="M6" s="67"/>
      <c r="N6" s="68"/>
    </row>
    <row r="7" spans="1:14" ht="89.25" x14ac:dyDescent="0.25">
      <c r="A7" s="18"/>
      <c r="B7" s="20">
        <v>3043981</v>
      </c>
      <c r="C7" s="20" t="s">
        <v>502</v>
      </c>
      <c r="D7" s="20">
        <v>255</v>
      </c>
      <c r="E7" s="20" t="s">
        <v>472</v>
      </c>
      <c r="F7" s="20">
        <v>11</v>
      </c>
      <c r="G7" s="20" t="s">
        <v>109</v>
      </c>
      <c r="H7" s="20">
        <v>124</v>
      </c>
      <c r="I7" s="20" t="s">
        <v>342</v>
      </c>
      <c r="J7" s="66">
        <v>8.047086000000002</v>
      </c>
      <c r="K7" s="67">
        <v>0.14714000000000002</v>
      </c>
      <c r="L7" s="68">
        <v>0.12799513852223754</v>
      </c>
      <c r="M7" s="67"/>
      <c r="N7" s="68"/>
    </row>
    <row r="8" spans="1:14" ht="63.75" x14ac:dyDescent="0.25">
      <c r="A8" s="18"/>
      <c r="B8" s="20">
        <v>3043981</v>
      </c>
      <c r="C8" s="20" t="s">
        <v>502</v>
      </c>
      <c r="D8" s="20">
        <v>255</v>
      </c>
      <c r="E8" s="20" t="s">
        <v>472</v>
      </c>
      <c r="F8" s="20">
        <v>137</v>
      </c>
      <c r="G8" s="20" t="s">
        <v>144</v>
      </c>
      <c r="H8" s="20">
        <v>137</v>
      </c>
      <c r="I8" s="20" t="s">
        <v>345</v>
      </c>
      <c r="J8" s="66">
        <v>5.8378669999999984</v>
      </c>
      <c r="K8" s="67">
        <v>6.238186999999999</v>
      </c>
      <c r="L8" s="68">
        <v>6.064531187768722</v>
      </c>
      <c r="M8" s="67"/>
      <c r="N8" s="68"/>
    </row>
    <row r="9" spans="1:14" ht="63.75" x14ac:dyDescent="0.25">
      <c r="A9" s="18"/>
      <c r="B9" s="20">
        <v>3043981</v>
      </c>
      <c r="C9" s="20" t="s">
        <v>502</v>
      </c>
      <c r="D9" s="20">
        <v>255</v>
      </c>
      <c r="E9" s="20" t="s">
        <v>472</v>
      </c>
      <c r="F9" s="20">
        <v>440</v>
      </c>
      <c r="G9" s="20" t="s">
        <v>205</v>
      </c>
      <c r="H9" s="20">
        <v>440</v>
      </c>
      <c r="I9" s="20" t="s">
        <v>346</v>
      </c>
      <c r="J9" s="66">
        <v>1.3073079999999999</v>
      </c>
      <c r="K9" s="67">
        <v>1.310038</v>
      </c>
      <c r="L9" s="68">
        <v>1.2941626404681301</v>
      </c>
      <c r="M9" s="67"/>
      <c r="N9" s="68"/>
    </row>
    <row r="10" spans="1:14" ht="63.75" x14ac:dyDescent="0.25">
      <c r="A10" s="18"/>
      <c r="B10" s="20">
        <v>3043981</v>
      </c>
      <c r="C10" s="20" t="s">
        <v>502</v>
      </c>
      <c r="D10" s="20">
        <v>255</v>
      </c>
      <c r="E10" s="20" t="s">
        <v>472</v>
      </c>
      <c r="F10" s="20">
        <v>441</v>
      </c>
      <c r="G10" s="20" t="s">
        <v>206</v>
      </c>
      <c r="H10" s="20">
        <v>441</v>
      </c>
      <c r="I10" s="20" t="s">
        <v>347</v>
      </c>
      <c r="J10" s="66">
        <v>0.65482799999999985</v>
      </c>
      <c r="K10" s="67">
        <v>0.61298100000000022</v>
      </c>
      <c r="L10" s="68">
        <v>0.59994287307927152</v>
      </c>
      <c r="M10" s="67"/>
      <c r="N10" s="68"/>
    </row>
    <row r="11" spans="1:14" ht="63.75" x14ac:dyDescent="0.25">
      <c r="A11" s="18"/>
      <c r="B11" s="20">
        <v>3043981</v>
      </c>
      <c r="C11" s="20" t="s">
        <v>502</v>
      </c>
      <c r="D11" s="20">
        <v>255</v>
      </c>
      <c r="E11" s="20" t="s">
        <v>472</v>
      </c>
      <c r="F11" s="20">
        <v>442</v>
      </c>
      <c r="G11" s="20" t="s">
        <v>207</v>
      </c>
      <c r="H11" s="20">
        <v>442</v>
      </c>
      <c r="I11" s="20" t="s">
        <v>348</v>
      </c>
      <c r="J11" s="66">
        <v>8.5394000000000012E-2</v>
      </c>
      <c r="K11" s="67">
        <v>8.0377999999999991E-2</v>
      </c>
      <c r="L11" s="68">
        <v>7.8056929422018584E-2</v>
      </c>
      <c r="M11" s="67"/>
      <c r="N11" s="68"/>
    </row>
    <row r="12" spans="1:14" ht="63.75" x14ac:dyDescent="0.25">
      <c r="A12" s="18"/>
      <c r="B12" s="20">
        <v>3043981</v>
      </c>
      <c r="C12" s="20" t="s">
        <v>502</v>
      </c>
      <c r="D12" s="20">
        <v>255</v>
      </c>
      <c r="E12" s="20" t="s">
        <v>472</v>
      </c>
      <c r="F12" s="20">
        <v>443</v>
      </c>
      <c r="G12" s="20" t="s">
        <v>208</v>
      </c>
      <c r="H12" s="20">
        <v>443</v>
      </c>
      <c r="I12" s="20" t="s">
        <v>349</v>
      </c>
      <c r="J12" s="66">
        <v>1.1492069999999999</v>
      </c>
      <c r="K12" s="67">
        <v>1.3113389999999998</v>
      </c>
      <c r="L12" s="68">
        <v>1.3095693003269844</v>
      </c>
      <c r="M12" s="67"/>
      <c r="N12" s="68"/>
    </row>
    <row r="13" spans="1:14" ht="63.75" x14ac:dyDescent="0.25">
      <c r="A13" s="18"/>
      <c r="B13" s="20">
        <v>3043981</v>
      </c>
      <c r="C13" s="20" t="s">
        <v>502</v>
      </c>
      <c r="D13" s="20">
        <v>255</v>
      </c>
      <c r="E13" s="20" t="s">
        <v>472</v>
      </c>
      <c r="F13" s="20">
        <v>444</v>
      </c>
      <c r="G13" s="20" t="s">
        <v>209</v>
      </c>
      <c r="H13" s="20">
        <v>444</v>
      </c>
      <c r="I13" s="20" t="s">
        <v>350</v>
      </c>
      <c r="J13" s="66">
        <v>0.74824099999999982</v>
      </c>
      <c r="K13" s="67">
        <v>0.75714799999999982</v>
      </c>
      <c r="L13" s="68">
        <v>0.75243916953331791</v>
      </c>
      <c r="M13" s="67"/>
      <c r="N13" s="68"/>
    </row>
    <row r="14" spans="1:14" ht="63.75" x14ac:dyDescent="0.25">
      <c r="A14" s="18"/>
      <c r="B14" s="20">
        <v>3043981</v>
      </c>
      <c r="C14" s="20" t="s">
        <v>502</v>
      </c>
      <c r="D14" s="20">
        <v>255</v>
      </c>
      <c r="E14" s="20" t="s">
        <v>472</v>
      </c>
      <c r="F14" s="20">
        <v>445</v>
      </c>
      <c r="G14" s="20" t="s">
        <v>210</v>
      </c>
      <c r="H14" s="20">
        <v>445</v>
      </c>
      <c r="I14" s="20" t="s">
        <v>351</v>
      </c>
      <c r="J14" s="66">
        <v>2.0338189999999998</v>
      </c>
      <c r="K14" s="67">
        <v>2.5022179999999992</v>
      </c>
      <c r="L14" s="68">
        <v>2.4938460083212703</v>
      </c>
      <c r="M14" s="67"/>
      <c r="N14" s="68"/>
    </row>
    <row r="15" spans="1:14" ht="63.75" x14ac:dyDescent="0.25">
      <c r="A15" s="18"/>
      <c r="B15" s="20">
        <v>3043981</v>
      </c>
      <c r="C15" s="20" t="s">
        <v>502</v>
      </c>
      <c r="D15" s="20">
        <v>255</v>
      </c>
      <c r="E15" s="20" t="s">
        <v>472</v>
      </c>
      <c r="F15" s="20">
        <v>446</v>
      </c>
      <c r="G15" s="20" t="s">
        <v>211</v>
      </c>
      <c r="H15" s="20">
        <v>446</v>
      </c>
      <c r="I15" s="20" t="s">
        <v>352</v>
      </c>
      <c r="J15" s="66">
        <v>1.0115990000000001</v>
      </c>
      <c r="K15" s="67">
        <v>1.125821</v>
      </c>
      <c r="L15" s="68">
        <v>1.1189705671700949</v>
      </c>
      <c r="M15" s="67"/>
      <c r="N15" s="68"/>
    </row>
    <row r="16" spans="1:14" ht="63.75" x14ac:dyDescent="0.25">
      <c r="A16" s="18"/>
      <c r="B16" s="20">
        <v>3043981</v>
      </c>
      <c r="C16" s="20" t="s">
        <v>502</v>
      </c>
      <c r="D16" s="20">
        <v>255</v>
      </c>
      <c r="E16" s="20" t="s">
        <v>472</v>
      </c>
      <c r="F16" s="20">
        <v>447</v>
      </c>
      <c r="G16" s="20" t="s">
        <v>212</v>
      </c>
      <c r="H16" s="20">
        <v>447</v>
      </c>
      <c r="I16" s="20" t="s">
        <v>353</v>
      </c>
      <c r="J16" s="66">
        <v>4.9687000000000009E-2</v>
      </c>
      <c r="K16" s="67">
        <v>4.9512E-2</v>
      </c>
      <c r="L16" s="68">
        <v>4.9255779740633443E-2</v>
      </c>
      <c r="M16" s="67"/>
      <c r="N16" s="68"/>
    </row>
    <row r="17" spans="1:14" ht="63.75" x14ac:dyDescent="0.25">
      <c r="A17" s="18"/>
      <c r="B17" s="20">
        <v>3043981</v>
      </c>
      <c r="C17" s="20" t="s">
        <v>502</v>
      </c>
      <c r="D17" s="20">
        <v>255</v>
      </c>
      <c r="E17" s="20" t="s">
        <v>472</v>
      </c>
      <c r="F17" s="20">
        <v>448</v>
      </c>
      <c r="G17" s="20" t="s">
        <v>213</v>
      </c>
      <c r="H17" s="20">
        <v>448</v>
      </c>
      <c r="I17" s="20" t="s">
        <v>354</v>
      </c>
      <c r="J17" s="66">
        <v>1.3228899999999997</v>
      </c>
      <c r="K17" s="67">
        <v>2.2519939999999994</v>
      </c>
      <c r="L17" s="68">
        <v>2.0452147038158728</v>
      </c>
      <c r="M17" s="67">
        <v>37442.3828125</v>
      </c>
      <c r="N17" s="68">
        <v>25669.482421875</v>
      </c>
    </row>
    <row r="18" spans="1:14" ht="63.75" x14ac:dyDescent="0.25">
      <c r="A18" s="18"/>
      <c r="B18" s="20">
        <v>3043981</v>
      </c>
      <c r="C18" s="20" t="s">
        <v>502</v>
      </c>
      <c r="D18" s="20">
        <v>255</v>
      </c>
      <c r="E18" s="20" t="s">
        <v>472</v>
      </c>
      <c r="F18" s="20">
        <v>449</v>
      </c>
      <c r="G18" s="20" t="s">
        <v>214</v>
      </c>
      <c r="H18" s="20">
        <v>449</v>
      </c>
      <c r="I18" s="20" t="s">
        <v>355</v>
      </c>
      <c r="J18" s="66">
        <v>0.49130400000000007</v>
      </c>
      <c r="K18" s="67">
        <v>0.56225899999999984</v>
      </c>
      <c r="L18" s="68">
        <v>0.56224504639249062</v>
      </c>
      <c r="M18" s="67"/>
      <c r="N18" s="68"/>
    </row>
    <row r="19" spans="1:14" ht="63.75" x14ac:dyDescent="0.25">
      <c r="A19" s="18"/>
      <c r="B19" s="20">
        <v>3043981</v>
      </c>
      <c r="C19" s="20" t="s">
        <v>502</v>
      </c>
      <c r="D19" s="20">
        <v>255</v>
      </c>
      <c r="E19" s="20" t="s">
        <v>472</v>
      </c>
      <c r="F19" s="20">
        <v>450</v>
      </c>
      <c r="G19" s="20" t="s">
        <v>215</v>
      </c>
      <c r="H19" s="20">
        <v>450</v>
      </c>
      <c r="I19" s="20" t="s">
        <v>356</v>
      </c>
      <c r="J19" s="66">
        <v>2.0220029999999998</v>
      </c>
      <c r="K19" s="67">
        <v>2.0129419999999998</v>
      </c>
      <c r="L19" s="68">
        <v>2.0092238078723312</v>
      </c>
      <c r="M19" s="67"/>
      <c r="N19" s="68"/>
    </row>
    <row r="20" spans="1:14" ht="63.75" x14ac:dyDescent="0.25">
      <c r="A20" s="18"/>
      <c r="B20" s="20">
        <v>3043981</v>
      </c>
      <c r="C20" s="20" t="s">
        <v>502</v>
      </c>
      <c r="D20" s="20">
        <v>255</v>
      </c>
      <c r="E20" s="20" t="s">
        <v>472</v>
      </c>
      <c r="F20" s="20">
        <v>451</v>
      </c>
      <c r="G20" s="20" t="s">
        <v>216</v>
      </c>
      <c r="H20" s="20">
        <v>451</v>
      </c>
      <c r="I20" s="20" t="s">
        <v>357</v>
      </c>
      <c r="J20" s="66">
        <v>0.39295000000000002</v>
      </c>
      <c r="K20" s="67">
        <v>2.01424</v>
      </c>
      <c r="L20" s="68">
        <v>1.9776281546801329</v>
      </c>
      <c r="M20" s="67"/>
      <c r="N20" s="68"/>
    </row>
    <row r="21" spans="1:14" ht="63.75" x14ac:dyDescent="0.25">
      <c r="A21" s="18"/>
      <c r="B21" s="20">
        <v>3043981</v>
      </c>
      <c r="C21" s="20" t="s">
        <v>502</v>
      </c>
      <c r="D21" s="20">
        <v>255</v>
      </c>
      <c r="E21" s="20" t="s">
        <v>472</v>
      </c>
      <c r="F21" s="20">
        <v>452</v>
      </c>
      <c r="G21" s="20" t="s">
        <v>217</v>
      </c>
      <c r="H21" s="20">
        <v>452</v>
      </c>
      <c r="I21" s="20" t="s">
        <v>358</v>
      </c>
      <c r="J21" s="66">
        <v>1.0513139999999999</v>
      </c>
      <c r="K21" s="67">
        <v>1.0724139999999998</v>
      </c>
      <c r="L21" s="68">
        <v>1.0581616094277706</v>
      </c>
      <c r="M21" s="67">
        <v>177871</v>
      </c>
      <c r="N21" s="68">
        <v>168626</v>
      </c>
    </row>
    <row r="22" spans="1:14" ht="63.75" x14ac:dyDescent="0.25">
      <c r="A22" s="18"/>
      <c r="B22" s="20">
        <v>3043981</v>
      </c>
      <c r="C22" s="20" t="s">
        <v>502</v>
      </c>
      <c r="D22" s="20">
        <v>255</v>
      </c>
      <c r="E22" s="20" t="s">
        <v>472</v>
      </c>
      <c r="F22" s="20">
        <v>453</v>
      </c>
      <c r="G22" s="20" t="s">
        <v>218</v>
      </c>
      <c r="H22" s="20">
        <v>453</v>
      </c>
      <c r="I22" s="20" t="s">
        <v>359</v>
      </c>
      <c r="J22" s="66">
        <v>8.0782700000000016</v>
      </c>
      <c r="K22" s="67">
        <v>10.622474</v>
      </c>
      <c r="L22" s="68">
        <v>10.618563103518682</v>
      </c>
      <c r="M22" s="67"/>
      <c r="N22" s="68"/>
    </row>
    <row r="23" spans="1:14" ht="63.75" x14ac:dyDescent="0.25">
      <c r="A23" s="18"/>
      <c r="B23" s="20">
        <v>3043981</v>
      </c>
      <c r="C23" s="20" t="s">
        <v>502</v>
      </c>
      <c r="D23" s="20">
        <v>255</v>
      </c>
      <c r="E23" s="20" t="s">
        <v>472</v>
      </c>
      <c r="F23" s="20">
        <v>454</v>
      </c>
      <c r="G23" s="20" t="s">
        <v>219</v>
      </c>
      <c r="H23" s="20">
        <v>454</v>
      </c>
      <c r="I23" s="20" t="s">
        <v>360</v>
      </c>
      <c r="J23" s="66">
        <v>2.5215739999999993</v>
      </c>
      <c r="K23" s="67">
        <v>2.1058689999999998</v>
      </c>
      <c r="L23" s="68">
        <v>1.9731589579314459</v>
      </c>
      <c r="M23" s="67"/>
      <c r="N23" s="68"/>
    </row>
    <row r="24" spans="1:14" ht="63.75" x14ac:dyDescent="0.25">
      <c r="A24" s="18"/>
      <c r="B24" s="20">
        <v>3043981</v>
      </c>
      <c r="C24" s="20" t="s">
        <v>502</v>
      </c>
      <c r="D24" s="20">
        <v>255</v>
      </c>
      <c r="E24" s="20" t="s">
        <v>472</v>
      </c>
      <c r="F24" s="20">
        <v>455</v>
      </c>
      <c r="G24" s="20" t="s">
        <v>220</v>
      </c>
      <c r="H24" s="20">
        <v>455</v>
      </c>
      <c r="I24" s="20" t="s">
        <v>361</v>
      </c>
      <c r="J24" s="66">
        <v>0.12669800000000001</v>
      </c>
      <c r="K24" s="67">
        <v>0.12669900000000001</v>
      </c>
      <c r="L24" s="68">
        <v>0.12266225441999268</v>
      </c>
      <c r="M24" s="67"/>
      <c r="N24" s="68"/>
    </row>
    <row r="25" spans="1:14" ht="63.75" x14ac:dyDescent="0.25">
      <c r="A25" s="18"/>
      <c r="B25" s="20">
        <v>3043981</v>
      </c>
      <c r="C25" s="20" t="s">
        <v>502</v>
      </c>
      <c r="D25" s="20">
        <v>255</v>
      </c>
      <c r="E25" s="20" t="s">
        <v>472</v>
      </c>
      <c r="F25" s="20">
        <v>456</v>
      </c>
      <c r="G25" s="20" t="s">
        <v>221</v>
      </c>
      <c r="H25" s="20">
        <v>456</v>
      </c>
      <c r="I25" s="20" t="s">
        <v>362</v>
      </c>
      <c r="J25" s="66">
        <v>0.60405800000000009</v>
      </c>
      <c r="K25" s="67">
        <v>0.61093900000000001</v>
      </c>
      <c r="L25" s="68">
        <v>0.5993808356433874</v>
      </c>
      <c r="M25" s="67"/>
      <c r="N25" s="68"/>
    </row>
    <row r="26" spans="1:14" ht="63.75" x14ac:dyDescent="0.25">
      <c r="A26" s="18"/>
      <c r="B26" s="20">
        <v>3043981</v>
      </c>
      <c r="C26" s="20" t="s">
        <v>502</v>
      </c>
      <c r="D26" s="20">
        <v>255</v>
      </c>
      <c r="E26" s="20" t="s">
        <v>472</v>
      </c>
      <c r="F26" s="20">
        <v>457</v>
      </c>
      <c r="G26" s="20" t="s">
        <v>222</v>
      </c>
      <c r="H26" s="20">
        <v>457</v>
      </c>
      <c r="I26" s="20" t="s">
        <v>363</v>
      </c>
      <c r="J26" s="66">
        <v>3.3004729999999984</v>
      </c>
      <c r="K26" s="67">
        <v>8.3382420000000028</v>
      </c>
      <c r="L26" s="68">
        <v>8.2559123155697307</v>
      </c>
      <c r="M26" s="67"/>
      <c r="N26" s="68"/>
    </row>
    <row r="27" spans="1:14" ht="63.75" x14ac:dyDescent="0.25">
      <c r="A27" s="18"/>
      <c r="B27" s="20">
        <v>3043981</v>
      </c>
      <c r="C27" s="20" t="s">
        <v>502</v>
      </c>
      <c r="D27" s="20">
        <v>255</v>
      </c>
      <c r="E27" s="20" t="s">
        <v>472</v>
      </c>
      <c r="F27" s="20">
        <v>458</v>
      </c>
      <c r="G27" s="20" t="s">
        <v>223</v>
      </c>
      <c r="H27" s="20">
        <v>458</v>
      </c>
      <c r="I27" s="20" t="s">
        <v>364</v>
      </c>
      <c r="J27" s="66">
        <v>0.38859100000000008</v>
      </c>
      <c r="K27" s="67">
        <v>0.42871800000000004</v>
      </c>
      <c r="L27" s="68">
        <v>0.41887912915990455</v>
      </c>
      <c r="M27" s="67"/>
      <c r="N27" s="68"/>
    </row>
    <row r="28" spans="1:14" ht="63.75" x14ac:dyDescent="0.25">
      <c r="A28" s="18"/>
      <c r="B28" s="20">
        <v>3043981</v>
      </c>
      <c r="C28" s="20" t="s">
        <v>502</v>
      </c>
      <c r="D28" s="20">
        <v>255</v>
      </c>
      <c r="E28" s="20" t="s">
        <v>472</v>
      </c>
      <c r="F28" s="20">
        <v>459</v>
      </c>
      <c r="G28" s="20" t="s">
        <v>224</v>
      </c>
      <c r="H28" s="20">
        <v>459</v>
      </c>
      <c r="I28" s="20" t="s">
        <v>365</v>
      </c>
      <c r="J28" s="66">
        <v>2.7847709999999988</v>
      </c>
      <c r="K28" s="67">
        <v>2.830398999999999</v>
      </c>
      <c r="L28" s="68">
        <v>2.7702056385205651</v>
      </c>
      <c r="M28" s="67"/>
      <c r="N28" s="68"/>
    </row>
    <row r="29" spans="1:14" ht="63.75" x14ac:dyDescent="0.25">
      <c r="A29" s="18"/>
      <c r="B29" s="20">
        <v>3043981</v>
      </c>
      <c r="C29" s="20" t="s">
        <v>502</v>
      </c>
      <c r="D29" s="20">
        <v>255</v>
      </c>
      <c r="E29" s="20" t="s">
        <v>472</v>
      </c>
      <c r="F29" s="20">
        <v>460</v>
      </c>
      <c r="G29" s="20" t="s">
        <v>225</v>
      </c>
      <c r="H29" s="20">
        <v>460</v>
      </c>
      <c r="I29" s="20" t="s">
        <v>366</v>
      </c>
      <c r="J29" s="66">
        <v>9.1520000000000004E-3</v>
      </c>
      <c r="K29" s="67">
        <v>9.11E-3</v>
      </c>
      <c r="L29" s="68">
        <v>9.1083900770172477E-3</v>
      </c>
      <c r="M29" s="67"/>
      <c r="N29" s="68"/>
    </row>
    <row r="30" spans="1:14" ht="63.75" x14ac:dyDescent="0.25">
      <c r="A30" s="18"/>
      <c r="B30" s="20">
        <v>3043981</v>
      </c>
      <c r="C30" s="20" t="s">
        <v>502</v>
      </c>
      <c r="D30" s="20">
        <v>255</v>
      </c>
      <c r="E30" s="20" t="s">
        <v>472</v>
      </c>
      <c r="F30" s="20">
        <v>461</v>
      </c>
      <c r="G30" s="20" t="s">
        <v>226</v>
      </c>
      <c r="H30" s="20">
        <v>461</v>
      </c>
      <c r="I30" s="20" t="s">
        <v>367</v>
      </c>
      <c r="J30" s="66">
        <v>2.351912</v>
      </c>
      <c r="K30" s="67">
        <v>4.6813190000000002</v>
      </c>
      <c r="L30" s="68">
        <v>4.6798864587326534</v>
      </c>
      <c r="M30" s="67"/>
      <c r="N30" s="68"/>
    </row>
    <row r="31" spans="1:14" ht="63.75" x14ac:dyDescent="0.25">
      <c r="A31" s="18"/>
      <c r="B31" s="20">
        <v>3043981</v>
      </c>
      <c r="C31" s="20" t="s">
        <v>502</v>
      </c>
      <c r="D31" s="20">
        <v>255</v>
      </c>
      <c r="E31" s="20" t="s">
        <v>472</v>
      </c>
      <c r="F31" s="20">
        <v>462</v>
      </c>
      <c r="G31" s="20" t="s">
        <v>227</v>
      </c>
      <c r="H31" s="20">
        <v>462</v>
      </c>
      <c r="I31" s="20" t="s">
        <v>368</v>
      </c>
      <c r="J31" s="66">
        <v>3.5336579999999991</v>
      </c>
      <c r="K31" s="67">
        <v>3.4826899999999998</v>
      </c>
      <c r="L31" s="68">
        <v>3.4472102745639859</v>
      </c>
      <c r="M31" s="67"/>
      <c r="N31" s="68"/>
    </row>
    <row r="32" spans="1:14" ht="63.75" x14ac:dyDescent="0.25">
      <c r="A32" s="18"/>
      <c r="B32" s="20">
        <v>3043981</v>
      </c>
      <c r="C32" s="20" t="s">
        <v>502</v>
      </c>
      <c r="D32" s="20">
        <v>255</v>
      </c>
      <c r="E32" s="20" t="s">
        <v>472</v>
      </c>
      <c r="F32" s="20">
        <v>463</v>
      </c>
      <c r="G32" s="20" t="s">
        <v>228</v>
      </c>
      <c r="H32" s="20">
        <v>463</v>
      </c>
      <c r="I32" s="20" t="s">
        <v>369</v>
      </c>
      <c r="J32" s="66">
        <v>0.90528000000000008</v>
      </c>
      <c r="K32" s="67">
        <v>0.89722900000000028</v>
      </c>
      <c r="L32" s="68">
        <v>0.89417853105805989</v>
      </c>
      <c r="M32" s="67"/>
      <c r="N32" s="68"/>
    </row>
    <row r="33" spans="1:14" ht="63.75" x14ac:dyDescent="0.25">
      <c r="A33" s="18"/>
      <c r="B33" s="20">
        <v>3043981</v>
      </c>
      <c r="C33" s="20" t="s">
        <v>502</v>
      </c>
      <c r="D33" s="20">
        <v>255</v>
      </c>
      <c r="E33" s="20" t="s">
        <v>472</v>
      </c>
      <c r="F33" s="20">
        <v>464</v>
      </c>
      <c r="G33" s="20" t="s">
        <v>229</v>
      </c>
      <c r="H33" s="20">
        <v>464</v>
      </c>
      <c r="I33" s="20" t="s">
        <v>370</v>
      </c>
      <c r="J33" s="66">
        <v>0.31214799999999998</v>
      </c>
      <c r="K33" s="67">
        <v>0.29170400000000007</v>
      </c>
      <c r="L33" s="68">
        <v>0.27657558061764576</v>
      </c>
      <c r="M33" s="67"/>
      <c r="N33" s="68"/>
    </row>
    <row r="34" spans="1:14" ht="63.75" x14ac:dyDescent="0.25">
      <c r="A34" s="18"/>
      <c r="B34" s="20">
        <v>3043981</v>
      </c>
      <c r="C34" s="20" t="s">
        <v>502</v>
      </c>
      <c r="D34" s="20">
        <v>255</v>
      </c>
      <c r="E34" s="20" t="s">
        <v>472</v>
      </c>
      <c r="F34" s="20">
        <v>999</v>
      </c>
      <c r="G34" s="20" t="s">
        <v>340</v>
      </c>
      <c r="H34" s="20">
        <v>999</v>
      </c>
      <c r="I34" s="20" t="s">
        <v>371</v>
      </c>
      <c r="J34" s="66">
        <v>1.1860000000000001E-2</v>
      </c>
      <c r="K34" s="67">
        <v>0.11818999999999999</v>
      </c>
      <c r="L34" s="68">
        <v>9.1347060166299343E-2</v>
      </c>
      <c r="M34" s="67"/>
      <c r="N34" s="68"/>
    </row>
    <row r="35" spans="1:14" ht="89.25" x14ac:dyDescent="0.25">
      <c r="A35" s="18"/>
      <c r="B35" s="20">
        <v>3043982</v>
      </c>
      <c r="C35" s="20" t="s">
        <v>503</v>
      </c>
      <c r="D35" s="20">
        <v>334</v>
      </c>
      <c r="E35" s="20" t="s">
        <v>507</v>
      </c>
      <c r="F35" s="20">
        <v>11</v>
      </c>
      <c r="G35" s="20" t="s">
        <v>109</v>
      </c>
      <c r="H35" s="20">
        <v>124</v>
      </c>
      <c r="I35" s="20" t="s">
        <v>342</v>
      </c>
      <c r="J35" s="66">
        <v>5.9355180000000001</v>
      </c>
      <c r="K35" s="67">
        <v>7.1314789999999997</v>
      </c>
      <c r="L35" s="68">
        <v>6.8881065522946301</v>
      </c>
      <c r="M35" s="67"/>
      <c r="N35" s="68"/>
    </row>
    <row r="36" spans="1:14" ht="63.75" x14ac:dyDescent="0.25">
      <c r="A36" s="18"/>
      <c r="B36" s="20">
        <v>3043982</v>
      </c>
      <c r="C36" s="20" t="s">
        <v>503</v>
      </c>
      <c r="D36" s="20">
        <v>334</v>
      </c>
      <c r="E36" s="20" t="s">
        <v>507</v>
      </c>
      <c r="F36" s="20">
        <v>137</v>
      </c>
      <c r="G36" s="20" t="s">
        <v>144</v>
      </c>
      <c r="H36" s="20">
        <v>137</v>
      </c>
      <c r="I36" s="20" t="s">
        <v>345</v>
      </c>
      <c r="J36" s="66">
        <v>2.6589150000000004</v>
      </c>
      <c r="K36" s="67">
        <v>2.8913420000000003</v>
      </c>
      <c r="L36" s="68">
        <v>2.7798038739776985</v>
      </c>
      <c r="M36" s="67"/>
      <c r="N36" s="68"/>
    </row>
    <row r="37" spans="1:14" ht="51" x14ac:dyDescent="0.25">
      <c r="A37" s="18"/>
      <c r="B37" s="20">
        <v>3043982</v>
      </c>
      <c r="C37" s="20" t="s">
        <v>503</v>
      </c>
      <c r="D37" s="20">
        <v>334</v>
      </c>
      <c r="E37" s="20" t="s">
        <v>507</v>
      </c>
      <c r="F37" s="20">
        <v>440</v>
      </c>
      <c r="G37" s="20" t="s">
        <v>205</v>
      </c>
      <c r="H37" s="20">
        <v>440</v>
      </c>
      <c r="I37" s="20" t="s">
        <v>346</v>
      </c>
      <c r="J37" s="66">
        <v>5.1190999999999993E-2</v>
      </c>
      <c r="K37" s="67">
        <v>3.6778000000000005E-2</v>
      </c>
      <c r="L37" s="68">
        <v>3.6561040338710882E-2</v>
      </c>
      <c r="M37" s="67"/>
      <c r="N37" s="68"/>
    </row>
    <row r="38" spans="1:14" ht="51" x14ac:dyDescent="0.25">
      <c r="A38" s="18"/>
      <c r="B38" s="20">
        <v>3043982</v>
      </c>
      <c r="C38" s="20" t="s">
        <v>503</v>
      </c>
      <c r="D38" s="20">
        <v>334</v>
      </c>
      <c r="E38" s="20" t="s">
        <v>507</v>
      </c>
      <c r="F38" s="20">
        <v>441</v>
      </c>
      <c r="G38" s="20" t="s">
        <v>206</v>
      </c>
      <c r="H38" s="20">
        <v>441</v>
      </c>
      <c r="I38" s="20" t="s">
        <v>347</v>
      </c>
      <c r="J38" s="66">
        <v>0.25151199999999996</v>
      </c>
      <c r="K38" s="67">
        <v>0.27368999999999999</v>
      </c>
      <c r="L38" s="68">
        <v>0.27368356848455733</v>
      </c>
      <c r="M38" s="67"/>
      <c r="N38" s="68"/>
    </row>
    <row r="39" spans="1:14" ht="51" x14ac:dyDescent="0.25">
      <c r="A39" s="18"/>
      <c r="B39" s="20">
        <v>3043982</v>
      </c>
      <c r="C39" s="20" t="s">
        <v>503</v>
      </c>
      <c r="D39" s="20">
        <v>334</v>
      </c>
      <c r="E39" s="20" t="s">
        <v>507</v>
      </c>
      <c r="F39" s="20">
        <v>442</v>
      </c>
      <c r="G39" s="20" t="s">
        <v>207</v>
      </c>
      <c r="H39" s="20">
        <v>442</v>
      </c>
      <c r="I39" s="20" t="s">
        <v>348</v>
      </c>
      <c r="J39" s="66">
        <v>0.24186299999999999</v>
      </c>
      <c r="K39" s="67">
        <v>0.36299300000000001</v>
      </c>
      <c r="L39" s="68">
        <v>0.36083402581789414</v>
      </c>
      <c r="M39" s="67"/>
      <c r="N39" s="68"/>
    </row>
    <row r="40" spans="1:14" ht="51" x14ac:dyDescent="0.25">
      <c r="A40" s="18"/>
      <c r="B40" s="20">
        <v>3043982</v>
      </c>
      <c r="C40" s="20" t="s">
        <v>503</v>
      </c>
      <c r="D40" s="20">
        <v>334</v>
      </c>
      <c r="E40" s="20" t="s">
        <v>507</v>
      </c>
      <c r="F40" s="20">
        <v>443</v>
      </c>
      <c r="G40" s="20" t="s">
        <v>208</v>
      </c>
      <c r="H40" s="20">
        <v>443</v>
      </c>
      <c r="I40" s="20" t="s">
        <v>349</v>
      </c>
      <c r="J40" s="66">
        <v>0.75774199999999992</v>
      </c>
      <c r="K40" s="67">
        <v>1.4637119999999997</v>
      </c>
      <c r="L40" s="68">
        <v>1.4381873678794364</v>
      </c>
      <c r="M40" s="67"/>
      <c r="N40" s="68"/>
    </row>
    <row r="41" spans="1:14" ht="51" x14ac:dyDescent="0.25">
      <c r="A41" s="18"/>
      <c r="B41" s="20">
        <v>3043982</v>
      </c>
      <c r="C41" s="20" t="s">
        <v>503</v>
      </c>
      <c r="D41" s="20">
        <v>334</v>
      </c>
      <c r="E41" s="20" t="s">
        <v>507</v>
      </c>
      <c r="F41" s="20">
        <v>444</v>
      </c>
      <c r="G41" s="20" t="s">
        <v>209</v>
      </c>
      <c r="H41" s="20">
        <v>444</v>
      </c>
      <c r="I41" s="20" t="s">
        <v>350</v>
      </c>
      <c r="J41" s="66">
        <v>0.21701300000000001</v>
      </c>
      <c r="K41" s="67">
        <v>0.25733700000000004</v>
      </c>
      <c r="L41" s="68">
        <v>0.25321023218293703</v>
      </c>
      <c r="M41" s="67"/>
      <c r="N41" s="68"/>
    </row>
    <row r="42" spans="1:14" ht="51" x14ac:dyDescent="0.25">
      <c r="A42" s="18"/>
      <c r="B42" s="20">
        <v>3043982</v>
      </c>
      <c r="C42" s="20" t="s">
        <v>503</v>
      </c>
      <c r="D42" s="20">
        <v>334</v>
      </c>
      <c r="E42" s="20" t="s">
        <v>507</v>
      </c>
      <c r="F42" s="20">
        <v>445</v>
      </c>
      <c r="G42" s="20" t="s">
        <v>210</v>
      </c>
      <c r="H42" s="20">
        <v>445</v>
      </c>
      <c r="I42" s="20" t="s">
        <v>351</v>
      </c>
      <c r="J42" s="66">
        <v>0.86235399999999951</v>
      </c>
      <c r="K42" s="67">
        <v>0.98711699999999991</v>
      </c>
      <c r="L42" s="68">
        <v>0.98202542768558487</v>
      </c>
      <c r="M42" s="67"/>
      <c r="N42" s="68"/>
    </row>
    <row r="43" spans="1:14" ht="51" x14ac:dyDescent="0.25">
      <c r="A43" s="18"/>
      <c r="B43" s="20">
        <v>3043982</v>
      </c>
      <c r="C43" s="20" t="s">
        <v>503</v>
      </c>
      <c r="D43" s="20">
        <v>334</v>
      </c>
      <c r="E43" s="20" t="s">
        <v>507</v>
      </c>
      <c r="F43" s="20">
        <v>446</v>
      </c>
      <c r="G43" s="20" t="s">
        <v>211</v>
      </c>
      <c r="H43" s="20">
        <v>446</v>
      </c>
      <c r="I43" s="20" t="s">
        <v>352</v>
      </c>
      <c r="J43" s="66">
        <v>0.59535600000000011</v>
      </c>
      <c r="K43" s="67">
        <v>0.59329500000000013</v>
      </c>
      <c r="L43" s="68">
        <v>0.59284970029602846</v>
      </c>
      <c r="M43" s="67"/>
      <c r="N43" s="68"/>
    </row>
    <row r="44" spans="1:14" ht="51" x14ac:dyDescent="0.25">
      <c r="A44" s="18"/>
      <c r="B44" s="20">
        <v>3043982</v>
      </c>
      <c r="C44" s="20" t="s">
        <v>503</v>
      </c>
      <c r="D44" s="20">
        <v>334</v>
      </c>
      <c r="E44" s="20" t="s">
        <v>507</v>
      </c>
      <c r="F44" s="20">
        <v>447</v>
      </c>
      <c r="G44" s="20" t="s">
        <v>212</v>
      </c>
      <c r="H44" s="20">
        <v>447</v>
      </c>
      <c r="I44" s="20" t="s">
        <v>353</v>
      </c>
      <c r="J44" s="66">
        <v>7.8541000000000014E-2</v>
      </c>
      <c r="K44" s="67">
        <v>7.8541999999999973E-2</v>
      </c>
      <c r="L44" s="68">
        <v>7.7758760402502958E-2</v>
      </c>
      <c r="M44" s="67"/>
      <c r="N44" s="68"/>
    </row>
    <row r="45" spans="1:14" ht="51" x14ac:dyDescent="0.25">
      <c r="A45" s="18"/>
      <c r="B45" s="20">
        <v>3043982</v>
      </c>
      <c r="C45" s="20" t="s">
        <v>503</v>
      </c>
      <c r="D45" s="20">
        <v>334</v>
      </c>
      <c r="E45" s="20" t="s">
        <v>507</v>
      </c>
      <c r="F45" s="20">
        <v>448</v>
      </c>
      <c r="G45" s="20" t="s">
        <v>213</v>
      </c>
      <c r="H45" s="20">
        <v>448</v>
      </c>
      <c r="I45" s="20" t="s">
        <v>354</v>
      </c>
      <c r="J45" s="66">
        <v>8.1993000000000024E-2</v>
      </c>
      <c r="K45" s="67">
        <v>8.1992999999999983E-2</v>
      </c>
      <c r="L45" s="68">
        <v>8.169404064756236E-2</v>
      </c>
      <c r="M45" s="67">
        <v>13377.5654296875</v>
      </c>
      <c r="N45" s="68">
        <v>14095.7392578125</v>
      </c>
    </row>
    <row r="46" spans="1:14" ht="51" x14ac:dyDescent="0.25">
      <c r="A46" s="18"/>
      <c r="B46" s="20">
        <v>3043982</v>
      </c>
      <c r="C46" s="20" t="s">
        <v>503</v>
      </c>
      <c r="D46" s="20">
        <v>334</v>
      </c>
      <c r="E46" s="20" t="s">
        <v>507</v>
      </c>
      <c r="F46" s="20">
        <v>449</v>
      </c>
      <c r="G46" s="20" t="s">
        <v>214</v>
      </c>
      <c r="H46" s="20">
        <v>449</v>
      </c>
      <c r="I46" s="20" t="s">
        <v>355</v>
      </c>
      <c r="J46" s="66">
        <v>0.478995</v>
      </c>
      <c r="K46" s="67">
        <v>0.52623500000000001</v>
      </c>
      <c r="L46" s="68">
        <v>0.52229060445097275</v>
      </c>
      <c r="M46" s="67"/>
      <c r="N46" s="68"/>
    </row>
    <row r="47" spans="1:14" ht="51" x14ac:dyDescent="0.25">
      <c r="A47" s="18"/>
      <c r="B47" s="20">
        <v>3043982</v>
      </c>
      <c r="C47" s="20" t="s">
        <v>503</v>
      </c>
      <c r="D47" s="20">
        <v>334</v>
      </c>
      <c r="E47" s="20" t="s">
        <v>507</v>
      </c>
      <c r="F47" s="20">
        <v>450</v>
      </c>
      <c r="G47" s="20" t="s">
        <v>215</v>
      </c>
      <c r="H47" s="20">
        <v>450</v>
      </c>
      <c r="I47" s="20" t="s">
        <v>356</v>
      </c>
      <c r="J47" s="66">
        <v>0.62308900000000023</v>
      </c>
      <c r="K47" s="67">
        <v>0.65545600000000004</v>
      </c>
      <c r="L47" s="68">
        <v>0.65216128329348066</v>
      </c>
      <c r="M47" s="67"/>
      <c r="N47" s="68"/>
    </row>
    <row r="48" spans="1:14" ht="51" x14ac:dyDescent="0.25">
      <c r="A48" s="18"/>
      <c r="B48" s="20">
        <v>3043982</v>
      </c>
      <c r="C48" s="20" t="s">
        <v>503</v>
      </c>
      <c r="D48" s="20">
        <v>334</v>
      </c>
      <c r="E48" s="20" t="s">
        <v>507</v>
      </c>
      <c r="F48" s="20">
        <v>451</v>
      </c>
      <c r="G48" s="20" t="s">
        <v>216</v>
      </c>
      <c r="H48" s="20">
        <v>451</v>
      </c>
      <c r="I48" s="20" t="s">
        <v>357</v>
      </c>
      <c r="J48" s="66">
        <v>4.9766000000000005E-2</v>
      </c>
      <c r="K48" s="67">
        <v>7.5766000000000028E-2</v>
      </c>
      <c r="L48" s="68">
        <v>7.4825209005211946E-2</v>
      </c>
      <c r="M48" s="67"/>
      <c r="N48" s="68"/>
    </row>
    <row r="49" spans="1:14" ht="51" x14ac:dyDescent="0.25">
      <c r="A49" s="18"/>
      <c r="B49" s="20">
        <v>3043982</v>
      </c>
      <c r="C49" s="20" t="s">
        <v>503</v>
      </c>
      <c r="D49" s="20">
        <v>334</v>
      </c>
      <c r="E49" s="20" t="s">
        <v>507</v>
      </c>
      <c r="F49" s="20">
        <v>452</v>
      </c>
      <c r="G49" s="20" t="s">
        <v>217</v>
      </c>
      <c r="H49" s="20">
        <v>452</v>
      </c>
      <c r="I49" s="20" t="s">
        <v>358</v>
      </c>
      <c r="J49" s="66">
        <v>0.30828800000000001</v>
      </c>
      <c r="K49" s="67">
        <v>0.343248</v>
      </c>
      <c r="L49" s="68">
        <v>0.34124799384153448</v>
      </c>
      <c r="M49" s="67">
        <v>60000</v>
      </c>
      <c r="N49" s="68">
        <v>58242</v>
      </c>
    </row>
    <row r="50" spans="1:14" ht="51" x14ac:dyDescent="0.25">
      <c r="A50" s="18"/>
      <c r="B50" s="20">
        <v>3043982</v>
      </c>
      <c r="C50" s="20" t="s">
        <v>503</v>
      </c>
      <c r="D50" s="20">
        <v>334</v>
      </c>
      <c r="E50" s="20" t="s">
        <v>507</v>
      </c>
      <c r="F50" s="20">
        <v>453</v>
      </c>
      <c r="G50" s="20" t="s">
        <v>218</v>
      </c>
      <c r="H50" s="20">
        <v>453</v>
      </c>
      <c r="I50" s="20" t="s">
        <v>359</v>
      </c>
      <c r="J50" s="66">
        <v>0.32355299999999998</v>
      </c>
      <c r="K50" s="67">
        <v>0.23544799999999994</v>
      </c>
      <c r="L50" s="68">
        <v>0.23544644656794844</v>
      </c>
      <c r="M50" s="67"/>
      <c r="N50" s="68"/>
    </row>
    <row r="51" spans="1:14" ht="51" x14ac:dyDescent="0.25">
      <c r="A51" s="18"/>
      <c r="B51" s="20">
        <v>3043982</v>
      </c>
      <c r="C51" s="20" t="s">
        <v>503</v>
      </c>
      <c r="D51" s="20">
        <v>334</v>
      </c>
      <c r="E51" s="20" t="s">
        <v>507</v>
      </c>
      <c r="F51" s="20">
        <v>454</v>
      </c>
      <c r="G51" s="20" t="s">
        <v>219</v>
      </c>
      <c r="H51" s="20">
        <v>454</v>
      </c>
      <c r="I51" s="20" t="s">
        <v>360</v>
      </c>
      <c r="J51" s="66">
        <v>0.37186399999999997</v>
      </c>
      <c r="K51" s="67">
        <v>0.56210600000000022</v>
      </c>
      <c r="L51" s="68">
        <v>0.56081869301851839</v>
      </c>
      <c r="M51" s="67"/>
      <c r="N51" s="68"/>
    </row>
    <row r="52" spans="1:14" ht="51" x14ac:dyDescent="0.25">
      <c r="A52" s="18"/>
      <c r="B52" s="20">
        <v>3043982</v>
      </c>
      <c r="C52" s="20" t="s">
        <v>503</v>
      </c>
      <c r="D52" s="20">
        <v>334</v>
      </c>
      <c r="E52" s="20" t="s">
        <v>507</v>
      </c>
      <c r="F52" s="20">
        <v>455</v>
      </c>
      <c r="G52" s="20" t="s">
        <v>220</v>
      </c>
      <c r="H52" s="20">
        <v>455</v>
      </c>
      <c r="I52" s="20" t="s">
        <v>361</v>
      </c>
      <c r="J52" s="66">
        <v>1.3453E-2</v>
      </c>
      <c r="K52" s="67">
        <v>1.3453E-2</v>
      </c>
      <c r="L52" s="68">
        <v>1.3188860088121146E-2</v>
      </c>
      <c r="M52" s="67"/>
      <c r="N52" s="68"/>
    </row>
    <row r="53" spans="1:14" ht="51" x14ac:dyDescent="0.25">
      <c r="A53" s="18"/>
      <c r="B53" s="20">
        <v>3043982</v>
      </c>
      <c r="C53" s="20" t="s">
        <v>503</v>
      </c>
      <c r="D53" s="20">
        <v>334</v>
      </c>
      <c r="E53" s="20" t="s">
        <v>507</v>
      </c>
      <c r="F53" s="20">
        <v>456</v>
      </c>
      <c r="G53" s="20" t="s">
        <v>221</v>
      </c>
      <c r="H53" s="20">
        <v>456</v>
      </c>
      <c r="I53" s="20" t="s">
        <v>362</v>
      </c>
      <c r="J53" s="66">
        <v>1.0000000000000002E-2</v>
      </c>
      <c r="K53" s="67">
        <v>1.3999999999999999E-2</v>
      </c>
      <c r="L53" s="68">
        <v>1.399491005577147E-2</v>
      </c>
      <c r="M53" s="67"/>
      <c r="N53" s="68"/>
    </row>
    <row r="54" spans="1:14" ht="51" x14ac:dyDescent="0.25">
      <c r="A54" s="18"/>
      <c r="B54" s="20">
        <v>3043982</v>
      </c>
      <c r="C54" s="20" t="s">
        <v>503</v>
      </c>
      <c r="D54" s="20">
        <v>334</v>
      </c>
      <c r="E54" s="20" t="s">
        <v>507</v>
      </c>
      <c r="F54" s="20">
        <v>457</v>
      </c>
      <c r="G54" s="20" t="s">
        <v>222</v>
      </c>
      <c r="H54" s="20">
        <v>457</v>
      </c>
      <c r="I54" s="20" t="s">
        <v>363</v>
      </c>
      <c r="J54" s="66">
        <v>0.12504100000000001</v>
      </c>
      <c r="K54" s="67">
        <v>0.11593500000000002</v>
      </c>
      <c r="L54" s="68">
        <v>0.11203502187709091</v>
      </c>
      <c r="M54" s="67"/>
      <c r="N54" s="68"/>
    </row>
    <row r="55" spans="1:14" ht="51" x14ac:dyDescent="0.25">
      <c r="A55" s="18"/>
      <c r="B55" s="20">
        <v>3043982</v>
      </c>
      <c r="C55" s="20" t="s">
        <v>503</v>
      </c>
      <c r="D55" s="20">
        <v>334</v>
      </c>
      <c r="E55" s="20" t="s">
        <v>507</v>
      </c>
      <c r="F55" s="20">
        <v>458</v>
      </c>
      <c r="G55" s="20" t="s">
        <v>223</v>
      </c>
      <c r="H55" s="20">
        <v>458</v>
      </c>
      <c r="I55" s="20" t="s">
        <v>364</v>
      </c>
      <c r="J55" s="66">
        <v>1.2644950000000001</v>
      </c>
      <c r="K55" s="67">
        <v>1.7522049999999987</v>
      </c>
      <c r="L55" s="68">
        <v>1.7278830567192927</v>
      </c>
      <c r="M55" s="67"/>
      <c r="N55" s="68"/>
    </row>
    <row r="56" spans="1:14" ht="51" x14ac:dyDescent="0.25">
      <c r="A56" s="18"/>
      <c r="B56" s="20">
        <v>3043982</v>
      </c>
      <c r="C56" s="20" t="s">
        <v>503</v>
      </c>
      <c r="D56" s="20">
        <v>334</v>
      </c>
      <c r="E56" s="20" t="s">
        <v>507</v>
      </c>
      <c r="F56" s="20">
        <v>459</v>
      </c>
      <c r="G56" s="20" t="s">
        <v>224</v>
      </c>
      <c r="H56" s="20">
        <v>459</v>
      </c>
      <c r="I56" s="20" t="s">
        <v>365</v>
      </c>
      <c r="J56" s="66">
        <v>0.52245100000000011</v>
      </c>
      <c r="K56" s="67">
        <v>0.51348400000000016</v>
      </c>
      <c r="L56" s="68">
        <v>0.51219540930196672</v>
      </c>
      <c r="M56" s="67"/>
      <c r="N56" s="68"/>
    </row>
    <row r="57" spans="1:14" ht="51" x14ac:dyDescent="0.25">
      <c r="A57" s="18"/>
      <c r="B57" s="20">
        <v>3043982</v>
      </c>
      <c r="C57" s="20" t="s">
        <v>503</v>
      </c>
      <c r="D57" s="20">
        <v>334</v>
      </c>
      <c r="E57" s="20" t="s">
        <v>507</v>
      </c>
      <c r="F57" s="20">
        <v>460</v>
      </c>
      <c r="G57" s="20" t="s">
        <v>225</v>
      </c>
      <c r="H57" s="20">
        <v>460</v>
      </c>
      <c r="I57" s="20" t="s">
        <v>366</v>
      </c>
      <c r="J57" s="66">
        <v>4.0446999999999997E-2</v>
      </c>
      <c r="K57" s="67">
        <v>4.0440999999999998E-2</v>
      </c>
      <c r="L57" s="68">
        <v>4.0436139912344515E-2</v>
      </c>
      <c r="M57" s="67"/>
      <c r="N57" s="68"/>
    </row>
    <row r="58" spans="1:14" ht="51" x14ac:dyDescent="0.25">
      <c r="A58" s="18"/>
      <c r="B58" s="20">
        <v>3043982</v>
      </c>
      <c r="C58" s="20" t="s">
        <v>503</v>
      </c>
      <c r="D58" s="20">
        <v>334</v>
      </c>
      <c r="E58" s="20" t="s">
        <v>507</v>
      </c>
      <c r="F58" s="20">
        <v>461</v>
      </c>
      <c r="G58" s="20" t="s">
        <v>226</v>
      </c>
      <c r="H58" s="20">
        <v>461</v>
      </c>
      <c r="I58" s="20" t="s">
        <v>367</v>
      </c>
      <c r="J58" s="66">
        <v>4.5100000000000001E-2</v>
      </c>
      <c r="K58" s="67">
        <v>4.5100000000000001E-2</v>
      </c>
      <c r="L58" s="68">
        <v>4.5098000351572409E-2</v>
      </c>
      <c r="M58" s="67"/>
      <c r="N58" s="68"/>
    </row>
    <row r="59" spans="1:14" ht="51" x14ac:dyDescent="0.25">
      <c r="A59" s="18"/>
      <c r="B59" s="20">
        <v>3043982</v>
      </c>
      <c r="C59" s="20" t="s">
        <v>503</v>
      </c>
      <c r="D59" s="20">
        <v>334</v>
      </c>
      <c r="E59" s="20" t="s">
        <v>507</v>
      </c>
      <c r="F59" s="20">
        <v>462</v>
      </c>
      <c r="G59" s="20" t="s">
        <v>227</v>
      </c>
      <c r="H59" s="20">
        <v>462</v>
      </c>
      <c r="I59" s="20" t="s">
        <v>368</v>
      </c>
      <c r="J59" s="66">
        <v>4.4830000000000009E-2</v>
      </c>
      <c r="K59" s="67">
        <v>4.4829999999999995E-2</v>
      </c>
      <c r="L59" s="68">
        <v>4.0829409914294956E-2</v>
      </c>
      <c r="M59" s="67"/>
      <c r="N59" s="68"/>
    </row>
    <row r="60" spans="1:14" ht="51" x14ac:dyDescent="0.25">
      <c r="A60" s="18"/>
      <c r="B60" s="20">
        <v>3043982</v>
      </c>
      <c r="C60" s="20" t="s">
        <v>503</v>
      </c>
      <c r="D60" s="20">
        <v>334</v>
      </c>
      <c r="E60" s="20" t="s">
        <v>507</v>
      </c>
      <c r="F60" s="20">
        <v>463</v>
      </c>
      <c r="G60" s="20" t="s">
        <v>228</v>
      </c>
      <c r="H60" s="20">
        <v>463</v>
      </c>
      <c r="I60" s="20" t="s">
        <v>369</v>
      </c>
      <c r="J60" s="66">
        <v>0.44015500000000024</v>
      </c>
      <c r="K60" s="67">
        <v>0.40611900000000006</v>
      </c>
      <c r="L60" s="68">
        <v>0.40594094448897522</v>
      </c>
      <c r="M60" s="67"/>
      <c r="N60" s="68"/>
    </row>
    <row r="61" spans="1:14" ht="51" x14ac:dyDescent="0.25">
      <c r="A61" s="18"/>
      <c r="B61" s="20">
        <v>3043982</v>
      </c>
      <c r="C61" s="20" t="s">
        <v>503</v>
      </c>
      <c r="D61" s="20">
        <v>334</v>
      </c>
      <c r="E61" s="20" t="s">
        <v>507</v>
      </c>
      <c r="F61" s="20">
        <v>464</v>
      </c>
      <c r="G61" s="20" t="s">
        <v>229</v>
      </c>
      <c r="H61" s="20">
        <v>464</v>
      </c>
      <c r="I61" s="20" t="s">
        <v>370</v>
      </c>
      <c r="J61" s="66">
        <v>0.156501</v>
      </c>
      <c r="K61" s="67">
        <v>0.183528</v>
      </c>
      <c r="L61" s="68">
        <v>0.18336707990965806</v>
      </c>
      <c r="M61" s="67"/>
      <c r="N61" s="68"/>
    </row>
    <row r="62" spans="1:14" ht="38.25" x14ac:dyDescent="0.25">
      <c r="A62" s="18"/>
      <c r="B62" s="20">
        <v>3043982</v>
      </c>
      <c r="C62" s="20" t="s">
        <v>503</v>
      </c>
      <c r="D62" s="20">
        <v>334</v>
      </c>
      <c r="E62" s="20" t="s">
        <v>507</v>
      </c>
      <c r="F62" s="20">
        <v>999</v>
      </c>
      <c r="G62" s="20" t="s">
        <v>340</v>
      </c>
      <c r="H62" s="20">
        <v>999</v>
      </c>
      <c r="I62" s="20" t="s">
        <v>371</v>
      </c>
      <c r="J62" s="66">
        <v>0.05</v>
      </c>
      <c r="K62" s="67">
        <v>1.6111000000000004E-2</v>
      </c>
      <c r="L62" s="68">
        <v>1.4069999879211537E-3</v>
      </c>
      <c r="M62" s="67"/>
      <c r="N62" s="68"/>
    </row>
    <row r="63" spans="1:14" ht="51" x14ac:dyDescent="0.25">
      <c r="A63" s="18"/>
      <c r="B63" s="20">
        <v>3043983</v>
      </c>
      <c r="C63" s="20" t="s">
        <v>504</v>
      </c>
      <c r="D63" s="20">
        <v>394</v>
      </c>
      <c r="E63" s="20" t="s">
        <v>467</v>
      </c>
      <c r="F63" s="20">
        <v>11</v>
      </c>
      <c r="G63" s="20" t="s">
        <v>109</v>
      </c>
      <c r="H63" s="20">
        <v>11</v>
      </c>
      <c r="I63" s="20" t="s">
        <v>341</v>
      </c>
      <c r="J63" s="66">
        <v>25</v>
      </c>
      <c r="K63" s="67">
        <v>0.59695999999999994</v>
      </c>
      <c r="L63" s="68">
        <v>0.39058863965328783</v>
      </c>
      <c r="M63" s="67"/>
      <c r="N63" s="68"/>
    </row>
    <row r="64" spans="1:14" ht="89.25" x14ac:dyDescent="0.25">
      <c r="A64" s="18"/>
      <c r="B64" s="20">
        <v>3043983</v>
      </c>
      <c r="C64" s="20" t="s">
        <v>504</v>
      </c>
      <c r="D64" s="20">
        <v>394</v>
      </c>
      <c r="E64" s="20" t="s">
        <v>467</v>
      </c>
      <c r="F64" s="20">
        <v>11</v>
      </c>
      <c r="G64" s="20" t="s">
        <v>109</v>
      </c>
      <c r="H64" s="20">
        <v>124</v>
      </c>
      <c r="I64" s="20" t="s">
        <v>342</v>
      </c>
      <c r="J64" s="66">
        <v>5.8100000000000032</v>
      </c>
      <c r="K64" s="67">
        <v>5.8099999999999978</v>
      </c>
      <c r="L64" s="68">
        <v>5.6404687450558413</v>
      </c>
      <c r="M64" s="67"/>
      <c r="N64" s="68"/>
    </row>
    <row r="65" spans="1:14" ht="51" x14ac:dyDescent="0.25">
      <c r="A65" s="18"/>
      <c r="B65" s="20">
        <v>3043983</v>
      </c>
      <c r="C65" s="20" t="s">
        <v>504</v>
      </c>
      <c r="D65" s="20">
        <v>394</v>
      </c>
      <c r="E65" s="20" t="s">
        <v>467</v>
      </c>
      <c r="F65" s="20">
        <v>131</v>
      </c>
      <c r="G65" s="20" t="s">
        <v>141</v>
      </c>
      <c r="H65" s="20">
        <v>131</v>
      </c>
      <c r="I65" s="20" t="s">
        <v>343</v>
      </c>
      <c r="J65" s="66">
        <v>9.197474999999999</v>
      </c>
      <c r="K65" s="67">
        <v>10.601261000000001</v>
      </c>
      <c r="L65" s="68">
        <v>9.0072431932894688</v>
      </c>
      <c r="M65" s="67"/>
      <c r="N65" s="68"/>
    </row>
    <row r="66" spans="1:14" ht="51" x14ac:dyDescent="0.25">
      <c r="A66" s="18"/>
      <c r="B66" s="20">
        <v>3043983</v>
      </c>
      <c r="C66" s="20" t="s">
        <v>504</v>
      </c>
      <c r="D66" s="20">
        <v>394</v>
      </c>
      <c r="E66" s="20" t="s">
        <v>467</v>
      </c>
      <c r="F66" s="20">
        <v>135</v>
      </c>
      <c r="G66" s="20" t="s">
        <v>142</v>
      </c>
      <c r="H66" s="20">
        <v>135</v>
      </c>
      <c r="I66" s="20" t="s">
        <v>344</v>
      </c>
      <c r="J66" s="66">
        <v>1.0541010000000002</v>
      </c>
      <c r="K66" s="67">
        <v>1.0541010000000002</v>
      </c>
      <c r="L66" s="68">
        <v>1.0541009955340996</v>
      </c>
      <c r="M66" s="67"/>
      <c r="N66" s="68"/>
    </row>
    <row r="67" spans="1:14" ht="63.75" x14ac:dyDescent="0.25">
      <c r="A67" s="18"/>
      <c r="B67" s="20">
        <v>3043983</v>
      </c>
      <c r="C67" s="20" t="s">
        <v>504</v>
      </c>
      <c r="D67" s="20">
        <v>394</v>
      </c>
      <c r="E67" s="20" t="s">
        <v>467</v>
      </c>
      <c r="F67" s="20">
        <v>137</v>
      </c>
      <c r="G67" s="20" t="s">
        <v>144</v>
      </c>
      <c r="H67" s="20">
        <v>137</v>
      </c>
      <c r="I67" s="20" t="s">
        <v>345</v>
      </c>
      <c r="J67" s="66">
        <v>7.5356189999999978</v>
      </c>
      <c r="K67" s="67">
        <v>8.6314690000000045</v>
      </c>
      <c r="L67" s="68">
        <v>7.9573285208944355</v>
      </c>
      <c r="M67" s="67"/>
      <c r="N67" s="68"/>
    </row>
    <row r="68" spans="1:14" ht="51" x14ac:dyDescent="0.25">
      <c r="A68" s="18"/>
      <c r="B68" s="20">
        <v>3043983</v>
      </c>
      <c r="C68" s="20" t="s">
        <v>504</v>
      </c>
      <c r="D68" s="20">
        <v>394</v>
      </c>
      <c r="E68" s="20" t="s">
        <v>467</v>
      </c>
      <c r="F68" s="20">
        <v>440</v>
      </c>
      <c r="G68" s="20" t="s">
        <v>205</v>
      </c>
      <c r="H68" s="20">
        <v>440</v>
      </c>
      <c r="I68" s="20" t="s">
        <v>346</v>
      </c>
      <c r="J68" s="66">
        <v>0.3745400000000001</v>
      </c>
      <c r="K68" s="67">
        <v>0.65740699999999974</v>
      </c>
      <c r="L68" s="68">
        <v>0.65486339814015082</v>
      </c>
      <c r="M68" s="67"/>
      <c r="N68" s="68"/>
    </row>
    <row r="69" spans="1:14" ht="51" x14ac:dyDescent="0.25">
      <c r="A69" s="18"/>
      <c r="B69" s="20">
        <v>3043983</v>
      </c>
      <c r="C69" s="20" t="s">
        <v>504</v>
      </c>
      <c r="D69" s="20">
        <v>394</v>
      </c>
      <c r="E69" s="20" t="s">
        <v>467</v>
      </c>
      <c r="F69" s="20">
        <v>441</v>
      </c>
      <c r="G69" s="20" t="s">
        <v>206</v>
      </c>
      <c r="H69" s="20">
        <v>441</v>
      </c>
      <c r="I69" s="20" t="s">
        <v>347</v>
      </c>
      <c r="J69" s="66">
        <v>0.46371200000000001</v>
      </c>
      <c r="K69" s="67">
        <v>0.60799999999999987</v>
      </c>
      <c r="L69" s="68">
        <v>0.60377801566937706</v>
      </c>
      <c r="M69" s="67"/>
      <c r="N69" s="68"/>
    </row>
    <row r="70" spans="1:14" ht="51" x14ac:dyDescent="0.25">
      <c r="A70" s="18"/>
      <c r="B70" s="20">
        <v>3043983</v>
      </c>
      <c r="C70" s="20" t="s">
        <v>504</v>
      </c>
      <c r="D70" s="20">
        <v>394</v>
      </c>
      <c r="E70" s="20" t="s">
        <v>467</v>
      </c>
      <c r="F70" s="20">
        <v>442</v>
      </c>
      <c r="G70" s="20" t="s">
        <v>207</v>
      </c>
      <c r="H70" s="20">
        <v>442</v>
      </c>
      <c r="I70" s="20" t="s">
        <v>348</v>
      </c>
      <c r="J70" s="66">
        <v>0.62635099999999999</v>
      </c>
      <c r="K70" s="67">
        <v>0.72790099999999991</v>
      </c>
      <c r="L70" s="68">
        <v>0.72762190989124065</v>
      </c>
      <c r="M70" s="67"/>
      <c r="N70" s="68"/>
    </row>
    <row r="71" spans="1:14" ht="51" x14ac:dyDescent="0.25">
      <c r="A71" s="18"/>
      <c r="B71" s="20">
        <v>3043983</v>
      </c>
      <c r="C71" s="20" t="s">
        <v>504</v>
      </c>
      <c r="D71" s="20">
        <v>394</v>
      </c>
      <c r="E71" s="20" t="s">
        <v>467</v>
      </c>
      <c r="F71" s="20">
        <v>443</v>
      </c>
      <c r="G71" s="20" t="s">
        <v>208</v>
      </c>
      <c r="H71" s="20">
        <v>443</v>
      </c>
      <c r="I71" s="20" t="s">
        <v>349</v>
      </c>
      <c r="J71" s="66">
        <v>2.8731289999999996</v>
      </c>
      <c r="K71" s="67">
        <v>3.1136339999999985</v>
      </c>
      <c r="L71" s="68">
        <v>3.0739464633370517</v>
      </c>
      <c r="M71" s="67"/>
      <c r="N71" s="68"/>
    </row>
    <row r="72" spans="1:14" ht="51" x14ac:dyDescent="0.25">
      <c r="A72" s="18"/>
      <c r="B72" s="20">
        <v>3043983</v>
      </c>
      <c r="C72" s="20" t="s">
        <v>504</v>
      </c>
      <c r="D72" s="20">
        <v>394</v>
      </c>
      <c r="E72" s="20" t="s">
        <v>467</v>
      </c>
      <c r="F72" s="20">
        <v>444</v>
      </c>
      <c r="G72" s="20" t="s">
        <v>209</v>
      </c>
      <c r="H72" s="20">
        <v>444</v>
      </c>
      <c r="I72" s="20" t="s">
        <v>350</v>
      </c>
      <c r="J72" s="66">
        <v>2.0414719999999997</v>
      </c>
      <c r="K72" s="67">
        <v>3.6119080000000001</v>
      </c>
      <c r="L72" s="68">
        <v>3.5619199732773268</v>
      </c>
      <c r="M72" s="67"/>
      <c r="N72" s="68"/>
    </row>
    <row r="73" spans="1:14" ht="51" x14ac:dyDescent="0.25">
      <c r="A73" s="18"/>
      <c r="B73" s="20">
        <v>3043983</v>
      </c>
      <c r="C73" s="20" t="s">
        <v>504</v>
      </c>
      <c r="D73" s="20">
        <v>394</v>
      </c>
      <c r="E73" s="20" t="s">
        <v>467</v>
      </c>
      <c r="F73" s="20">
        <v>445</v>
      </c>
      <c r="G73" s="20" t="s">
        <v>210</v>
      </c>
      <c r="H73" s="20">
        <v>445</v>
      </c>
      <c r="I73" s="20" t="s">
        <v>351</v>
      </c>
      <c r="J73" s="66">
        <v>1.7796719999999999</v>
      </c>
      <c r="K73" s="67">
        <v>2.4052989999999994</v>
      </c>
      <c r="L73" s="68">
        <v>2.3930991155611991</v>
      </c>
      <c r="M73" s="67"/>
      <c r="N73" s="68"/>
    </row>
    <row r="74" spans="1:14" ht="51" x14ac:dyDescent="0.25">
      <c r="A74" s="18"/>
      <c r="B74" s="20">
        <v>3043983</v>
      </c>
      <c r="C74" s="20" t="s">
        <v>504</v>
      </c>
      <c r="D74" s="20">
        <v>394</v>
      </c>
      <c r="E74" s="20" t="s">
        <v>467</v>
      </c>
      <c r="F74" s="20">
        <v>446</v>
      </c>
      <c r="G74" s="20" t="s">
        <v>211</v>
      </c>
      <c r="H74" s="20">
        <v>446</v>
      </c>
      <c r="I74" s="20" t="s">
        <v>352</v>
      </c>
      <c r="J74" s="66">
        <v>1.7373549999999998</v>
      </c>
      <c r="K74" s="67">
        <v>2.4658749999999996</v>
      </c>
      <c r="L74" s="68">
        <v>2.4544153332196856</v>
      </c>
      <c r="M74" s="67"/>
      <c r="N74" s="68"/>
    </row>
    <row r="75" spans="1:14" ht="51" x14ac:dyDescent="0.25">
      <c r="A75" s="18"/>
      <c r="B75" s="20">
        <v>3043983</v>
      </c>
      <c r="C75" s="20" t="s">
        <v>504</v>
      </c>
      <c r="D75" s="20">
        <v>394</v>
      </c>
      <c r="E75" s="20" t="s">
        <v>467</v>
      </c>
      <c r="F75" s="20">
        <v>447</v>
      </c>
      <c r="G75" s="20" t="s">
        <v>212</v>
      </c>
      <c r="H75" s="20">
        <v>447</v>
      </c>
      <c r="I75" s="20" t="s">
        <v>353</v>
      </c>
      <c r="J75" s="66">
        <v>0.10111099999999999</v>
      </c>
      <c r="K75" s="67">
        <v>0.26256299999999999</v>
      </c>
      <c r="L75" s="68">
        <v>0.25058860014269158</v>
      </c>
      <c r="M75" s="67"/>
      <c r="N75" s="68"/>
    </row>
    <row r="76" spans="1:14" ht="51" x14ac:dyDescent="0.25">
      <c r="A76" s="18"/>
      <c r="B76" s="20">
        <v>3043983</v>
      </c>
      <c r="C76" s="20" t="s">
        <v>504</v>
      </c>
      <c r="D76" s="20">
        <v>394</v>
      </c>
      <c r="E76" s="20" t="s">
        <v>467</v>
      </c>
      <c r="F76" s="20">
        <v>448</v>
      </c>
      <c r="G76" s="20" t="s">
        <v>213</v>
      </c>
      <c r="H76" s="20">
        <v>448</v>
      </c>
      <c r="I76" s="20" t="s">
        <v>354</v>
      </c>
      <c r="J76" s="66">
        <v>1.5897999999999999</v>
      </c>
      <c r="K76" s="67">
        <v>1.9856109999999998</v>
      </c>
      <c r="L76" s="68">
        <v>1.9490419910289347</v>
      </c>
      <c r="M76" s="67">
        <v>4914.77978515625</v>
      </c>
      <c r="N76" s="68">
        <v>4775.759765625</v>
      </c>
    </row>
    <row r="77" spans="1:14" ht="51" x14ac:dyDescent="0.25">
      <c r="A77" s="18"/>
      <c r="B77" s="20">
        <v>3043983</v>
      </c>
      <c r="C77" s="20" t="s">
        <v>504</v>
      </c>
      <c r="D77" s="20">
        <v>394</v>
      </c>
      <c r="E77" s="20" t="s">
        <v>467</v>
      </c>
      <c r="F77" s="20">
        <v>449</v>
      </c>
      <c r="G77" s="20" t="s">
        <v>214</v>
      </c>
      <c r="H77" s="20">
        <v>449</v>
      </c>
      <c r="I77" s="20" t="s">
        <v>355</v>
      </c>
      <c r="J77" s="66">
        <v>0.21052999999999999</v>
      </c>
      <c r="K77" s="67">
        <v>0.23270200000000002</v>
      </c>
      <c r="L77" s="68">
        <v>0.20062506755857612</v>
      </c>
      <c r="M77" s="67"/>
      <c r="N77" s="68"/>
    </row>
    <row r="78" spans="1:14" ht="51" x14ac:dyDescent="0.25">
      <c r="A78" s="18"/>
      <c r="B78" s="20">
        <v>3043983</v>
      </c>
      <c r="C78" s="20" t="s">
        <v>504</v>
      </c>
      <c r="D78" s="20">
        <v>394</v>
      </c>
      <c r="E78" s="20" t="s">
        <v>467</v>
      </c>
      <c r="F78" s="20">
        <v>450</v>
      </c>
      <c r="G78" s="20" t="s">
        <v>215</v>
      </c>
      <c r="H78" s="20">
        <v>450</v>
      </c>
      <c r="I78" s="20" t="s">
        <v>356</v>
      </c>
      <c r="J78" s="66">
        <v>1.76945</v>
      </c>
      <c r="K78" s="67">
        <v>2.1339349999999997</v>
      </c>
      <c r="L78" s="68">
        <v>2.1273493186999985</v>
      </c>
      <c r="M78" s="67"/>
      <c r="N78" s="68"/>
    </row>
    <row r="79" spans="1:14" ht="51" x14ac:dyDescent="0.25">
      <c r="A79" s="18"/>
      <c r="B79" s="20">
        <v>3043983</v>
      </c>
      <c r="C79" s="20" t="s">
        <v>504</v>
      </c>
      <c r="D79" s="20">
        <v>394</v>
      </c>
      <c r="E79" s="20" t="s">
        <v>467</v>
      </c>
      <c r="F79" s="20">
        <v>451</v>
      </c>
      <c r="G79" s="20" t="s">
        <v>216</v>
      </c>
      <c r="H79" s="20">
        <v>451</v>
      </c>
      <c r="I79" s="20" t="s">
        <v>357</v>
      </c>
      <c r="J79" s="66">
        <v>3.4076369999999971</v>
      </c>
      <c r="K79" s="67">
        <v>3.9490669999999968</v>
      </c>
      <c r="L79" s="68">
        <v>3.8146472131957125</v>
      </c>
      <c r="M79" s="67"/>
      <c r="N79" s="68"/>
    </row>
    <row r="80" spans="1:14" ht="51" x14ac:dyDescent="0.25">
      <c r="A80" s="18"/>
      <c r="B80" s="20">
        <v>3043983</v>
      </c>
      <c r="C80" s="20" t="s">
        <v>504</v>
      </c>
      <c r="D80" s="20">
        <v>394</v>
      </c>
      <c r="E80" s="20" t="s">
        <v>467</v>
      </c>
      <c r="F80" s="20">
        <v>452</v>
      </c>
      <c r="G80" s="20" t="s">
        <v>217</v>
      </c>
      <c r="H80" s="20">
        <v>452</v>
      </c>
      <c r="I80" s="20" t="s">
        <v>358</v>
      </c>
      <c r="J80" s="66">
        <v>2.6749250000000009</v>
      </c>
      <c r="K80" s="67">
        <v>2.9220750000000004</v>
      </c>
      <c r="L80" s="68">
        <v>2.8229412704531569</v>
      </c>
      <c r="M80" s="67">
        <v>7840.06494140625</v>
      </c>
      <c r="N80" s="68">
        <v>7838.01318359375</v>
      </c>
    </row>
    <row r="81" spans="1:14" ht="51" x14ac:dyDescent="0.25">
      <c r="A81" s="18"/>
      <c r="B81" s="20">
        <v>3043983</v>
      </c>
      <c r="C81" s="20" t="s">
        <v>504</v>
      </c>
      <c r="D81" s="20">
        <v>394</v>
      </c>
      <c r="E81" s="20" t="s">
        <v>467</v>
      </c>
      <c r="F81" s="20">
        <v>453</v>
      </c>
      <c r="G81" s="20" t="s">
        <v>218</v>
      </c>
      <c r="H81" s="20">
        <v>453</v>
      </c>
      <c r="I81" s="20" t="s">
        <v>359</v>
      </c>
      <c r="J81" s="66">
        <v>6.021126999999999</v>
      </c>
      <c r="K81" s="67">
        <v>13.173774999999997</v>
      </c>
      <c r="L81" s="68">
        <v>13.144253726286479</v>
      </c>
      <c r="M81" s="67"/>
      <c r="N81" s="68"/>
    </row>
    <row r="82" spans="1:14" ht="51" x14ac:dyDescent="0.25">
      <c r="A82" s="18"/>
      <c r="B82" s="20">
        <v>3043983</v>
      </c>
      <c r="C82" s="20" t="s">
        <v>504</v>
      </c>
      <c r="D82" s="20">
        <v>394</v>
      </c>
      <c r="E82" s="20" t="s">
        <v>467</v>
      </c>
      <c r="F82" s="20">
        <v>454</v>
      </c>
      <c r="G82" s="20" t="s">
        <v>219</v>
      </c>
      <c r="H82" s="20">
        <v>454</v>
      </c>
      <c r="I82" s="20" t="s">
        <v>360</v>
      </c>
      <c r="J82" s="66">
        <v>1.2833969999999999</v>
      </c>
      <c r="K82" s="67">
        <v>2.1490759999999995</v>
      </c>
      <c r="L82" s="68">
        <v>1.9989269987563603</v>
      </c>
      <c r="M82" s="67"/>
      <c r="N82" s="68"/>
    </row>
    <row r="83" spans="1:14" ht="51" x14ac:dyDescent="0.25">
      <c r="A83" s="18"/>
      <c r="B83" s="20">
        <v>3043983</v>
      </c>
      <c r="C83" s="20" t="s">
        <v>504</v>
      </c>
      <c r="D83" s="20">
        <v>394</v>
      </c>
      <c r="E83" s="20" t="s">
        <v>467</v>
      </c>
      <c r="F83" s="20">
        <v>455</v>
      </c>
      <c r="G83" s="20" t="s">
        <v>220</v>
      </c>
      <c r="H83" s="20">
        <v>455</v>
      </c>
      <c r="I83" s="20" t="s">
        <v>361</v>
      </c>
      <c r="J83" s="66">
        <v>0.21521800000000002</v>
      </c>
      <c r="K83" s="67">
        <v>0.17143800000000001</v>
      </c>
      <c r="L83" s="68">
        <v>0.16745887197544107</v>
      </c>
      <c r="M83" s="67"/>
      <c r="N83" s="68"/>
    </row>
    <row r="84" spans="1:14" ht="51" x14ac:dyDescent="0.25">
      <c r="A84" s="18"/>
      <c r="B84" s="20">
        <v>3043983</v>
      </c>
      <c r="C84" s="20" t="s">
        <v>504</v>
      </c>
      <c r="D84" s="20">
        <v>394</v>
      </c>
      <c r="E84" s="20" t="s">
        <v>467</v>
      </c>
      <c r="F84" s="20">
        <v>456</v>
      </c>
      <c r="G84" s="20" t="s">
        <v>221</v>
      </c>
      <c r="H84" s="20">
        <v>456</v>
      </c>
      <c r="I84" s="20" t="s">
        <v>362</v>
      </c>
      <c r="J84" s="66">
        <v>0.10916999999999999</v>
      </c>
      <c r="K84" s="67">
        <v>0.24374600000000002</v>
      </c>
      <c r="L84" s="68">
        <v>0.24233480104703631</v>
      </c>
      <c r="M84" s="67"/>
      <c r="N84" s="68"/>
    </row>
    <row r="85" spans="1:14" ht="51" x14ac:dyDescent="0.25">
      <c r="A85" s="18"/>
      <c r="B85" s="20">
        <v>3043983</v>
      </c>
      <c r="C85" s="20" t="s">
        <v>504</v>
      </c>
      <c r="D85" s="20">
        <v>394</v>
      </c>
      <c r="E85" s="20" t="s">
        <v>467</v>
      </c>
      <c r="F85" s="20">
        <v>457</v>
      </c>
      <c r="G85" s="20" t="s">
        <v>222</v>
      </c>
      <c r="H85" s="20">
        <v>457</v>
      </c>
      <c r="I85" s="20" t="s">
        <v>363</v>
      </c>
      <c r="J85" s="66">
        <v>7.9713390000000013</v>
      </c>
      <c r="K85" s="67">
        <v>10.555707</v>
      </c>
      <c r="L85" s="68">
        <v>10.329398820998563</v>
      </c>
      <c r="M85" s="67"/>
      <c r="N85" s="68"/>
    </row>
    <row r="86" spans="1:14" ht="51" x14ac:dyDescent="0.25">
      <c r="A86" s="18"/>
      <c r="B86" s="20">
        <v>3043983</v>
      </c>
      <c r="C86" s="20" t="s">
        <v>504</v>
      </c>
      <c r="D86" s="20">
        <v>394</v>
      </c>
      <c r="E86" s="20" t="s">
        <v>467</v>
      </c>
      <c r="F86" s="20">
        <v>458</v>
      </c>
      <c r="G86" s="20" t="s">
        <v>223</v>
      </c>
      <c r="H86" s="20">
        <v>458</v>
      </c>
      <c r="I86" s="20" t="s">
        <v>364</v>
      </c>
      <c r="J86" s="66">
        <v>0.33250600000000019</v>
      </c>
      <c r="K86" s="67">
        <v>0.58813899999999997</v>
      </c>
      <c r="L86" s="68">
        <v>0.51307145545888488</v>
      </c>
      <c r="M86" s="67"/>
      <c r="N86" s="68"/>
    </row>
    <row r="87" spans="1:14" ht="51" x14ac:dyDescent="0.25">
      <c r="A87" s="18"/>
      <c r="B87" s="20">
        <v>3043983</v>
      </c>
      <c r="C87" s="20" t="s">
        <v>504</v>
      </c>
      <c r="D87" s="20">
        <v>394</v>
      </c>
      <c r="E87" s="20" t="s">
        <v>467</v>
      </c>
      <c r="F87" s="20">
        <v>459</v>
      </c>
      <c r="G87" s="20" t="s">
        <v>224</v>
      </c>
      <c r="H87" s="20">
        <v>459</v>
      </c>
      <c r="I87" s="20" t="s">
        <v>365</v>
      </c>
      <c r="J87" s="66">
        <v>1.6625999999999999</v>
      </c>
      <c r="K87" s="67">
        <v>2.5771229999999989</v>
      </c>
      <c r="L87" s="68">
        <v>2.4430949103916646</v>
      </c>
      <c r="M87" s="67"/>
      <c r="N87" s="68"/>
    </row>
    <row r="88" spans="1:14" ht="51" x14ac:dyDescent="0.25">
      <c r="A88" s="18"/>
      <c r="B88" s="20">
        <v>3043983</v>
      </c>
      <c r="C88" s="20" t="s">
        <v>504</v>
      </c>
      <c r="D88" s="20">
        <v>394</v>
      </c>
      <c r="E88" s="20" t="s">
        <v>467</v>
      </c>
      <c r="F88" s="20">
        <v>460</v>
      </c>
      <c r="G88" s="20" t="s">
        <v>225</v>
      </c>
      <c r="H88" s="20">
        <v>460</v>
      </c>
      <c r="I88" s="20" t="s">
        <v>366</v>
      </c>
      <c r="J88" s="66">
        <v>1.2500000000000002E-2</v>
      </c>
      <c r="K88" s="67">
        <v>0.38475900000000002</v>
      </c>
      <c r="L88" s="68">
        <v>0.35818188325356459</v>
      </c>
      <c r="M88" s="67"/>
      <c r="N88" s="68"/>
    </row>
    <row r="89" spans="1:14" ht="51" x14ac:dyDescent="0.25">
      <c r="A89" s="18"/>
      <c r="B89" s="20">
        <v>3043983</v>
      </c>
      <c r="C89" s="20" t="s">
        <v>504</v>
      </c>
      <c r="D89" s="20">
        <v>394</v>
      </c>
      <c r="E89" s="20" t="s">
        <v>467</v>
      </c>
      <c r="F89" s="20">
        <v>461</v>
      </c>
      <c r="G89" s="20" t="s">
        <v>226</v>
      </c>
      <c r="H89" s="20">
        <v>461</v>
      </c>
      <c r="I89" s="20" t="s">
        <v>367</v>
      </c>
      <c r="J89" s="66">
        <v>3.2480880000000005</v>
      </c>
      <c r="K89" s="67">
        <v>5.8631179999999992</v>
      </c>
      <c r="L89" s="68">
        <v>5.733436154499941</v>
      </c>
      <c r="M89" s="67"/>
      <c r="N89" s="68"/>
    </row>
    <row r="90" spans="1:14" ht="51" x14ac:dyDescent="0.25">
      <c r="A90" s="18"/>
      <c r="B90" s="20">
        <v>3043983</v>
      </c>
      <c r="C90" s="20" t="s">
        <v>504</v>
      </c>
      <c r="D90" s="20">
        <v>394</v>
      </c>
      <c r="E90" s="20" t="s">
        <v>467</v>
      </c>
      <c r="F90" s="20">
        <v>462</v>
      </c>
      <c r="G90" s="20" t="s">
        <v>227</v>
      </c>
      <c r="H90" s="20">
        <v>462</v>
      </c>
      <c r="I90" s="20" t="s">
        <v>368</v>
      </c>
      <c r="J90" s="66">
        <v>1.4826539999999993</v>
      </c>
      <c r="K90" s="67">
        <v>1.4804049999999989</v>
      </c>
      <c r="L90" s="68">
        <v>1.4719015223963652</v>
      </c>
      <c r="M90" s="67"/>
      <c r="N90" s="68"/>
    </row>
    <row r="91" spans="1:14" ht="51" x14ac:dyDescent="0.25">
      <c r="A91" s="18"/>
      <c r="B91" s="20">
        <v>3043983</v>
      </c>
      <c r="C91" s="20" t="s">
        <v>504</v>
      </c>
      <c r="D91" s="20">
        <v>394</v>
      </c>
      <c r="E91" s="20" t="s">
        <v>467</v>
      </c>
      <c r="F91" s="20">
        <v>463</v>
      </c>
      <c r="G91" s="20" t="s">
        <v>228</v>
      </c>
      <c r="H91" s="20">
        <v>463</v>
      </c>
      <c r="I91" s="20" t="s">
        <v>369</v>
      </c>
      <c r="J91" s="66">
        <v>0.98504800000000003</v>
      </c>
      <c r="K91" s="67">
        <v>1.0261680000000006</v>
      </c>
      <c r="L91" s="68">
        <v>1.024405405198614</v>
      </c>
      <c r="M91" s="67"/>
      <c r="N91" s="68"/>
    </row>
    <row r="92" spans="1:14" ht="51" x14ac:dyDescent="0.25">
      <c r="A92" s="18"/>
      <c r="B92" s="20">
        <v>3043983</v>
      </c>
      <c r="C92" s="20" t="s">
        <v>504</v>
      </c>
      <c r="D92" s="20">
        <v>394</v>
      </c>
      <c r="E92" s="20" t="s">
        <v>467</v>
      </c>
      <c r="F92" s="20">
        <v>464</v>
      </c>
      <c r="G92" s="20" t="s">
        <v>229</v>
      </c>
      <c r="H92" s="20">
        <v>464</v>
      </c>
      <c r="I92" s="20" t="s">
        <v>370</v>
      </c>
      <c r="J92" s="66">
        <v>1.8475429999999997</v>
      </c>
      <c r="K92" s="67">
        <v>2.7170660000000009</v>
      </c>
      <c r="L92" s="68">
        <v>2.6530189350341971</v>
      </c>
      <c r="M92" s="67"/>
      <c r="N92" s="68"/>
    </row>
    <row r="93" spans="1:14" ht="89.25" x14ac:dyDescent="0.25">
      <c r="A93" s="18"/>
      <c r="B93" s="20">
        <v>3043984</v>
      </c>
      <c r="C93" s="20" t="s">
        <v>505</v>
      </c>
      <c r="D93" s="20">
        <v>394</v>
      </c>
      <c r="E93" s="20" t="s">
        <v>467</v>
      </c>
      <c r="F93" s="20">
        <v>11</v>
      </c>
      <c r="G93" s="20" t="s">
        <v>109</v>
      </c>
      <c r="H93" s="20">
        <v>124</v>
      </c>
      <c r="I93" s="20" t="s">
        <v>342</v>
      </c>
      <c r="J93" s="66">
        <v>4.1499999999999986</v>
      </c>
      <c r="K93" s="67">
        <v>15.047981</v>
      </c>
      <c r="L93" s="68">
        <v>15.029828653205186</v>
      </c>
      <c r="M93" s="67"/>
      <c r="N93" s="68"/>
    </row>
    <row r="94" spans="1:14" ht="51" x14ac:dyDescent="0.25">
      <c r="A94" s="18"/>
      <c r="B94" s="20">
        <v>3043984</v>
      </c>
      <c r="C94" s="20" t="s">
        <v>505</v>
      </c>
      <c r="D94" s="20">
        <v>394</v>
      </c>
      <c r="E94" s="20" t="s">
        <v>467</v>
      </c>
      <c r="F94" s="20">
        <v>131</v>
      </c>
      <c r="G94" s="20" t="s">
        <v>141</v>
      </c>
      <c r="H94" s="20">
        <v>131</v>
      </c>
      <c r="I94" s="20" t="s">
        <v>343</v>
      </c>
      <c r="J94" s="66">
        <v>5.3645380000000014</v>
      </c>
      <c r="K94" s="67">
        <v>6.6797730000000035</v>
      </c>
      <c r="L94" s="68">
        <v>6.0095466266357107</v>
      </c>
      <c r="M94" s="67"/>
      <c r="N94" s="68"/>
    </row>
    <row r="95" spans="1:14" ht="63.75" x14ac:dyDescent="0.25">
      <c r="A95" s="18"/>
      <c r="B95" s="20">
        <v>3043984</v>
      </c>
      <c r="C95" s="20" t="s">
        <v>505</v>
      </c>
      <c r="D95" s="20">
        <v>394</v>
      </c>
      <c r="E95" s="20" t="s">
        <v>467</v>
      </c>
      <c r="F95" s="20">
        <v>137</v>
      </c>
      <c r="G95" s="20" t="s">
        <v>144</v>
      </c>
      <c r="H95" s="20">
        <v>137</v>
      </c>
      <c r="I95" s="20" t="s">
        <v>345</v>
      </c>
      <c r="J95" s="66">
        <v>7.1933049999999996</v>
      </c>
      <c r="K95" s="67">
        <v>9.5956970000000048</v>
      </c>
      <c r="L95" s="68">
        <v>9.3912774214467412</v>
      </c>
      <c r="M95" s="67"/>
      <c r="N95" s="68"/>
    </row>
    <row r="96" spans="1:14" ht="51" x14ac:dyDescent="0.25">
      <c r="A96" s="18"/>
      <c r="B96" s="20">
        <v>3043984</v>
      </c>
      <c r="C96" s="20" t="s">
        <v>505</v>
      </c>
      <c r="D96" s="20">
        <v>394</v>
      </c>
      <c r="E96" s="20" t="s">
        <v>467</v>
      </c>
      <c r="F96" s="20">
        <v>440</v>
      </c>
      <c r="G96" s="20" t="s">
        <v>205</v>
      </c>
      <c r="H96" s="20">
        <v>440</v>
      </c>
      <c r="I96" s="20" t="s">
        <v>346</v>
      </c>
      <c r="J96" s="66">
        <v>0.67853999999999981</v>
      </c>
      <c r="K96" s="67">
        <v>0.74689700000000003</v>
      </c>
      <c r="L96" s="68">
        <v>0.74146564015609329</v>
      </c>
      <c r="M96" s="67"/>
      <c r="N96" s="68"/>
    </row>
    <row r="97" spans="1:14" ht="51" x14ac:dyDescent="0.25">
      <c r="A97" s="18"/>
      <c r="B97" s="20">
        <v>3043984</v>
      </c>
      <c r="C97" s="20" t="s">
        <v>505</v>
      </c>
      <c r="D97" s="20">
        <v>394</v>
      </c>
      <c r="E97" s="20" t="s">
        <v>467</v>
      </c>
      <c r="F97" s="20">
        <v>441</v>
      </c>
      <c r="G97" s="20" t="s">
        <v>206</v>
      </c>
      <c r="H97" s="20">
        <v>441</v>
      </c>
      <c r="I97" s="20" t="s">
        <v>347</v>
      </c>
      <c r="J97" s="66">
        <v>0.48111000000000009</v>
      </c>
      <c r="K97" s="67">
        <v>0.48296400000000012</v>
      </c>
      <c r="L97" s="68">
        <v>0.47999046515178634</v>
      </c>
      <c r="M97" s="67"/>
      <c r="N97" s="68"/>
    </row>
    <row r="98" spans="1:14" ht="51" x14ac:dyDescent="0.25">
      <c r="A98" s="18"/>
      <c r="B98" s="20">
        <v>3043984</v>
      </c>
      <c r="C98" s="20" t="s">
        <v>505</v>
      </c>
      <c r="D98" s="20">
        <v>394</v>
      </c>
      <c r="E98" s="20" t="s">
        <v>467</v>
      </c>
      <c r="F98" s="20">
        <v>442</v>
      </c>
      <c r="G98" s="20" t="s">
        <v>207</v>
      </c>
      <c r="H98" s="20">
        <v>442</v>
      </c>
      <c r="I98" s="20" t="s">
        <v>348</v>
      </c>
      <c r="J98" s="66">
        <v>0.23765700000000001</v>
      </c>
      <c r="K98" s="67">
        <v>0.3158109999999999</v>
      </c>
      <c r="L98" s="68">
        <v>0.31524640972565976</v>
      </c>
      <c r="M98" s="67"/>
      <c r="N98" s="68"/>
    </row>
    <row r="99" spans="1:14" ht="51" x14ac:dyDescent="0.25">
      <c r="A99" s="18"/>
      <c r="B99" s="20">
        <v>3043984</v>
      </c>
      <c r="C99" s="20" t="s">
        <v>505</v>
      </c>
      <c r="D99" s="20">
        <v>394</v>
      </c>
      <c r="E99" s="20" t="s">
        <v>467</v>
      </c>
      <c r="F99" s="20">
        <v>443</v>
      </c>
      <c r="G99" s="20" t="s">
        <v>208</v>
      </c>
      <c r="H99" s="20">
        <v>443</v>
      </c>
      <c r="I99" s="20" t="s">
        <v>349</v>
      </c>
      <c r="J99" s="66">
        <v>0.56932499999999975</v>
      </c>
      <c r="K99" s="67">
        <v>1.0036670000000001</v>
      </c>
      <c r="L99" s="68">
        <v>0.88218221795614227</v>
      </c>
      <c r="M99" s="67"/>
      <c r="N99" s="68"/>
    </row>
    <row r="100" spans="1:14" ht="51" x14ac:dyDescent="0.25">
      <c r="A100" s="18"/>
      <c r="B100" s="20">
        <v>3043984</v>
      </c>
      <c r="C100" s="20" t="s">
        <v>505</v>
      </c>
      <c r="D100" s="20">
        <v>394</v>
      </c>
      <c r="E100" s="20" t="s">
        <v>467</v>
      </c>
      <c r="F100" s="20">
        <v>444</v>
      </c>
      <c r="G100" s="20" t="s">
        <v>209</v>
      </c>
      <c r="H100" s="20">
        <v>444</v>
      </c>
      <c r="I100" s="20" t="s">
        <v>350</v>
      </c>
      <c r="J100" s="66">
        <v>0.66702699999999993</v>
      </c>
      <c r="K100" s="67">
        <v>0.74582100000000007</v>
      </c>
      <c r="L100" s="68">
        <v>0.73177927804408682</v>
      </c>
      <c r="M100" s="67"/>
      <c r="N100" s="68"/>
    </row>
    <row r="101" spans="1:14" ht="51" x14ac:dyDescent="0.25">
      <c r="A101" s="18"/>
      <c r="B101" s="20">
        <v>3043984</v>
      </c>
      <c r="C101" s="20" t="s">
        <v>505</v>
      </c>
      <c r="D101" s="20">
        <v>394</v>
      </c>
      <c r="E101" s="20" t="s">
        <v>467</v>
      </c>
      <c r="F101" s="20">
        <v>445</v>
      </c>
      <c r="G101" s="20" t="s">
        <v>210</v>
      </c>
      <c r="H101" s="20">
        <v>445</v>
      </c>
      <c r="I101" s="20" t="s">
        <v>351</v>
      </c>
      <c r="J101" s="66">
        <v>0.69208099999999972</v>
      </c>
      <c r="K101" s="67">
        <v>1.0222020000000001</v>
      </c>
      <c r="L101" s="68">
        <v>1.0105086477014993</v>
      </c>
      <c r="M101" s="67"/>
      <c r="N101" s="68"/>
    </row>
    <row r="102" spans="1:14" ht="51" x14ac:dyDescent="0.25">
      <c r="A102" s="18"/>
      <c r="B102" s="20">
        <v>3043984</v>
      </c>
      <c r="C102" s="20" t="s">
        <v>505</v>
      </c>
      <c r="D102" s="20">
        <v>394</v>
      </c>
      <c r="E102" s="20" t="s">
        <v>467</v>
      </c>
      <c r="F102" s="20">
        <v>446</v>
      </c>
      <c r="G102" s="20" t="s">
        <v>211</v>
      </c>
      <c r="H102" s="20">
        <v>446</v>
      </c>
      <c r="I102" s="20" t="s">
        <v>352</v>
      </c>
      <c r="J102" s="66">
        <v>0.63212000000000035</v>
      </c>
      <c r="K102" s="67">
        <v>0.7005070000000001</v>
      </c>
      <c r="L102" s="68">
        <v>0.68954795209265285</v>
      </c>
      <c r="M102" s="67"/>
      <c r="N102" s="68"/>
    </row>
    <row r="103" spans="1:14" ht="51" x14ac:dyDescent="0.25">
      <c r="A103" s="18"/>
      <c r="B103" s="20">
        <v>3043984</v>
      </c>
      <c r="C103" s="20" t="s">
        <v>505</v>
      </c>
      <c r="D103" s="20">
        <v>394</v>
      </c>
      <c r="E103" s="20" t="s">
        <v>467</v>
      </c>
      <c r="F103" s="20">
        <v>447</v>
      </c>
      <c r="G103" s="20" t="s">
        <v>212</v>
      </c>
      <c r="H103" s="20">
        <v>447</v>
      </c>
      <c r="I103" s="20" t="s">
        <v>353</v>
      </c>
      <c r="J103" s="66">
        <v>0.148649</v>
      </c>
      <c r="K103" s="67">
        <v>0.448326</v>
      </c>
      <c r="L103" s="68">
        <v>0.42875179004295205</v>
      </c>
      <c r="M103" s="67"/>
      <c r="N103" s="68"/>
    </row>
    <row r="104" spans="1:14" ht="51" x14ac:dyDescent="0.25">
      <c r="A104" s="18"/>
      <c r="B104" s="20">
        <v>3043984</v>
      </c>
      <c r="C104" s="20" t="s">
        <v>505</v>
      </c>
      <c r="D104" s="20">
        <v>394</v>
      </c>
      <c r="E104" s="20" t="s">
        <v>467</v>
      </c>
      <c r="F104" s="20">
        <v>448</v>
      </c>
      <c r="G104" s="20" t="s">
        <v>213</v>
      </c>
      <c r="H104" s="20">
        <v>448</v>
      </c>
      <c r="I104" s="20" t="s">
        <v>354</v>
      </c>
      <c r="J104" s="66">
        <v>0.29307200000000017</v>
      </c>
      <c r="K104" s="67">
        <v>0.44735799999999998</v>
      </c>
      <c r="L104" s="68">
        <v>0.43672449708537897</v>
      </c>
      <c r="M104" s="67">
        <v>705.625</v>
      </c>
      <c r="N104" s="68">
        <v>785.92498779296875</v>
      </c>
    </row>
    <row r="105" spans="1:14" ht="51" x14ac:dyDescent="0.25">
      <c r="A105" s="18"/>
      <c r="B105" s="20">
        <v>3043984</v>
      </c>
      <c r="C105" s="20" t="s">
        <v>505</v>
      </c>
      <c r="D105" s="20">
        <v>394</v>
      </c>
      <c r="E105" s="20" t="s">
        <v>467</v>
      </c>
      <c r="F105" s="20">
        <v>449</v>
      </c>
      <c r="G105" s="20" t="s">
        <v>214</v>
      </c>
      <c r="H105" s="20">
        <v>449</v>
      </c>
      <c r="I105" s="20" t="s">
        <v>355</v>
      </c>
      <c r="J105" s="66">
        <v>0.19731000000000001</v>
      </c>
      <c r="K105" s="67">
        <v>0.20780699999999999</v>
      </c>
      <c r="L105" s="68">
        <v>0.20279767903411994</v>
      </c>
      <c r="M105" s="67"/>
      <c r="N105" s="68"/>
    </row>
    <row r="106" spans="1:14" ht="51" x14ac:dyDescent="0.25">
      <c r="A106" s="18"/>
      <c r="B106" s="20">
        <v>3043984</v>
      </c>
      <c r="C106" s="20" t="s">
        <v>505</v>
      </c>
      <c r="D106" s="20">
        <v>394</v>
      </c>
      <c r="E106" s="20" t="s">
        <v>467</v>
      </c>
      <c r="F106" s="20">
        <v>450</v>
      </c>
      <c r="G106" s="20" t="s">
        <v>215</v>
      </c>
      <c r="H106" s="20">
        <v>450</v>
      </c>
      <c r="I106" s="20" t="s">
        <v>356</v>
      </c>
      <c r="J106" s="66">
        <v>1.0695499999999996</v>
      </c>
      <c r="K106" s="67">
        <v>1.3125699999999998</v>
      </c>
      <c r="L106" s="68">
        <v>1.3068462333139905</v>
      </c>
      <c r="M106" s="67"/>
      <c r="N106" s="68"/>
    </row>
    <row r="107" spans="1:14" ht="51" x14ac:dyDescent="0.25">
      <c r="A107" s="18"/>
      <c r="B107" s="20">
        <v>3043984</v>
      </c>
      <c r="C107" s="20" t="s">
        <v>505</v>
      </c>
      <c r="D107" s="20">
        <v>394</v>
      </c>
      <c r="E107" s="20" t="s">
        <v>467</v>
      </c>
      <c r="F107" s="20">
        <v>451</v>
      </c>
      <c r="G107" s="20" t="s">
        <v>216</v>
      </c>
      <c r="H107" s="20">
        <v>451</v>
      </c>
      <c r="I107" s="20" t="s">
        <v>357</v>
      </c>
      <c r="J107" s="66">
        <v>0.60801799999999984</v>
      </c>
      <c r="K107" s="67">
        <v>0.61101800000000017</v>
      </c>
      <c r="L107" s="68">
        <v>0.5975433763487672</v>
      </c>
      <c r="M107" s="67"/>
      <c r="N107" s="68"/>
    </row>
    <row r="108" spans="1:14" ht="51" x14ac:dyDescent="0.25">
      <c r="A108" s="18"/>
      <c r="B108" s="20">
        <v>3043984</v>
      </c>
      <c r="C108" s="20" t="s">
        <v>505</v>
      </c>
      <c r="D108" s="20">
        <v>394</v>
      </c>
      <c r="E108" s="20" t="s">
        <v>467</v>
      </c>
      <c r="F108" s="20">
        <v>452</v>
      </c>
      <c r="G108" s="20" t="s">
        <v>217</v>
      </c>
      <c r="H108" s="20">
        <v>452</v>
      </c>
      <c r="I108" s="20" t="s">
        <v>358</v>
      </c>
      <c r="J108" s="66">
        <v>1.5605369999999998</v>
      </c>
      <c r="K108" s="67">
        <v>2.5583129999999996</v>
      </c>
      <c r="L108" s="68">
        <v>2.331424475327367</v>
      </c>
      <c r="M108" s="67">
        <v>1832.1590576171875</v>
      </c>
      <c r="N108" s="68">
        <v>1829.522705078125</v>
      </c>
    </row>
    <row r="109" spans="1:14" ht="51" x14ac:dyDescent="0.25">
      <c r="A109" s="18"/>
      <c r="B109" s="20">
        <v>3043984</v>
      </c>
      <c r="C109" s="20" t="s">
        <v>505</v>
      </c>
      <c r="D109" s="20">
        <v>394</v>
      </c>
      <c r="E109" s="20" t="s">
        <v>467</v>
      </c>
      <c r="F109" s="20">
        <v>453</v>
      </c>
      <c r="G109" s="20" t="s">
        <v>218</v>
      </c>
      <c r="H109" s="20">
        <v>453</v>
      </c>
      <c r="I109" s="20" t="s">
        <v>359</v>
      </c>
      <c r="J109" s="66">
        <v>2.0500339999999988</v>
      </c>
      <c r="K109" s="67">
        <v>2.4392789999999995</v>
      </c>
      <c r="L109" s="68">
        <v>2.4380221978863119</v>
      </c>
      <c r="M109" s="67"/>
      <c r="N109" s="68"/>
    </row>
    <row r="110" spans="1:14" ht="51" x14ac:dyDescent="0.25">
      <c r="A110" s="18"/>
      <c r="B110" s="20">
        <v>3043984</v>
      </c>
      <c r="C110" s="20" t="s">
        <v>505</v>
      </c>
      <c r="D110" s="20">
        <v>394</v>
      </c>
      <c r="E110" s="20" t="s">
        <v>467</v>
      </c>
      <c r="F110" s="20">
        <v>454</v>
      </c>
      <c r="G110" s="20" t="s">
        <v>219</v>
      </c>
      <c r="H110" s="20">
        <v>454</v>
      </c>
      <c r="I110" s="20" t="s">
        <v>360</v>
      </c>
      <c r="J110" s="66">
        <v>0.62935599999999992</v>
      </c>
      <c r="K110" s="67">
        <v>1.3630470000000001</v>
      </c>
      <c r="L110" s="68">
        <v>1.3548711757175624</v>
      </c>
      <c r="M110" s="67"/>
      <c r="N110" s="68"/>
    </row>
    <row r="111" spans="1:14" ht="51" x14ac:dyDescent="0.25">
      <c r="A111" s="18"/>
      <c r="B111" s="20">
        <v>3043984</v>
      </c>
      <c r="C111" s="20" t="s">
        <v>505</v>
      </c>
      <c r="D111" s="20">
        <v>394</v>
      </c>
      <c r="E111" s="20" t="s">
        <v>467</v>
      </c>
      <c r="F111" s="20">
        <v>455</v>
      </c>
      <c r="G111" s="20" t="s">
        <v>220</v>
      </c>
      <c r="H111" s="20">
        <v>455</v>
      </c>
      <c r="I111" s="20" t="s">
        <v>361</v>
      </c>
      <c r="J111" s="66">
        <v>0.115772</v>
      </c>
      <c r="K111" s="67">
        <v>9.1536000000000006E-2</v>
      </c>
      <c r="L111" s="68">
        <v>8.5856341014732607E-2</v>
      </c>
      <c r="M111" s="67"/>
      <c r="N111" s="68"/>
    </row>
    <row r="112" spans="1:14" ht="51" x14ac:dyDescent="0.25">
      <c r="A112" s="18"/>
      <c r="B112" s="20">
        <v>3043984</v>
      </c>
      <c r="C112" s="20" t="s">
        <v>505</v>
      </c>
      <c r="D112" s="20">
        <v>394</v>
      </c>
      <c r="E112" s="20" t="s">
        <v>467</v>
      </c>
      <c r="F112" s="20">
        <v>456</v>
      </c>
      <c r="G112" s="20" t="s">
        <v>221</v>
      </c>
      <c r="H112" s="20">
        <v>456</v>
      </c>
      <c r="I112" s="20" t="s">
        <v>362</v>
      </c>
      <c r="J112" s="66">
        <v>0.36219099999999999</v>
      </c>
      <c r="K112" s="67">
        <v>0.4303499999999999</v>
      </c>
      <c r="L112" s="68">
        <v>0.40599504451529356</v>
      </c>
      <c r="M112" s="67"/>
      <c r="N112" s="68"/>
    </row>
    <row r="113" spans="1:14" ht="51" x14ac:dyDescent="0.25">
      <c r="A113" s="18"/>
      <c r="B113" s="20">
        <v>3043984</v>
      </c>
      <c r="C113" s="20" t="s">
        <v>505</v>
      </c>
      <c r="D113" s="20">
        <v>394</v>
      </c>
      <c r="E113" s="20" t="s">
        <v>467</v>
      </c>
      <c r="F113" s="20">
        <v>457</v>
      </c>
      <c r="G113" s="20" t="s">
        <v>222</v>
      </c>
      <c r="H113" s="20">
        <v>457</v>
      </c>
      <c r="I113" s="20" t="s">
        <v>363</v>
      </c>
      <c r="J113" s="66">
        <v>1.5024129999999998</v>
      </c>
      <c r="K113" s="67">
        <v>2.0221119999999999</v>
      </c>
      <c r="L113" s="68">
        <v>1.894705678030391</v>
      </c>
      <c r="M113" s="67"/>
      <c r="N113" s="68"/>
    </row>
    <row r="114" spans="1:14" ht="51" x14ac:dyDescent="0.25">
      <c r="A114" s="18"/>
      <c r="B114" s="20">
        <v>3043984</v>
      </c>
      <c r="C114" s="20" t="s">
        <v>505</v>
      </c>
      <c r="D114" s="20">
        <v>394</v>
      </c>
      <c r="E114" s="20" t="s">
        <v>467</v>
      </c>
      <c r="F114" s="20">
        <v>458</v>
      </c>
      <c r="G114" s="20" t="s">
        <v>223</v>
      </c>
      <c r="H114" s="20">
        <v>458</v>
      </c>
      <c r="I114" s="20" t="s">
        <v>364</v>
      </c>
      <c r="J114" s="66">
        <v>1.3772709999999997</v>
      </c>
      <c r="K114" s="67">
        <v>1.9205810000000008</v>
      </c>
      <c r="L114" s="68">
        <v>1.8580990889313398</v>
      </c>
      <c r="M114" s="67"/>
      <c r="N114" s="68"/>
    </row>
    <row r="115" spans="1:14" ht="51" x14ac:dyDescent="0.25">
      <c r="A115" s="18"/>
      <c r="B115" s="20">
        <v>3043984</v>
      </c>
      <c r="C115" s="20" t="s">
        <v>505</v>
      </c>
      <c r="D115" s="20">
        <v>394</v>
      </c>
      <c r="E115" s="20" t="s">
        <v>467</v>
      </c>
      <c r="F115" s="20">
        <v>459</v>
      </c>
      <c r="G115" s="20" t="s">
        <v>224</v>
      </c>
      <c r="H115" s="20">
        <v>459</v>
      </c>
      <c r="I115" s="20" t="s">
        <v>365</v>
      </c>
      <c r="J115" s="66">
        <v>1.0893589999999997</v>
      </c>
      <c r="K115" s="67">
        <v>1.5955469999999987</v>
      </c>
      <c r="L115" s="68">
        <v>1.5240838137433457</v>
      </c>
      <c r="M115" s="67"/>
      <c r="N115" s="68"/>
    </row>
    <row r="116" spans="1:14" ht="51" x14ac:dyDescent="0.25">
      <c r="A116" s="18"/>
      <c r="B116" s="20">
        <v>3043984</v>
      </c>
      <c r="C116" s="20" t="s">
        <v>505</v>
      </c>
      <c r="D116" s="20">
        <v>394</v>
      </c>
      <c r="E116" s="20" t="s">
        <v>467</v>
      </c>
      <c r="F116" s="20">
        <v>460</v>
      </c>
      <c r="G116" s="20" t="s">
        <v>225</v>
      </c>
      <c r="H116" s="20">
        <v>460</v>
      </c>
      <c r="I116" s="20" t="s">
        <v>366</v>
      </c>
      <c r="J116" s="66">
        <v>0.16112199999999999</v>
      </c>
      <c r="K116" s="67">
        <v>0.16798400000000005</v>
      </c>
      <c r="L116" s="68">
        <v>0.16734803880535765</v>
      </c>
      <c r="M116" s="67"/>
      <c r="N116" s="68"/>
    </row>
    <row r="117" spans="1:14" ht="51" x14ac:dyDescent="0.25">
      <c r="A117" s="18"/>
      <c r="B117" s="20">
        <v>3043984</v>
      </c>
      <c r="C117" s="20" t="s">
        <v>505</v>
      </c>
      <c r="D117" s="20">
        <v>394</v>
      </c>
      <c r="E117" s="20" t="s">
        <v>467</v>
      </c>
      <c r="F117" s="20">
        <v>461</v>
      </c>
      <c r="G117" s="20" t="s">
        <v>226</v>
      </c>
      <c r="H117" s="20">
        <v>461</v>
      </c>
      <c r="I117" s="20" t="s">
        <v>367</v>
      </c>
      <c r="J117" s="66">
        <v>1.13117</v>
      </c>
      <c r="K117" s="67">
        <v>1.1311599999999999</v>
      </c>
      <c r="L117" s="68">
        <v>1.1310893390909769</v>
      </c>
      <c r="M117" s="67"/>
      <c r="N117" s="68"/>
    </row>
    <row r="118" spans="1:14" ht="51" x14ac:dyDescent="0.25">
      <c r="A118" s="18"/>
      <c r="B118" s="20">
        <v>3043984</v>
      </c>
      <c r="C118" s="20" t="s">
        <v>505</v>
      </c>
      <c r="D118" s="20">
        <v>394</v>
      </c>
      <c r="E118" s="20" t="s">
        <v>467</v>
      </c>
      <c r="F118" s="20">
        <v>462</v>
      </c>
      <c r="G118" s="20" t="s">
        <v>227</v>
      </c>
      <c r="H118" s="20">
        <v>462</v>
      </c>
      <c r="I118" s="20" t="s">
        <v>368</v>
      </c>
      <c r="J118" s="66">
        <v>0.38848299999999997</v>
      </c>
      <c r="K118" s="67">
        <v>0.34101999999999993</v>
      </c>
      <c r="L118" s="68">
        <v>0.33999825292630703</v>
      </c>
      <c r="M118" s="67"/>
      <c r="N118" s="68"/>
    </row>
    <row r="119" spans="1:14" ht="51" x14ac:dyDescent="0.25">
      <c r="A119" s="18"/>
      <c r="B119" s="20">
        <v>3043984</v>
      </c>
      <c r="C119" s="20" t="s">
        <v>505</v>
      </c>
      <c r="D119" s="20">
        <v>394</v>
      </c>
      <c r="E119" s="20" t="s">
        <v>467</v>
      </c>
      <c r="F119" s="20">
        <v>463</v>
      </c>
      <c r="G119" s="20" t="s">
        <v>228</v>
      </c>
      <c r="H119" s="20">
        <v>463</v>
      </c>
      <c r="I119" s="20" t="s">
        <v>369</v>
      </c>
      <c r="J119" s="66">
        <v>0.89652300000000018</v>
      </c>
      <c r="K119" s="67">
        <v>0.97153499999999982</v>
      </c>
      <c r="L119" s="68">
        <v>0.96603227865531238</v>
      </c>
      <c r="M119" s="67"/>
      <c r="N119" s="68"/>
    </row>
    <row r="120" spans="1:14" ht="51.75" thickBot="1" x14ac:dyDescent="0.3">
      <c r="A120" s="25"/>
      <c r="B120" s="27">
        <v>3043984</v>
      </c>
      <c r="C120" s="27" t="s">
        <v>505</v>
      </c>
      <c r="D120" s="27">
        <v>394</v>
      </c>
      <c r="E120" s="27" t="s">
        <v>467</v>
      </c>
      <c r="F120" s="27">
        <v>464</v>
      </c>
      <c r="G120" s="27" t="s">
        <v>229</v>
      </c>
      <c r="H120" s="27">
        <v>464</v>
      </c>
      <c r="I120" s="27" t="s">
        <v>370</v>
      </c>
      <c r="J120" s="69">
        <v>1.4445789999999998</v>
      </c>
      <c r="K120" s="70">
        <v>1.6625859999999997</v>
      </c>
      <c r="L120" s="71">
        <v>1.6160145598455529</v>
      </c>
      <c r="M120" s="70"/>
      <c r="N120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118</v>
      </c>
      <c r="B1" s="47" t="s">
        <v>232</v>
      </c>
      <c r="C1" s="47" t="s">
        <v>76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2297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113.066823</v>
      </c>
      <c r="I6" s="15">
        <v>162.49318199999999</v>
      </c>
      <c r="J6" s="15">
        <v>160.30904199222459</v>
      </c>
      <c r="K6" s="15">
        <v>58.93093146821775</v>
      </c>
      <c r="L6" s="15">
        <v>101.37811052400684</v>
      </c>
      <c r="M6" s="16">
        <v>0.36266710235397909</v>
      </c>
      <c r="N6" s="17">
        <v>0.98655857445283213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SUM(H8:OFFSET(H6,MATCH("PROYECTOS",$A$8:$A$15,0),0))</f>
        <v>113.03682299999997</v>
      </c>
      <c r="I7" s="35">
        <f ca="1">SUM(I8:OFFSET(I6,MATCH("PROYECTOS",$A$8:$A$15,0),0))</f>
        <v>158.89687800000002</v>
      </c>
      <c r="J7" s="35">
        <f ca="1">SUM(J8:OFFSET(J6,MATCH("PROYECTOS",$A$8:$A$15,0),0))</f>
        <v>157.79530668807456</v>
      </c>
      <c r="K7" s="35">
        <f ca="1">SUM(K8:OFFSET(K6,MATCH("PROYECTOS",$A$8:$A$15,0),0))</f>
        <v>58.61486637913913</v>
      </c>
      <c r="L7" s="35">
        <f ca="1">SUM(L8:OFFSET(L6,MATCH("PROYECTOS",$A$8:$A$15,0),0))</f>
        <v>99.180440308935431</v>
      </c>
      <c r="M7" s="37">
        <f ca="1">IFERROR(K7/I7,0)</f>
        <v>0.36888620542399281</v>
      </c>
      <c r="N7" s="38">
        <f ca="1">IFERROR(SUM(K7,L7)/I7,0)</f>
        <v>0.99306738228094416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13.376061999999994</v>
      </c>
      <c r="I8" s="22">
        <v>19.795815000000001</v>
      </c>
      <c r="J8" s="22">
        <f t="shared" ref="J8:J14" si="0">SUM(K8,L8)</f>
        <v>19.134821166635447</v>
      </c>
      <c r="K8" s="22">
        <v>7.5424682747834595</v>
      </c>
      <c r="L8" s="22">
        <v>11.592352891851988</v>
      </c>
      <c r="M8" s="23">
        <f t="shared" ref="M8:M15" si="1">IFERROR(K8/I8,0)</f>
        <v>0.38101327350166986</v>
      </c>
      <c r="N8" s="24">
        <f t="shared" ref="N8:N15" si="2">IFERROR(SUM(K8,L8)/I8,0)</f>
        <v>0.96660941550703749</v>
      </c>
      <c r="O8" s="61">
        <v>573</v>
      </c>
      <c r="P8" s="22">
        <v>257</v>
      </c>
      <c r="Q8" s="24">
        <f>IFERROR(P8/O8,".")</f>
        <v>0.44851657940663175</v>
      </c>
    </row>
    <row r="9" spans="1:17" ht="63.75" x14ac:dyDescent="0.25">
      <c r="A9" s="18"/>
      <c r="B9" s="65">
        <v>5004362</v>
      </c>
      <c r="C9" s="20" t="s">
        <v>2298</v>
      </c>
      <c r="D9" s="20">
        <v>3000591</v>
      </c>
      <c r="E9" s="20" t="s">
        <v>2295</v>
      </c>
      <c r="F9" s="60">
        <v>194</v>
      </c>
      <c r="G9" s="20" t="s">
        <v>773</v>
      </c>
      <c r="H9" s="21">
        <v>0.04</v>
      </c>
      <c r="I9" s="22">
        <v>0.38182300000000002</v>
      </c>
      <c r="J9" s="22">
        <f t="shared" si="0"/>
        <v>0.38076609396375716</v>
      </c>
      <c r="K9" s="22">
        <v>6.5192900598049164E-2</v>
      </c>
      <c r="L9" s="22">
        <v>0.31557319336570799</v>
      </c>
      <c r="M9" s="23">
        <f t="shared" si="1"/>
        <v>0.17074115649934435</v>
      </c>
      <c r="N9" s="24">
        <f t="shared" si="2"/>
        <v>0.99723194769240497</v>
      </c>
      <c r="O9" s="61">
        <v>49</v>
      </c>
      <c r="P9" s="22">
        <v>0</v>
      </c>
      <c r="Q9" s="24">
        <f t="shared" ref="Q9:Q14" si="3">IFERROR(P9/O9,".")</f>
        <v>0</v>
      </c>
    </row>
    <row r="10" spans="1:17" ht="63.75" x14ac:dyDescent="0.25">
      <c r="A10" s="18"/>
      <c r="B10" s="65">
        <v>5004363</v>
      </c>
      <c r="C10" s="20" t="s">
        <v>2299</v>
      </c>
      <c r="D10" s="20">
        <v>3000591</v>
      </c>
      <c r="E10" s="20" t="s">
        <v>2295</v>
      </c>
      <c r="F10" s="60">
        <v>227</v>
      </c>
      <c r="G10" s="20" t="s">
        <v>903</v>
      </c>
      <c r="H10" s="21">
        <v>3.1975330000000004</v>
      </c>
      <c r="I10" s="22">
        <v>4.2266409999999999</v>
      </c>
      <c r="J10" s="22">
        <f t="shared" si="0"/>
        <v>4.2266262173652649</v>
      </c>
      <c r="K10" s="22">
        <v>2.9737465642392635</v>
      </c>
      <c r="L10" s="22">
        <v>1.2528796531260014</v>
      </c>
      <c r="M10" s="23">
        <f t="shared" si="1"/>
        <v>0.7035720715904813</v>
      </c>
      <c r="N10" s="24">
        <f t="shared" si="2"/>
        <v>0.9999965025099754</v>
      </c>
      <c r="O10" s="61">
        <v>349</v>
      </c>
      <c r="P10" s="22">
        <v>311</v>
      </c>
      <c r="Q10" s="24">
        <f t="shared" si="3"/>
        <v>0.89111747851002865</v>
      </c>
    </row>
    <row r="11" spans="1:17" ht="63.75" x14ac:dyDescent="0.25">
      <c r="A11" s="18"/>
      <c r="B11" s="65">
        <v>5004364</v>
      </c>
      <c r="C11" s="20" t="s">
        <v>2300</v>
      </c>
      <c r="D11" s="20">
        <v>3000591</v>
      </c>
      <c r="E11" s="20" t="s">
        <v>2295</v>
      </c>
      <c r="F11" s="60">
        <v>217</v>
      </c>
      <c r="G11" s="20" t="s">
        <v>912</v>
      </c>
      <c r="H11" s="21">
        <v>67.518183999999991</v>
      </c>
      <c r="I11" s="22">
        <v>97.563949000000008</v>
      </c>
      <c r="J11" s="22">
        <f t="shared" si="0"/>
        <v>97.563920976812369</v>
      </c>
      <c r="K11" s="22">
        <v>35.465633273124695</v>
      </c>
      <c r="L11" s="22">
        <v>62.098287703687674</v>
      </c>
      <c r="M11" s="23">
        <f t="shared" si="1"/>
        <v>0.36351166221372089</v>
      </c>
      <c r="N11" s="24">
        <f t="shared" si="2"/>
        <v>0.99999971277108068</v>
      </c>
      <c r="O11" s="61">
        <v>34931</v>
      </c>
      <c r="P11" s="22">
        <v>34898</v>
      </c>
      <c r="Q11" s="24">
        <f t="shared" si="3"/>
        <v>0.99905528040995106</v>
      </c>
    </row>
    <row r="12" spans="1:17" ht="63.75" x14ac:dyDescent="0.25">
      <c r="A12" s="18"/>
      <c r="B12" s="65">
        <v>5004365</v>
      </c>
      <c r="C12" s="20" t="s">
        <v>2301</v>
      </c>
      <c r="D12" s="20">
        <v>3000592</v>
      </c>
      <c r="E12" s="20" t="s">
        <v>2296</v>
      </c>
      <c r="F12" s="60">
        <v>591</v>
      </c>
      <c r="G12" s="20" t="s">
        <v>2304</v>
      </c>
      <c r="H12" s="21">
        <v>1.4044109999999999</v>
      </c>
      <c r="I12" s="22">
        <v>0.75619000000000025</v>
      </c>
      <c r="J12" s="22">
        <f t="shared" si="0"/>
        <v>0.75618998473510146</v>
      </c>
      <c r="K12" s="22">
        <v>0.30210299277678132</v>
      </c>
      <c r="L12" s="22">
        <v>0.45408699195832014</v>
      </c>
      <c r="M12" s="23">
        <f t="shared" si="1"/>
        <v>0.39950672817252442</v>
      </c>
      <c r="N12" s="24">
        <f t="shared" si="2"/>
        <v>0.99999997981340827</v>
      </c>
      <c r="O12" s="61">
        <v>3144</v>
      </c>
      <c r="P12" s="22">
        <v>0</v>
      </c>
      <c r="Q12" s="24">
        <f t="shared" si="3"/>
        <v>0</v>
      </c>
    </row>
    <row r="13" spans="1:17" ht="63.75" x14ac:dyDescent="0.25">
      <c r="A13" s="18"/>
      <c r="B13" s="65">
        <v>5004366</v>
      </c>
      <c r="C13" s="20" t="s">
        <v>2302</v>
      </c>
      <c r="D13" s="20">
        <v>3000592</v>
      </c>
      <c r="E13" s="20" t="s">
        <v>2296</v>
      </c>
      <c r="F13" s="60">
        <v>418</v>
      </c>
      <c r="G13" s="20" t="s">
        <v>2305</v>
      </c>
      <c r="H13" s="21">
        <v>26.049961</v>
      </c>
      <c r="I13" s="22">
        <v>33.091116000000007</v>
      </c>
      <c r="J13" s="22">
        <f t="shared" si="0"/>
        <v>32.674483107897686</v>
      </c>
      <c r="K13" s="22">
        <v>11.180228254874237</v>
      </c>
      <c r="L13" s="22">
        <v>21.494254853023449</v>
      </c>
      <c r="M13" s="23">
        <f t="shared" si="1"/>
        <v>0.33786192810403354</v>
      </c>
      <c r="N13" s="24">
        <f t="shared" si="2"/>
        <v>0.9874095242933989</v>
      </c>
      <c r="O13" s="61">
        <v>253190</v>
      </c>
      <c r="P13" s="22">
        <v>0</v>
      </c>
      <c r="Q13" s="24">
        <f t="shared" si="3"/>
        <v>0</v>
      </c>
    </row>
    <row r="14" spans="1:17" ht="63.75" x14ac:dyDescent="0.25">
      <c r="A14" s="18"/>
      <c r="B14" s="65">
        <v>5004367</v>
      </c>
      <c r="C14" s="20" t="s">
        <v>2303</v>
      </c>
      <c r="D14" s="20">
        <v>3000592</v>
      </c>
      <c r="E14" s="20" t="s">
        <v>2296</v>
      </c>
      <c r="F14" s="60">
        <v>117</v>
      </c>
      <c r="G14" s="20" t="s">
        <v>813</v>
      </c>
      <c r="H14" s="21">
        <v>1.450672</v>
      </c>
      <c r="I14" s="22">
        <v>3.0813439999999988</v>
      </c>
      <c r="J14" s="22">
        <f t="shared" si="0"/>
        <v>3.0584991406649351</v>
      </c>
      <c r="K14" s="22">
        <v>1.0854941187426448</v>
      </c>
      <c r="L14" s="22">
        <v>1.9730050219222903</v>
      </c>
      <c r="M14" s="23">
        <f t="shared" si="1"/>
        <v>0.35227943350130503</v>
      </c>
      <c r="N14" s="24">
        <f t="shared" si="2"/>
        <v>0.99258607304635127</v>
      </c>
      <c r="O14" s="61">
        <v>98</v>
      </c>
      <c r="P14" s="22">
        <v>78</v>
      </c>
      <c r="Q14" s="24">
        <f t="shared" si="3"/>
        <v>0.79591836734693877</v>
      </c>
    </row>
    <row r="15" spans="1:17" ht="15.75" thickBot="1" x14ac:dyDescent="0.3">
      <c r="A15" s="39" t="s">
        <v>306</v>
      </c>
      <c r="B15" s="41"/>
      <c r="C15" s="41"/>
      <c r="D15" s="64"/>
      <c r="E15" s="41"/>
      <c r="F15" s="58"/>
      <c r="G15" s="41"/>
      <c r="H15" s="42">
        <f ca="1">OFFSET(H15,-MATCH("PROYECTOS",$A$8:$A$15,0)-1,0)-(OFFSET(H15,-MATCH("PROYECTOS",$A$8:$A$15,0),0))</f>
        <v>3.0000000000029559E-2</v>
      </c>
      <c r="I15" s="42">
        <f t="shared" ref="I15:L15" ca="1" si="4">OFFSET(I15,-MATCH("PROYECTOS",$A$8:$A$15,0)-1,0)-(OFFSET(I15,-MATCH("PROYECTOS",$A$8:$A$15,0),0))</f>
        <v>3.5963039999999751</v>
      </c>
      <c r="J15" s="42">
        <f t="shared" ca="1" si="4"/>
        <v>2.5137353041500319</v>
      </c>
      <c r="K15" s="42">
        <f t="shared" ca="1" si="4"/>
        <v>0.31606508907862008</v>
      </c>
      <c r="L15" s="42">
        <f t="shared" ca="1" si="4"/>
        <v>2.1976702150714118</v>
      </c>
      <c r="M15" s="44">
        <f t="shared" ca="1" si="1"/>
        <v>8.7886087794197112E-2</v>
      </c>
      <c r="N15" s="45">
        <f t="shared" ca="1" si="2"/>
        <v>0.69897742352983772</v>
      </c>
      <c r="O15" s="59"/>
      <c r="P15" s="43"/>
      <c r="Q1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workbookViewId="0">
      <selection activeCell="L6" sqref="L6:P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118</v>
      </c>
      <c r="B1" s="47" t="s">
        <v>232</v>
      </c>
      <c r="C1" s="47" t="s">
        <v>76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2306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63.75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6</v>
      </c>
      <c r="G6" s="20" t="s">
        <v>1188</v>
      </c>
      <c r="H6" s="20">
        <v>4</v>
      </c>
      <c r="I6" s="20" t="s">
        <v>2307</v>
      </c>
      <c r="J6" s="20">
        <v>1</v>
      </c>
      <c r="K6" s="20" t="s">
        <v>330</v>
      </c>
      <c r="L6" s="66">
        <v>0</v>
      </c>
      <c r="M6" s="67">
        <v>0.08</v>
      </c>
      <c r="N6" s="68">
        <v>7.9999998211860657E-2</v>
      </c>
      <c r="O6" s="67"/>
      <c r="P6" s="68"/>
    </row>
    <row r="7" spans="1:16" ht="63.75" x14ac:dyDescent="0.25">
      <c r="A7" s="18"/>
      <c r="B7" s="20">
        <v>3000591</v>
      </c>
      <c r="C7" s="20" t="s">
        <v>2295</v>
      </c>
      <c r="D7" s="20">
        <v>217</v>
      </c>
      <c r="E7" s="20" t="s">
        <v>912</v>
      </c>
      <c r="F7" s="20">
        <v>2</v>
      </c>
      <c r="G7" s="20" t="s">
        <v>1213</v>
      </c>
      <c r="H7" s="20">
        <v>6</v>
      </c>
      <c r="I7" s="20" t="s">
        <v>2308</v>
      </c>
      <c r="J7" s="20">
        <v>1</v>
      </c>
      <c r="K7" s="20" t="s">
        <v>330</v>
      </c>
      <c r="L7" s="66">
        <v>0</v>
      </c>
      <c r="M7" s="67">
        <v>0.2505</v>
      </c>
      <c r="N7" s="68">
        <v>0.25049999356269836</v>
      </c>
      <c r="O7" s="67"/>
      <c r="P7" s="68"/>
    </row>
    <row r="8" spans="1:16" ht="63.75" x14ac:dyDescent="0.25">
      <c r="A8" s="18"/>
      <c r="B8" s="20">
        <v>3000591</v>
      </c>
      <c r="C8" s="20" t="s">
        <v>2295</v>
      </c>
      <c r="D8" s="20">
        <v>217</v>
      </c>
      <c r="E8" s="20" t="s">
        <v>912</v>
      </c>
      <c r="F8" s="20">
        <v>6</v>
      </c>
      <c r="G8" s="20" t="s">
        <v>1188</v>
      </c>
      <c r="H8" s="20">
        <v>6</v>
      </c>
      <c r="I8" s="20" t="s">
        <v>2309</v>
      </c>
      <c r="J8" s="20">
        <v>3</v>
      </c>
      <c r="K8" s="20" t="s">
        <v>657</v>
      </c>
      <c r="L8" s="66">
        <v>0</v>
      </c>
      <c r="M8" s="67">
        <v>0.02</v>
      </c>
      <c r="N8" s="68">
        <v>1.9999999552965164E-2</v>
      </c>
      <c r="O8" s="67"/>
      <c r="P8" s="68"/>
    </row>
    <row r="9" spans="1:16" ht="64.5" thickBot="1" x14ac:dyDescent="0.3">
      <c r="A9" s="25"/>
      <c r="B9" s="27">
        <v>3000592</v>
      </c>
      <c r="C9" s="27" t="s">
        <v>2296</v>
      </c>
      <c r="D9" s="27">
        <v>217</v>
      </c>
      <c r="E9" s="27" t="s">
        <v>912</v>
      </c>
      <c r="F9" s="27">
        <v>9</v>
      </c>
      <c r="G9" s="27" t="s">
        <v>1197</v>
      </c>
      <c r="H9" s="27">
        <v>3</v>
      </c>
      <c r="I9" s="27" t="s">
        <v>2310</v>
      </c>
      <c r="J9" s="27">
        <v>1</v>
      </c>
      <c r="K9" s="27" t="s">
        <v>330</v>
      </c>
      <c r="L9" s="69">
        <v>0</v>
      </c>
      <c r="M9" s="70">
        <v>1.6937000000000001E-2</v>
      </c>
      <c r="N9" s="71">
        <v>0</v>
      </c>
      <c r="O9" s="70"/>
      <c r="P9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"/>
  <sheetViews>
    <sheetView workbookViewId="0">
      <selection activeCell="N6" sqref="N6:R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118</v>
      </c>
      <c r="B1" s="47" t="s">
        <v>232</v>
      </c>
      <c r="C1" s="47" t="s">
        <v>76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2311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63.75" x14ac:dyDescent="0.25">
      <c r="A6" s="18"/>
      <c r="B6" s="20">
        <v>5000276</v>
      </c>
      <c r="C6" s="20" t="s">
        <v>630</v>
      </c>
      <c r="D6" s="20">
        <v>3000001</v>
      </c>
      <c r="E6" s="20" t="s">
        <v>275</v>
      </c>
      <c r="F6" s="20">
        <v>1</v>
      </c>
      <c r="G6" s="20" t="s">
        <v>649</v>
      </c>
      <c r="H6" s="20">
        <v>6</v>
      </c>
      <c r="I6" s="20" t="s">
        <v>1188</v>
      </c>
      <c r="J6" s="20">
        <v>4</v>
      </c>
      <c r="K6" s="20" t="s">
        <v>2307</v>
      </c>
      <c r="L6" s="20">
        <v>1</v>
      </c>
      <c r="M6" s="20" t="s">
        <v>330</v>
      </c>
      <c r="N6" s="66">
        <v>0</v>
      </c>
      <c r="O6" s="67">
        <v>0.08</v>
      </c>
      <c r="P6" s="68">
        <v>7.9999998211860657E-2</v>
      </c>
      <c r="Q6" s="67">
        <v>1</v>
      </c>
      <c r="R6" s="68">
        <v>0</v>
      </c>
    </row>
    <row r="7" spans="1:18" ht="63.75" x14ac:dyDescent="0.25">
      <c r="A7" s="18"/>
      <c r="B7" s="20">
        <v>5004362</v>
      </c>
      <c r="C7" s="20" t="s">
        <v>2298</v>
      </c>
      <c r="D7" s="20">
        <v>3000591</v>
      </c>
      <c r="E7" s="20" t="s">
        <v>2295</v>
      </c>
      <c r="F7" s="20">
        <v>194</v>
      </c>
      <c r="G7" s="20" t="s">
        <v>773</v>
      </c>
      <c r="H7" s="20">
        <v>2</v>
      </c>
      <c r="I7" s="20" t="s">
        <v>1213</v>
      </c>
      <c r="J7" s="20">
        <v>6</v>
      </c>
      <c r="K7" s="20" t="s">
        <v>2308</v>
      </c>
      <c r="L7" s="20">
        <v>1</v>
      </c>
      <c r="M7" s="20" t="s">
        <v>330</v>
      </c>
      <c r="N7" s="66">
        <v>0</v>
      </c>
      <c r="O7" s="67">
        <v>0.2505</v>
      </c>
      <c r="P7" s="68">
        <v>0.25049999356269836</v>
      </c>
      <c r="Q7" s="67">
        <v>4</v>
      </c>
      <c r="R7" s="68">
        <v>0</v>
      </c>
    </row>
    <row r="8" spans="1:18" ht="63.75" x14ac:dyDescent="0.25">
      <c r="A8" s="18"/>
      <c r="B8" s="20">
        <v>5004362</v>
      </c>
      <c r="C8" s="20" t="s">
        <v>2298</v>
      </c>
      <c r="D8" s="20">
        <v>3000591</v>
      </c>
      <c r="E8" s="20" t="s">
        <v>2295</v>
      </c>
      <c r="F8" s="20">
        <v>194</v>
      </c>
      <c r="G8" s="20" t="s">
        <v>773</v>
      </c>
      <c r="H8" s="20">
        <v>6</v>
      </c>
      <c r="I8" s="20" t="s">
        <v>1188</v>
      </c>
      <c r="J8" s="20">
        <v>6</v>
      </c>
      <c r="K8" s="20" t="s">
        <v>2309</v>
      </c>
      <c r="L8" s="20">
        <v>3</v>
      </c>
      <c r="M8" s="20" t="s">
        <v>657</v>
      </c>
      <c r="N8" s="66">
        <v>0</v>
      </c>
      <c r="O8" s="67">
        <v>0.02</v>
      </c>
      <c r="P8" s="68">
        <v>1.9999999552965164E-2</v>
      </c>
      <c r="Q8" s="67">
        <v>4</v>
      </c>
      <c r="R8" s="68">
        <v>0</v>
      </c>
    </row>
    <row r="9" spans="1:18" ht="64.5" thickBot="1" x14ac:dyDescent="0.3">
      <c r="A9" s="25"/>
      <c r="B9" s="27">
        <v>5004366</v>
      </c>
      <c r="C9" s="27" t="s">
        <v>2302</v>
      </c>
      <c r="D9" s="27">
        <v>3000592</v>
      </c>
      <c r="E9" s="27" t="s">
        <v>2296</v>
      </c>
      <c r="F9" s="27">
        <v>418</v>
      </c>
      <c r="G9" s="27" t="s">
        <v>2305</v>
      </c>
      <c r="H9" s="27">
        <v>9</v>
      </c>
      <c r="I9" s="27" t="s">
        <v>1197</v>
      </c>
      <c r="J9" s="27">
        <v>3</v>
      </c>
      <c r="K9" s="27" t="s">
        <v>2310</v>
      </c>
      <c r="L9" s="27">
        <v>1</v>
      </c>
      <c r="M9" s="27" t="s">
        <v>330</v>
      </c>
      <c r="N9" s="69">
        <v>0</v>
      </c>
      <c r="O9" s="70">
        <v>1.6937000000000001E-2</v>
      </c>
      <c r="P9" s="71">
        <v>0</v>
      </c>
      <c r="Q9" s="70">
        <v>1</v>
      </c>
      <c r="R9" s="71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119</v>
      </c>
      <c r="B1" s="48" t="s">
        <v>232</v>
      </c>
      <c r="C1" s="47" t="s">
        <v>2314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2315</v>
      </c>
      <c r="L2" s="1" t="s">
        <v>2329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2.8535939999999997</v>
      </c>
      <c r="E6" s="15">
        <f ca="1">SUM(E7:OFFSET(E7,50,0))</f>
        <v>11.955394</v>
      </c>
      <c r="F6" s="15">
        <f ca="1">SUM(F7:OFFSET(F7,50,0))</f>
        <v>11.91420087669735</v>
      </c>
      <c r="G6" s="15">
        <f ca="1">SUM(G7:OFFSET(G7,50,0))</f>
        <v>5.0463320545713941</v>
      </c>
      <c r="H6" s="15">
        <f ca="1">SUM(H7:OFFSET(H7,50,0))</f>
        <v>6.8678688221259563</v>
      </c>
      <c r="I6" s="16">
        <f ca="1">IFERROR(G6/E6,0)</f>
        <v>0.4220966749043481</v>
      </c>
      <c r="J6" s="17">
        <f ca="1">IFERROR(SUM(G6,H6)/E6,0)</f>
        <v>0.99655443197416582</v>
      </c>
      <c r="K6" s="5"/>
      <c r="M6" s="6" t="s">
        <v>374</v>
      </c>
      <c r="N6" s="72" t="s">
        <v>375</v>
      </c>
    </row>
    <row r="7" spans="1:14" ht="15.75" thickBot="1" x14ac:dyDescent="0.3">
      <c r="A7" s="25"/>
      <c r="B7" s="52">
        <v>15</v>
      </c>
      <c r="C7" s="27" t="s">
        <v>258</v>
      </c>
      <c r="D7" s="28">
        <v>2.8535939999999997</v>
      </c>
      <c r="E7" s="29">
        <v>11.955394</v>
      </c>
      <c r="F7" s="29">
        <f>SUM(G7,H7)</f>
        <v>11.91420087669735</v>
      </c>
      <c r="G7" s="29">
        <v>5.0463320545713941</v>
      </c>
      <c r="H7" s="29">
        <v>6.8678688221259563</v>
      </c>
      <c r="I7" s="30">
        <f>IFERROR(G7/E7,0)</f>
        <v>0.4220966749043481</v>
      </c>
      <c r="J7" s="31">
        <f>IFERROR(SUM(G7,H7)/E7,0)</f>
        <v>0.99655443197416582</v>
      </c>
      <c r="K7" s="5"/>
      <c r="L7" t="s">
        <v>258</v>
      </c>
      <c r="M7" s="6">
        <v>11.91420087669735</v>
      </c>
      <c r="N7" s="72">
        <v>0.99655443197416582</v>
      </c>
    </row>
    <row r="8" spans="1:14" x14ac:dyDescent="0.25">
      <c r="M8" s="6"/>
      <c r="N8" s="72"/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119</v>
      </c>
      <c r="B1" s="53" t="s">
        <v>232</v>
      </c>
      <c r="C1" s="47" t="s">
        <v>2314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2316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2.8535939999999997</v>
      </c>
      <c r="E6" s="15">
        <v>11.955394</v>
      </c>
      <c r="F6" s="15">
        <v>11.91420087669735</v>
      </c>
      <c r="G6" s="15">
        <v>5.0463320545713941</v>
      </c>
      <c r="H6" s="15">
        <v>6.8678688221259563</v>
      </c>
      <c r="I6" s="16">
        <v>0.4220966749043481</v>
      </c>
      <c r="J6" s="17">
        <v>0.99655443197416582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2.8535939999999997</v>
      </c>
      <c r="E7" s="36">
        <f ca="1">SUM(E8:OFFSET(E6,MATCH("GOBIERNOS REGIONALES",$A$8:$A$50,0),0))</f>
        <v>11.955394</v>
      </c>
      <c r="F7" s="36">
        <f ca="1">SUM(F8:OFFSET(F6,MATCH("GOBIERNOS REGIONALES",$A$8:$A$50,0),0))</f>
        <v>11.91420087669735</v>
      </c>
      <c r="G7" s="36">
        <f ca="1">SUM(G8:OFFSET(G6,MATCH("GOBIERNOS REGIONALES",$A$8:$A$50,0),0))</f>
        <v>5.0463320545713941</v>
      </c>
      <c r="H7" s="36">
        <f ca="1">SUM(H8:OFFSET(H6,MATCH("GOBIERNOS REGIONALES",$A$8:$A$50,0),0))</f>
        <v>6.8678688221259563</v>
      </c>
      <c r="I7" s="37">
        <f ca="1">IFERROR(G7/E7,0)</f>
        <v>0.4220966749043481</v>
      </c>
      <c r="J7" s="38">
        <f ca="1">IFERROR(SUM(G7,H7)/E7,0)</f>
        <v>0.99655443197416582</v>
      </c>
      <c r="K7" s="5"/>
    </row>
    <row r="8" spans="1:11" x14ac:dyDescent="0.25">
      <c r="A8" s="18"/>
      <c r="B8" s="19">
        <v>4</v>
      </c>
      <c r="C8" s="20" t="s">
        <v>101</v>
      </c>
      <c r="D8" s="21">
        <v>2.8535939999999997</v>
      </c>
      <c r="E8" s="22">
        <v>11.955394</v>
      </c>
      <c r="F8" s="22">
        <f t="shared" ref="F8:F10" si="0">SUM(G8,H8)</f>
        <v>11.91420087669735</v>
      </c>
      <c r="G8" s="22">
        <v>5.0463320545713941</v>
      </c>
      <c r="H8" s="22">
        <v>6.8678688221259563</v>
      </c>
      <c r="I8" s="23">
        <f t="shared" ref="I8:I10" si="1">IFERROR(G8/E8,0)</f>
        <v>0.4220966749043481</v>
      </c>
      <c r="J8" s="24">
        <f t="shared" ref="J8:J10" si="2">IFERROR(SUM(G8,H8)/E8,0)</f>
        <v>0.99655443197416582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119</v>
      </c>
      <c r="B1" s="47" t="s">
        <v>232</v>
      </c>
      <c r="C1" s="47" t="s">
        <v>2314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2317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2.8535939999999997</v>
      </c>
      <c r="G6" s="15">
        <v>11.955394</v>
      </c>
      <c r="H6" s="15">
        <v>11.91420087669735</v>
      </c>
      <c r="I6" s="15">
        <v>5.0463320545713941</v>
      </c>
      <c r="J6" s="15">
        <v>6.8678688221259563</v>
      </c>
      <c r="K6" s="16">
        <v>0.4220966749043481</v>
      </c>
      <c r="L6" s="17">
        <v>0.99655443197416582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2.8535939999999997</v>
      </c>
      <c r="G7" s="36">
        <f ca="1">SUM(G8:OFFSET(G6,MATCH("PROYECTOS",$A$8:$A$50,0),0))</f>
        <v>11.955394000000002</v>
      </c>
      <c r="H7" s="36">
        <f ca="1">SUM(H8:OFFSET(H6,MATCH("PROYECTOS",$A$8:$A$50,0),0))</f>
        <v>11.91420087669735</v>
      </c>
      <c r="I7" s="36">
        <f ca="1">SUM(I8:OFFSET(I6,MATCH("PROYECTOS",$A$8:$A$50,0),0))</f>
        <v>5.0463320545713941</v>
      </c>
      <c r="J7" s="36">
        <f ca="1">SUM(J8:OFFSET(J6,MATCH("PROYECTOS",$A$8:$A$50,0),0))</f>
        <v>6.8678688221259563</v>
      </c>
      <c r="K7" s="37">
        <f ca="1">IFERROR(I7/G7,0)</f>
        <v>0.42209667490434805</v>
      </c>
      <c r="L7" s="38">
        <f ca="1">IFERROR(SUM(I7,J7)/G7,0)</f>
        <v>0.99655443197416571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0.67775000000000007</v>
      </c>
      <c r="G8" s="22">
        <v>0.47471799999999997</v>
      </c>
      <c r="H8" s="22">
        <f t="shared" ref="H8:H12" si="0">SUM(I8,J8)</f>
        <v>0.47360177907467005</v>
      </c>
      <c r="I8" s="22">
        <v>0.22065127066525747</v>
      </c>
      <c r="J8" s="22">
        <v>0.25295050840941258</v>
      </c>
      <c r="K8" s="23">
        <f t="shared" ref="K8:K13" si="1">IFERROR(I8/G8,0)</f>
        <v>0.46480493822702634</v>
      </c>
      <c r="L8" s="24">
        <f t="shared" ref="L8:L13" si="2">IFERROR(SUM(I8,J8)/G8,0)</f>
        <v>0.99764866525952267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3000512</v>
      </c>
      <c r="C9" s="20" t="s">
        <v>1470</v>
      </c>
      <c r="D9" s="60">
        <v>86</v>
      </c>
      <c r="E9" s="20" t="s">
        <v>469</v>
      </c>
      <c r="F9" s="21">
        <v>0.40214999999999995</v>
      </c>
      <c r="G9" s="22">
        <v>0.184473</v>
      </c>
      <c r="H9" s="22">
        <f t="shared" si="0"/>
        <v>0.18445299996528774</v>
      </c>
      <c r="I9" s="22">
        <v>3.5315999877639115E-2</v>
      </c>
      <c r="J9" s="22">
        <v>0.14913700008764863</v>
      </c>
      <c r="K9" s="23">
        <f t="shared" si="1"/>
        <v>0.19144264948062381</v>
      </c>
      <c r="L9" s="24">
        <f t="shared" si="2"/>
        <v>0.99989158286192426</v>
      </c>
      <c r="M9" s="61"/>
      <c r="N9" s="22"/>
      <c r="O9" s="24" t="str">
        <f t="shared" ref="O9:O12" si="3">IFERROR(N9/M9,".")</f>
        <v>.</v>
      </c>
    </row>
    <row r="10" spans="1:15" ht="25.5" x14ac:dyDescent="0.25">
      <c r="A10" s="18"/>
      <c r="B10" s="20">
        <v>3000513</v>
      </c>
      <c r="C10" s="20" t="s">
        <v>1471</v>
      </c>
      <c r="D10" s="60">
        <v>538</v>
      </c>
      <c r="E10" s="20" t="s">
        <v>1472</v>
      </c>
      <c r="F10" s="21">
        <v>0.24899399999999999</v>
      </c>
      <c r="G10" s="22">
        <v>0.51909900000000009</v>
      </c>
      <c r="H10" s="22">
        <f t="shared" si="0"/>
        <v>0.51469660787529392</v>
      </c>
      <c r="I10" s="22">
        <v>2.7968699811026454E-2</v>
      </c>
      <c r="J10" s="22">
        <v>0.48672790806426747</v>
      </c>
      <c r="K10" s="23">
        <f t="shared" si="1"/>
        <v>5.3879317453947029E-2</v>
      </c>
      <c r="L10" s="24">
        <f t="shared" si="2"/>
        <v>0.99151916662388839</v>
      </c>
      <c r="M10" s="61"/>
      <c r="N10" s="22"/>
      <c r="O10" s="24" t="str">
        <f t="shared" si="3"/>
        <v>.</v>
      </c>
    </row>
    <row r="11" spans="1:15" x14ac:dyDescent="0.25">
      <c r="A11" s="18"/>
      <c r="B11" s="20">
        <v>3000593</v>
      </c>
      <c r="C11" s="20" t="s">
        <v>2318</v>
      </c>
      <c r="D11" s="60">
        <v>533</v>
      </c>
      <c r="E11" s="20" t="s">
        <v>672</v>
      </c>
      <c r="F11" s="21">
        <v>1.1228</v>
      </c>
      <c r="G11" s="22">
        <v>10.243519000000001</v>
      </c>
      <c r="H11" s="22">
        <f t="shared" si="0"/>
        <v>10.208838760125218</v>
      </c>
      <c r="I11" s="22">
        <v>4.7514778137265239</v>
      </c>
      <c r="J11" s="22">
        <v>5.4573609463986941</v>
      </c>
      <c r="K11" s="23">
        <f t="shared" si="1"/>
        <v>0.46385210138493649</v>
      </c>
      <c r="L11" s="24">
        <f t="shared" si="2"/>
        <v>0.99661442128678801</v>
      </c>
      <c r="M11" s="61"/>
      <c r="N11" s="22"/>
      <c r="O11" s="24" t="str">
        <f t="shared" si="3"/>
        <v>.</v>
      </c>
    </row>
    <row r="12" spans="1:15" x14ac:dyDescent="0.25">
      <c r="A12" s="18"/>
      <c r="B12" s="20">
        <v>3000594</v>
      </c>
      <c r="C12" s="20" t="s">
        <v>2319</v>
      </c>
      <c r="D12" s="60">
        <v>454</v>
      </c>
      <c r="E12" s="20" t="s">
        <v>2320</v>
      </c>
      <c r="F12" s="21">
        <v>0.40190000000000003</v>
      </c>
      <c r="G12" s="22">
        <v>0.53358499999999998</v>
      </c>
      <c r="H12" s="22">
        <f t="shared" si="0"/>
        <v>0.53261072965688072</v>
      </c>
      <c r="I12" s="22">
        <v>1.0918270490947179E-2</v>
      </c>
      <c r="J12" s="22">
        <v>0.52169245916593354</v>
      </c>
      <c r="K12" s="23">
        <f t="shared" si="1"/>
        <v>2.0462101616325758E-2</v>
      </c>
      <c r="L12" s="24">
        <f t="shared" si="2"/>
        <v>0.99817410470099566</v>
      </c>
      <c r="M12" s="61"/>
      <c r="N12" s="22"/>
      <c r="O12" s="24" t="str">
        <f t="shared" si="3"/>
        <v>.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0</v>
      </c>
      <c r="G13" s="43">
        <f t="shared" ref="G13:J13" ca="1" si="4">OFFSET(G13,-MATCH("PROYECTOS",$A$8:$A$50,0)-1,0)-(OFFSET(G13,-MATCH("PROYECTOS",$A$8:$A$50,0),0))</f>
        <v>0</v>
      </c>
      <c r="H13" s="43">
        <f t="shared" ca="1" si="4"/>
        <v>0</v>
      </c>
      <c r="I13" s="43">
        <f t="shared" ca="1" si="4"/>
        <v>0</v>
      </c>
      <c r="J13" s="43">
        <f t="shared" ca="1" si="4"/>
        <v>0</v>
      </c>
      <c r="K13" s="44">
        <f t="shared" ca="1" si="1"/>
        <v>0</v>
      </c>
      <c r="L13" s="45">
        <f t="shared" ca="1" si="2"/>
        <v>0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2330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119</v>
      </c>
      <c r="B1" s="47" t="s">
        <v>232</v>
      </c>
      <c r="C1" s="47" t="s">
        <v>2314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2321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2.8535939999999997</v>
      </c>
      <c r="I6" s="15">
        <v>11.955394</v>
      </c>
      <c r="J6" s="15">
        <v>11.91420087669735</v>
      </c>
      <c r="K6" s="15">
        <v>5.0463320545713941</v>
      </c>
      <c r="L6" s="15">
        <v>6.8678688221259563</v>
      </c>
      <c r="M6" s="16">
        <v>0.4220966749043481</v>
      </c>
      <c r="N6" s="17">
        <v>0.99655443197416582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2.8535939999999997</v>
      </c>
      <c r="I7" s="35">
        <f ca="1">SUM(I8:OFFSET(I6,MATCH("PROYECTOS",$A$8:$A$18,0),0))</f>
        <v>11.955394</v>
      </c>
      <c r="J7" s="35">
        <f ca="1">SUM(J8:OFFSET(J6,MATCH("PROYECTOS",$A$8:$A$18,0),0))</f>
        <v>11.91420087669735</v>
      </c>
      <c r="K7" s="35">
        <f ca="1">SUM(K8:OFFSET(K6,MATCH("PROYECTOS",$A$8:$A$18,0),0))</f>
        <v>5.0463320545713941</v>
      </c>
      <c r="L7" s="35">
        <f ca="1">SUM(L8:OFFSET(L6,MATCH("PROYECTOS",$A$8:$A$18,0),0))</f>
        <v>6.8678688221259563</v>
      </c>
      <c r="M7" s="37">
        <f ca="1">IFERROR(K7/I7,0)</f>
        <v>0.4220966749043481</v>
      </c>
      <c r="N7" s="38">
        <f ca="1">IFERROR(SUM(K7,L7)/I7,0)</f>
        <v>0.99655443197416582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0.67775000000000007</v>
      </c>
      <c r="I8" s="22">
        <v>0.47471799999999997</v>
      </c>
      <c r="J8" s="22">
        <f t="shared" ref="J8:J17" si="0">SUM(K8,L8)</f>
        <v>0.47360177907467005</v>
      </c>
      <c r="K8" s="22">
        <v>0.22065127066525747</v>
      </c>
      <c r="L8" s="22">
        <v>0.25295050840941258</v>
      </c>
      <c r="M8" s="23">
        <f t="shared" ref="M8:M18" si="1">IFERROR(K8/I8,0)</f>
        <v>0.46480493822702634</v>
      </c>
      <c r="N8" s="24">
        <f t="shared" ref="N8:N18" si="2">IFERROR(SUM(K8,L8)/I8,0)</f>
        <v>0.99764866525952267</v>
      </c>
      <c r="O8" s="61">
        <v>4</v>
      </c>
      <c r="P8" s="22">
        <v>4</v>
      </c>
      <c r="Q8" s="24">
        <f>IFERROR(P8/O8,".")</f>
        <v>1</v>
      </c>
    </row>
    <row r="9" spans="1:17" ht="25.5" x14ac:dyDescent="0.25">
      <c r="A9" s="18"/>
      <c r="B9" s="65">
        <v>5004147</v>
      </c>
      <c r="C9" s="20" t="s">
        <v>2011</v>
      </c>
      <c r="D9" s="20">
        <v>3000512</v>
      </c>
      <c r="E9" s="20" t="s">
        <v>1470</v>
      </c>
      <c r="F9" s="60">
        <v>117</v>
      </c>
      <c r="G9" s="20" t="s">
        <v>813</v>
      </c>
      <c r="H9" s="21">
        <v>7.3000000000000009E-2</v>
      </c>
      <c r="I9" s="22">
        <v>5.0416000000000002E-2</v>
      </c>
      <c r="J9" s="22">
        <f t="shared" si="0"/>
        <v>5.0415999838151038E-2</v>
      </c>
      <c r="K9" s="22">
        <v>3.5315999877639115E-2</v>
      </c>
      <c r="L9" s="22">
        <v>1.5099999960511923E-2</v>
      </c>
      <c r="M9" s="23">
        <f t="shared" si="1"/>
        <v>0.70049190490398117</v>
      </c>
      <c r="N9" s="24">
        <f t="shared" si="2"/>
        <v>0.99999999678973017</v>
      </c>
      <c r="O9" s="61">
        <v>2</v>
      </c>
      <c r="P9" s="22">
        <v>2</v>
      </c>
      <c r="Q9" s="24">
        <f t="shared" ref="Q9:Q17" si="3">IFERROR(P9/O9,".")</f>
        <v>1</v>
      </c>
    </row>
    <row r="10" spans="1:17" ht="25.5" x14ac:dyDescent="0.25">
      <c r="A10" s="18"/>
      <c r="B10" s="65">
        <v>5004373</v>
      </c>
      <c r="C10" s="20" t="s">
        <v>2322</v>
      </c>
      <c r="D10" s="20">
        <v>3000512</v>
      </c>
      <c r="E10" s="20" t="s">
        <v>1470</v>
      </c>
      <c r="F10" s="60">
        <v>86</v>
      </c>
      <c r="G10" s="20" t="s">
        <v>469</v>
      </c>
      <c r="H10" s="21">
        <v>0.32914999999999994</v>
      </c>
      <c r="I10" s="22">
        <v>0.13405700000000001</v>
      </c>
      <c r="J10" s="22">
        <f t="shared" si="0"/>
        <v>0.13403700012713671</v>
      </c>
      <c r="K10" s="22">
        <v>0</v>
      </c>
      <c r="L10" s="22">
        <v>0.13403700012713671</v>
      </c>
      <c r="M10" s="23">
        <f t="shared" si="1"/>
        <v>0</v>
      </c>
      <c r="N10" s="24">
        <f t="shared" si="2"/>
        <v>0.99985081067856729</v>
      </c>
      <c r="O10" s="61">
        <v>120</v>
      </c>
      <c r="P10" s="22">
        <v>150</v>
      </c>
      <c r="Q10" s="24">
        <f t="shared" si="3"/>
        <v>1.25</v>
      </c>
    </row>
    <row r="11" spans="1:17" ht="25.5" x14ac:dyDescent="0.25">
      <c r="A11" s="18"/>
      <c r="B11" s="65">
        <v>5004132</v>
      </c>
      <c r="C11" s="20" t="s">
        <v>1481</v>
      </c>
      <c r="D11" s="20">
        <v>3000513</v>
      </c>
      <c r="E11" s="20" t="s">
        <v>1471</v>
      </c>
      <c r="F11" s="60">
        <v>538</v>
      </c>
      <c r="G11" s="20" t="s">
        <v>1483</v>
      </c>
      <c r="H11" s="21">
        <v>0.24899399999999999</v>
      </c>
      <c r="I11" s="22">
        <v>0.51909900000000009</v>
      </c>
      <c r="J11" s="22">
        <f t="shared" si="0"/>
        <v>0.51469660787529392</v>
      </c>
      <c r="K11" s="22">
        <v>2.7968699811026454E-2</v>
      </c>
      <c r="L11" s="22">
        <v>0.48672790806426747</v>
      </c>
      <c r="M11" s="23">
        <f t="shared" si="1"/>
        <v>5.3879317453947029E-2</v>
      </c>
      <c r="N11" s="24">
        <f t="shared" si="2"/>
        <v>0.99151916662388839</v>
      </c>
      <c r="O11" s="61">
        <v>2</v>
      </c>
      <c r="P11" s="22">
        <v>3</v>
      </c>
      <c r="Q11" s="24">
        <f t="shared" si="3"/>
        <v>1.5</v>
      </c>
    </row>
    <row r="12" spans="1:17" ht="25.5" x14ac:dyDescent="0.25">
      <c r="A12" s="18"/>
      <c r="B12" s="65">
        <v>5002360</v>
      </c>
      <c r="C12" s="20" t="s">
        <v>1475</v>
      </c>
      <c r="D12" s="20">
        <v>3000593</v>
      </c>
      <c r="E12" s="20" t="s">
        <v>2318</v>
      </c>
      <c r="F12" s="60">
        <v>105</v>
      </c>
      <c r="G12" s="20" t="s">
        <v>788</v>
      </c>
      <c r="H12" s="21">
        <v>0</v>
      </c>
      <c r="I12" s="22">
        <v>9.0792780000000004</v>
      </c>
      <c r="J12" s="22">
        <f t="shared" si="0"/>
        <v>9.0778078098373953</v>
      </c>
      <c r="K12" s="22">
        <v>4.4945905000495259</v>
      </c>
      <c r="L12" s="22">
        <v>4.5832173097878695</v>
      </c>
      <c r="M12" s="23">
        <f t="shared" si="1"/>
        <v>0.495038316928893</v>
      </c>
      <c r="N12" s="24">
        <f t="shared" si="2"/>
        <v>0.99983807190807406</v>
      </c>
      <c r="O12" s="61">
        <v>12136</v>
      </c>
      <c r="P12" s="22">
        <v>14657</v>
      </c>
      <c r="Q12" s="24">
        <f t="shared" si="3"/>
        <v>1.2077290705339485</v>
      </c>
    </row>
    <row r="13" spans="1:17" ht="25.5" x14ac:dyDescent="0.25">
      <c r="A13" s="18"/>
      <c r="B13" s="65">
        <v>5004368</v>
      </c>
      <c r="C13" s="20" t="s">
        <v>2323</v>
      </c>
      <c r="D13" s="20">
        <v>3000593</v>
      </c>
      <c r="E13" s="20" t="s">
        <v>2318</v>
      </c>
      <c r="F13" s="60">
        <v>470</v>
      </c>
      <c r="G13" s="20" t="s">
        <v>2328</v>
      </c>
      <c r="H13" s="21">
        <v>0.33840000000000003</v>
      </c>
      <c r="I13" s="22">
        <v>0.38288299999999997</v>
      </c>
      <c r="J13" s="22">
        <f t="shared" si="0"/>
        <v>0.38277575699612498</v>
      </c>
      <c r="K13" s="22">
        <v>0.22434199415147305</v>
      </c>
      <c r="L13" s="22">
        <v>0.15843376284465194</v>
      </c>
      <c r="M13" s="23">
        <f t="shared" si="1"/>
        <v>0.58592832314694843</v>
      </c>
      <c r="N13" s="24">
        <f t="shared" si="2"/>
        <v>0.99971990659320209</v>
      </c>
      <c r="O13" s="61">
        <v>500</v>
      </c>
      <c r="P13" s="22">
        <v>4915</v>
      </c>
      <c r="Q13" s="24">
        <f t="shared" si="3"/>
        <v>9.83</v>
      </c>
    </row>
    <row r="14" spans="1:17" ht="25.5" x14ac:dyDescent="0.25">
      <c r="A14" s="18"/>
      <c r="B14" s="65">
        <v>5004369</v>
      </c>
      <c r="C14" s="20" t="s">
        <v>2324</v>
      </c>
      <c r="D14" s="20">
        <v>3000593</v>
      </c>
      <c r="E14" s="20" t="s">
        <v>2318</v>
      </c>
      <c r="F14" s="60">
        <v>51</v>
      </c>
      <c r="G14" s="20" t="s">
        <v>728</v>
      </c>
      <c r="H14" s="21">
        <v>0.35980000000000001</v>
      </c>
      <c r="I14" s="22">
        <v>0.49140700000000004</v>
      </c>
      <c r="J14" s="22">
        <f t="shared" si="0"/>
        <v>0.45840307581238449</v>
      </c>
      <c r="K14" s="22">
        <v>0</v>
      </c>
      <c r="L14" s="22">
        <v>0.45840307581238449</v>
      </c>
      <c r="M14" s="23">
        <f t="shared" si="1"/>
        <v>0</v>
      </c>
      <c r="N14" s="24">
        <f t="shared" si="2"/>
        <v>0.93283790384016596</v>
      </c>
      <c r="O14" s="61">
        <v>100</v>
      </c>
      <c r="P14" s="22">
        <v>521</v>
      </c>
      <c r="Q14" s="24">
        <f t="shared" si="3"/>
        <v>5.21</v>
      </c>
    </row>
    <row r="15" spans="1:17" ht="38.25" x14ac:dyDescent="0.25">
      <c r="A15" s="18"/>
      <c r="B15" s="65">
        <v>5004370</v>
      </c>
      <c r="C15" s="20" t="s">
        <v>2325</v>
      </c>
      <c r="D15" s="20">
        <v>3000593</v>
      </c>
      <c r="E15" s="20" t="s">
        <v>2318</v>
      </c>
      <c r="F15" s="60">
        <v>152</v>
      </c>
      <c r="G15" s="20" t="s">
        <v>1458</v>
      </c>
      <c r="H15" s="21">
        <v>0.42459999999999998</v>
      </c>
      <c r="I15" s="22">
        <v>0.28995100000000001</v>
      </c>
      <c r="J15" s="22">
        <f t="shared" si="0"/>
        <v>0.28985211747931316</v>
      </c>
      <c r="K15" s="22">
        <v>3.2545319525524974E-2</v>
      </c>
      <c r="L15" s="22">
        <v>0.25730679795378819</v>
      </c>
      <c r="M15" s="23">
        <f t="shared" si="1"/>
        <v>0.11224420514336896</v>
      </c>
      <c r="N15" s="24">
        <f t="shared" si="2"/>
        <v>0.99965896816811517</v>
      </c>
      <c r="O15" s="61">
        <v>1200</v>
      </c>
      <c r="P15" s="22">
        <v>2310</v>
      </c>
      <c r="Q15" s="24">
        <f t="shared" si="3"/>
        <v>1.925</v>
      </c>
    </row>
    <row r="16" spans="1:17" ht="25.5" x14ac:dyDescent="0.25">
      <c r="A16" s="18"/>
      <c r="B16" s="65">
        <v>5004371</v>
      </c>
      <c r="C16" s="20" t="s">
        <v>2326</v>
      </c>
      <c r="D16" s="20">
        <v>3000594</v>
      </c>
      <c r="E16" s="20" t="s">
        <v>2319</v>
      </c>
      <c r="F16" s="60">
        <v>6</v>
      </c>
      <c r="G16" s="20" t="s">
        <v>404</v>
      </c>
      <c r="H16" s="21">
        <v>0.1134</v>
      </c>
      <c r="I16" s="22">
        <v>0.10684099999999999</v>
      </c>
      <c r="J16" s="22">
        <f t="shared" si="0"/>
        <v>0.1058996423962526</v>
      </c>
      <c r="K16" s="22">
        <v>0</v>
      </c>
      <c r="L16" s="22">
        <v>0.1058996423962526</v>
      </c>
      <c r="M16" s="23">
        <f t="shared" si="1"/>
        <v>0</v>
      </c>
      <c r="N16" s="24">
        <f t="shared" si="2"/>
        <v>0.99118917266080075</v>
      </c>
      <c r="O16" s="61">
        <v>25</v>
      </c>
      <c r="P16" s="22">
        <v>0</v>
      </c>
      <c r="Q16" s="24">
        <f t="shared" si="3"/>
        <v>0</v>
      </c>
    </row>
    <row r="17" spans="1:17" ht="25.5" x14ac:dyDescent="0.25">
      <c r="A17" s="18"/>
      <c r="B17" s="65">
        <v>5004372</v>
      </c>
      <c r="C17" s="20" t="s">
        <v>2327</v>
      </c>
      <c r="D17" s="20">
        <v>3000594</v>
      </c>
      <c r="E17" s="20" t="s">
        <v>2319</v>
      </c>
      <c r="F17" s="60">
        <v>533</v>
      </c>
      <c r="G17" s="20" t="s">
        <v>672</v>
      </c>
      <c r="H17" s="21">
        <v>0.28850000000000003</v>
      </c>
      <c r="I17" s="22">
        <v>0.42674400000000001</v>
      </c>
      <c r="J17" s="22">
        <f t="shared" si="0"/>
        <v>0.42671108726062812</v>
      </c>
      <c r="K17" s="22">
        <v>1.0918270490947179E-2</v>
      </c>
      <c r="L17" s="22">
        <v>0.41579281676968094</v>
      </c>
      <c r="M17" s="23">
        <f t="shared" si="1"/>
        <v>2.5585059171182676E-2</v>
      </c>
      <c r="N17" s="24">
        <f t="shared" si="2"/>
        <v>0.99992287474604935</v>
      </c>
      <c r="O17" s="61">
        <v>8</v>
      </c>
      <c r="P17" s="22">
        <v>0</v>
      </c>
      <c r="Q17" s="24">
        <f t="shared" si="3"/>
        <v>0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0</v>
      </c>
      <c r="I18" s="42">
        <f t="shared" ref="I18:L18" ca="1" si="4">OFFSET(I18,-MATCH("PROYECTOS",$A$8:$A$18,0)-1,0)-(OFFSET(I18,-MATCH("PROYECTOS",$A$8:$A$18,0),0))</f>
        <v>0</v>
      </c>
      <c r="J18" s="42">
        <f t="shared" ca="1" si="4"/>
        <v>0</v>
      </c>
      <c r="K18" s="42">
        <f t="shared" ca="1" si="4"/>
        <v>0</v>
      </c>
      <c r="L18" s="42">
        <f t="shared" ca="1" si="4"/>
        <v>0</v>
      </c>
      <c r="M18" s="44">
        <f t="shared" ca="1" si="1"/>
        <v>0</v>
      </c>
      <c r="N18" s="45">
        <f t="shared" ca="1" si="2"/>
        <v>0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120</v>
      </c>
      <c r="B1" s="48" t="s">
        <v>232</v>
      </c>
      <c r="C1" s="47" t="s">
        <v>78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2331</v>
      </c>
      <c r="L2" s="1" t="s">
        <v>2341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6.2700000000000005</v>
      </c>
      <c r="E6" s="15">
        <f ca="1">SUM(E7:OFFSET(E7,50,0))</f>
        <v>7.0145</v>
      </c>
      <c r="F6" s="15">
        <f ca="1">SUM(F7:OFFSET(F7,50,0))</f>
        <v>0.86221710623067338</v>
      </c>
      <c r="G6" s="15">
        <f ca="1">SUM(G7:OFFSET(G7,50,0))</f>
        <v>0.517394431080902</v>
      </c>
      <c r="H6" s="15">
        <f ca="1">SUM(H7:OFFSET(H7,50,0))</f>
        <v>0.34482267514977138</v>
      </c>
      <c r="I6" s="16">
        <f ca="1">IFERROR(G6/E6,0)</f>
        <v>7.3760700132711104E-2</v>
      </c>
      <c r="J6" s="17">
        <f ca="1">IFERROR(SUM(G6,H6)/E6,0)</f>
        <v>0.12291925386423457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0</v>
      </c>
      <c r="E7" s="22">
        <v>0.14099999999999999</v>
      </c>
      <c r="F7" s="22">
        <f t="shared" ref="F7:F11" si="0">SUM(G7,H7)</f>
        <v>0</v>
      </c>
      <c r="G7" s="22">
        <v>0</v>
      </c>
      <c r="H7" s="22">
        <v>0</v>
      </c>
      <c r="I7" s="23">
        <f t="shared" ref="I7:I11" si="1">IFERROR(G7/E7,0)</f>
        <v>0</v>
      </c>
      <c r="J7" s="24">
        <f t="shared" ref="J7:J11" si="2">IFERROR(SUM(G7,H7)/E7,0)</f>
        <v>0</v>
      </c>
      <c r="K7" s="5"/>
      <c r="L7" t="s">
        <v>266</v>
      </c>
      <c r="M7" s="6">
        <v>5.5500000715255737E-2</v>
      </c>
      <c r="N7" s="72">
        <v>0.42857143409463888</v>
      </c>
    </row>
    <row r="8" spans="1:14" x14ac:dyDescent="0.25">
      <c r="A8" s="18"/>
      <c r="B8" s="51">
        <v>6</v>
      </c>
      <c r="C8" s="20" t="s">
        <v>249</v>
      </c>
      <c r="D8" s="21">
        <v>0</v>
      </c>
      <c r="E8" s="22">
        <v>0.16800000000000001</v>
      </c>
      <c r="F8" s="22">
        <f t="shared" si="0"/>
        <v>0</v>
      </c>
      <c r="G8" s="22">
        <v>0</v>
      </c>
      <c r="H8" s="22">
        <v>0</v>
      </c>
      <c r="I8" s="23">
        <f t="shared" si="1"/>
        <v>0</v>
      </c>
      <c r="J8" s="24">
        <f t="shared" si="2"/>
        <v>0</v>
      </c>
      <c r="K8" s="5"/>
      <c r="L8" t="s">
        <v>264</v>
      </c>
      <c r="M8" s="6">
        <v>0.36457375793543179</v>
      </c>
      <c r="N8" s="72">
        <v>0.15353764572509718</v>
      </c>
    </row>
    <row r="9" spans="1:14" x14ac:dyDescent="0.25">
      <c r="A9" s="18"/>
      <c r="B9" s="51">
        <v>15</v>
      </c>
      <c r="C9" s="20" t="s">
        <v>258</v>
      </c>
      <c r="D9" s="21">
        <v>4.6638700000000002</v>
      </c>
      <c r="E9" s="22">
        <v>4.2015089999999997</v>
      </c>
      <c r="F9" s="22">
        <f t="shared" si="0"/>
        <v>0.44214334757998586</v>
      </c>
      <c r="G9" s="22">
        <v>0.2114207906415686</v>
      </c>
      <c r="H9" s="22">
        <v>0.23072255693841726</v>
      </c>
      <c r="I9" s="23">
        <f t="shared" si="1"/>
        <v>5.0320204155594718E-2</v>
      </c>
      <c r="J9" s="24">
        <f t="shared" si="2"/>
        <v>0.10523441639182157</v>
      </c>
      <c r="K9" s="5"/>
      <c r="L9" t="s">
        <v>258</v>
      </c>
      <c r="M9" s="6">
        <v>0.44214334757998586</v>
      </c>
      <c r="N9" s="72">
        <v>0.10523441639182157</v>
      </c>
    </row>
    <row r="10" spans="1:14" x14ac:dyDescent="0.25">
      <c r="A10" s="18"/>
      <c r="B10" s="51">
        <v>21</v>
      </c>
      <c r="C10" s="20" t="s">
        <v>264</v>
      </c>
      <c r="D10" s="21">
        <v>1.6061300000000001</v>
      </c>
      <c r="E10" s="22">
        <v>2.3744910000000004</v>
      </c>
      <c r="F10" s="22">
        <f t="shared" si="0"/>
        <v>0.36457375793543179</v>
      </c>
      <c r="G10" s="22">
        <v>0.25047363972407766</v>
      </c>
      <c r="H10" s="22">
        <v>0.11410011821135413</v>
      </c>
      <c r="I10" s="23">
        <f t="shared" si="1"/>
        <v>0.1054851922892433</v>
      </c>
      <c r="J10" s="24">
        <f t="shared" si="2"/>
        <v>0.15353764572509718</v>
      </c>
      <c r="K10" s="5"/>
      <c r="L10" t="s">
        <v>245</v>
      </c>
      <c r="M10" s="6">
        <v>0</v>
      </c>
      <c r="N10" s="72">
        <v>0</v>
      </c>
    </row>
    <row r="11" spans="1:14" ht="15.75" thickBot="1" x14ac:dyDescent="0.3">
      <c r="A11" s="25"/>
      <c r="B11" s="52">
        <v>23</v>
      </c>
      <c r="C11" s="27" t="s">
        <v>266</v>
      </c>
      <c r="D11" s="28">
        <v>0</v>
      </c>
      <c r="E11" s="29">
        <v>0.1295</v>
      </c>
      <c r="F11" s="29">
        <f t="shared" si="0"/>
        <v>5.5500000715255737E-2</v>
      </c>
      <c r="G11" s="29">
        <v>5.5500000715255737E-2</v>
      </c>
      <c r="H11" s="29">
        <v>0</v>
      </c>
      <c r="I11" s="30">
        <f t="shared" si="1"/>
        <v>0.42857143409463888</v>
      </c>
      <c r="J11" s="31">
        <f t="shared" si="2"/>
        <v>0.42857143409463888</v>
      </c>
      <c r="K11" s="5"/>
      <c r="L11" t="s">
        <v>249</v>
      </c>
      <c r="M11" s="6">
        <v>0</v>
      </c>
      <c r="N11" s="72">
        <v>0</v>
      </c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120</v>
      </c>
      <c r="B1" s="53" t="s">
        <v>232</v>
      </c>
      <c r="C1" s="47" t="s">
        <v>78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2332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6.2700000000000005</v>
      </c>
      <c r="E6" s="15">
        <v>7.0145</v>
      </c>
      <c r="F6" s="15">
        <v>0.86221710623067338</v>
      </c>
      <c r="G6" s="15">
        <v>0.517394431080902</v>
      </c>
      <c r="H6" s="15">
        <v>0.34482267514977138</v>
      </c>
      <c r="I6" s="16">
        <v>7.3760700132711104E-2</v>
      </c>
      <c r="J6" s="17">
        <v>0.12291925386423457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6.27</v>
      </c>
      <c r="E7" s="36">
        <f ca="1">SUM(E8:OFFSET(E6,MATCH("GOBIERNOS REGIONALES",$A$8:$A$50,0),0))</f>
        <v>7.0145</v>
      </c>
      <c r="F7" s="36">
        <f ca="1">SUM(F8:OFFSET(F6,MATCH("GOBIERNOS REGIONALES",$A$8:$A$50,0),0))</f>
        <v>0.86221710623067338</v>
      </c>
      <c r="G7" s="36">
        <f ca="1">SUM(G8:OFFSET(G6,MATCH("GOBIERNOS REGIONALES",$A$8:$A$50,0),0))</f>
        <v>0.517394431080902</v>
      </c>
      <c r="H7" s="36">
        <f ca="1">SUM(H8:OFFSET(H6,MATCH("GOBIERNOS REGIONALES",$A$8:$A$50,0),0))</f>
        <v>0.34482267514977138</v>
      </c>
      <c r="I7" s="37">
        <f ca="1">IFERROR(G7/E7,0)</f>
        <v>7.3760700132711104E-2</v>
      </c>
      <c r="J7" s="38">
        <f ca="1">IFERROR(SUM(G7,H7)/E7,0)</f>
        <v>0.12291925386423457</v>
      </c>
      <c r="K7" s="5"/>
    </row>
    <row r="8" spans="1:11" x14ac:dyDescent="0.25">
      <c r="A8" s="18"/>
      <c r="B8" s="19">
        <v>16</v>
      </c>
      <c r="C8" s="20" t="s">
        <v>113</v>
      </c>
      <c r="D8" s="21">
        <v>6.27</v>
      </c>
      <c r="E8" s="22">
        <v>7.0145</v>
      </c>
      <c r="F8" s="22">
        <f t="shared" ref="F8:F10" si="0">SUM(G8,H8)</f>
        <v>0.86221710623067338</v>
      </c>
      <c r="G8" s="22">
        <v>0.517394431080902</v>
      </c>
      <c r="H8" s="22">
        <v>0.34482267514977138</v>
      </c>
      <c r="I8" s="23">
        <f t="shared" ref="I8:I10" si="1">IFERROR(G8/E8,0)</f>
        <v>7.3760700132711104E-2</v>
      </c>
      <c r="J8" s="24">
        <f t="shared" ref="J8:J10" si="2">IFERROR(SUM(G8,H8)/E8,0)</f>
        <v>0.12291925386423457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C14" sqref="C1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120</v>
      </c>
      <c r="B1" s="47" t="s">
        <v>232</v>
      </c>
      <c r="C1" s="47" t="s">
        <v>78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2333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6.2700000000000005</v>
      </c>
      <c r="G6" s="15">
        <v>7.0145</v>
      </c>
      <c r="H6" s="15">
        <v>0.86221710623067338</v>
      </c>
      <c r="I6" s="15">
        <v>0.517394431080902</v>
      </c>
      <c r="J6" s="15">
        <v>0.34482267514977138</v>
      </c>
      <c r="K6" s="16">
        <v>7.3760700132711104E-2</v>
      </c>
      <c r="L6" s="17">
        <v>0.12291925386423457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6.27</v>
      </c>
      <c r="G7" s="36">
        <f ca="1">SUM(G8:OFFSET(G6,MATCH("PROYECTOS",$A$8:$A$50,0),0))</f>
        <v>5.6921389999999992</v>
      </c>
      <c r="H7" s="36">
        <f ca="1">SUM(H8:OFFSET(H6,MATCH("PROYECTOS",$A$8:$A$50,0),0))</f>
        <v>0.59078501568001229</v>
      </c>
      <c r="I7" s="36">
        <f ca="1">SUM(I8:OFFSET(I6,MATCH("PROYECTOS",$A$8:$A$50,0),0))</f>
        <v>0.34547020882018842</v>
      </c>
      <c r="J7" s="36">
        <f ca="1">SUM(J8:OFFSET(J6,MATCH("PROYECTOS",$A$8:$A$50,0),0))</f>
        <v>0.24531480685982388</v>
      </c>
      <c r="K7" s="37">
        <f ca="1">IFERROR(I7/G7,0)</f>
        <v>6.0692510991068288E-2</v>
      </c>
      <c r="L7" s="38">
        <f ca="1">IFERROR(SUM(I7,J7)/G7,0)</f>
        <v>0.10378963262843939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2.9837099999999999</v>
      </c>
      <c r="G8" s="22">
        <v>2.9287099999999997</v>
      </c>
      <c r="H8" s="22">
        <f t="shared" ref="H8:H10" si="0">SUM(I8,J8)</f>
        <v>0.44214334757998586</v>
      </c>
      <c r="I8" s="22">
        <v>0.2114207906415686</v>
      </c>
      <c r="J8" s="22">
        <v>0.23072255693841726</v>
      </c>
      <c r="K8" s="23">
        <f t="shared" ref="K8:K11" si="1">IFERROR(I8/G8,0)</f>
        <v>7.2189049322592069E-2</v>
      </c>
      <c r="L8" s="24">
        <f t="shared" ref="L8:L11" si="2">IFERROR(SUM(I8,J8)/G8,0)</f>
        <v>0.15096863382854087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3000517</v>
      </c>
      <c r="C9" s="20" t="s">
        <v>2334</v>
      </c>
      <c r="D9" s="60">
        <v>173</v>
      </c>
      <c r="E9" s="20" t="s">
        <v>1706</v>
      </c>
      <c r="F9" s="21">
        <v>1.5806300000000002</v>
      </c>
      <c r="G9" s="22">
        <v>1.012769</v>
      </c>
      <c r="H9" s="22">
        <f t="shared" si="0"/>
        <v>8.9312759824679233E-2</v>
      </c>
      <c r="I9" s="22">
        <v>7.4720509903272614E-2</v>
      </c>
      <c r="J9" s="22">
        <v>1.4592249921406619E-2</v>
      </c>
      <c r="K9" s="23">
        <f t="shared" si="1"/>
        <v>7.3778433091131954E-2</v>
      </c>
      <c r="L9" s="24">
        <f t="shared" si="2"/>
        <v>8.81867038038084E-2</v>
      </c>
      <c r="M9" s="61"/>
      <c r="N9" s="22"/>
      <c r="O9" s="24" t="str">
        <f t="shared" ref="O9:O10" si="3">IFERROR(N9/M9,".")</f>
        <v>.</v>
      </c>
    </row>
    <row r="10" spans="1:15" ht="51" x14ac:dyDescent="0.25">
      <c r="A10" s="18"/>
      <c r="B10" s="20">
        <v>3000518</v>
      </c>
      <c r="C10" s="20" t="s">
        <v>2335</v>
      </c>
      <c r="D10" s="60">
        <v>86</v>
      </c>
      <c r="E10" s="20" t="s">
        <v>469</v>
      </c>
      <c r="F10" s="21">
        <v>1.70566</v>
      </c>
      <c r="G10" s="22">
        <v>1.7506599999999999</v>
      </c>
      <c r="H10" s="22">
        <f t="shared" si="0"/>
        <v>5.9328908275347203E-2</v>
      </c>
      <c r="I10" s="22">
        <v>5.9328908275347203E-2</v>
      </c>
      <c r="J10" s="22">
        <v>0</v>
      </c>
      <c r="K10" s="23">
        <f t="shared" si="1"/>
        <v>3.3889452135393058E-2</v>
      </c>
      <c r="L10" s="24">
        <f t="shared" si="2"/>
        <v>3.3889452135393058E-2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1.3223610000000008</v>
      </c>
      <c r="H11" s="43">
        <f t="shared" ca="1" si="4"/>
        <v>0.27143209055066109</v>
      </c>
      <c r="I11" s="43">
        <f t="shared" ca="1" si="4"/>
        <v>0.17192422226071358</v>
      </c>
      <c r="J11" s="43">
        <f t="shared" ca="1" si="4"/>
        <v>9.950786828994751E-2</v>
      </c>
      <c r="K11" s="44">
        <f t="shared" ca="1" si="1"/>
        <v>0.13001307680785615</v>
      </c>
      <c r="L11" s="45">
        <f t="shared" ca="1" si="2"/>
        <v>0.20526323035136465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2342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</row>
    <row r="16" spans="1:15" ht="15.75" thickBot="1" x14ac:dyDescent="0.3">
      <c r="A16" s="101"/>
      <c r="B16" s="102"/>
      <c r="C16" s="102"/>
      <c r="D16" s="102"/>
      <c r="E16" s="102"/>
      <c r="F16" s="104"/>
    </row>
    <row r="17" spans="1:6" x14ac:dyDescent="0.25">
      <c r="A17" s="18"/>
      <c r="B17" s="20">
        <v>3000001</v>
      </c>
      <c r="C17" s="97" t="s">
        <v>275</v>
      </c>
      <c r="D17" s="97"/>
      <c r="E17" s="98"/>
      <c r="F17" s="24">
        <v>0.15096863382854087</v>
      </c>
    </row>
    <row r="18" spans="1:6" ht="25.5" customHeight="1" x14ac:dyDescent="0.25">
      <c r="A18" s="18"/>
      <c r="B18" s="20">
        <v>3000517</v>
      </c>
      <c r="C18" s="116" t="s">
        <v>2334</v>
      </c>
      <c r="D18" s="116"/>
      <c r="E18" s="117"/>
      <c r="F18" s="24">
        <v>8.81867038038084E-2</v>
      </c>
    </row>
    <row r="19" spans="1:6" ht="51.75" customHeight="1" thickBot="1" x14ac:dyDescent="0.3">
      <c r="A19" s="25"/>
      <c r="B19" s="27">
        <v>3000518</v>
      </c>
      <c r="C19" s="99" t="s">
        <v>2335</v>
      </c>
      <c r="D19" s="99"/>
      <c r="E19" s="100"/>
      <c r="F19" s="31">
        <v>3.3889452135393058E-2</v>
      </c>
    </row>
  </sheetData>
  <mergeCells count="19">
    <mergeCell ref="C17:E17"/>
    <mergeCell ref="C18:E18"/>
    <mergeCell ref="C19:E19"/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13" workbookViewId="0">
      <selection activeCell="L6" sqref="L6:P1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17</v>
      </c>
      <c r="B1" s="47" t="s">
        <v>232</v>
      </c>
      <c r="C1" s="47" t="s">
        <v>14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519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63.75" x14ac:dyDescent="0.25">
      <c r="A6" s="18"/>
      <c r="B6" s="20">
        <v>5000091</v>
      </c>
      <c r="C6" s="20" t="s">
        <v>512</v>
      </c>
      <c r="D6" s="20">
        <v>3043981</v>
      </c>
      <c r="E6" s="20" t="s">
        <v>502</v>
      </c>
      <c r="F6" s="20">
        <v>255</v>
      </c>
      <c r="G6" s="20" t="s">
        <v>472</v>
      </c>
      <c r="H6" s="20">
        <v>11</v>
      </c>
      <c r="I6" s="20" t="s">
        <v>109</v>
      </c>
      <c r="J6" s="20">
        <v>11</v>
      </c>
      <c r="K6" s="20" t="s">
        <v>341</v>
      </c>
      <c r="L6" s="66">
        <v>0</v>
      </c>
      <c r="M6" s="67">
        <v>0.132191</v>
      </c>
      <c r="N6" s="68">
        <v>0.13219049759209156</v>
      </c>
      <c r="O6" s="67">
        <v>180000</v>
      </c>
      <c r="P6" s="68">
        <v>180000</v>
      </c>
    </row>
    <row r="7" spans="1:16" ht="89.25" x14ac:dyDescent="0.25">
      <c r="A7" s="18"/>
      <c r="B7" s="20">
        <v>5000091</v>
      </c>
      <c r="C7" s="20" t="s">
        <v>512</v>
      </c>
      <c r="D7" s="20">
        <v>3043981</v>
      </c>
      <c r="E7" s="20" t="s">
        <v>502</v>
      </c>
      <c r="F7" s="20">
        <v>255</v>
      </c>
      <c r="G7" s="20" t="s">
        <v>472</v>
      </c>
      <c r="H7" s="20">
        <v>11</v>
      </c>
      <c r="I7" s="20" t="s">
        <v>109</v>
      </c>
      <c r="J7" s="20">
        <v>124</v>
      </c>
      <c r="K7" s="20" t="s">
        <v>342</v>
      </c>
      <c r="L7" s="66">
        <v>8.0470860000000002</v>
      </c>
      <c r="M7" s="67">
        <v>0.14713999999999999</v>
      </c>
      <c r="N7" s="68">
        <v>0.12799513852223754</v>
      </c>
      <c r="O7" s="67">
        <v>6159983</v>
      </c>
      <c r="P7" s="68">
        <v>61597.699996948242</v>
      </c>
    </row>
    <row r="8" spans="1:16" ht="63.75" x14ac:dyDescent="0.25">
      <c r="A8" s="18"/>
      <c r="B8" s="20">
        <v>5000091</v>
      </c>
      <c r="C8" s="20" t="s">
        <v>512</v>
      </c>
      <c r="D8" s="20">
        <v>3043981</v>
      </c>
      <c r="E8" s="20" t="s">
        <v>502</v>
      </c>
      <c r="F8" s="20">
        <v>255</v>
      </c>
      <c r="G8" s="20" t="s">
        <v>472</v>
      </c>
      <c r="H8" s="20">
        <v>137</v>
      </c>
      <c r="I8" s="20" t="s">
        <v>144</v>
      </c>
      <c r="J8" s="20">
        <v>137</v>
      </c>
      <c r="K8" s="20" t="s">
        <v>345</v>
      </c>
      <c r="L8" s="66">
        <v>5.8378670000000001</v>
      </c>
      <c r="M8" s="67">
        <v>6.238186999999999</v>
      </c>
      <c r="N8" s="68">
        <v>6.064531187768722</v>
      </c>
      <c r="O8" s="67">
        <v>98408840</v>
      </c>
      <c r="P8" s="68">
        <v>58067437</v>
      </c>
    </row>
    <row r="9" spans="1:16" ht="63.75" x14ac:dyDescent="0.25">
      <c r="A9" s="18"/>
      <c r="B9" s="20">
        <v>5000091</v>
      </c>
      <c r="C9" s="20" t="s">
        <v>512</v>
      </c>
      <c r="D9" s="20">
        <v>3043981</v>
      </c>
      <c r="E9" s="20" t="s">
        <v>502</v>
      </c>
      <c r="F9" s="20">
        <v>255</v>
      </c>
      <c r="G9" s="20" t="s">
        <v>472</v>
      </c>
      <c r="H9" s="20">
        <v>440</v>
      </c>
      <c r="I9" s="20" t="s">
        <v>205</v>
      </c>
      <c r="J9" s="20">
        <v>440</v>
      </c>
      <c r="K9" s="20" t="s">
        <v>346</v>
      </c>
      <c r="L9" s="66">
        <v>1.3073079999999997</v>
      </c>
      <c r="M9" s="67">
        <v>1.310038</v>
      </c>
      <c r="N9" s="68">
        <v>1.2941626404681301</v>
      </c>
      <c r="O9" s="67">
        <v>987957</v>
      </c>
      <c r="P9" s="68">
        <v>973329</v>
      </c>
    </row>
    <row r="10" spans="1:16" ht="63.75" x14ac:dyDescent="0.25">
      <c r="A10" s="18"/>
      <c r="B10" s="20">
        <v>5000091</v>
      </c>
      <c r="C10" s="20" t="s">
        <v>512</v>
      </c>
      <c r="D10" s="20">
        <v>3043981</v>
      </c>
      <c r="E10" s="20" t="s">
        <v>502</v>
      </c>
      <c r="F10" s="20">
        <v>255</v>
      </c>
      <c r="G10" s="20" t="s">
        <v>472</v>
      </c>
      <c r="H10" s="20">
        <v>441</v>
      </c>
      <c r="I10" s="20" t="s">
        <v>206</v>
      </c>
      <c r="J10" s="20">
        <v>441</v>
      </c>
      <c r="K10" s="20" t="s">
        <v>347</v>
      </c>
      <c r="L10" s="66">
        <v>0.65482799999999952</v>
      </c>
      <c r="M10" s="67">
        <v>0.612981</v>
      </c>
      <c r="N10" s="68">
        <v>0.59994287307927152</v>
      </c>
      <c r="O10" s="67">
        <v>5534389</v>
      </c>
      <c r="P10" s="68">
        <v>4374016</v>
      </c>
    </row>
    <row r="11" spans="1:16" ht="63.75" x14ac:dyDescent="0.25">
      <c r="A11" s="18"/>
      <c r="B11" s="20">
        <v>5000091</v>
      </c>
      <c r="C11" s="20" t="s">
        <v>512</v>
      </c>
      <c r="D11" s="20">
        <v>3043981</v>
      </c>
      <c r="E11" s="20" t="s">
        <v>502</v>
      </c>
      <c r="F11" s="20">
        <v>255</v>
      </c>
      <c r="G11" s="20" t="s">
        <v>472</v>
      </c>
      <c r="H11" s="20">
        <v>442</v>
      </c>
      <c r="I11" s="20" t="s">
        <v>207</v>
      </c>
      <c r="J11" s="20">
        <v>442</v>
      </c>
      <c r="K11" s="20" t="s">
        <v>348</v>
      </c>
      <c r="L11" s="66">
        <v>8.5394000000000025E-2</v>
      </c>
      <c r="M11" s="67">
        <v>8.0377999999999977E-2</v>
      </c>
      <c r="N11" s="68">
        <v>7.8056929422018584E-2</v>
      </c>
      <c r="O11" s="67">
        <v>40533</v>
      </c>
      <c r="P11" s="68">
        <v>17443</v>
      </c>
    </row>
    <row r="12" spans="1:16" ht="63.75" x14ac:dyDescent="0.25">
      <c r="A12" s="18"/>
      <c r="B12" s="20">
        <v>5000091</v>
      </c>
      <c r="C12" s="20" t="s">
        <v>512</v>
      </c>
      <c r="D12" s="20">
        <v>3043981</v>
      </c>
      <c r="E12" s="20" t="s">
        <v>502</v>
      </c>
      <c r="F12" s="20">
        <v>255</v>
      </c>
      <c r="G12" s="20" t="s">
        <v>472</v>
      </c>
      <c r="H12" s="20">
        <v>443</v>
      </c>
      <c r="I12" s="20" t="s">
        <v>208</v>
      </c>
      <c r="J12" s="20">
        <v>443</v>
      </c>
      <c r="K12" s="20" t="s">
        <v>349</v>
      </c>
      <c r="L12" s="66">
        <v>1.1492070000000001</v>
      </c>
      <c r="M12" s="67">
        <v>1.3113389999999996</v>
      </c>
      <c r="N12" s="68">
        <v>1.3095693003269844</v>
      </c>
      <c r="O12" s="67">
        <v>429486</v>
      </c>
      <c r="P12" s="68">
        <v>386314</v>
      </c>
    </row>
    <row r="13" spans="1:16" ht="63.75" x14ac:dyDescent="0.25">
      <c r="A13" s="18"/>
      <c r="B13" s="20">
        <v>5000091</v>
      </c>
      <c r="C13" s="20" t="s">
        <v>512</v>
      </c>
      <c r="D13" s="20">
        <v>3043981</v>
      </c>
      <c r="E13" s="20" t="s">
        <v>502</v>
      </c>
      <c r="F13" s="20">
        <v>255</v>
      </c>
      <c r="G13" s="20" t="s">
        <v>472</v>
      </c>
      <c r="H13" s="20">
        <v>444</v>
      </c>
      <c r="I13" s="20" t="s">
        <v>209</v>
      </c>
      <c r="J13" s="20">
        <v>444</v>
      </c>
      <c r="K13" s="20" t="s">
        <v>350</v>
      </c>
      <c r="L13" s="66">
        <v>0.74824099999999993</v>
      </c>
      <c r="M13" s="67">
        <v>0.75714799999999993</v>
      </c>
      <c r="N13" s="68">
        <v>0.75243916953331791</v>
      </c>
      <c r="O13" s="67">
        <v>112225</v>
      </c>
      <c r="P13" s="68">
        <v>608786</v>
      </c>
    </row>
    <row r="14" spans="1:16" ht="63.75" x14ac:dyDescent="0.25">
      <c r="A14" s="18"/>
      <c r="B14" s="20">
        <v>5000091</v>
      </c>
      <c r="C14" s="20" t="s">
        <v>512</v>
      </c>
      <c r="D14" s="20">
        <v>3043981</v>
      </c>
      <c r="E14" s="20" t="s">
        <v>502</v>
      </c>
      <c r="F14" s="20">
        <v>255</v>
      </c>
      <c r="G14" s="20" t="s">
        <v>472</v>
      </c>
      <c r="H14" s="20">
        <v>445</v>
      </c>
      <c r="I14" s="20" t="s">
        <v>210</v>
      </c>
      <c r="J14" s="20">
        <v>445</v>
      </c>
      <c r="K14" s="20" t="s">
        <v>351</v>
      </c>
      <c r="L14" s="66">
        <v>2.0338190000000003</v>
      </c>
      <c r="M14" s="67">
        <v>2.5022179999999974</v>
      </c>
      <c r="N14" s="68">
        <v>2.4938460083212703</v>
      </c>
      <c r="O14" s="67">
        <v>1887405</v>
      </c>
      <c r="P14" s="68">
        <v>1586115</v>
      </c>
    </row>
    <row r="15" spans="1:16" ht="63.75" x14ac:dyDescent="0.25">
      <c r="A15" s="18"/>
      <c r="B15" s="20">
        <v>5000091</v>
      </c>
      <c r="C15" s="20" t="s">
        <v>512</v>
      </c>
      <c r="D15" s="20">
        <v>3043981</v>
      </c>
      <c r="E15" s="20" t="s">
        <v>502</v>
      </c>
      <c r="F15" s="20">
        <v>255</v>
      </c>
      <c r="G15" s="20" t="s">
        <v>472</v>
      </c>
      <c r="H15" s="20">
        <v>446</v>
      </c>
      <c r="I15" s="20" t="s">
        <v>211</v>
      </c>
      <c r="J15" s="20">
        <v>446</v>
      </c>
      <c r="K15" s="20" t="s">
        <v>352</v>
      </c>
      <c r="L15" s="66">
        <v>1.0115989999999999</v>
      </c>
      <c r="M15" s="67">
        <v>1.1258210000000006</v>
      </c>
      <c r="N15" s="68">
        <v>1.1189705671700949</v>
      </c>
      <c r="O15" s="67">
        <v>1005454</v>
      </c>
      <c r="P15" s="68">
        <v>558996</v>
      </c>
    </row>
    <row r="16" spans="1:16" ht="63.75" x14ac:dyDescent="0.25">
      <c r="A16" s="18"/>
      <c r="B16" s="20">
        <v>5000091</v>
      </c>
      <c r="C16" s="20" t="s">
        <v>512</v>
      </c>
      <c r="D16" s="20">
        <v>3043981</v>
      </c>
      <c r="E16" s="20" t="s">
        <v>502</v>
      </c>
      <c r="F16" s="20">
        <v>255</v>
      </c>
      <c r="G16" s="20" t="s">
        <v>472</v>
      </c>
      <c r="H16" s="20">
        <v>447</v>
      </c>
      <c r="I16" s="20" t="s">
        <v>212</v>
      </c>
      <c r="J16" s="20">
        <v>447</v>
      </c>
      <c r="K16" s="20" t="s">
        <v>353</v>
      </c>
      <c r="L16" s="66">
        <v>4.9687000000000009E-2</v>
      </c>
      <c r="M16" s="67">
        <v>4.9511999999999994E-2</v>
      </c>
      <c r="N16" s="68">
        <v>4.9255779740633443E-2</v>
      </c>
      <c r="O16" s="67">
        <v>5780</v>
      </c>
      <c r="P16" s="68">
        <v>4684</v>
      </c>
    </row>
    <row r="17" spans="1:16" ht="63.75" x14ac:dyDescent="0.25">
      <c r="A17" s="18"/>
      <c r="B17" s="20">
        <v>5000091</v>
      </c>
      <c r="C17" s="20" t="s">
        <v>512</v>
      </c>
      <c r="D17" s="20">
        <v>3043981</v>
      </c>
      <c r="E17" s="20" t="s">
        <v>502</v>
      </c>
      <c r="F17" s="20">
        <v>255</v>
      </c>
      <c r="G17" s="20" t="s">
        <v>472</v>
      </c>
      <c r="H17" s="20">
        <v>448</v>
      </c>
      <c r="I17" s="20" t="s">
        <v>213</v>
      </c>
      <c r="J17" s="20">
        <v>448</v>
      </c>
      <c r="K17" s="20" t="s">
        <v>354</v>
      </c>
      <c r="L17" s="66">
        <v>1.3228900000000001</v>
      </c>
      <c r="M17" s="67">
        <v>2.2519939999999998</v>
      </c>
      <c r="N17" s="68">
        <v>2.0452147038158728</v>
      </c>
      <c r="O17" s="67">
        <v>2247659</v>
      </c>
      <c r="P17" s="68">
        <v>1708169</v>
      </c>
    </row>
    <row r="18" spans="1:16" ht="63.75" x14ac:dyDescent="0.25">
      <c r="A18" s="18"/>
      <c r="B18" s="20">
        <v>5000091</v>
      </c>
      <c r="C18" s="20" t="s">
        <v>512</v>
      </c>
      <c r="D18" s="20">
        <v>3043981</v>
      </c>
      <c r="E18" s="20" t="s">
        <v>502</v>
      </c>
      <c r="F18" s="20">
        <v>255</v>
      </c>
      <c r="G18" s="20" t="s">
        <v>472</v>
      </c>
      <c r="H18" s="20">
        <v>449</v>
      </c>
      <c r="I18" s="20" t="s">
        <v>214</v>
      </c>
      <c r="J18" s="20">
        <v>449</v>
      </c>
      <c r="K18" s="20" t="s">
        <v>355</v>
      </c>
      <c r="L18" s="66">
        <v>0.49130399999999996</v>
      </c>
      <c r="M18" s="67">
        <v>0.56225900000000006</v>
      </c>
      <c r="N18" s="68">
        <v>0.56224504639249062</v>
      </c>
      <c r="O18" s="67">
        <v>202088</v>
      </c>
      <c r="P18" s="68">
        <v>188192</v>
      </c>
    </row>
    <row r="19" spans="1:16" ht="63.75" x14ac:dyDescent="0.25">
      <c r="A19" s="18"/>
      <c r="B19" s="20">
        <v>5000091</v>
      </c>
      <c r="C19" s="20" t="s">
        <v>512</v>
      </c>
      <c r="D19" s="20">
        <v>3043981</v>
      </c>
      <c r="E19" s="20" t="s">
        <v>502</v>
      </c>
      <c r="F19" s="20">
        <v>255</v>
      </c>
      <c r="G19" s="20" t="s">
        <v>472</v>
      </c>
      <c r="H19" s="20">
        <v>450</v>
      </c>
      <c r="I19" s="20" t="s">
        <v>215</v>
      </c>
      <c r="J19" s="20">
        <v>450</v>
      </c>
      <c r="K19" s="20" t="s">
        <v>356</v>
      </c>
      <c r="L19" s="66">
        <v>2.0220029999999993</v>
      </c>
      <c r="M19" s="67">
        <v>2.0129420000000007</v>
      </c>
      <c r="N19" s="68">
        <v>2.0092238078723312</v>
      </c>
      <c r="O19" s="67">
        <v>3752276</v>
      </c>
      <c r="P19" s="68">
        <v>4017137</v>
      </c>
    </row>
    <row r="20" spans="1:16" ht="63.75" x14ac:dyDescent="0.25">
      <c r="A20" s="18"/>
      <c r="B20" s="20">
        <v>5000091</v>
      </c>
      <c r="C20" s="20" t="s">
        <v>512</v>
      </c>
      <c r="D20" s="20">
        <v>3043981</v>
      </c>
      <c r="E20" s="20" t="s">
        <v>502</v>
      </c>
      <c r="F20" s="20">
        <v>255</v>
      </c>
      <c r="G20" s="20" t="s">
        <v>472</v>
      </c>
      <c r="H20" s="20">
        <v>451</v>
      </c>
      <c r="I20" s="20" t="s">
        <v>216</v>
      </c>
      <c r="J20" s="20">
        <v>451</v>
      </c>
      <c r="K20" s="20" t="s">
        <v>357</v>
      </c>
      <c r="L20" s="66">
        <v>0.39295000000000013</v>
      </c>
      <c r="M20" s="67">
        <v>2.0142399999999991</v>
      </c>
      <c r="N20" s="68">
        <v>1.9776281546801329</v>
      </c>
      <c r="O20" s="67">
        <v>2954717</v>
      </c>
      <c r="P20" s="68">
        <v>2863254</v>
      </c>
    </row>
    <row r="21" spans="1:16" ht="63.75" x14ac:dyDescent="0.25">
      <c r="A21" s="18"/>
      <c r="B21" s="20">
        <v>5000091</v>
      </c>
      <c r="C21" s="20" t="s">
        <v>512</v>
      </c>
      <c r="D21" s="20">
        <v>3043981</v>
      </c>
      <c r="E21" s="20" t="s">
        <v>502</v>
      </c>
      <c r="F21" s="20">
        <v>255</v>
      </c>
      <c r="G21" s="20" t="s">
        <v>472</v>
      </c>
      <c r="H21" s="20">
        <v>452</v>
      </c>
      <c r="I21" s="20" t="s">
        <v>217</v>
      </c>
      <c r="J21" s="20">
        <v>452</v>
      </c>
      <c r="K21" s="20" t="s">
        <v>358</v>
      </c>
      <c r="L21" s="66">
        <v>1.0513140000000001</v>
      </c>
      <c r="M21" s="67">
        <v>1.072414</v>
      </c>
      <c r="N21" s="68">
        <v>1.0581616094277706</v>
      </c>
      <c r="O21" s="67">
        <v>3713600</v>
      </c>
      <c r="P21" s="68">
        <v>3709772</v>
      </c>
    </row>
    <row r="22" spans="1:16" ht="63.75" x14ac:dyDescent="0.25">
      <c r="A22" s="18"/>
      <c r="B22" s="20">
        <v>5000091</v>
      </c>
      <c r="C22" s="20" t="s">
        <v>512</v>
      </c>
      <c r="D22" s="20">
        <v>3043981</v>
      </c>
      <c r="E22" s="20" t="s">
        <v>502</v>
      </c>
      <c r="F22" s="20">
        <v>255</v>
      </c>
      <c r="G22" s="20" t="s">
        <v>472</v>
      </c>
      <c r="H22" s="20">
        <v>453</v>
      </c>
      <c r="I22" s="20" t="s">
        <v>218</v>
      </c>
      <c r="J22" s="20">
        <v>453</v>
      </c>
      <c r="K22" s="20" t="s">
        <v>359</v>
      </c>
      <c r="L22" s="66">
        <v>8.0782699999999981</v>
      </c>
      <c r="M22" s="67">
        <v>10.622473999999997</v>
      </c>
      <c r="N22" s="68">
        <v>10.618563103518682</v>
      </c>
      <c r="O22" s="67">
        <v>9158011</v>
      </c>
      <c r="P22" s="68">
        <v>8971660</v>
      </c>
    </row>
    <row r="23" spans="1:16" ht="63.75" x14ac:dyDescent="0.25">
      <c r="A23" s="18"/>
      <c r="B23" s="20">
        <v>5000091</v>
      </c>
      <c r="C23" s="20" t="s">
        <v>512</v>
      </c>
      <c r="D23" s="20">
        <v>3043981</v>
      </c>
      <c r="E23" s="20" t="s">
        <v>502</v>
      </c>
      <c r="F23" s="20">
        <v>255</v>
      </c>
      <c r="G23" s="20" t="s">
        <v>472</v>
      </c>
      <c r="H23" s="20">
        <v>454</v>
      </c>
      <c r="I23" s="20" t="s">
        <v>219</v>
      </c>
      <c r="J23" s="20">
        <v>454</v>
      </c>
      <c r="K23" s="20" t="s">
        <v>360</v>
      </c>
      <c r="L23" s="66">
        <v>2.5215739999999998</v>
      </c>
      <c r="M23" s="67">
        <v>2.1058689999999998</v>
      </c>
      <c r="N23" s="68">
        <v>1.9731589579314459</v>
      </c>
      <c r="O23" s="67">
        <v>5121952</v>
      </c>
      <c r="P23" s="68">
        <v>4213088</v>
      </c>
    </row>
    <row r="24" spans="1:16" ht="63.75" x14ac:dyDescent="0.25">
      <c r="A24" s="18"/>
      <c r="B24" s="20">
        <v>5000091</v>
      </c>
      <c r="C24" s="20" t="s">
        <v>512</v>
      </c>
      <c r="D24" s="20">
        <v>3043981</v>
      </c>
      <c r="E24" s="20" t="s">
        <v>502</v>
      </c>
      <c r="F24" s="20">
        <v>255</v>
      </c>
      <c r="G24" s="20" t="s">
        <v>472</v>
      </c>
      <c r="H24" s="20">
        <v>455</v>
      </c>
      <c r="I24" s="20" t="s">
        <v>220</v>
      </c>
      <c r="J24" s="20">
        <v>455</v>
      </c>
      <c r="K24" s="20" t="s">
        <v>361</v>
      </c>
      <c r="L24" s="66">
        <v>0.12669800000000001</v>
      </c>
      <c r="M24" s="67">
        <v>0.12669900000000001</v>
      </c>
      <c r="N24" s="68">
        <v>0.12266225441999268</v>
      </c>
      <c r="O24" s="67">
        <v>136720</v>
      </c>
      <c r="P24" s="68">
        <v>136720</v>
      </c>
    </row>
    <row r="25" spans="1:16" ht="63.75" x14ac:dyDescent="0.25">
      <c r="A25" s="18"/>
      <c r="B25" s="20">
        <v>5000091</v>
      </c>
      <c r="C25" s="20" t="s">
        <v>512</v>
      </c>
      <c r="D25" s="20">
        <v>3043981</v>
      </c>
      <c r="E25" s="20" t="s">
        <v>502</v>
      </c>
      <c r="F25" s="20">
        <v>255</v>
      </c>
      <c r="G25" s="20" t="s">
        <v>472</v>
      </c>
      <c r="H25" s="20">
        <v>456</v>
      </c>
      <c r="I25" s="20" t="s">
        <v>221</v>
      </c>
      <c r="J25" s="20">
        <v>456</v>
      </c>
      <c r="K25" s="20" t="s">
        <v>362</v>
      </c>
      <c r="L25" s="66">
        <v>0.60405799999999998</v>
      </c>
      <c r="M25" s="67">
        <v>0.6109389999999999</v>
      </c>
      <c r="N25" s="68">
        <v>0.5993808356433874</v>
      </c>
      <c r="O25" s="67">
        <v>371945</v>
      </c>
      <c r="P25" s="68">
        <v>315420</v>
      </c>
    </row>
    <row r="26" spans="1:16" ht="63.75" x14ac:dyDescent="0.25">
      <c r="A26" s="18"/>
      <c r="B26" s="20">
        <v>5000091</v>
      </c>
      <c r="C26" s="20" t="s">
        <v>512</v>
      </c>
      <c r="D26" s="20">
        <v>3043981</v>
      </c>
      <c r="E26" s="20" t="s">
        <v>502</v>
      </c>
      <c r="F26" s="20">
        <v>255</v>
      </c>
      <c r="G26" s="20" t="s">
        <v>472</v>
      </c>
      <c r="H26" s="20">
        <v>457</v>
      </c>
      <c r="I26" s="20" t="s">
        <v>222</v>
      </c>
      <c r="J26" s="20">
        <v>457</v>
      </c>
      <c r="K26" s="20" t="s">
        <v>363</v>
      </c>
      <c r="L26" s="66">
        <v>3.3004729999999998</v>
      </c>
      <c r="M26" s="67">
        <v>8.3382419999999993</v>
      </c>
      <c r="N26" s="68">
        <v>8.2559123155697307</v>
      </c>
      <c r="O26" s="67">
        <v>40043625</v>
      </c>
      <c r="P26" s="68">
        <v>17147120</v>
      </c>
    </row>
    <row r="27" spans="1:16" ht="63.75" x14ac:dyDescent="0.25">
      <c r="A27" s="18"/>
      <c r="B27" s="20">
        <v>5000091</v>
      </c>
      <c r="C27" s="20" t="s">
        <v>512</v>
      </c>
      <c r="D27" s="20">
        <v>3043981</v>
      </c>
      <c r="E27" s="20" t="s">
        <v>502</v>
      </c>
      <c r="F27" s="20">
        <v>255</v>
      </c>
      <c r="G27" s="20" t="s">
        <v>472</v>
      </c>
      <c r="H27" s="20">
        <v>458</v>
      </c>
      <c r="I27" s="20" t="s">
        <v>223</v>
      </c>
      <c r="J27" s="20">
        <v>458</v>
      </c>
      <c r="K27" s="20" t="s">
        <v>364</v>
      </c>
      <c r="L27" s="66">
        <v>0.38859100000000002</v>
      </c>
      <c r="M27" s="67">
        <v>0.42871800000000015</v>
      </c>
      <c r="N27" s="68">
        <v>0.41887912915990455</v>
      </c>
      <c r="O27" s="67">
        <v>50964</v>
      </c>
      <c r="P27" s="68">
        <v>45420</v>
      </c>
    </row>
    <row r="28" spans="1:16" ht="63.75" x14ac:dyDescent="0.25">
      <c r="A28" s="18"/>
      <c r="B28" s="20">
        <v>5000091</v>
      </c>
      <c r="C28" s="20" t="s">
        <v>512</v>
      </c>
      <c r="D28" s="20">
        <v>3043981</v>
      </c>
      <c r="E28" s="20" t="s">
        <v>502</v>
      </c>
      <c r="F28" s="20">
        <v>255</v>
      </c>
      <c r="G28" s="20" t="s">
        <v>472</v>
      </c>
      <c r="H28" s="20">
        <v>459</v>
      </c>
      <c r="I28" s="20" t="s">
        <v>224</v>
      </c>
      <c r="J28" s="20">
        <v>459</v>
      </c>
      <c r="K28" s="20" t="s">
        <v>365</v>
      </c>
      <c r="L28" s="66">
        <v>2.7847710000000001</v>
      </c>
      <c r="M28" s="67">
        <v>2.8303989999999999</v>
      </c>
      <c r="N28" s="68">
        <v>2.7702056385205651</v>
      </c>
      <c r="O28" s="67">
        <v>4120595</v>
      </c>
      <c r="P28" s="68">
        <v>3517273</v>
      </c>
    </row>
    <row r="29" spans="1:16" ht="63.75" x14ac:dyDescent="0.25">
      <c r="A29" s="18"/>
      <c r="B29" s="20">
        <v>5000091</v>
      </c>
      <c r="C29" s="20" t="s">
        <v>512</v>
      </c>
      <c r="D29" s="20">
        <v>3043981</v>
      </c>
      <c r="E29" s="20" t="s">
        <v>502</v>
      </c>
      <c r="F29" s="20">
        <v>255</v>
      </c>
      <c r="G29" s="20" t="s">
        <v>472</v>
      </c>
      <c r="H29" s="20">
        <v>460</v>
      </c>
      <c r="I29" s="20" t="s">
        <v>225</v>
      </c>
      <c r="J29" s="20">
        <v>460</v>
      </c>
      <c r="K29" s="20" t="s">
        <v>366</v>
      </c>
      <c r="L29" s="66">
        <v>9.1520000000000004E-3</v>
      </c>
      <c r="M29" s="67">
        <v>9.11E-3</v>
      </c>
      <c r="N29" s="68">
        <v>9.1083900770172477E-3</v>
      </c>
      <c r="O29" s="67">
        <v>1452</v>
      </c>
      <c r="P29" s="68">
        <v>1452</v>
      </c>
    </row>
    <row r="30" spans="1:16" ht="63.75" x14ac:dyDescent="0.25">
      <c r="A30" s="18"/>
      <c r="B30" s="20">
        <v>5000091</v>
      </c>
      <c r="C30" s="20" t="s">
        <v>512</v>
      </c>
      <c r="D30" s="20">
        <v>3043981</v>
      </c>
      <c r="E30" s="20" t="s">
        <v>502</v>
      </c>
      <c r="F30" s="20">
        <v>255</v>
      </c>
      <c r="G30" s="20" t="s">
        <v>472</v>
      </c>
      <c r="H30" s="20">
        <v>461</v>
      </c>
      <c r="I30" s="20" t="s">
        <v>226</v>
      </c>
      <c r="J30" s="20">
        <v>461</v>
      </c>
      <c r="K30" s="20" t="s">
        <v>367</v>
      </c>
      <c r="L30" s="66">
        <v>2.351912</v>
      </c>
      <c r="M30" s="67">
        <v>4.6813190000000002</v>
      </c>
      <c r="N30" s="68">
        <v>4.6798864587326534</v>
      </c>
      <c r="O30" s="67">
        <v>3000000</v>
      </c>
      <c r="P30" s="68">
        <v>13763900</v>
      </c>
    </row>
    <row r="31" spans="1:16" ht="63.75" x14ac:dyDescent="0.25">
      <c r="A31" s="18"/>
      <c r="B31" s="20">
        <v>5000091</v>
      </c>
      <c r="C31" s="20" t="s">
        <v>512</v>
      </c>
      <c r="D31" s="20">
        <v>3043981</v>
      </c>
      <c r="E31" s="20" t="s">
        <v>502</v>
      </c>
      <c r="F31" s="20">
        <v>255</v>
      </c>
      <c r="G31" s="20" t="s">
        <v>472</v>
      </c>
      <c r="H31" s="20">
        <v>462</v>
      </c>
      <c r="I31" s="20" t="s">
        <v>227</v>
      </c>
      <c r="J31" s="20">
        <v>462</v>
      </c>
      <c r="K31" s="20" t="s">
        <v>368</v>
      </c>
      <c r="L31" s="66">
        <v>3.5336579999999995</v>
      </c>
      <c r="M31" s="67">
        <v>3.4826900000000003</v>
      </c>
      <c r="N31" s="68">
        <v>3.4472102745639859</v>
      </c>
      <c r="O31" s="67">
        <v>3306088</v>
      </c>
      <c r="P31" s="68">
        <v>2938923</v>
      </c>
    </row>
    <row r="32" spans="1:16" ht="63.75" x14ac:dyDescent="0.25">
      <c r="A32" s="18"/>
      <c r="B32" s="20">
        <v>5000091</v>
      </c>
      <c r="C32" s="20" t="s">
        <v>512</v>
      </c>
      <c r="D32" s="20">
        <v>3043981</v>
      </c>
      <c r="E32" s="20" t="s">
        <v>502</v>
      </c>
      <c r="F32" s="20">
        <v>255</v>
      </c>
      <c r="G32" s="20" t="s">
        <v>472</v>
      </c>
      <c r="H32" s="20">
        <v>463</v>
      </c>
      <c r="I32" s="20" t="s">
        <v>228</v>
      </c>
      <c r="J32" s="20">
        <v>463</v>
      </c>
      <c r="K32" s="20" t="s">
        <v>369</v>
      </c>
      <c r="L32" s="66">
        <v>0.90527999999999975</v>
      </c>
      <c r="M32" s="67">
        <v>0.89722900000000005</v>
      </c>
      <c r="N32" s="68">
        <v>0.89417853105805989</v>
      </c>
      <c r="O32" s="67">
        <v>563545</v>
      </c>
      <c r="P32" s="68">
        <v>561371</v>
      </c>
    </row>
    <row r="33" spans="1:16" ht="63.75" x14ac:dyDescent="0.25">
      <c r="A33" s="18"/>
      <c r="B33" s="20">
        <v>5000091</v>
      </c>
      <c r="C33" s="20" t="s">
        <v>512</v>
      </c>
      <c r="D33" s="20">
        <v>3043981</v>
      </c>
      <c r="E33" s="20" t="s">
        <v>502</v>
      </c>
      <c r="F33" s="20">
        <v>255</v>
      </c>
      <c r="G33" s="20" t="s">
        <v>472</v>
      </c>
      <c r="H33" s="20">
        <v>464</v>
      </c>
      <c r="I33" s="20" t="s">
        <v>229</v>
      </c>
      <c r="J33" s="20">
        <v>464</v>
      </c>
      <c r="K33" s="20" t="s">
        <v>370</v>
      </c>
      <c r="L33" s="66">
        <v>0.31214800000000004</v>
      </c>
      <c r="M33" s="67">
        <v>0.29170400000000013</v>
      </c>
      <c r="N33" s="68">
        <v>0.27657558061764576</v>
      </c>
      <c r="O33" s="67">
        <v>7522977</v>
      </c>
      <c r="P33" s="68">
        <v>1208285</v>
      </c>
    </row>
    <row r="34" spans="1:16" ht="63.75" x14ac:dyDescent="0.25">
      <c r="A34" s="18"/>
      <c r="B34" s="20">
        <v>5000091</v>
      </c>
      <c r="C34" s="20" t="s">
        <v>512</v>
      </c>
      <c r="D34" s="20">
        <v>3043981</v>
      </c>
      <c r="E34" s="20" t="s">
        <v>502</v>
      </c>
      <c r="F34" s="20">
        <v>255</v>
      </c>
      <c r="G34" s="20" t="s">
        <v>472</v>
      </c>
      <c r="H34" s="20">
        <v>999</v>
      </c>
      <c r="I34" s="20" t="s">
        <v>340</v>
      </c>
      <c r="J34" s="20">
        <v>999</v>
      </c>
      <c r="K34" s="20" t="s">
        <v>371</v>
      </c>
      <c r="L34" s="66">
        <v>1.1860000000000001E-2</v>
      </c>
      <c r="M34" s="67">
        <v>0.11818999999999999</v>
      </c>
      <c r="N34" s="68">
        <v>9.1347060166299343E-2</v>
      </c>
      <c r="O34" s="67">
        <v>27388</v>
      </c>
      <c r="P34" s="68">
        <v>0</v>
      </c>
    </row>
    <row r="35" spans="1:16" ht="89.25" x14ac:dyDescent="0.25">
      <c r="A35" s="18"/>
      <c r="B35" s="20">
        <v>5000092</v>
      </c>
      <c r="C35" s="20" t="s">
        <v>513</v>
      </c>
      <c r="D35" s="20">
        <v>3043982</v>
      </c>
      <c r="E35" s="20" t="s">
        <v>503</v>
      </c>
      <c r="F35" s="20">
        <v>334</v>
      </c>
      <c r="G35" s="20" t="s">
        <v>507</v>
      </c>
      <c r="H35" s="20">
        <v>11</v>
      </c>
      <c r="I35" s="20" t="s">
        <v>109</v>
      </c>
      <c r="J35" s="20">
        <v>124</v>
      </c>
      <c r="K35" s="20" t="s">
        <v>342</v>
      </c>
      <c r="L35" s="66">
        <v>5.935518000000001</v>
      </c>
      <c r="M35" s="67">
        <v>7.1314789999999988</v>
      </c>
      <c r="N35" s="68">
        <v>6.8881065522946301</v>
      </c>
      <c r="O35" s="67">
        <v>4887068</v>
      </c>
      <c r="P35" s="68">
        <v>4887068</v>
      </c>
    </row>
    <row r="36" spans="1:16" ht="63.75" x14ac:dyDescent="0.25">
      <c r="A36" s="18"/>
      <c r="B36" s="20">
        <v>5000092</v>
      </c>
      <c r="C36" s="20" t="s">
        <v>513</v>
      </c>
      <c r="D36" s="20">
        <v>3043982</v>
      </c>
      <c r="E36" s="20" t="s">
        <v>503</v>
      </c>
      <c r="F36" s="20">
        <v>334</v>
      </c>
      <c r="G36" s="20" t="s">
        <v>507</v>
      </c>
      <c r="H36" s="20">
        <v>137</v>
      </c>
      <c r="I36" s="20" t="s">
        <v>144</v>
      </c>
      <c r="J36" s="20">
        <v>137</v>
      </c>
      <c r="K36" s="20" t="s">
        <v>345</v>
      </c>
      <c r="L36" s="66">
        <v>2.6589149999999999</v>
      </c>
      <c r="M36" s="67">
        <v>2.8913419999999994</v>
      </c>
      <c r="N36" s="68">
        <v>2.7798038739776985</v>
      </c>
      <c r="O36" s="67">
        <v>8142700</v>
      </c>
      <c r="P36" s="68">
        <v>12184378</v>
      </c>
    </row>
    <row r="37" spans="1:16" ht="51" x14ac:dyDescent="0.25">
      <c r="A37" s="18"/>
      <c r="B37" s="20">
        <v>5000092</v>
      </c>
      <c r="C37" s="20" t="s">
        <v>513</v>
      </c>
      <c r="D37" s="20">
        <v>3043982</v>
      </c>
      <c r="E37" s="20" t="s">
        <v>503</v>
      </c>
      <c r="F37" s="20">
        <v>334</v>
      </c>
      <c r="G37" s="20" t="s">
        <v>507</v>
      </c>
      <c r="H37" s="20">
        <v>440</v>
      </c>
      <c r="I37" s="20" t="s">
        <v>205</v>
      </c>
      <c r="J37" s="20">
        <v>440</v>
      </c>
      <c r="K37" s="20" t="s">
        <v>346</v>
      </c>
      <c r="L37" s="66">
        <v>5.1191E-2</v>
      </c>
      <c r="M37" s="67">
        <v>3.6778000000000005E-2</v>
      </c>
      <c r="N37" s="68">
        <v>3.6561040338710882E-2</v>
      </c>
      <c r="O37" s="67">
        <v>264300</v>
      </c>
      <c r="P37" s="68">
        <v>247995</v>
      </c>
    </row>
    <row r="38" spans="1:16" ht="51" x14ac:dyDescent="0.25">
      <c r="A38" s="18"/>
      <c r="B38" s="20">
        <v>5000092</v>
      </c>
      <c r="C38" s="20" t="s">
        <v>513</v>
      </c>
      <c r="D38" s="20">
        <v>3043982</v>
      </c>
      <c r="E38" s="20" t="s">
        <v>503</v>
      </c>
      <c r="F38" s="20">
        <v>334</v>
      </c>
      <c r="G38" s="20" t="s">
        <v>507</v>
      </c>
      <c r="H38" s="20">
        <v>441</v>
      </c>
      <c r="I38" s="20" t="s">
        <v>206</v>
      </c>
      <c r="J38" s="20">
        <v>441</v>
      </c>
      <c r="K38" s="20" t="s">
        <v>347</v>
      </c>
      <c r="L38" s="66">
        <v>0.25151199999999996</v>
      </c>
      <c r="M38" s="67">
        <v>0.27368999999999999</v>
      </c>
      <c r="N38" s="68">
        <v>0.27368356848455733</v>
      </c>
      <c r="O38" s="67">
        <v>756012</v>
      </c>
      <c r="P38" s="68">
        <v>748177</v>
      </c>
    </row>
    <row r="39" spans="1:16" ht="51" x14ac:dyDescent="0.25">
      <c r="A39" s="18"/>
      <c r="B39" s="20">
        <v>5000092</v>
      </c>
      <c r="C39" s="20" t="s">
        <v>513</v>
      </c>
      <c r="D39" s="20">
        <v>3043982</v>
      </c>
      <c r="E39" s="20" t="s">
        <v>503</v>
      </c>
      <c r="F39" s="20">
        <v>334</v>
      </c>
      <c r="G39" s="20" t="s">
        <v>507</v>
      </c>
      <c r="H39" s="20">
        <v>442</v>
      </c>
      <c r="I39" s="20" t="s">
        <v>207</v>
      </c>
      <c r="J39" s="20">
        <v>442</v>
      </c>
      <c r="K39" s="20" t="s">
        <v>348</v>
      </c>
      <c r="L39" s="66">
        <v>0.24186300000000002</v>
      </c>
      <c r="M39" s="67">
        <v>0.36299300000000001</v>
      </c>
      <c r="N39" s="68">
        <v>0.36083402581789414</v>
      </c>
      <c r="O39" s="67">
        <v>657700</v>
      </c>
      <c r="P39" s="68">
        <v>626631</v>
      </c>
    </row>
    <row r="40" spans="1:16" ht="51" x14ac:dyDescent="0.25">
      <c r="A40" s="18"/>
      <c r="B40" s="20">
        <v>5000092</v>
      </c>
      <c r="C40" s="20" t="s">
        <v>513</v>
      </c>
      <c r="D40" s="20">
        <v>3043982</v>
      </c>
      <c r="E40" s="20" t="s">
        <v>503</v>
      </c>
      <c r="F40" s="20">
        <v>334</v>
      </c>
      <c r="G40" s="20" t="s">
        <v>507</v>
      </c>
      <c r="H40" s="20">
        <v>443</v>
      </c>
      <c r="I40" s="20" t="s">
        <v>208</v>
      </c>
      <c r="J40" s="20">
        <v>443</v>
      </c>
      <c r="K40" s="20" t="s">
        <v>349</v>
      </c>
      <c r="L40" s="66">
        <v>0.7577419999999998</v>
      </c>
      <c r="M40" s="67">
        <v>1.4637119999999992</v>
      </c>
      <c r="N40" s="68">
        <v>1.4381873678794364</v>
      </c>
      <c r="O40" s="67">
        <v>2959516</v>
      </c>
      <c r="P40" s="68">
        <v>2780713</v>
      </c>
    </row>
    <row r="41" spans="1:16" ht="51" x14ac:dyDescent="0.25">
      <c r="A41" s="18"/>
      <c r="B41" s="20">
        <v>5000092</v>
      </c>
      <c r="C41" s="20" t="s">
        <v>513</v>
      </c>
      <c r="D41" s="20">
        <v>3043982</v>
      </c>
      <c r="E41" s="20" t="s">
        <v>503</v>
      </c>
      <c r="F41" s="20">
        <v>334</v>
      </c>
      <c r="G41" s="20" t="s">
        <v>507</v>
      </c>
      <c r="H41" s="20">
        <v>444</v>
      </c>
      <c r="I41" s="20" t="s">
        <v>209</v>
      </c>
      <c r="J41" s="20">
        <v>444</v>
      </c>
      <c r="K41" s="20" t="s">
        <v>350</v>
      </c>
      <c r="L41" s="66">
        <v>0.21701300000000001</v>
      </c>
      <c r="M41" s="67">
        <v>0.25733699999999998</v>
      </c>
      <c r="N41" s="68">
        <v>0.25321023218293703</v>
      </c>
      <c r="O41" s="67">
        <v>718272</v>
      </c>
      <c r="P41" s="68">
        <v>662241</v>
      </c>
    </row>
    <row r="42" spans="1:16" ht="51" x14ac:dyDescent="0.25">
      <c r="A42" s="18"/>
      <c r="B42" s="20">
        <v>5000092</v>
      </c>
      <c r="C42" s="20" t="s">
        <v>513</v>
      </c>
      <c r="D42" s="20">
        <v>3043982</v>
      </c>
      <c r="E42" s="20" t="s">
        <v>503</v>
      </c>
      <c r="F42" s="20">
        <v>334</v>
      </c>
      <c r="G42" s="20" t="s">
        <v>507</v>
      </c>
      <c r="H42" s="20">
        <v>445</v>
      </c>
      <c r="I42" s="20" t="s">
        <v>210</v>
      </c>
      <c r="J42" s="20">
        <v>445</v>
      </c>
      <c r="K42" s="20" t="s">
        <v>351</v>
      </c>
      <c r="L42" s="66">
        <v>0.86235399999999951</v>
      </c>
      <c r="M42" s="67">
        <v>0.98711699999999969</v>
      </c>
      <c r="N42" s="68">
        <v>0.98202542768558487</v>
      </c>
      <c r="O42" s="67">
        <v>1516321</v>
      </c>
      <c r="P42" s="68">
        <v>1716453</v>
      </c>
    </row>
    <row r="43" spans="1:16" ht="51" x14ac:dyDescent="0.25">
      <c r="A43" s="18"/>
      <c r="B43" s="20">
        <v>5000092</v>
      </c>
      <c r="C43" s="20" t="s">
        <v>513</v>
      </c>
      <c r="D43" s="20">
        <v>3043982</v>
      </c>
      <c r="E43" s="20" t="s">
        <v>503</v>
      </c>
      <c r="F43" s="20">
        <v>334</v>
      </c>
      <c r="G43" s="20" t="s">
        <v>507</v>
      </c>
      <c r="H43" s="20">
        <v>446</v>
      </c>
      <c r="I43" s="20" t="s">
        <v>211</v>
      </c>
      <c r="J43" s="20">
        <v>446</v>
      </c>
      <c r="K43" s="20" t="s">
        <v>352</v>
      </c>
      <c r="L43" s="66">
        <v>0.595356</v>
      </c>
      <c r="M43" s="67">
        <v>0.59329500000000002</v>
      </c>
      <c r="N43" s="68">
        <v>0.59284970029602846</v>
      </c>
      <c r="O43" s="67">
        <v>2281852</v>
      </c>
      <c r="P43" s="68">
        <v>1555337</v>
      </c>
    </row>
    <row r="44" spans="1:16" ht="51" x14ac:dyDescent="0.25">
      <c r="A44" s="18"/>
      <c r="B44" s="20">
        <v>5000092</v>
      </c>
      <c r="C44" s="20" t="s">
        <v>513</v>
      </c>
      <c r="D44" s="20">
        <v>3043982</v>
      </c>
      <c r="E44" s="20" t="s">
        <v>503</v>
      </c>
      <c r="F44" s="20">
        <v>334</v>
      </c>
      <c r="G44" s="20" t="s">
        <v>507</v>
      </c>
      <c r="H44" s="20">
        <v>447</v>
      </c>
      <c r="I44" s="20" t="s">
        <v>212</v>
      </c>
      <c r="J44" s="20">
        <v>447</v>
      </c>
      <c r="K44" s="20" t="s">
        <v>353</v>
      </c>
      <c r="L44" s="66">
        <v>7.8541000000000027E-2</v>
      </c>
      <c r="M44" s="67">
        <v>7.8542000000000001E-2</v>
      </c>
      <c r="N44" s="68">
        <v>7.7758760402502958E-2</v>
      </c>
      <c r="O44" s="67">
        <v>404257</v>
      </c>
      <c r="P44" s="68">
        <v>284332</v>
      </c>
    </row>
    <row r="45" spans="1:16" ht="51" x14ac:dyDescent="0.25">
      <c r="A45" s="18"/>
      <c r="B45" s="20">
        <v>5000092</v>
      </c>
      <c r="C45" s="20" t="s">
        <v>513</v>
      </c>
      <c r="D45" s="20">
        <v>3043982</v>
      </c>
      <c r="E45" s="20" t="s">
        <v>503</v>
      </c>
      <c r="F45" s="20">
        <v>334</v>
      </c>
      <c r="G45" s="20" t="s">
        <v>507</v>
      </c>
      <c r="H45" s="20">
        <v>448</v>
      </c>
      <c r="I45" s="20" t="s">
        <v>213</v>
      </c>
      <c r="J45" s="20">
        <v>448</v>
      </c>
      <c r="K45" s="20" t="s">
        <v>354</v>
      </c>
      <c r="L45" s="66">
        <v>8.1992999999999996E-2</v>
      </c>
      <c r="M45" s="67">
        <v>8.199300000000001E-2</v>
      </c>
      <c r="N45" s="68">
        <v>8.169404064756236E-2</v>
      </c>
      <c r="O45" s="67">
        <v>962230</v>
      </c>
      <c r="P45" s="68">
        <v>963782</v>
      </c>
    </row>
    <row r="46" spans="1:16" ht="51" x14ac:dyDescent="0.25">
      <c r="A46" s="18"/>
      <c r="B46" s="20">
        <v>5000092</v>
      </c>
      <c r="C46" s="20" t="s">
        <v>513</v>
      </c>
      <c r="D46" s="20">
        <v>3043982</v>
      </c>
      <c r="E46" s="20" t="s">
        <v>503</v>
      </c>
      <c r="F46" s="20">
        <v>334</v>
      </c>
      <c r="G46" s="20" t="s">
        <v>507</v>
      </c>
      <c r="H46" s="20">
        <v>449</v>
      </c>
      <c r="I46" s="20" t="s">
        <v>214</v>
      </c>
      <c r="J46" s="20">
        <v>449</v>
      </c>
      <c r="K46" s="20" t="s">
        <v>355</v>
      </c>
      <c r="L46" s="66">
        <v>0.47899500000000006</v>
      </c>
      <c r="M46" s="67">
        <v>0.5262349999999999</v>
      </c>
      <c r="N46" s="68">
        <v>0.52229060445097275</v>
      </c>
      <c r="O46" s="67">
        <v>710421</v>
      </c>
      <c r="P46" s="68">
        <v>625875</v>
      </c>
    </row>
    <row r="47" spans="1:16" ht="51" x14ac:dyDescent="0.25">
      <c r="A47" s="18"/>
      <c r="B47" s="20">
        <v>5000092</v>
      </c>
      <c r="C47" s="20" t="s">
        <v>513</v>
      </c>
      <c r="D47" s="20">
        <v>3043982</v>
      </c>
      <c r="E47" s="20" t="s">
        <v>503</v>
      </c>
      <c r="F47" s="20">
        <v>334</v>
      </c>
      <c r="G47" s="20" t="s">
        <v>507</v>
      </c>
      <c r="H47" s="20">
        <v>450</v>
      </c>
      <c r="I47" s="20" t="s">
        <v>215</v>
      </c>
      <c r="J47" s="20">
        <v>450</v>
      </c>
      <c r="K47" s="20" t="s">
        <v>356</v>
      </c>
      <c r="L47" s="66">
        <v>0.62308900000000011</v>
      </c>
      <c r="M47" s="67">
        <v>0.65545599999999993</v>
      </c>
      <c r="N47" s="68">
        <v>0.65216128329348066</v>
      </c>
      <c r="O47" s="67">
        <v>2099028</v>
      </c>
      <c r="P47" s="68">
        <v>2073030.455078125</v>
      </c>
    </row>
    <row r="48" spans="1:16" ht="51" x14ac:dyDescent="0.25">
      <c r="A48" s="18"/>
      <c r="B48" s="20">
        <v>5000092</v>
      </c>
      <c r="C48" s="20" t="s">
        <v>513</v>
      </c>
      <c r="D48" s="20">
        <v>3043982</v>
      </c>
      <c r="E48" s="20" t="s">
        <v>503</v>
      </c>
      <c r="F48" s="20">
        <v>334</v>
      </c>
      <c r="G48" s="20" t="s">
        <v>507</v>
      </c>
      <c r="H48" s="20">
        <v>451</v>
      </c>
      <c r="I48" s="20" t="s">
        <v>216</v>
      </c>
      <c r="J48" s="20">
        <v>451</v>
      </c>
      <c r="K48" s="20" t="s">
        <v>357</v>
      </c>
      <c r="L48" s="66">
        <v>4.9765999999999998E-2</v>
      </c>
      <c r="M48" s="67">
        <v>7.5766E-2</v>
      </c>
      <c r="N48" s="68">
        <v>7.4825209005211946E-2</v>
      </c>
      <c r="O48" s="67">
        <v>475753</v>
      </c>
      <c r="P48" s="68">
        <v>413893</v>
      </c>
    </row>
    <row r="49" spans="1:16" ht="51" x14ac:dyDescent="0.25">
      <c r="A49" s="18"/>
      <c r="B49" s="20">
        <v>5000092</v>
      </c>
      <c r="C49" s="20" t="s">
        <v>513</v>
      </c>
      <c r="D49" s="20">
        <v>3043982</v>
      </c>
      <c r="E49" s="20" t="s">
        <v>503</v>
      </c>
      <c r="F49" s="20">
        <v>334</v>
      </c>
      <c r="G49" s="20" t="s">
        <v>507</v>
      </c>
      <c r="H49" s="20">
        <v>452</v>
      </c>
      <c r="I49" s="20" t="s">
        <v>217</v>
      </c>
      <c r="J49" s="20">
        <v>452</v>
      </c>
      <c r="K49" s="20" t="s">
        <v>358</v>
      </c>
      <c r="L49" s="66">
        <v>0.30828800000000001</v>
      </c>
      <c r="M49" s="67">
        <v>0.34324799999999994</v>
      </c>
      <c r="N49" s="68">
        <v>0.34124799384153448</v>
      </c>
      <c r="O49" s="67">
        <v>780000</v>
      </c>
      <c r="P49" s="68">
        <v>757146</v>
      </c>
    </row>
    <row r="50" spans="1:16" ht="51" x14ac:dyDescent="0.25">
      <c r="A50" s="18"/>
      <c r="B50" s="20">
        <v>5000092</v>
      </c>
      <c r="C50" s="20" t="s">
        <v>513</v>
      </c>
      <c r="D50" s="20">
        <v>3043982</v>
      </c>
      <c r="E50" s="20" t="s">
        <v>503</v>
      </c>
      <c r="F50" s="20">
        <v>334</v>
      </c>
      <c r="G50" s="20" t="s">
        <v>507</v>
      </c>
      <c r="H50" s="20">
        <v>453</v>
      </c>
      <c r="I50" s="20" t="s">
        <v>218</v>
      </c>
      <c r="J50" s="20">
        <v>453</v>
      </c>
      <c r="K50" s="20" t="s">
        <v>359</v>
      </c>
      <c r="L50" s="66">
        <v>0.32355299999999992</v>
      </c>
      <c r="M50" s="67">
        <v>0.23544799999999996</v>
      </c>
      <c r="N50" s="68">
        <v>0.23544644656794844</v>
      </c>
      <c r="O50" s="67">
        <v>394296</v>
      </c>
      <c r="P50" s="68">
        <v>381182.78979492187</v>
      </c>
    </row>
    <row r="51" spans="1:16" ht="51" x14ac:dyDescent="0.25">
      <c r="A51" s="18"/>
      <c r="B51" s="20">
        <v>5000092</v>
      </c>
      <c r="C51" s="20" t="s">
        <v>513</v>
      </c>
      <c r="D51" s="20">
        <v>3043982</v>
      </c>
      <c r="E51" s="20" t="s">
        <v>503</v>
      </c>
      <c r="F51" s="20">
        <v>334</v>
      </c>
      <c r="G51" s="20" t="s">
        <v>507</v>
      </c>
      <c r="H51" s="20">
        <v>454</v>
      </c>
      <c r="I51" s="20" t="s">
        <v>219</v>
      </c>
      <c r="J51" s="20">
        <v>454</v>
      </c>
      <c r="K51" s="20" t="s">
        <v>360</v>
      </c>
      <c r="L51" s="66">
        <v>0.37186400000000003</v>
      </c>
      <c r="M51" s="67">
        <v>0.56210599999999999</v>
      </c>
      <c r="N51" s="68">
        <v>0.56081869301851839</v>
      </c>
      <c r="O51" s="67">
        <v>431697</v>
      </c>
      <c r="P51" s="68">
        <v>417144</v>
      </c>
    </row>
    <row r="52" spans="1:16" ht="51" x14ac:dyDescent="0.25">
      <c r="A52" s="18"/>
      <c r="B52" s="20">
        <v>5000092</v>
      </c>
      <c r="C52" s="20" t="s">
        <v>513</v>
      </c>
      <c r="D52" s="20">
        <v>3043982</v>
      </c>
      <c r="E52" s="20" t="s">
        <v>503</v>
      </c>
      <c r="F52" s="20">
        <v>334</v>
      </c>
      <c r="G52" s="20" t="s">
        <v>507</v>
      </c>
      <c r="H52" s="20">
        <v>455</v>
      </c>
      <c r="I52" s="20" t="s">
        <v>220</v>
      </c>
      <c r="J52" s="20">
        <v>455</v>
      </c>
      <c r="K52" s="20" t="s">
        <v>361</v>
      </c>
      <c r="L52" s="66">
        <v>1.3453E-2</v>
      </c>
      <c r="M52" s="67">
        <v>1.3453E-2</v>
      </c>
      <c r="N52" s="68">
        <v>1.3188860088121146E-2</v>
      </c>
      <c r="O52" s="67">
        <v>79860</v>
      </c>
      <c r="P52" s="68">
        <v>92688</v>
      </c>
    </row>
    <row r="53" spans="1:16" ht="51" x14ac:dyDescent="0.25">
      <c r="A53" s="18"/>
      <c r="B53" s="20">
        <v>5000092</v>
      </c>
      <c r="C53" s="20" t="s">
        <v>513</v>
      </c>
      <c r="D53" s="20">
        <v>3043982</v>
      </c>
      <c r="E53" s="20" t="s">
        <v>503</v>
      </c>
      <c r="F53" s="20">
        <v>334</v>
      </c>
      <c r="G53" s="20" t="s">
        <v>507</v>
      </c>
      <c r="H53" s="20">
        <v>456</v>
      </c>
      <c r="I53" s="20" t="s">
        <v>221</v>
      </c>
      <c r="J53" s="20">
        <v>456</v>
      </c>
      <c r="K53" s="20" t="s">
        <v>362</v>
      </c>
      <c r="L53" s="66">
        <v>1.0000000000000002E-2</v>
      </c>
      <c r="M53" s="67">
        <v>1.4E-2</v>
      </c>
      <c r="N53" s="68">
        <v>1.399491005577147E-2</v>
      </c>
      <c r="O53" s="67">
        <v>148035</v>
      </c>
      <c r="P53" s="68">
        <v>147567</v>
      </c>
    </row>
    <row r="54" spans="1:16" ht="51" x14ac:dyDescent="0.25">
      <c r="A54" s="18"/>
      <c r="B54" s="20">
        <v>5000092</v>
      </c>
      <c r="C54" s="20" t="s">
        <v>513</v>
      </c>
      <c r="D54" s="20">
        <v>3043982</v>
      </c>
      <c r="E54" s="20" t="s">
        <v>503</v>
      </c>
      <c r="F54" s="20">
        <v>334</v>
      </c>
      <c r="G54" s="20" t="s">
        <v>507</v>
      </c>
      <c r="H54" s="20">
        <v>457</v>
      </c>
      <c r="I54" s="20" t="s">
        <v>222</v>
      </c>
      <c r="J54" s="20">
        <v>457</v>
      </c>
      <c r="K54" s="20" t="s">
        <v>363</v>
      </c>
      <c r="L54" s="66">
        <v>0.12504099999999999</v>
      </c>
      <c r="M54" s="67">
        <v>0.11593500000000001</v>
      </c>
      <c r="N54" s="68">
        <v>0.11203502187709091</v>
      </c>
      <c r="O54" s="67">
        <v>1618165</v>
      </c>
      <c r="P54" s="68">
        <v>619054</v>
      </c>
    </row>
    <row r="55" spans="1:16" ht="51" x14ac:dyDescent="0.25">
      <c r="A55" s="18"/>
      <c r="B55" s="20">
        <v>5000092</v>
      </c>
      <c r="C55" s="20" t="s">
        <v>513</v>
      </c>
      <c r="D55" s="20">
        <v>3043982</v>
      </c>
      <c r="E55" s="20" t="s">
        <v>503</v>
      </c>
      <c r="F55" s="20">
        <v>334</v>
      </c>
      <c r="G55" s="20" t="s">
        <v>507</v>
      </c>
      <c r="H55" s="20">
        <v>458</v>
      </c>
      <c r="I55" s="20" t="s">
        <v>223</v>
      </c>
      <c r="J55" s="20">
        <v>458</v>
      </c>
      <c r="K55" s="20" t="s">
        <v>364</v>
      </c>
      <c r="L55" s="66">
        <v>1.2644950000000001</v>
      </c>
      <c r="M55" s="67">
        <v>1.7522049999999987</v>
      </c>
      <c r="N55" s="68">
        <v>1.7278830567192927</v>
      </c>
      <c r="O55" s="67">
        <v>4597381</v>
      </c>
      <c r="P55" s="68">
        <v>5707504</v>
      </c>
    </row>
    <row r="56" spans="1:16" ht="51" x14ac:dyDescent="0.25">
      <c r="A56" s="18"/>
      <c r="B56" s="20">
        <v>5000092</v>
      </c>
      <c r="C56" s="20" t="s">
        <v>513</v>
      </c>
      <c r="D56" s="20">
        <v>3043982</v>
      </c>
      <c r="E56" s="20" t="s">
        <v>503</v>
      </c>
      <c r="F56" s="20">
        <v>334</v>
      </c>
      <c r="G56" s="20" t="s">
        <v>507</v>
      </c>
      <c r="H56" s="20">
        <v>459</v>
      </c>
      <c r="I56" s="20" t="s">
        <v>224</v>
      </c>
      <c r="J56" s="20">
        <v>459</v>
      </c>
      <c r="K56" s="20" t="s">
        <v>365</v>
      </c>
      <c r="L56" s="66">
        <v>0.52245100000000011</v>
      </c>
      <c r="M56" s="67">
        <v>0.51348400000000005</v>
      </c>
      <c r="N56" s="68">
        <v>0.51219540930196672</v>
      </c>
      <c r="O56" s="67">
        <v>635238</v>
      </c>
      <c r="P56" s="68">
        <v>624647</v>
      </c>
    </row>
    <row r="57" spans="1:16" ht="51" x14ac:dyDescent="0.25">
      <c r="A57" s="18"/>
      <c r="B57" s="20">
        <v>5000092</v>
      </c>
      <c r="C57" s="20" t="s">
        <v>513</v>
      </c>
      <c r="D57" s="20">
        <v>3043982</v>
      </c>
      <c r="E57" s="20" t="s">
        <v>503</v>
      </c>
      <c r="F57" s="20">
        <v>334</v>
      </c>
      <c r="G57" s="20" t="s">
        <v>507</v>
      </c>
      <c r="H57" s="20">
        <v>460</v>
      </c>
      <c r="I57" s="20" t="s">
        <v>225</v>
      </c>
      <c r="J57" s="20">
        <v>460</v>
      </c>
      <c r="K57" s="20" t="s">
        <v>366</v>
      </c>
      <c r="L57" s="66">
        <v>4.0447000000000004E-2</v>
      </c>
      <c r="M57" s="67">
        <v>4.0440999999999998E-2</v>
      </c>
      <c r="N57" s="68">
        <v>4.0436139912344515E-2</v>
      </c>
      <c r="O57" s="67">
        <v>273470</v>
      </c>
      <c r="P57" s="68">
        <v>258770</v>
      </c>
    </row>
    <row r="58" spans="1:16" ht="51" x14ac:dyDescent="0.25">
      <c r="A58" s="18"/>
      <c r="B58" s="20">
        <v>5000092</v>
      </c>
      <c r="C58" s="20" t="s">
        <v>513</v>
      </c>
      <c r="D58" s="20">
        <v>3043982</v>
      </c>
      <c r="E58" s="20" t="s">
        <v>503</v>
      </c>
      <c r="F58" s="20">
        <v>334</v>
      </c>
      <c r="G58" s="20" t="s">
        <v>507</v>
      </c>
      <c r="H58" s="20">
        <v>461</v>
      </c>
      <c r="I58" s="20" t="s">
        <v>226</v>
      </c>
      <c r="J58" s="20">
        <v>461</v>
      </c>
      <c r="K58" s="20" t="s">
        <v>367</v>
      </c>
      <c r="L58" s="66">
        <v>4.5100000000000001E-2</v>
      </c>
      <c r="M58" s="67">
        <v>4.5100000000000001E-2</v>
      </c>
      <c r="N58" s="68">
        <v>4.5098000351572409E-2</v>
      </c>
      <c r="O58" s="67">
        <v>184300</v>
      </c>
      <c r="P58" s="68">
        <v>186800</v>
      </c>
    </row>
    <row r="59" spans="1:16" ht="51" x14ac:dyDescent="0.25">
      <c r="A59" s="18"/>
      <c r="B59" s="20">
        <v>5000092</v>
      </c>
      <c r="C59" s="20" t="s">
        <v>513</v>
      </c>
      <c r="D59" s="20">
        <v>3043982</v>
      </c>
      <c r="E59" s="20" t="s">
        <v>503</v>
      </c>
      <c r="F59" s="20">
        <v>334</v>
      </c>
      <c r="G59" s="20" t="s">
        <v>507</v>
      </c>
      <c r="H59" s="20">
        <v>462</v>
      </c>
      <c r="I59" s="20" t="s">
        <v>227</v>
      </c>
      <c r="J59" s="20">
        <v>462</v>
      </c>
      <c r="K59" s="20" t="s">
        <v>368</v>
      </c>
      <c r="L59" s="66">
        <v>4.4830000000000002E-2</v>
      </c>
      <c r="M59" s="67">
        <v>4.4830000000000002E-2</v>
      </c>
      <c r="N59" s="68">
        <v>4.0829409914294956E-2</v>
      </c>
      <c r="O59" s="67">
        <v>206300</v>
      </c>
      <c r="P59" s="68">
        <v>392404</v>
      </c>
    </row>
    <row r="60" spans="1:16" ht="51" x14ac:dyDescent="0.25">
      <c r="A60" s="18"/>
      <c r="B60" s="20">
        <v>5000092</v>
      </c>
      <c r="C60" s="20" t="s">
        <v>513</v>
      </c>
      <c r="D60" s="20">
        <v>3043982</v>
      </c>
      <c r="E60" s="20" t="s">
        <v>503</v>
      </c>
      <c r="F60" s="20">
        <v>334</v>
      </c>
      <c r="G60" s="20" t="s">
        <v>507</v>
      </c>
      <c r="H60" s="20">
        <v>463</v>
      </c>
      <c r="I60" s="20" t="s">
        <v>228</v>
      </c>
      <c r="J60" s="20">
        <v>463</v>
      </c>
      <c r="K60" s="20" t="s">
        <v>369</v>
      </c>
      <c r="L60" s="66">
        <v>0.44015500000000018</v>
      </c>
      <c r="M60" s="67">
        <v>0.40611900000000012</v>
      </c>
      <c r="N60" s="68">
        <v>0.40594094448897522</v>
      </c>
      <c r="O60" s="67">
        <v>1160137</v>
      </c>
      <c r="P60" s="68">
        <v>1156977</v>
      </c>
    </row>
    <row r="61" spans="1:16" ht="51" x14ac:dyDescent="0.25">
      <c r="A61" s="18"/>
      <c r="B61" s="20">
        <v>5000092</v>
      </c>
      <c r="C61" s="20" t="s">
        <v>513</v>
      </c>
      <c r="D61" s="20">
        <v>3043982</v>
      </c>
      <c r="E61" s="20" t="s">
        <v>503</v>
      </c>
      <c r="F61" s="20">
        <v>334</v>
      </c>
      <c r="G61" s="20" t="s">
        <v>507</v>
      </c>
      <c r="H61" s="20">
        <v>464</v>
      </c>
      <c r="I61" s="20" t="s">
        <v>229</v>
      </c>
      <c r="J61" s="20">
        <v>464</v>
      </c>
      <c r="K61" s="20" t="s">
        <v>370</v>
      </c>
      <c r="L61" s="66">
        <v>0.156501</v>
      </c>
      <c r="M61" s="67">
        <v>0.183528</v>
      </c>
      <c r="N61" s="68">
        <v>0.18336707990965806</v>
      </c>
      <c r="O61" s="67">
        <v>2273200</v>
      </c>
      <c r="P61" s="68">
        <v>2299000</v>
      </c>
    </row>
    <row r="62" spans="1:16" ht="38.25" x14ac:dyDescent="0.25">
      <c r="A62" s="18"/>
      <c r="B62" s="20">
        <v>5000092</v>
      </c>
      <c r="C62" s="20" t="s">
        <v>513</v>
      </c>
      <c r="D62" s="20">
        <v>3043982</v>
      </c>
      <c r="E62" s="20" t="s">
        <v>503</v>
      </c>
      <c r="F62" s="20">
        <v>334</v>
      </c>
      <c r="G62" s="20" t="s">
        <v>507</v>
      </c>
      <c r="H62" s="20">
        <v>999</v>
      </c>
      <c r="I62" s="20" t="s">
        <v>340</v>
      </c>
      <c r="J62" s="20">
        <v>999</v>
      </c>
      <c r="K62" s="20" t="s">
        <v>371</v>
      </c>
      <c r="L62" s="66">
        <v>0.05</v>
      </c>
      <c r="M62" s="67">
        <v>1.6111000000000004E-2</v>
      </c>
      <c r="N62" s="68">
        <v>1.4069999879211537E-3</v>
      </c>
      <c r="O62" s="67">
        <v>4700</v>
      </c>
      <c r="P62" s="68">
        <v>0</v>
      </c>
    </row>
    <row r="63" spans="1:16" ht="51" x14ac:dyDescent="0.25">
      <c r="A63" s="18"/>
      <c r="B63" s="20">
        <v>5000093</v>
      </c>
      <c r="C63" s="20" t="s">
        <v>514</v>
      </c>
      <c r="D63" s="20">
        <v>3043983</v>
      </c>
      <c r="E63" s="20" t="s">
        <v>504</v>
      </c>
      <c r="F63" s="20">
        <v>394</v>
      </c>
      <c r="G63" s="20" t="s">
        <v>467</v>
      </c>
      <c r="H63" s="20">
        <v>11</v>
      </c>
      <c r="I63" s="20" t="s">
        <v>109</v>
      </c>
      <c r="J63" s="20">
        <v>11</v>
      </c>
      <c r="K63" s="20" t="s">
        <v>341</v>
      </c>
      <c r="L63" s="66">
        <v>25</v>
      </c>
      <c r="M63" s="67">
        <v>0.59696000000000005</v>
      </c>
      <c r="N63" s="68">
        <v>0.39058863965328783</v>
      </c>
      <c r="O63" s="67">
        <v>4674</v>
      </c>
      <c r="P63" s="68">
        <v>4308</v>
      </c>
    </row>
    <row r="64" spans="1:16" ht="89.25" x14ac:dyDescent="0.25">
      <c r="A64" s="18"/>
      <c r="B64" s="20">
        <v>5000093</v>
      </c>
      <c r="C64" s="20" t="s">
        <v>514</v>
      </c>
      <c r="D64" s="20">
        <v>3043983</v>
      </c>
      <c r="E64" s="20" t="s">
        <v>504</v>
      </c>
      <c r="F64" s="20">
        <v>394</v>
      </c>
      <c r="G64" s="20" t="s">
        <v>467</v>
      </c>
      <c r="H64" s="20">
        <v>11</v>
      </c>
      <c r="I64" s="20" t="s">
        <v>109</v>
      </c>
      <c r="J64" s="20">
        <v>124</v>
      </c>
      <c r="K64" s="20" t="s">
        <v>342</v>
      </c>
      <c r="L64" s="66">
        <v>5.8099999999999987</v>
      </c>
      <c r="M64" s="67">
        <v>5.8099999999999987</v>
      </c>
      <c r="N64" s="68">
        <v>5.6404687450558413</v>
      </c>
      <c r="O64" s="67">
        <v>1933860</v>
      </c>
      <c r="P64" s="68">
        <v>1933860</v>
      </c>
    </row>
    <row r="65" spans="1:16" ht="51" x14ac:dyDescent="0.25">
      <c r="A65" s="18"/>
      <c r="B65" s="20">
        <v>5000093</v>
      </c>
      <c r="C65" s="20" t="s">
        <v>514</v>
      </c>
      <c r="D65" s="20">
        <v>3043983</v>
      </c>
      <c r="E65" s="20" t="s">
        <v>504</v>
      </c>
      <c r="F65" s="20">
        <v>394</v>
      </c>
      <c r="G65" s="20" t="s">
        <v>467</v>
      </c>
      <c r="H65" s="20">
        <v>131</v>
      </c>
      <c r="I65" s="20" t="s">
        <v>141</v>
      </c>
      <c r="J65" s="20">
        <v>131</v>
      </c>
      <c r="K65" s="20" t="s">
        <v>343</v>
      </c>
      <c r="L65" s="66">
        <v>9.197474999999999</v>
      </c>
      <c r="M65" s="67">
        <v>9.4312000000000005</v>
      </c>
      <c r="N65" s="68">
        <v>8.7900257033579692</v>
      </c>
      <c r="O65" s="67">
        <v>1207782</v>
      </c>
      <c r="P65" s="68">
        <v>1334160</v>
      </c>
    </row>
    <row r="66" spans="1:16" ht="51" x14ac:dyDescent="0.25">
      <c r="A66" s="18"/>
      <c r="B66" s="20">
        <v>5000093</v>
      </c>
      <c r="C66" s="20" t="s">
        <v>514</v>
      </c>
      <c r="D66" s="20">
        <v>3043983</v>
      </c>
      <c r="E66" s="20" t="s">
        <v>504</v>
      </c>
      <c r="F66" s="20">
        <v>394</v>
      </c>
      <c r="G66" s="20" t="s">
        <v>467</v>
      </c>
      <c r="H66" s="20">
        <v>135</v>
      </c>
      <c r="I66" s="20" t="s">
        <v>142</v>
      </c>
      <c r="J66" s="20">
        <v>135</v>
      </c>
      <c r="K66" s="20" t="s">
        <v>344</v>
      </c>
      <c r="L66" s="66">
        <v>1.054101</v>
      </c>
      <c r="M66" s="67">
        <v>1.054101</v>
      </c>
      <c r="N66" s="68">
        <v>1.0541009955340996</v>
      </c>
      <c r="O66" s="67">
        <v>49541</v>
      </c>
      <c r="P66" s="68">
        <v>52649</v>
      </c>
    </row>
    <row r="67" spans="1:16" ht="63.75" x14ac:dyDescent="0.25">
      <c r="A67" s="18"/>
      <c r="B67" s="20">
        <v>5000093</v>
      </c>
      <c r="C67" s="20" t="s">
        <v>514</v>
      </c>
      <c r="D67" s="20">
        <v>3043983</v>
      </c>
      <c r="E67" s="20" t="s">
        <v>504</v>
      </c>
      <c r="F67" s="20">
        <v>394</v>
      </c>
      <c r="G67" s="20" t="s">
        <v>467</v>
      </c>
      <c r="H67" s="20">
        <v>137</v>
      </c>
      <c r="I67" s="20" t="s">
        <v>144</v>
      </c>
      <c r="J67" s="20">
        <v>137</v>
      </c>
      <c r="K67" s="20" t="s">
        <v>345</v>
      </c>
      <c r="L67" s="66">
        <v>7.5356189999999996</v>
      </c>
      <c r="M67" s="67">
        <v>8.6314689999999992</v>
      </c>
      <c r="N67" s="68">
        <v>7.9573285208944355</v>
      </c>
      <c r="O67" s="67">
        <v>479449</v>
      </c>
      <c r="P67" s="68">
        <v>89353</v>
      </c>
    </row>
    <row r="68" spans="1:16" ht="51" x14ac:dyDescent="0.25">
      <c r="A68" s="18"/>
      <c r="B68" s="20">
        <v>5000093</v>
      </c>
      <c r="C68" s="20" t="s">
        <v>514</v>
      </c>
      <c r="D68" s="20">
        <v>3043983</v>
      </c>
      <c r="E68" s="20" t="s">
        <v>504</v>
      </c>
      <c r="F68" s="20">
        <v>394</v>
      </c>
      <c r="G68" s="20" t="s">
        <v>467</v>
      </c>
      <c r="H68" s="20">
        <v>440</v>
      </c>
      <c r="I68" s="20" t="s">
        <v>205</v>
      </c>
      <c r="J68" s="20">
        <v>440</v>
      </c>
      <c r="K68" s="20" t="s">
        <v>346</v>
      </c>
      <c r="L68" s="66">
        <v>0.37454000000000004</v>
      </c>
      <c r="M68" s="67">
        <v>0.65740699999999974</v>
      </c>
      <c r="N68" s="68">
        <v>0.65486339814015082</v>
      </c>
      <c r="O68" s="67">
        <v>258996</v>
      </c>
      <c r="P68" s="68">
        <v>371004</v>
      </c>
    </row>
    <row r="69" spans="1:16" ht="51" x14ac:dyDescent="0.25">
      <c r="A69" s="18"/>
      <c r="B69" s="20">
        <v>5000093</v>
      </c>
      <c r="C69" s="20" t="s">
        <v>514</v>
      </c>
      <c r="D69" s="20">
        <v>3043983</v>
      </c>
      <c r="E69" s="20" t="s">
        <v>504</v>
      </c>
      <c r="F69" s="20">
        <v>394</v>
      </c>
      <c r="G69" s="20" t="s">
        <v>467</v>
      </c>
      <c r="H69" s="20">
        <v>441</v>
      </c>
      <c r="I69" s="20" t="s">
        <v>206</v>
      </c>
      <c r="J69" s="20">
        <v>441</v>
      </c>
      <c r="K69" s="20" t="s">
        <v>347</v>
      </c>
      <c r="L69" s="66">
        <v>0.46371200000000007</v>
      </c>
      <c r="M69" s="67">
        <v>0.60800000000000021</v>
      </c>
      <c r="N69" s="68">
        <v>0.60377801566937706</v>
      </c>
      <c r="O69" s="67">
        <v>21789</v>
      </c>
      <c r="P69" s="68">
        <v>16431</v>
      </c>
    </row>
    <row r="70" spans="1:16" ht="51" x14ac:dyDescent="0.25">
      <c r="A70" s="18"/>
      <c r="B70" s="20">
        <v>5000093</v>
      </c>
      <c r="C70" s="20" t="s">
        <v>514</v>
      </c>
      <c r="D70" s="20">
        <v>3043983</v>
      </c>
      <c r="E70" s="20" t="s">
        <v>504</v>
      </c>
      <c r="F70" s="20">
        <v>394</v>
      </c>
      <c r="G70" s="20" t="s">
        <v>467</v>
      </c>
      <c r="H70" s="20">
        <v>442</v>
      </c>
      <c r="I70" s="20" t="s">
        <v>207</v>
      </c>
      <c r="J70" s="20">
        <v>442</v>
      </c>
      <c r="K70" s="20" t="s">
        <v>348</v>
      </c>
      <c r="L70" s="66">
        <v>0.62635099999999977</v>
      </c>
      <c r="M70" s="67">
        <v>0.72790100000000024</v>
      </c>
      <c r="N70" s="68">
        <v>0.72762190989124065</v>
      </c>
      <c r="O70" s="67">
        <v>6160</v>
      </c>
      <c r="P70" s="68">
        <v>5618.879997253418</v>
      </c>
    </row>
    <row r="71" spans="1:16" ht="51" x14ac:dyDescent="0.25">
      <c r="A71" s="18"/>
      <c r="B71" s="20">
        <v>5000093</v>
      </c>
      <c r="C71" s="20" t="s">
        <v>514</v>
      </c>
      <c r="D71" s="20">
        <v>3043983</v>
      </c>
      <c r="E71" s="20" t="s">
        <v>504</v>
      </c>
      <c r="F71" s="20">
        <v>394</v>
      </c>
      <c r="G71" s="20" t="s">
        <v>467</v>
      </c>
      <c r="H71" s="20">
        <v>443</v>
      </c>
      <c r="I71" s="20" t="s">
        <v>208</v>
      </c>
      <c r="J71" s="20">
        <v>443</v>
      </c>
      <c r="K71" s="20" t="s">
        <v>349</v>
      </c>
      <c r="L71" s="66">
        <v>2.873129</v>
      </c>
      <c r="M71" s="67">
        <v>3.1136340000000002</v>
      </c>
      <c r="N71" s="68">
        <v>3.0739464633370517</v>
      </c>
      <c r="O71" s="67">
        <v>212301</v>
      </c>
      <c r="P71" s="68">
        <v>221820</v>
      </c>
    </row>
    <row r="72" spans="1:16" ht="51" x14ac:dyDescent="0.25">
      <c r="A72" s="18"/>
      <c r="B72" s="20">
        <v>5000093</v>
      </c>
      <c r="C72" s="20" t="s">
        <v>514</v>
      </c>
      <c r="D72" s="20">
        <v>3043983</v>
      </c>
      <c r="E72" s="20" t="s">
        <v>504</v>
      </c>
      <c r="F72" s="20">
        <v>394</v>
      </c>
      <c r="G72" s="20" t="s">
        <v>467</v>
      </c>
      <c r="H72" s="20">
        <v>444</v>
      </c>
      <c r="I72" s="20" t="s">
        <v>209</v>
      </c>
      <c r="J72" s="20">
        <v>444</v>
      </c>
      <c r="K72" s="20" t="s">
        <v>350</v>
      </c>
      <c r="L72" s="66">
        <v>2.0414719999999993</v>
      </c>
      <c r="M72" s="67">
        <v>3.6119079999999988</v>
      </c>
      <c r="N72" s="68">
        <v>3.5619199732773268</v>
      </c>
      <c r="O72" s="67">
        <v>728370</v>
      </c>
      <c r="P72" s="68">
        <v>455217</v>
      </c>
    </row>
    <row r="73" spans="1:16" ht="51" x14ac:dyDescent="0.25">
      <c r="A73" s="18"/>
      <c r="B73" s="20">
        <v>5000093</v>
      </c>
      <c r="C73" s="20" t="s">
        <v>514</v>
      </c>
      <c r="D73" s="20">
        <v>3043983</v>
      </c>
      <c r="E73" s="20" t="s">
        <v>504</v>
      </c>
      <c r="F73" s="20">
        <v>394</v>
      </c>
      <c r="G73" s="20" t="s">
        <v>467</v>
      </c>
      <c r="H73" s="20">
        <v>445</v>
      </c>
      <c r="I73" s="20" t="s">
        <v>210</v>
      </c>
      <c r="J73" s="20">
        <v>445</v>
      </c>
      <c r="K73" s="20" t="s">
        <v>351</v>
      </c>
      <c r="L73" s="66">
        <v>1.7796720000000001</v>
      </c>
      <c r="M73" s="67">
        <v>2.4052989999999999</v>
      </c>
      <c r="N73" s="68">
        <v>2.3930991155611991</v>
      </c>
      <c r="O73" s="67">
        <v>426042</v>
      </c>
      <c r="P73" s="68">
        <v>434261</v>
      </c>
    </row>
    <row r="74" spans="1:16" ht="51" x14ac:dyDescent="0.25">
      <c r="A74" s="18"/>
      <c r="B74" s="20">
        <v>5000093</v>
      </c>
      <c r="C74" s="20" t="s">
        <v>514</v>
      </c>
      <c r="D74" s="20">
        <v>3043983</v>
      </c>
      <c r="E74" s="20" t="s">
        <v>504</v>
      </c>
      <c r="F74" s="20">
        <v>394</v>
      </c>
      <c r="G74" s="20" t="s">
        <v>467</v>
      </c>
      <c r="H74" s="20">
        <v>446</v>
      </c>
      <c r="I74" s="20" t="s">
        <v>211</v>
      </c>
      <c r="J74" s="20">
        <v>446</v>
      </c>
      <c r="K74" s="20" t="s">
        <v>352</v>
      </c>
      <c r="L74" s="66">
        <v>1.7373549999999998</v>
      </c>
      <c r="M74" s="67">
        <v>2.465875</v>
      </c>
      <c r="N74" s="68">
        <v>2.4544153332196856</v>
      </c>
      <c r="O74" s="67">
        <v>1467548</v>
      </c>
      <c r="P74" s="68">
        <v>1183702</v>
      </c>
    </row>
    <row r="75" spans="1:16" ht="51" x14ac:dyDescent="0.25">
      <c r="A75" s="18"/>
      <c r="B75" s="20">
        <v>5000093</v>
      </c>
      <c r="C75" s="20" t="s">
        <v>514</v>
      </c>
      <c r="D75" s="20">
        <v>3043983</v>
      </c>
      <c r="E75" s="20" t="s">
        <v>504</v>
      </c>
      <c r="F75" s="20">
        <v>394</v>
      </c>
      <c r="G75" s="20" t="s">
        <v>467</v>
      </c>
      <c r="H75" s="20">
        <v>447</v>
      </c>
      <c r="I75" s="20" t="s">
        <v>212</v>
      </c>
      <c r="J75" s="20">
        <v>447</v>
      </c>
      <c r="K75" s="20" t="s">
        <v>353</v>
      </c>
      <c r="L75" s="66">
        <v>0.10111100000000001</v>
      </c>
      <c r="M75" s="67">
        <v>0.26256299999999994</v>
      </c>
      <c r="N75" s="68">
        <v>0.25058860014269158</v>
      </c>
      <c r="O75" s="67">
        <v>1156</v>
      </c>
      <c r="P75" s="68">
        <v>300</v>
      </c>
    </row>
    <row r="76" spans="1:16" ht="51" x14ac:dyDescent="0.25">
      <c r="A76" s="18"/>
      <c r="B76" s="20">
        <v>5000093</v>
      </c>
      <c r="C76" s="20" t="s">
        <v>514</v>
      </c>
      <c r="D76" s="20">
        <v>3043983</v>
      </c>
      <c r="E76" s="20" t="s">
        <v>504</v>
      </c>
      <c r="F76" s="20">
        <v>394</v>
      </c>
      <c r="G76" s="20" t="s">
        <v>467</v>
      </c>
      <c r="H76" s="20">
        <v>448</v>
      </c>
      <c r="I76" s="20" t="s">
        <v>213</v>
      </c>
      <c r="J76" s="20">
        <v>448</v>
      </c>
      <c r="K76" s="20" t="s">
        <v>354</v>
      </c>
      <c r="L76" s="66">
        <v>1.5898000000000001</v>
      </c>
      <c r="M76" s="67">
        <v>1.9856110000000005</v>
      </c>
      <c r="N76" s="68">
        <v>1.9490419910289347</v>
      </c>
      <c r="O76" s="67">
        <v>280616</v>
      </c>
      <c r="P76" s="68">
        <v>280485</v>
      </c>
    </row>
    <row r="77" spans="1:16" ht="51" x14ac:dyDescent="0.25">
      <c r="A77" s="18"/>
      <c r="B77" s="20">
        <v>5000093</v>
      </c>
      <c r="C77" s="20" t="s">
        <v>514</v>
      </c>
      <c r="D77" s="20">
        <v>3043983</v>
      </c>
      <c r="E77" s="20" t="s">
        <v>504</v>
      </c>
      <c r="F77" s="20">
        <v>394</v>
      </c>
      <c r="G77" s="20" t="s">
        <v>467</v>
      </c>
      <c r="H77" s="20">
        <v>449</v>
      </c>
      <c r="I77" s="20" t="s">
        <v>214</v>
      </c>
      <c r="J77" s="20">
        <v>449</v>
      </c>
      <c r="K77" s="20" t="s">
        <v>355</v>
      </c>
      <c r="L77" s="66">
        <v>0.21053000000000005</v>
      </c>
      <c r="M77" s="67">
        <v>0.23270199999999999</v>
      </c>
      <c r="N77" s="68">
        <v>0.20062506755857612</v>
      </c>
      <c r="O77" s="67">
        <v>80184</v>
      </c>
      <c r="P77" s="68">
        <v>72608</v>
      </c>
    </row>
    <row r="78" spans="1:16" ht="51" x14ac:dyDescent="0.25">
      <c r="A78" s="18"/>
      <c r="B78" s="20">
        <v>5000093</v>
      </c>
      <c r="C78" s="20" t="s">
        <v>514</v>
      </c>
      <c r="D78" s="20">
        <v>3043983</v>
      </c>
      <c r="E78" s="20" t="s">
        <v>504</v>
      </c>
      <c r="F78" s="20">
        <v>394</v>
      </c>
      <c r="G78" s="20" t="s">
        <v>467</v>
      </c>
      <c r="H78" s="20">
        <v>450</v>
      </c>
      <c r="I78" s="20" t="s">
        <v>215</v>
      </c>
      <c r="J78" s="20">
        <v>450</v>
      </c>
      <c r="K78" s="20" t="s">
        <v>356</v>
      </c>
      <c r="L78" s="66">
        <v>1.7694499999999993</v>
      </c>
      <c r="M78" s="67">
        <v>2.1339349999999997</v>
      </c>
      <c r="N78" s="68">
        <v>2.1273493186999985</v>
      </c>
      <c r="O78" s="67">
        <v>3669843</v>
      </c>
      <c r="P78" s="68">
        <v>2905761</v>
      </c>
    </row>
    <row r="79" spans="1:16" ht="51" x14ac:dyDescent="0.25">
      <c r="A79" s="18"/>
      <c r="B79" s="20">
        <v>5000093</v>
      </c>
      <c r="C79" s="20" t="s">
        <v>514</v>
      </c>
      <c r="D79" s="20">
        <v>3043983</v>
      </c>
      <c r="E79" s="20" t="s">
        <v>504</v>
      </c>
      <c r="F79" s="20">
        <v>394</v>
      </c>
      <c r="G79" s="20" t="s">
        <v>467</v>
      </c>
      <c r="H79" s="20">
        <v>451</v>
      </c>
      <c r="I79" s="20" t="s">
        <v>216</v>
      </c>
      <c r="J79" s="20">
        <v>451</v>
      </c>
      <c r="K79" s="20" t="s">
        <v>357</v>
      </c>
      <c r="L79" s="66">
        <v>3.4076369999999989</v>
      </c>
      <c r="M79" s="67">
        <v>3.9490669999999986</v>
      </c>
      <c r="N79" s="68">
        <v>3.8146472131957125</v>
      </c>
      <c r="O79" s="67">
        <v>297490</v>
      </c>
      <c r="P79" s="68">
        <v>342470</v>
      </c>
    </row>
    <row r="80" spans="1:16" ht="51" x14ac:dyDescent="0.25">
      <c r="A80" s="18"/>
      <c r="B80" s="20">
        <v>5000093</v>
      </c>
      <c r="C80" s="20" t="s">
        <v>514</v>
      </c>
      <c r="D80" s="20">
        <v>3043983</v>
      </c>
      <c r="E80" s="20" t="s">
        <v>504</v>
      </c>
      <c r="F80" s="20">
        <v>394</v>
      </c>
      <c r="G80" s="20" t="s">
        <v>467</v>
      </c>
      <c r="H80" s="20">
        <v>452</v>
      </c>
      <c r="I80" s="20" t="s">
        <v>217</v>
      </c>
      <c r="J80" s="20">
        <v>452</v>
      </c>
      <c r="K80" s="20" t="s">
        <v>358</v>
      </c>
      <c r="L80" s="66">
        <v>2.6749249999999991</v>
      </c>
      <c r="M80" s="67">
        <v>2.922075</v>
      </c>
      <c r="N80" s="68">
        <v>2.8229412704531569</v>
      </c>
      <c r="O80" s="67">
        <v>603800</v>
      </c>
      <c r="P80" s="68">
        <v>603527</v>
      </c>
    </row>
    <row r="81" spans="1:16" ht="51" x14ac:dyDescent="0.25">
      <c r="A81" s="18"/>
      <c r="B81" s="20">
        <v>5000093</v>
      </c>
      <c r="C81" s="20" t="s">
        <v>514</v>
      </c>
      <c r="D81" s="20">
        <v>3043983</v>
      </c>
      <c r="E81" s="20" t="s">
        <v>504</v>
      </c>
      <c r="F81" s="20">
        <v>394</v>
      </c>
      <c r="G81" s="20" t="s">
        <v>467</v>
      </c>
      <c r="H81" s="20">
        <v>453</v>
      </c>
      <c r="I81" s="20" t="s">
        <v>218</v>
      </c>
      <c r="J81" s="20">
        <v>453</v>
      </c>
      <c r="K81" s="20" t="s">
        <v>359</v>
      </c>
      <c r="L81" s="66">
        <v>6.021126999999999</v>
      </c>
      <c r="M81" s="67">
        <v>13.173775000000003</v>
      </c>
      <c r="N81" s="68">
        <v>13.144253726286479</v>
      </c>
      <c r="O81" s="67">
        <v>62629907</v>
      </c>
      <c r="P81" s="68">
        <v>47879951.458984375</v>
      </c>
    </row>
    <row r="82" spans="1:16" ht="51" x14ac:dyDescent="0.25">
      <c r="A82" s="18"/>
      <c r="B82" s="20">
        <v>5000093</v>
      </c>
      <c r="C82" s="20" t="s">
        <v>514</v>
      </c>
      <c r="D82" s="20">
        <v>3043983</v>
      </c>
      <c r="E82" s="20" t="s">
        <v>504</v>
      </c>
      <c r="F82" s="20">
        <v>394</v>
      </c>
      <c r="G82" s="20" t="s">
        <v>467</v>
      </c>
      <c r="H82" s="20">
        <v>454</v>
      </c>
      <c r="I82" s="20" t="s">
        <v>219</v>
      </c>
      <c r="J82" s="20">
        <v>454</v>
      </c>
      <c r="K82" s="20" t="s">
        <v>360</v>
      </c>
      <c r="L82" s="66">
        <v>1.2833970000000001</v>
      </c>
      <c r="M82" s="67">
        <v>2.1490759999999995</v>
      </c>
      <c r="N82" s="68">
        <v>1.9989269987563603</v>
      </c>
      <c r="O82" s="67">
        <v>458100</v>
      </c>
      <c r="P82" s="68">
        <v>459180</v>
      </c>
    </row>
    <row r="83" spans="1:16" ht="51" x14ac:dyDescent="0.25">
      <c r="A83" s="18"/>
      <c r="B83" s="20">
        <v>5000093</v>
      </c>
      <c r="C83" s="20" t="s">
        <v>514</v>
      </c>
      <c r="D83" s="20">
        <v>3043983</v>
      </c>
      <c r="E83" s="20" t="s">
        <v>504</v>
      </c>
      <c r="F83" s="20">
        <v>394</v>
      </c>
      <c r="G83" s="20" t="s">
        <v>467</v>
      </c>
      <c r="H83" s="20">
        <v>455</v>
      </c>
      <c r="I83" s="20" t="s">
        <v>220</v>
      </c>
      <c r="J83" s="20">
        <v>455</v>
      </c>
      <c r="K83" s="20" t="s">
        <v>361</v>
      </c>
      <c r="L83" s="66">
        <v>0.21521800000000002</v>
      </c>
      <c r="M83" s="67">
        <v>0.17143800000000001</v>
      </c>
      <c r="N83" s="68">
        <v>0.16745887197544107</v>
      </c>
      <c r="O83" s="67">
        <v>14264</v>
      </c>
      <c r="P83" s="68">
        <v>9710</v>
      </c>
    </row>
    <row r="84" spans="1:16" ht="51" x14ac:dyDescent="0.25">
      <c r="A84" s="18"/>
      <c r="B84" s="20">
        <v>5000093</v>
      </c>
      <c r="C84" s="20" t="s">
        <v>514</v>
      </c>
      <c r="D84" s="20">
        <v>3043983</v>
      </c>
      <c r="E84" s="20" t="s">
        <v>504</v>
      </c>
      <c r="F84" s="20">
        <v>394</v>
      </c>
      <c r="G84" s="20" t="s">
        <v>467</v>
      </c>
      <c r="H84" s="20">
        <v>456</v>
      </c>
      <c r="I84" s="20" t="s">
        <v>221</v>
      </c>
      <c r="J84" s="20">
        <v>456</v>
      </c>
      <c r="K84" s="20" t="s">
        <v>362</v>
      </c>
      <c r="L84" s="66">
        <v>0.10916999999999998</v>
      </c>
      <c r="M84" s="67">
        <v>0.24374600000000002</v>
      </c>
      <c r="N84" s="68">
        <v>0.24233480104703631</v>
      </c>
      <c r="O84" s="67">
        <v>240807</v>
      </c>
      <c r="P84" s="68">
        <v>235866</v>
      </c>
    </row>
    <row r="85" spans="1:16" ht="51" x14ac:dyDescent="0.25">
      <c r="A85" s="18"/>
      <c r="B85" s="20">
        <v>5000093</v>
      </c>
      <c r="C85" s="20" t="s">
        <v>514</v>
      </c>
      <c r="D85" s="20">
        <v>3043983</v>
      </c>
      <c r="E85" s="20" t="s">
        <v>504</v>
      </c>
      <c r="F85" s="20">
        <v>394</v>
      </c>
      <c r="G85" s="20" t="s">
        <v>467</v>
      </c>
      <c r="H85" s="20">
        <v>457</v>
      </c>
      <c r="I85" s="20" t="s">
        <v>222</v>
      </c>
      <c r="J85" s="20">
        <v>457</v>
      </c>
      <c r="K85" s="20" t="s">
        <v>363</v>
      </c>
      <c r="L85" s="66">
        <v>7.9713390000000013</v>
      </c>
      <c r="M85" s="67">
        <v>10.555706999999998</v>
      </c>
      <c r="N85" s="68">
        <v>10.329398820998563</v>
      </c>
      <c r="O85" s="67">
        <v>2633017</v>
      </c>
      <c r="P85" s="68">
        <v>1107342</v>
      </c>
    </row>
    <row r="86" spans="1:16" ht="51" x14ac:dyDescent="0.25">
      <c r="A86" s="18"/>
      <c r="B86" s="20">
        <v>5000093</v>
      </c>
      <c r="C86" s="20" t="s">
        <v>514</v>
      </c>
      <c r="D86" s="20">
        <v>3043983</v>
      </c>
      <c r="E86" s="20" t="s">
        <v>504</v>
      </c>
      <c r="F86" s="20">
        <v>394</v>
      </c>
      <c r="G86" s="20" t="s">
        <v>467</v>
      </c>
      <c r="H86" s="20">
        <v>458</v>
      </c>
      <c r="I86" s="20" t="s">
        <v>223</v>
      </c>
      <c r="J86" s="20">
        <v>458</v>
      </c>
      <c r="K86" s="20" t="s">
        <v>364</v>
      </c>
      <c r="L86" s="66">
        <v>0.33250600000000008</v>
      </c>
      <c r="M86" s="67">
        <v>0.58813900000000008</v>
      </c>
      <c r="N86" s="68">
        <v>0.51307145545888488</v>
      </c>
      <c r="O86" s="67">
        <v>8784</v>
      </c>
      <c r="P86" s="68">
        <v>6832</v>
      </c>
    </row>
    <row r="87" spans="1:16" ht="51" x14ac:dyDescent="0.25">
      <c r="A87" s="18"/>
      <c r="B87" s="20">
        <v>5000093</v>
      </c>
      <c r="C87" s="20" t="s">
        <v>514</v>
      </c>
      <c r="D87" s="20">
        <v>3043983</v>
      </c>
      <c r="E87" s="20" t="s">
        <v>504</v>
      </c>
      <c r="F87" s="20">
        <v>394</v>
      </c>
      <c r="G87" s="20" t="s">
        <v>467</v>
      </c>
      <c r="H87" s="20">
        <v>459</v>
      </c>
      <c r="I87" s="20" t="s">
        <v>224</v>
      </c>
      <c r="J87" s="20">
        <v>459</v>
      </c>
      <c r="K87" s="20" t="s">
        <v>365</v>
      </c>
      <c r="L87" s="66">
        <v>1.6625999999999996</v>
      </c>
      <c r="M87" s="67">
        <v>2.5771229999999976</v>
      </c>
      <c r="N87" s="68">
        <v>2.4430949103916646</v>
      </c>
      <c r="O87" s="67">
        <v>305797</v>
      </c>
      <c r="P87" s="68">
        <v>269354.0000038147</v>
      </c>
    </row>
    <row r="88" spans="1:16" ht="51" x14ac:dyDescent="0.25">
      <c r="A88" s="18"/>
      <c r="B88" s="20">
        <v>5000093</v>
      </c>
      <c r="C88" s="20" t="s">
        <v>514</v>
      </c>
      <c r="D88" s="20">
        <v>3043983</v>
      </c>
      <c r="E88" s="20" t="s">
        <v>504</v>
      </c>
      <c r="F88" s="20">
        <v>394</v>
      </c>
      <c r="G88" s="20" t="s">
        <v>467</v>
      </c>
      <c r="H88" s="20">
        <v>460</v>
      </c>
      <c r="I88" s="20" t="s">
        <v>225</v>
      </c>
      <c r="J88" s="20">
        <v>460</v>
      </c>
      <c r="K88" s="20" t="s">
        <v>366</v>
      </c>
      <c r="L88" s="66">
        <v>1.2500000000000001E-2</v>
      </c>
      <c r="M88" s="67">
        <v>0.38475900000000002</v>
      </c>
      <c r="N88" s="68">
        <v>0.35818188325356459</v>
      </c>
      <c r="O88" s="67">
        <v>245</v>
      </c>
      <c r="P88" s="68">
        <v>2695</v>
      </c>
    </row>
    <row r="89" spans="1:16" ht="51" x14ac:dyDescent="0.25">
      <c r="A89" s="18"/>
      <c r="B89" s="20">
        <v>5000093</v>
      </c>
      <c r="C89" s="20" t="s">
        <v>514</v>
      </c>
      <c r="D89" s="20">
        <v>3043983</v>
      </c>
      <c r="E89" s="20" t="s">
        <v>504</v>
      </c>
      <c r="F89" s="20">
        <v>394</v>
      </c>
      <c r="G89" s="20" t="s">
        <v>467</v>
      </c>
      <c r="H89" s="20">
        <v>461</v>
      </c>
      <c r="I89" s="20" t="s">
        <v>226</v>
      </c>
      <c r="J89" s="20">
        <v>461</v>
      </c>
      <c r="K89" s="20" t="s">
        <v>367</v>
      </c>
      <c r="L89" s="66">
        <v>3.2480880000000005</v>
      </c>
      <c r="M89" s="67">
        <v>5.8631179999999974</v>
      </c>
      <c r="N89" s="68">
        <v>5.733436154499941</v>
      </c>
      <c r="O89" s="67">
        <v>1604626</v>
      </c>
      <c r="P89" s="68">
        <v>1398540</v>
      </c>
    </row>
    <row r="90" spans="1:16" ht="51" x14ac:dyDescent="0.25">
      <c r="A90" s="18"/>
      <c r="B90" s="20">
        <v>5000093</v>
      </c>
      <c r="C90" s="20" t="s">
        <v>514</v>
      </c>
      <c r="D90" s="20">
        <v>3043983</v>
      </c>
      <c r="E90" s="20" t="s">
        <v>504</v>
      </c>
      <c r="F90" s="20">
        <v>394</v>
      </c>
      <c r="G90" s="20" t="s">
        <v>467</v>
      </c>
      <c r="H90" s="20">
        <v>462</v>
      </c>
      <c r="I90" s="20" t="s">
        <v>227</v>
      </c>
      <c r="J90" s="20">
        <v>462</v>
      </c>
      <c r="K90" s="20" t="s">
        <v>368</v>
      </c>
      <c r="L90" s="66">
        <v>1.4826539999999988</v>
      </c>
      <c r="M90" s="67">
        <v>1.4804049999999986</v>
      </c>
      <c r="N90" s="68">
        <v>1.4719015223963652</v>
      </c>
      <c r="O90" s="67">
        <v>298015</v>
      </c>
      <c r="P90" s="68">
        <v>212077</v>
      </c>
    </row>
    <row r="91" spans="1:16" ht="51" x14ac:dyDescent="0.25">
      <c r="A91" s="18"/>
      <c r="B91" s="20">
        <v>5000093</v>
      </c>
      <c r="C91" s="20" t="s">
        <v>514</v>
      </c>
      <c r="D91" s="20">
        <v>3043983</v>
      </c>
      <c r="E91" s="20" t="s">
        <v>504</v>
      </c>
      <c r="F91" s="20">
        <v>394</v>
      </c>
      <c r="G91" s="20" t="s">
        <v>467</v>
      </c>
      <c r="H91" s="20">
        <v>463</v>
      </c>
      <c r="I91" s="20" t="s">
        <v>228</v>
      </c>
      <c r="J91" s="20">
        <v>463</v>
      </c>
      <c r="K91" s="20" t="s">
        <v>369</v>
      </c>
      <c r="L91" s="66">
        <v>0.98504799999999981</v>
      </c>
      <c r="M91" s="67">
        <v>1.0261679999999997</v>
      </c>
      <c r="N91" s="68">
        <v>1.024405405198614</v>
      </c>
      <c r="O91" s="67">
        <v>6941</v>
      </c>
      <c r="P91" s="68">
        <v>6385</v>
      </c>
    </row>
    <row r="92" spans="1:16" ht="51" x14ac:dyDescent="0.25">
      <c r="A92" s="18"/>
      <c r="B92" s="20">
        <v>5000093</v>
      </c>
      <c r="C92" s="20" t="s">
        <v>514</v>
      </c>
      <c r="D92" s="20">
        <v>3043983</v>
      </c>
      <c r="E92" s="20" t="s">
        <v>504</v>
      </c>
      <c r="F92" s="20">
        <v>394</v>
      </c>
      <c r="G92" s="20" t="s">
        <v>467</v>
      </c>
      <c r="H92" s="20">
        <v>464</v>
      </c>
      <c r="I92" s="20" t="s">
        <v>229</v>
      </c>
      <c r="J92" s="20">
        <v>464</v>
      </c>
      <c r="K92" s="20" t="s">
        <v>370</v>
      </c>
      <c r="L92" s="66">
        <v>1.8475429999999993</v>
      </c>
      <c r="M92" s="67">
        <v>2.7170660000000004</v>
      </c>
      <c r="N92" s="68">
        <v>2.6530189350341971</v>
      </c>
      <c r="O92" s="67">
        <v>20573</v>
      </c>
      <c r="P92" s="68">
        <v>19730</v>
      </c>
    </row>
    <row r="93" spans="1:16" ht="89.25" x14ac:dyDescent="0.25">
      <c r="A93" s="18"/>
      <c r="B93" s="20">
        <v>5000094</v>
      </c>
      <c r="C93" s="20" t="s">
        <v>515</v>
      </c>
      <c r="D93" s="20">
        <v>3043984</v>
      </c>
      <c r="E93" s="20" t="s">
        <v>505</v>
      </c>
      <c r="F93" s="20">
        <v>394</v>
      </c>
      <c r="G93" s="20" t="s">
        <v>467</v>
      </c>
      <c r="H93" s="20">
        <v>11</v>
      </c>
      <c r="I93" s="20" t="s">
        <v>109</v>
      </c>
      <c r="J93" s="20">
        <v>124</v>
      </c>
      <c r="K93" s="20" t="s">
        <v>342</v>
      </c>
      <c r="L93" s="66">
        <v>4.1500000000000012</v>
      </c>
      <c r="M93" s="67">
        <v>15.047981000000002</v>
      </c>
      <c r="N93" s="68">
        <v>15.029828653205186</v>
      </c>
      <c r="O93" s="67">
        <v>177750</v>
      </c>
      <c r="P93" s="68">
        <v>63995</v>
      </c>
    </row>
    <row r="94" spans="1:16" ht="51" x14ac:dyDescent="0.25">
      <c r="A94" s="18"/>
      <c r="B94" s="20">
        <v>5000094</v>
      </c>
      <c r="C94" s="20" t="s">
        <v>515</v>
      </c>
      <c r="D94" s="20">
        <v>3043984</v>
      </c>
      <c r="E94" s="20" t="s">
        <v>505</v>
      </c>
      <c r="F94" s="20">
        <v>394</v>
      </c>
      <c r="G94" s="20" t="s">
        <v>467</v>
      </c>
      <c r="H94" s="20">
        <v>131</v>
      </c>
      <c r="I94" s="20" t="s">
        <v>141</v>
      </c>
      <c r="J94" s="20">
        <v>131</v>
      </c>
      <c r="K94" s="20" t="s">
        <v>343</v>
      </c>
      <c r="L94" s="66">
        <v>5.3645380000000005</v>
      </c>
      <c r="M94" s="67">
        <v>5.5463690000000003</v>
      </c>
      <c r="N94" s="68">
        <v>5.3727196279069176</v>
      </c>
      <c r="O94" s="67">
        <v>919232</v>
      </c>
      <c r="P94" s="68">
        <v>1057032</v>
      </c>
    </row>
    <row r="95" spans="1:16" ht="63.75" x14ac:dyDescent="0.25">
      <c r="A95" s="18"/>
      <c r="B95" s="20">
        <v>5000094</v>
      </c>
      <c r="C95" s="20" t="s">
        <v>515</v>
      </c>
      <c r="D95" s="20">
        <v>3043984</v>
      </c>
      <c r="E95" s="20" t="s">
        <v>505</v>
      </c>
      <c r="F95" s="20">
        <v>394</v>
      </c>
      <c r="G95" s="20" t="s">
        <v>467</v>
      </c>
      <c r="H95" s="20">
        <v>137</v>
      </c>
      <c r="I95" s="20" t="s">
        <v>144</v>
      </c>
      <c r="J95" s="20">
        <v>137</v>
      </c>
      <c r="K95" s="20" t="s">
        <v>345</v>
      </c>
      <c r="L95" s="66">
        <v>7.1933050000000005</v>
      </c>
      <c r="M95" s="67">
        <v>9.5956970000000048</v>
      </c>
      <c r="N95" s="68">
        <v>9.3912774214467412</v>
      </c>
      <c r="O95" s="67">
        <v>325716</v>
      </c>
      <c r="P95" s="68">
        <v>285890</v>
      </c>
    </row>
    <row r="96" spans="1:16" ht="51" x14ac:dyDescent="0.25">
      <c r="A96" s="18"/>
      <c r="B96" s="20">
        <v>5000094</v>
      </c>
      <c r="C96" s="20" t="s">
        <v>515</v>
      </c>
      <c r="D96" s="20">
        <v>3043984</v>
      </c>
      <c r="E96" s="20" t="s">
        <v>505</v>
      </c>
      <c r="F96" s="20">
        <v>394</v>
      </c>
      <c r="G96" s="20" t="s">
        <v>467</v>
      </c>
      <c r="H96" s="20">
        <v>440</v>
      </c>
      <c r="I96" s="20" t="s">
        <v>205</v>
      </c>
      <c r="J96" s="20">
        <v>440</v>
      </c>
      <c r="K96" s="20" t="s">
        <v>346</v>
      </c>
      <c r="L96" s="66">
        <v>0.67853999999999981</v>
      </c>
      <c r="M96" s="67">
        <v>0.74689699999999981</v>
      </c>
      <c r="N96" s="68">
        <v>0.74146564015609329</v>
      </c>
      <c r="O96" s="67">
        <v>495872</v>
      </c>
      <c r="P96" s="68">
        <v>314509</v>
      </c>
    </row>
    <row r="97" spans="1:16" ht="51" x14ac:dyDescent="0.25">
      <c r="A97" s="18"/>
      <c r="B97" s="20">
        <v>5000094</v>
      </c>
      <c r="C97" s="20" t="s">
        <v>515</v>
      </c>
      <c r="D97" s="20">
        <v>3043984</v>
      </c>
      <c r="E97" s="20" t="s">
        <v>505</v>
      </c>
      <c r="F97" s="20">
        <v>394</v>
      </c>
      <c r="G97" s="20" t="s">
        <v>467</v>
      </c>
      <c r="H97" s="20">
        <v>441</v>
      </c>
      <c r="I97" s="20" t="s">
        <v>206</v>
      </c>
      <c r="J97" s="20">
        <v>441</v>
      </c>
      <c r="K97" s="20" t="s">
        <v>347</v>
      </c>
      <c r="L97" s="66">
        <v>0.48111000000000004</v>
      </c>
      <c r="M97" s="67">
        <v>0.48296400000000012</v>
      </c>
      <c r="N97" s="68">
        <v>0.47999046515178634</v>
      </c>
      <c r="O97" s="67">
        <v>36469</v>
      </c>
      <c r="P97" s="68">
        <v>29076</v>
      </c>
    </row>
    <row r="98" spans="1:16" ht="51" x14ac:dyDescent="0.25">
      <c r="A98" s="18"/>
      <c r="B98" s="20">
        <v>5000094</v>
      </c>
      <c r="C98" s="20" t="s">
        <v>515</v>
      </c>
      <c r="D98" s="20">
        <v>3043984</v>
      </c>
      <c r="E98" s="20" t="s">
        <v>505</v>
      </c>
      <c r="F98" s="20">
        <v>394</v>
      </c>
      <c r="G98" s="20" t="s">
        <v>467</v>
      </c>
      <c r="H98" s="20">
        <v>442</v>
      </c>
      <c r="I98" s="20" t="s">
        <v>207</v>
      </c>
      <c r="J98" s="20">
        <v>442</v>
      </c>
      <c r="K98" s="20" t="s">
        <v>348</v>
      </c>
      <c r="L98" s="66">
        <v>0.23765700000000003</v>
      </c>
      <c r="M98" s="67">
        <v>0.31581100000000001</v>
      </c>
      <c r="N98" s="68">
        <v>0.31524640972565976</v>
      </c>
      <c r="O98" s="67">
        <v>7959</v>
      </c>
      <c r="P98" s="68">
        <v>8387.9979858398437</v>
      </c>
    </row>
    <row r="99" spans="1:16" ht="51" x14ac:dyDescent="0.25">
      <c r="A99" s="18"/>
      <c r="B99" s="20">
        <v>5000094</v>
      </c>
      <c r="C99" s="20" t="s">
        <v>515</v>
      </c>
      <c r="D99" s="20">
        <v>3043984</v>
      </c>
      <c r="E99" s="20" t="s">
        <v>505</v>
      </c>
      <c r="F99" s="20">
        <v>394</v>
      </c>
      <c r="G99" s="20" t="s">
        <v>467</v>
      </c>
      <c r="H99" s="20">
        <v>443</v>
      </c>
      <c r="I99" s="20" t="s">
        <v>208</v>
      </c>
      <c r="J99" s="20">
        <v>443</v>
      </c>
      <c r="K99" s="20" t="s">
        <v>349</v>
      </c>
      <c r="L99" s="66">
        <v>0.56932499999999986</v>
      </c>
      <c r="M99" s="67">
        <v>1.0036670000000003</v>
      </c>
      <c r="N99" s="68">
        <v>0.88218221795614227</v>
      </c>
      <c r="O99" s="67">
        <v>176336</v>
      </c>
      <c r="P99" s="68">
        <v>181964</v>
      </c>
    </row>
    <row r="100" spans="1:16" ht="51" x14ac:dyDescent="0.25">
      <c r="A100" s="18"/>
      <c r="B100" s="20">
        <v>5000094</v>
      </c>
      <c r="C100" s="20" t="s">
        <v>515</v>
      </c>
      <c r="D100" s="20">
        <v>3043984</v>
      </c>
      <c r="E100" s="20" t="s">
        <v>505</v>
      </c>
      <c r="F100" s="20">
        <v>394</v>
      </c>
      <c r="G100" s="20" t="s">
        <v>467</v>
      </c>
      <c r="H100" s="20">
        <v>444</v>
      </c>
      <c r="I100" s="20" t="s">
        <v>209</v>
      </c>
      <c r="J100" s="20">
        <v>444</v>
      </c>
      <c r="K100" s="20" t="s">
        <v>350</v>
      </c>
      <c r="L100" s="66">
        <v>0.66702699999999993</v>
      </c>
      <c r="M100" s="67">
        <v>0.74582099999999985</v>
      </c>
      <c r="N100" s="68">
        <v>0.73177927804408682</v>
      </c>
      <c r="O100" s="67">
        <v>36426</v>
      </c>
      <c r="P100" s="68">
        <v>25950</v>
      </c>
    </row>
    <row r="101" spans="1:16" ht="51" x14ac:dyDescent="0.25">
      <c r="A101" s="18"/>
      <c r="B101" s="20">
        <v>5000094</v>
      </c>
      <c r="C101" s="20" t="s">
        <v>515</v>
      </c>
      <c r="D101" s="20">
        <v>3043984</v>
      </c>
      <c r="E101" s="20" t="s">
        <v>505</v>
      </c>
      <c r="F101" s="20">
        <v>394</v>
      </c>
      <c r="G101" s="20" t="s">
        <v>467</v>
      </c>
      <c r="H101" s="20">
        <v>445</v>
      </c>
      <c r="I101" s="20" t="s">
        <v>210</v>
      </c>
      <c r="J101" s="20">
        <v>445</v>
      </c>
      <c r="K101" s="20" t="s">
        <v>351</v>
      </c>
      <c r="L101" s="66">
        <v>0.69208099999999995</v>
      </c>
      <c r="M101" s="67">
        <v>1.0222019999999994</v>
      </c>
      <c r="N101" s="68">
        <v>1.0105086477014993</v>
      </c>
      <c r="O101" s="67">
        <v>108547</v>
      </c>
      <c r="P101" s="68">
        <v>34518</v>
      </c>
    </row>
    <row r="102" spans="1:16" ht="51" x14ac:dyDescent="0.25">
      <c r="A102" s="18"/>
      <c r="B102" s="20">
        <v>5000094</v>
      </c>
      <c r="C102" s="20" t="s">
        <v>515</v>
      </c>
      <c r="D102" s="20">
        <v>3043984</v>
      </c>
      <c r="E102" s="20" t="s">
        <v>505</v>
      </c>
      <c r="F102" s="20">
        <v>394</v>
      </c>
      <c r="G102" s="20" t="s">
        <v>467</v>
      </c>
      <c r="H102" s="20">
        <v>446</v>
      </c>
      <c r="I102" s="20" t="s">
        <v>211</v>
      </c>
      <c r="J102" s="20">
        <v>446</v>
      </c>
      <c r="K102" s="20" t="s">
        <v>352</v>
      </c>
      <c r="L102" s="66">
        <v>0.63212000000000002</v>
      </c>
      <c r="M102" s="67">
        <v>0.70050699999999988</v>
      </c>
      <c r="N102" s="68">
        <v>0.68954795209265285</v>
      </c>
      <c r="O102" s="67">
        <v>70807</v>
      </c>
      <c r="P102" s="68">
        <v>42146</v>
      </c>
    </row>
    <row r="103" spans="1:16" ht="51" x14ac:dyDescent="0.25">
      <c r="A103" s="18"/>
      <c r="B103" s="20">
        <v>5000094</v>
      </c>
      <c r="C103" s="20" t="s">
        <v>515</v>
      </c>
      <c r="D103" s="20">
        <v>3043984</v>
      </c>
      <c r="E103" s="20" t="s">
        <v>505</v>
      </c>
      <c r="F103" s="20">
        <v>394</v>
      </c>
      <c r="G103" s="20" t="s">
        <v>467</v>
      </c>
      <c r="H103" s="20">
        <v>447</v>
      </c>
      <c r="I103" s="20" t="s">
        <v>212</v>
      </c>
      <c r="J103" s="20">
        <v>447</v>
      </c>
      <c r="K103" s="20" t="s">
        <v>353</v>
      </c>
      <c r="L103" s="66">
        <v>0.14864900000000003</v>
      </c>
      <c r="M103" s="67">
        <v>0.44832600000000011</v>
      </c>
      <c r="N103" s="68">
        <v>0.42875179004295205</v>
      </c>
      <c r="O103" s="67">
        <v>28853</v>
      </c>
      <c r="P103" s="68">
        <v>23397</v>
      </c>
    </row>
    <row r="104" spans="1:16" ht="51" x14ac:dyDescent="0.25">
      <c r="A104" s="18"/>
      <c r="B104" s="20">
        <v>5000094</v>
      </c>
      <c r="C104" s="20" t="s">
        <v>515</v>
      </c>
      <c r="D104" s="20">
        <v>3043984</v>
      </c>
      <c r="E104" s="20" t="s">
        <v>505</v>
      </c>
      <c r="F104" s="20">
        <v>394</v>
      </c>
      <c r="G104" s="20" t="s">
        <v>467</v>
      </c>
      <c r="H104" s="20">
        <v>448</v>
      </c>
      <c r="I104" s="20" t="s">
        <v>213</v>
      </c>
      <c r="J104" s="20">
        <v>448</v>
      </c>
      <c r="K104" s="20" t="s">
        <v>354</v>
      </c>
      <c r="L104" s="66">
        <v>0.29307200000000005</v>
      </c>
      <c r="M104" s="67">
        <v>0.44735799999999998</v>
      </c>
      <c r="N104" s="68">
        <v>0.43672449708537897</v>
      </c>
      <c r="O104" s="67">
        <v>62812</v>
      </c>
      <c r="P104" s="68">
        <v>59982</v>
      </c>
    </row>
    <row r="105" spans="1:16" ht="51" x14ac:dyDescent="0.25">
      <c r="A105" s="18"/>
      <c r="B105" s="20">
        <v>5000094</v>
      </c>
      <c r="C105" s="20" t="s">
        <v>515</v>
      </c>
      <c r="D105" s="20">
        <v>3043984</v>
      </c>
      <c r="E105" s="20" t="s">
        <v>505</v>
      </c>
      <c r="F105" s="20">
        <v>394</v>
      </c>
      <c r="G105" s="20" t="s">
        <v>467</v>
      </c>
      <c r="H105" s="20">
        <v>449</v>
      </c>
      <c r="I105" s="20" t="s">
        <v>214</v>
      </c>
      <c r="J105" s="20">
        <v>449</v>
      </c>
      <c r="K105" s="20" t="s">
        <v>355</v>
      </c>
      <c r="L105" s="66">
        <v>0.19730999999999999</v>
      </c>
      <c r="M105" s="67">
        <v>0.20780699999999999</v>
      </c>
      <c r="N105" s="68">
        <v>0.20279767903411994</v>
      </c>
      <c r="O105" s="67">
        <v>9633</v>
      </c>
      <c r="P105" s="68">
        <v>10568</v>
      </c>
    </row>
    <row r="106" spans="1:16" ht="51" x14ac:dyDescent="0.25">
      <c r="A106" s="18"/>
      <c r="B106" s="20">
        <v>5000094</v>
      </c>
      <c r="C106" s="20" t="s">
        <v>515</v>
      </c>
      <c r="D106" s="20">
        <v>3043984</v>
      </c>
      <c r="E106" s="20" t="s">
        <v>505</v>
      </c>
      <c r="F106" s="20">
        <v>394</v>
      </c>
      <c r="G106" s="20" t="s">
        <v>467</v>
      </c>
      <c r="H106" s="20">
        <v>450</v>
      </c>
      <c r="I106" s="20" t="s">
        <v>215</v>
      </c>
      <c r="J106" s="20">
        <v>450</v>
      </c>
      <c r="K106" s="20" t="s">
        <v>356</v>
      </c>
      <c r="L106" s="66">
        <v>1.0695499999999993</v>
      </c>
      <c r="M106" s="67">
        <v>1.3125700000000002</v>
      </c>
      <c r="N106" s="68">
        <v>1.3068462333139905</v>
      </c>
      <c r="O106" s="67">
        <v>293475</v>
      </c>
      <c r="P106" s="68">
        <v>209375</v>
      </c>
    </row>
    <row r="107" spans="1:16" ht="51" x14ac:dyDescent="0.25">
      <c r="A107" s="18"/>
      <c r="B107" s="20">
        <v>5000094</v>
      </c>
      <c r="C107" s="20" t="s">
        <v>515</v>
      </c>
      <c r="D107" s="20">
        <v>3043984</v>
      </c>
      <c r="E107" s="20" t="s">
        <v>505</v>
      </c>
      <c r="F107" s="20">
        <v>394</v>
      </c>
      <c r="G107" s="20" t="s">
        <v>467</v>
      </c>
      <c r="H107" s="20">
        <v>451</v>
      </c>
      <c r="I107" s="20" t="s">
        <v>216</v>
      </c>
      <c r="J107" s="20">
        <v>451</v>
      </c>
      <c r="K107" s="20" t="s">
        <v>357</v>
      </c>
      <c r="L107" s="66">
        <v>0.60801800000000006</v>
      </c>
      <c r="M107" s="67">
        <v>0.61101799999999984</v>
      </c>
      <c r="N107" s="68">
        <v>0.5975433763487672</v>
      </c>
      <c r="O107" s="67">
        <v>39075</v>
      </c>
      <c r="P107" s="68">
        <v>29665</v>
      </c>
    </row>
    <row r="108" spans="1:16" ht="51" x14ac:dyDescent="0.25">
      <c r="A108" s="18"/>
      <c r="B108" s="20">
        <v>5000094</v>
      </c>
      <c r="C108" s="20" t="s">
        <v>515</v>
      </c>
      <c r="D108" s="20">
        <v>3043984</v>
      </c>
      <c r="E108" s="20" t="s">
        <v>505</v>
      </c>
      <c r="F108" s="20">
        <v>394</v>
      </c>
      <c r="G108" s="20" t="s">
        <v>467</v>
      </c>
      <c r="H108" s="20">
        <v>452</v>
      </c>
      <c r="I108" s="20" t="s">
        <v>217</v>
      </c>
      <c r="J108" s="20">
        <v>452</v>
      </c>
      <c r="K108" s="20" t="s">
        <v>358</v>
      </c>
      <c r="L108" s="66">
        <v>1.5605369999999996</v>
      </c>
      <c r="M108" s="67">
        <v>2.5583129999999996</v>
      </c>
      <c r="N108" s="68">
        <v>2.331424475327367</v>
      </c>
      <c r="O108" s="67">
        <v>161438</v>
      </c>
      <c r="P108" s="68">
        <v>160998</v>
      </c>
    </row>
    <row r="109" spans="1:16" ht="51" x14ac:dyDescent="0.25">
      <c r="A109" s="18"/>
      <c r="B109" s="20">
        <v>5000094</v>
      </c>
      <c r="C109" s="20" t="s">
        <v>515</v>
      </c>
      <c r="D109" s="20">
        <v>3043984</v>
      </c>
      <c r="E109" s="20" t="s">
        <v>505</v>
      </c>
      <c r="F109" s="20">
        <v>394</v>
      </c>
      <c r="G109" s="20" t="s">
        <v>467</v>
      </c>
      <c r="H109" s="20">
        <v>453</v>
      </c>
      <c r="I109" s="20" t="s">
        <v>218</v>
      </c>
      <c r="J109" s="20">
        <v>453</v>
      </c>
      <c r="K109" s="20" t="s">
        <v>359</v>
      </c>
      <c r="L109" s="66">
        <v>2.0500339999999992</v>
      </c>
      <c r="M109" s="67">
        <v>2.4392789999999986</v>
      </c>
      <c r="N109" s="68">
        <v>2.4380221978863119</v>
      </c>
      <c r="O109" s="67">
        <v>766691</v>
      </c>
      <c r="P109" s="68">
        <v>88310</v>
      </c>
    </row>
    <row r="110" spans="1:16" ht="51" x14ac:dyDescent="0.25">
      <c r="A110" s="18"/>
      <c r="B110" s="20">
        <v>5000094</v>
      </c>
      <c r="C110" s="20" t="s">
        <v>515</v>
      </c>
      <c r="D110" s="20">
        <v>3043984</v>
      </c>
      <c r="E110" s="20" t="s">
        <v>505</v>
      </c>
      <c r="F110" s="20">
        <v>394</v>
      </c>
      <c r="G110" s="20" t="s">
        <v>467</v>
      </c>
      <c r="H110" s="20">
        <v>454</v>
      </c>
      <c r="I110" s="20" t="s">
        <v>219</v>
      </c>
      <c r="J110" s="20">
        <v>454</v>
      </c>
      <c r="K110" s="20" t="s">
        <v>360</v>
      </c>
      <c r="L110" s="66">
        <v>0.62935600000000014</v>
      </c>
      <c r="M110" s="67">
        <v>1.3630470000000003</v>
      </c>
      <c r="N110" s="68">
        <v>1.3548711757175624</v>
      </c>
      <c r="O110" s="67">
        <v>47565</v>
      </c>
      <c r="P110" s="68">
        <v>48085</v>
      </c>
    </row>
    <row r="111" spans="1:16" ht="51" x14ac:dyDescent="0.25">
      <c r="A111" s="18"/>
      <c r="B111" s="20">
        <v>5000094</v>
      </c>
      <c r="C111" s="20" t="s">
        <v>515</v>
      </c>
      <c r="D111" s="20">
        <v>3043984</v>
      </c>
      <c r="E111" s="20" t="s">
        <v>505</v>
      </c>
      <c r="F111" s="20">
        <v>394</v>
      </c>
      <c r="G111" s="20" t="s">
        <v>467</v>
      </c>
      <c r="H111" s="20">
        <v>455</v>
      </c>
      <c r="I111" s="20" t="s">
        <v>220</v>
      </c>
      <c r="J111" s="20">
        <v>455</v>
      </c>
      <c r="K111" s="20" t="s">
        <v>361</v>
      </c>
      <c r="L111" s="66">
        <v>0.115772</v>
      </c>
      <c r="M111" s="67">
        <v>9.1535999999999992E-2</v>
      </c>
      <c r="N111" s="68">
        <v>8.5856341014732607E-2</v>
      </c>
      <c r="O111" s="67">
        <v>4262</v>
      </c>
      <c r="P111" s="68">
        <v>4408</v>
      </c>
    </row>
    <row r="112" spans="1:16" ht="51" x14ac:dyDescent="0.25">
      <c r="A112" s="18"/>
      <c r="B112" s="20">
        <v>5000094</v>
      </c>
      <c r="C112" s="20" t="s">
        <v>515</v>
      </c>
      <c r="D112" s="20">
        <v>3043984</v>
      </c>
      <c r="E112" s="20" t="s">
        <v>505</v>
      </c>
      <c r="F112" s="20">
        <v>394</v>
      </c>
      <c r="G112" s="20" t="s">
        <v>467</v>
      </c>
      <c r="H112" s="20">
        <v>456</v>
      </c>
      <c r="I112" s="20" t="s">
        <v>221</v>
      </c>
      <c r="J112" s="20">
        <v>456</v>
      </c>
      <c r="K112" s="20" t="s">
        <v>362</v>
      </c>
      <c r="L112" s="66">
        <v>0.36219099999999999</v>
      </c>
      <c r="M112" s="67">
        <v>0.43034999999999995</v>
      </c>
      <c r="N112" s="68">
        <v>0.40599504451529356</v>
      </c>
      <c r="O112" s="67">
        <v>166342</v>
      </c>
      <c r="P112" s="68">
        <v>173477</v>
      </c>
    </row>
    <row r="113" spans="1:16" ht="51" x14ac:dyDescent="0.25">
      <c r="A113" s="18"/>
      <c r="B113" s="20">
        <v>5000094</v>
      </c>
      <c r="C113" s="20" t="s">
        <v>515</v>
      </c>
      <c r="D113" s="20">
        <v>3043984</v>
      </c>
      <c r="E113" s="20" t="s">
        <v>505</v>
      </c>
      <c r="F113" s="20">
        <v>394</v>
      </c>
      <c r="G113" s="20" t="s">
        <v>467</v>
      </c>
      <c r="H113" s="20">
        <v>457</v>
      </c>
      <c r="I113" s="20" t="s">
        <v>222</v>
      </c>
      <c r="J113" s="20">
        <v>457</v>
      </c>
      <c r="K113" s="20" t="s">
        <v>363</v>
      </c>
      <c r="L113" s="66">
        <v>1.5024129999999993</v>
      </c>
      <c r="M113" s="67">
        <v>2.0221119999999999</v>
      </c>
      <c r="N113" s="68">
        <v>1.894705678030391</v>
      </c>
      <c r="O113" s="67">
        <v>63384</v>
      </c>
      <c r="P113" s="68">
        <v>37300</v>
      </c>
    </row>
    <row r="114" spans="1:16" ht="51" x14ac:dyDescent="0.25">
      <c r="A114" s="18"/>
      <c r="B114" s="20">
        <v>5000094</v>
      </c>
      <c r="C114" s="20" t="s">
        <v>515</v>
      </c>
      <c r="D114" s="20">
        <v>3043984</v>
      </c>
      <c r="E114" s="20" t="s">
        <v>505</v>
      </c>
      <c r="F114" s="20">
        <v>394</v>
      </c>
      <c r="G114" s="20" t="s">
        <v>467</v>
      </c>
      <c r="H114" s="20">
        <v>458</v>
      </c>
      <c r="I114" s="20" t="s">
        <v>223</v>
      </c>
      <c r="J114" s="20">
        <v>458</v>
      </c>
      <c r="K114" s="20" t="s">
        <v>364</v>
      </c>
      <c r="L114" s="66">
        <v>1.377270999999999</v>
      </c>
      <c r="M114" s="67">
        <v>1.9205809999999999</v>
      </c>
      <c r="N114" s="68">
        <v>1.8580990889313398</v>
      </c>
      <c r="O114" s="67">
        <v>100472</v>
      </c>
      <c r="P114" s="68">
        <v>45707</v>
      </c>
    </row>
    <row r="115" spans="1:16" ht="51" x14ac:dyDescent="0.25">
      <c r="A115" s="18"/>
      <c r="B115" s="20">
        <v>5000094</v>
      </c>
      <c r="C115" s="20" t="s">
        <v>515</v>
      </c>
      <c r="D115" s="20">
        <v>3043984</v>
      </c>
      <c r="E115" s="20" t="s">
        <v>505</v>
      </c>
      <c r="F115" s="20">
        <v>394</v>
      </c>
      <c r="G115" s="20" t="s">
        <v>467</v>
      </c>
      <c r="H115" s="20">
        <v>459</v>
      </c>
      <c r="I115" s="20" t="s">
        <v>224</v>
      </c>
      <c r="J115" s="20">
        <v>459</v>
      </c>
      <c r="K115" s="20" t="s">
        <v>365</v>
      </c>
      <c r="L115" s="66">
        <v>1.089359</v>
      </c>
      <c r="M115" s="67">
        <v>1.5955469999999994</v>
      </c>
      <c r="N115" s="68">
        <v>1.5240838137433457</v>
      </c>
      <c r="O115" s="67">
        <v>42375</v>
      </c>
      <c r="P115" s="68">
        <v>40966.39400100708</v>
      </c>
    </row>
    <row r="116" spans="1:16" ht="51" x14ac:dyDescent="0.25">
      <c r="A116" s="18"/>
      <c r="B116" s="20">
        <v>5000094</v>
      </c>
      <c r="C116" s="20" t="s">
        <v>515</v>
      </c>
      <c r="D116" s="20">
        <v>3043984</v>
      </c>
      <c r="E116" s="20" t="s">
        <v>505</v>
      </c>
      <c r="F116" s="20">
        <v>394</v>
      </c>
      <c r="G116" s="20" t="s">
        <v>467</v>
      </c>
      <c r="H116" s="20">
        <v>460</v>
      </c>
      <c r="I116" s="20" t="s">
        <v>225</v>
      </c>
      <c r="J116" s="20">
        <v>460</v>
      </c>
      <c r="K116" s="20" t="s">
        <v>366</v>
      </c>
      <c r="L116" s="66">
        <v>0.16112200000000002</v>
      </c>
      <c r="M116" s="67">
        <v>0.16798399999999999</v>
      </c>
      <c r="N116" s="68">
        <v>0.16734803880535765</v>
      </c>
      <c r="O116" s="67">
        <v>21190</v>
      </c>
      <c r="P116" s="68">
        <v>22088</v>
      </c>
    </row>
    <row r="117" spans="1:16" ht="51" x14ac:dyDescent="0.25">
      <c r="A117" s="18"/>
      <c r="B117" s="20">
        <v>5000094</v>
      </c>
      <c r="C117" s="20" t="s">
        <v>515</v>
      </c>
      <c r="D117" s="20">
        <v>3043984</v>
      </c>
      <c r="E117" s="20" t="s">
        <v>505</v>
      </c>
      <c r="F117" s="20">
        <v>394</v>
      </c>
      <c r="G117" s="20" t="s">
        <v>467</v>
      </c>
      <c r="H117" s="20">
        <v>461</v>
      </c>
      <c r="I117" s="20" t="s">
        <v>226</v>
      </c>
      <c r="J117" s="20">
        <v>461</v>
      </c>
      <c r="K117" s="20" t="s">
        <v>367</v>
      </c>
      <c r="L117" s="66">
        <v>1.1311700000000002</v>
      </c>
      <c r="M117" s="67">
        <v>1.1311600000000002</v>
      </c>
      <c r="N117" s="68">
        <v>1.1310893390909769</v>
      </c>
      <c r="O117" s="67">
        <v>44036</v>
      </c>
      <c r="P117" s="68">
        <v>26924</v>
      </c>
    </row>
    <row r="118" spans="1:16" ht="51" x14ac:dyDescent="0.25">
      <c r="A118" s="18"/>
      <c r="B118" s="20">
        <v>5000094</v>
      </c>
      <c r="C118" s="20" t="s">
        <v>515</v>
      </c>
      <c r="D118" s="20">
        <v>3043984</v>
      </c>
      <c r="E118" s="20" t="s">
        <v>505</v>
      </c>
      <c r="F118" s="20">
        <v>394</v>
      </c>
      <c r="G118" s="20" t="s">
        <v>467</v>
      </c>
      <c r="H118" s="20">
        <v>462</v>
      </c>
      <c r="I118" s="20" t="s">
        <v>227</v>
      </c>
      <c r="J118" s="20">
        <v>462</v>
      </c>
      <c r="K118" s="20" t="s">
        <v>368</v>
      </c>
      <c r="L118" s="66">
        <v>0.38848300000000002</v>
      </c>
      <c r="M118" s="67">
        <v>0.34102000000000005</v>
      </c>
      <c r="N118" s="68">
        <v>0.33999825292630703</v>
      </c>
      <c r="O118" s="67">
        <v>23289</v>
      </c>
      <c r="P118" s="68">
        <v>13800</v>
      </c>
    </row>
    <row r="119" spans="1:16" ht="51" x14ac:dyDescent="0.25">
      <c r="A119" s="18"/>
      <c r="B119" s="20">
        <v>5000094</v>
      </c>
      <c r="C119" s="20" t="s">
        <v>515</v>
      </c>
      <c r="D119" s="20">
        <v>3043984</v>
      </c>
      <c r="E119" s="20" t="s">
        <v>505</v>
      </c>
      <c r="F119" s="20">
        <v>394</v>
      </c>
      <c r="G119" s="20" t="s">
        <v>467</v>
      </c>
      <c r="H119" s="20">
        <v>463</v>
      </c>
      <c r="I119" s="20" t="s">
        <v>228</v>
      </c>
      <c r="J119" s="20">
        <v>463</v>
      </c>
      <c r="K119" s="20" t="s">
        <v>369</v>
      </c>
      <c r="L119" s="66">
        <v>0.89652300000000007</v>
      </c>
      <c r="M119" s="67">
        <v>0.97153500000000015</v>
      </c>
      <c r="N119" s="68">
        <v>0.96603227865531238</v>
      </c>
      <c r="O119" s="67">
        <v>78803</v>
      </c>
      <c r="P119" s="68">
        <v>70911</v>
      </c>
    </row>
    <row r="120" spans="1:16" ht="51.75" thickBot="1" x14ac:dyDescent="0.3">
      <c r="A120" s="25"/>
      <c r="B120" s="27">
        <v>5000094</v>
      </c>
      <c r="C120" s="27" t="s">
        <v>515</v>
      </c>
      <c r="D120" s="27">
        <v>3043984</v>
      </c>
      <c r="E120" s="27" t="s">
        <v>505</v>
      </c>
      <c r="F120" s="27">
        <v>394</v>
      </c>
      <c r="G120" s="27" t="s">
        <v>467</v>
      </c>
      <c r="H120" s="27">
        <v>464</v>
      </c>
      <c r="I120" s="27" t="s">
        <v>229</v>
      </c>
      <c r="J120" s="27">
        <v>464</v>
      </c>
      <c r="K120" s="27" t="s">
        <v>370</v>
      </c>
      <c r="L120" s="69">
        <v>1.4445789999999998</v>
      </c>
      <c r="M120" s="70">
        <v>1.6625859999999999</v>
      </c>
      <c r="N120" s="71">
        <v>1.6160145598455529</v>
      </c>
      <c r="O120" s="70">
        <v>89154</v>
      </c>
      <c r="P120" s="71">
        <v>99111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B2" sqref="B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120</v>
      </c>
      <c r="B1" s="47" t="s">
        <v>232</v>
      </c>
      <c r="C1" s="47" t="s">
        <v>78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2336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6.2700000000000005</v>
      </c>
      <c r="I6" s="15">
        <v>7.0145</v>
      </c>
      <c r="J6" s="15">
        <v>0.86221710623067338</v>
      </c>
      <c r="K6" s="15">
        <v>0.517394431080902</v>
      </c>
      <c r="L6" s="15">
        <v>0.34482267514977138</v>
      </c>
      <c r="M6" s="16">
        <v>7.3760700132711104E-2</v>
      </c>
      <c r="N6" s="17">
        <v>0.12291925386423457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SUM(H8:OFFSET(H6,MATCH("PROYECTOS",$A$8:$A$14,0),0))</f>
        <v>6.2700000000000014</v>
      </c>
      <c r="I7" s="35">
        <f ca="1">SUM(I8:OFFSET(I6,MATCH("PROYECTOS",$A$8:$A$14,0),0))</f>
        <v>5.6921389999999992</v>
      </c>
      <c r="J7" s="35">
        <f ca="1">SUM(J8:OFFSET(J6,MATCH("PROYECTOS",$A$8:$A$14,0),0))</f>
        <v>0.59078501568001229</v>
      </c>
      <c r="K7" s="35">
        <f ca="1">SUM(K8:OFFSET(K6,MATCH("PROYECTOS",$A$8:$A$14,0),0))</f>
        <v>0.34547020882018842</v>
      </c>
      <c r="L7" s="35">
        <f ca="1">SUM(L8:OFFSET(L6,MATCH("PROYECTOS",$A$8:$A$14,0),0))</f>
        <v>0.24531480685982388</v>
      </c>
      <c r="M7" s="37">
        <f ca="1">IFERROR(K7/I7,0)</f>
        <v>6.0692510991068288E-2</v>
      </c>
      <c r="N7" s="38">
        <f ca="1">IFERROR(SUM(K7,L7)/I7,0)</f>
        <v>0.10378963262843939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2.9837099999999999</v>
      </c>
      <c r="I8" s="22">
        <v>2.9287099999999997</v>
      </c>
      <c r="J8" s="22">
        <f t="shared" ref="J8:J13" si="0">SUM(K8,L8)</f>
        <v>0.44214334757998586</v>
      </c>
      <c r="K8" s="22">
        <v>0.2114207906415686</v>
      </c>
      <c r="L8" s="22">
        <v>0.23072255693841726</v>
      </c>
      <c r="M8" s="23">
        <f t="shared" ref="M8:M14" si="1">IFERROR(K8/I8,0)</f>
        <v>7.2189049322592069E-2</v>
      </c>
      <c r="N8" s="24">
        <f t="shared" ref="N8:N14" si="2">IFERROR(SUM(K8,L8)/I8,0)</f>
        <v>0.15096863382854087</v>
      </c>
      <c r="O8" s="61">
        <v>13</v>
      </c>
      <c r="P8" s="22">
        <v>9</v>
      </c>
      <c r="Q8" s="24">
        <f>IFERROR(P8/O8,".")</f>
        <v>0.69230769230769229</v>
      </c>
    </row>
    <row r="9" spans="1:17" ht="25.5" x14ac:dyDescent="0.25">
      <c r="A9" s="18"/>
      <c r="B9" s="65">
        <v>5004349</v>
      </c>
      <c r="C9" s="20" t="s">
        <v>2337</v>
      </c>
      <c r="D9" s="20">
        <v>3000517</v>
      </c>
      <c r="E9" s="20" t="s">
        <v>2334</v>
      </c>
      <c r="F9" s="60">
        <v>60</v>
      </c>
      <c r="G9" s="20" t="s">
        <v>323</v>
      </c>
      <c r="H9" s="21">
        <v>0.20854999999999999</v>
      </c>
      <c r="I9" s="22">
        <v>0.20855000000000001</v>
      </c>
      <c r="J9" s="22">
        <f t="shared" si="0"/>
        <v>8.9312759824679233E-2</v>
      </c>
      <c r="K9" s="22">
        <v>7.4720509903272614E-2</v>
      </c>
      <c r="L9" s="22">
        <v>1.4592249921406619E-2</v>
      </c>
      <c r="M9" s="23">
        <f t="shared" si="1"/>
        <v>0.35828583027222544</v>
      </c>
      <c r="N9" s="24">
        <f t="shared" si="2"/>
        <v>0.42825586106295482</v>
      </c>
      <c r="O9" s="61">
        <v>326</v>
      </c>
      <c r="P9" s="22">
        <v>581</v>
      </c>
      <c r="Q9" s="24">
        <f t="shared" ref="Q9:Q13" si="3">IFERROR(P9/O9,".")</f>
        <v>1.7822085889570551</v>
      </c>
    </row>
    <row r="10" spans="1:17" ht="38.25" x14ac:dyDescent="0.25">
      <c r="A10" s="18"/>
      <c r="B10" s="65">
        <v>5004375</v>
      </c>
      <c r="C10" s="20" t="s">
        <v>919</v>
      </c>
      <c r="D10" s="20">
        <v>3000517</v>
      </c>
      <c r="E10" s="20" t="s">
        <v>2334</v>
      </c>
      <c r="F10" s="60">
        <v>120</v>
      </c>
      <c r="G10" s="20" t="s">
        <v>800</v>
      </c>
      <c r="H10" s="21">
        <v>1.1200000000000001</v>
      </c>
      <c r="I10" s="22">
        <v>0.55213900000000005</v>
      </c>
      <c r="J10" s="22">
        <f t="shared" si="0"/>
        <v>0</v>
      </c>
      <c r="K10" s="22">
        <v>0</v>
      </c>
      <c r="L10" s="22">
        <v>0</v>
      </c>
      <c r="M10" s="23">
        <f t="shared" si="1"/>
        <v>0</v>
      </c>
      <c r="N10" s="24">
        <f t="shared" si="2"/>
        <v>0</v>
      </c>
      <c r="O10" s="61">
        <v>11</v>
      </c>
      <c r="P10" s="22">
        <v>0</v>
      </c>
      <c r="Q10" s="24">
        <f t="shared" si="3"/>
        <v>0</v>
      </c>
    </row>
    <row r="11" spans="1:17" ht="25.5" x14ac:dyDescent="0.25">
      <c r="A11" s="18"/>
      <c r="B11" s="65">
        <v>5004376</v>
      </c>
      <c r="C11" s="20" t="s">
        <v>2338</v>
      </c>
      <c r="D11" s="20">
        <v>3000517</v>
      </c>
      <c r="E11" s="20" t="s">
        <v>2334</v>
      </c>
      <c r="F11" s="60">
        <v>60</v>
      </c>
      <c r="G11" s="20" t="s">
        <v>323</v>
      </c>
      <c r="H11" s="21">
        <v>0.25207999999999997</v>
      </c>
      <c r="I11" s="22">
        <v>0.25207999999999997</v>
      </c>
      <c r="J11" s="22">
        <f t="shared" si="0"/>
        <v>0</v>
      </c>
      <c r="K11" s="22">
        <v>0</v>
      </c>
      <c r="L11" s="22">
        <v>0</v>
      </c>
      <c r="M11" s="23">
        <f t="shared" si="1"/>
        <v>0</v>
      </c>
      <c r="N11" s="24">
        <f t="shared" si="2"/>
        <v>0</v>
      </c>
      <c r="O11" s="61">
        <v>1</v>
      </c>
      <c r="P11" s="22">
        <v>1</v>
      </c>
      <c r="Q11" s="24">
        <f t="shared" si="3"/>
        <v>1</v>
      </c>
    </row>
    <row r="12" spans="1:17" ht="51" x14ac:dyDescent="0.25">
      <c r="A12" s="18"/>
      <c r="B12" s="65">
        <v>5004377</v>
      </c>
      <c r="C12" s="20" t="s">
        <v>2339</v>
      </c>
      <c r="D12" s="20">
        <v>3000518</v>
      </c>
      <c r="E12" s="20" t="s">
        <v>2335</v>
      </c>
      <c r="F12" s="60">
        <v>86</v>
      </c>
      <c r="G12" s="20" t="s">
        <v>469</v>
      </c>
      <c r="H12" s="21">
        <v>1.39758</v>
      </c>
      <c r="I12" s="22">
        <v>1.44258</v>
      </c>
      <c r="J12" s="22">
        <f t="shared" si="0"/>
        <v>5.9328908275347203E-2</v>
      </c>
      <c r="K12" s="22">
        <v>5.9328908275347203E-2</v>
      </c>
      <c r="L12" s="22">
        <v>0</v>
      </c>
      <c r="M12" s="23">
        <f t="shared" si="1"/>
        <v>4.1126944970363656E-2</v>
      </c>
      <c r="N12" s="24">
        <f t="shared" si="2"/>
        <v>4.1126944970363656E-2</v>
      </c>
      <c r="O12" s="61">
        <v>441</v>
      </c>
      <c r="P12" s="22">
        <v>290</v>
      </c>
      <c r="Q12" s="24">
        <f t="shared" si="3"/>
        <v>0.65759637188208619</v>
      </c>
    </row>
    <row r="13" spans="1:17" ht="51" x14ac:dyDescent="0.25">
      <c r="A13" s="18"/>
      <c r="B13" s="65">
        <v>5004378</v>
      </c>
      <c r="C13" s="20" t="s">
        <v>2340</v>
      </c>
      <c r="D13" s="20">
        <v>3000518</v>
      </c>
      <c r="E13" s="20" t="s">
        <v>2335</v>
      </c>
      <c r="F13" s="60">
        <v>60</v>
      </c>
      <c r="G13" s="20" t="s">
        <v>323</v>
      </c>
      <c r="H13" s="21">
        <v>0.30808000000000002</v>
      </c>
      <c r="I13" s="22">
        <v>0.30808000000000002</v>
      </c>
      <c r="J13" s="22">
        <f t="shared" si="0"/>
        <v>0</v>
      </c>
      <c r="K13" s="22">
        <v>0</v>
      </c>
      <c r="L13" s="22">
        <v>0</v>
      </c>
      <c r="M13" s="23">
        <f t="shared" si="1"/>
        <v>0</v>
      </c>
      <c r="N13" s="24">
        <f t="shared" si="2"/>
        <v>0</v>
      </c>
      <c r="O13" s="61">
        <v>4</v>
      </c>
      <c r="P13" s="22">
        <v>2</v>
      </c>
      <c r="Q13" s="24">
        <f t="shared" si="3"/>
        <v>0.5</v>
      </c>
    </row>
    <row r="14" spans="1:17" ht="15.75" thickBot="1" x14ac:dyDescent="0.3">
      <c r="A14" s="39" t="s">
        <v>306</v>
      </c>
      <c r="B14" s="41"/>
      <c r="C14" s="41"/>
      <c r="D14" s="64"/>
      <c r="E14" s="41"/>
      <c r="F14" s="58"/>
      <c r="G14" s="41"/>
      <c r="H14" s="42">
        <f ca="1">OFFSET(H14,-MATCH("PROYECTOS",$A$8:$A$14,0)-1,0)-(OFFSET(H14,-MATCH("PROYECTOS",$A$8:$A$14,0),0))</f>
        <v>0</v>
      </c>
      <c r="I14" s="42">
        <f t="shared" ref="I14:L14" ca="1" si="4">OFFSET(I14,-MATCH("PROYECTOS",$A$8:$A$14,0)-1,0)-(OFFSET(I14,-MATCH("PROYECTOS",$A$8:$A$14,0),0))</f>
        <v>1.3223610000000008</v>
      </c>
      <c r="J14" s="42">
        <f t="shared" ca="1" si="4"/>
        <v>0.27143209055066109</v>
      </c>
      <c r="K14" s="42">
        <f t="shared" ca="1" si="4"/>
        <v>0.17192422226071358</v>
      </c>
      <c r="L14" s="42">
        <f t="shared" ca="1" si="4"/>
        <v>9.950786828994751E-2</v>
      </c>
      <c r="M14" s="44">
        <f t="shared" ca="1" si="1"/>
        <v>0.13001307680785615</v>
      </c>
      <c r="N14" s="45">
        <f t="shared" ca="1" si="2"/>
        <v>0.20526323035136465</v>
      </c>
      <c r="O14" s="59"/>
      <c r="P14" s="43"/>
      <c r="Q1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121</v>
      </c>
      <c r="B1" s="48" t="s">
        <v>232</v>
      </c>
      <c r="C1" s="47" t="s">
        <v>79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2343</v>
      </c>
      <c r="L2" s="1" t="s">
        <v>2378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363.91547000000003</v>
      </c>
      <c r="E6" s="15">
        <f ca="1">SUM(E7:OFFSET(E7,50,0))</f>
        <v>604.12512600000014</v>
      </c>
      <c r="F6" s="15">
        <f ca="1">SUM(F7:OFFSET(F7,50,0))</f>
        <v>593.60165502429379</v>
      </c>
      <c r="G6" s="15">
        <f ca="1">SUM(G7:OFFSET(G7,50,0))</f>
        <v>280.3658913672628</v>
      </c>
      <c r="H6" s="15">
        <f ca="1">SUM(H7:OFFSET(H7,50,0))</f>
        <v>313.23576365703121</v>
      </c>
      <c r="I6" s="16">
        <f ca="1">IFERROR(G6/E6,0)</f>
        <v>0.4640857982908374</v>
      </c>
      <c r="J6" s="17">
        <f ca="1">IFERROR(SUM(G6,H6)/E6,0)</f>
        <v>0.9825806434415606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27.497581</v>
      </c>
      <c r="E7" s="22">
        <v>29.092248000000005</v>
      </c>
      <c r="F7" s="22">
        <f t="shared" ref="F7:F31" si="0">SUM(G7,H7)</f>
        <v>29.055820477787165</v>
      </c>
      <c r="G7" s="22">
        <v>23.524779560175375</v>
      </c>
      <c r="H7" s="22">
        <v>5.5310409176117901</v>
      </c>
      <c r="I7" s="23">
        <f t="shared" ref="I7:I31" si="1">IFERROR(G7/E7,0)</f>
        <v>0.80862708031965669</v>
      </c>
      <c r="J7" s="24">
        <f t="shared" ref="J7:J31" si="2">IFERROR(SUM(G7,H7)/E7,0)</f>
        <v>0.99874786155360562</v>
      </c>
      <c r="K7" s="5"/>
      <c r="L7" t="s">
        <v>265</v>
      </c>
      <c r="M7" s="6">
        <v>42.418407297642389</v>
      </c>
      <c r="N7" s="72">
        <v>0.99937300766126114</v>
      </c>
    </row>
    <row r="8" spans="1:14" x14ac:dyDescent="0.25">
      <c r="A8" s="18"/>
      <c r="B8" s="51">
        <v>2</v>
      </c>
      <c r="C8" s="20" t="s">
        <v>245</v>
      </c>
      <c r="D8" s="21">
        <v>0.36769600000000002</v>
      </c>
      <c r="E8" s="22">
        <v>1.4325260000000002</v>
      </c>
      <c r="F8" s="22">
        <f t="shared" si="0"/>
        <v>1.4295913156274764</v>
      </c>
      <c r="G8" s="22">
        <v>0.81505237086093985</v>
      </c>
      <c r="H8" s="22">
        <v>0.61453894476653659</v>
      </c>
      <c r="I8" s="23">
        <f t="shared" si="1"/>
        <v>0.56896165993562398</v>
      </c>
      <c r="J8" s="24">
        <f t="shared" si="2"/>
        <v>0.99795139189618631</v>
      </c>
      <c r="K8" s="5"/>
      <c r="L8" t="s">
        <v>244</v>
      </c>
      <c r="M8" s="6">
        <v>29.055820477787165</v>
      </c>
      <c r="N8" s="72">
        <v>0.99874786155360562</v>
      </c>
    </row>
    <row r="9" spans="1:14" x14ac:dyDescent="0.25">
      <c r="A9" s="18"/>
      <c r="B9" s="51">
        <v>3</v>
      </c>
      <c r="C9" s="20" t="s">
        <v>246</v>
      </c>
      <c r="D9" s="21">
        <v>9.7280219999999993</v>
      </c>
      <c r="E9" s="22">
        <v>11.523219000000001</v>
      </c>
      <c r="F9" s="22">
        <f t="shared" si="0"/>
        <v>11.475525496947927</v>
      </c>
      <c r="G9" s="22">
        <v>2.9886203689529793</v>
      </c>
      <c r="H9" s="22">
        <v>8.4869051279949481</v>
      </c>
      <c r="I9" s="23">
        <f t="shared" si="1"/>
        <v>0.25935638027472868</v>
      </c>
      <c r="J9" s="24">
        <f t="shared" si="2"/>
        <v>0.99586109549318869</v>
      </c>
      <c r="K9" s="5"/>
      <c r="L9" t="s">
        <v>245</v>
      </c>
      <c r="M9" s="6">
        <v>1.4295913156274764</v>
      </c>
      <c r="N9" s="72">
        <v>0.99795139189618631</v>
      </c>
    </row>
    <row r="10" spans="1:14" x14ac:dyDescent="0.25">
      <c r="A10" s="18"/>
      <c r="B10" s="51">
        <v>4</v>
      </c>
      <c r="C10" s="20" t="s">
        <v>247</v>
      </c>
      <c r="D10" s="21">
        <v>4.6223250000000009</v>
      </c>
      <c r="E10" s="22">
        <v>8.0068049999999999</v>
      </c>
      <c r="F10" s="22">
        <f t="shared" si="0"/>
        <v>7.5113233787542413</v>
      </c>
      <c r="G10" s="22">
        <v>4.2804632816769299</v>
      </c>
      <c r="H10" s="22">
        <v>3.2308600970773114</v>
      </c>
      <c r="I10" s="23">
        <f t="shared" si="1"/>
        <v>0.53460316339375447</v>
      </c>
      <c r="J10" s="24">
        <f t="shared" si="2"/>
        <v>0.93811743620011245</v>
      </c>
      <c r="K10" s="5"/>
      <c r="L10" t="s">
        <v>252</v>
      </c>
      <c r="M10" s="6">
        <v>8.8083916642653755</v>
      </c>
      <c r="N10" s="72">
        <v>0.99747027332905702</v>
      </c>
    </row>
    <row r="11" spans="1:14" x14ac:dyDescent="0.25">
      <c r="A11" s="18"/>
      <c r="B11" s="51">
        <v>5</v>
      </c>
      <c r="C11" s="20" t="s">
        <v>248</v>
      </c>
      <c r="D11" s="21">
        <v>14.456623999999998</v>
      </c>
      <c r="E11" s="22">
        <v>95.308103999999958</v>
      </c>
      <c r="F11" s="22">
        <f t="shared" si="0"/>
        <v>94.654320067294435</v>
      </c>
      <c r="G11" s="22">
        <v>24.81944273842036</v>
      </c>
      <c r="H11" s="22">
        <v>69.834877328874072</v>
      </c>
      <c r="I11" s="23">
        <f t="shared" si="1"/>
        <v>0.26041272144518129</v>
      </c>
      <c r="J11" s="24">
        <f t="shared" si="2"/>
        <v>0.99314031120894486</v>
      </c>
      <c r="K11" s="5"/>
      <c r="L11" t="s">
        <v>268</v>
      </c>
      <c r="M11" s="6">
        <v>9.7826401972322952</v>
      </c>
      <c r="N11" s="72">
        <v>0.99722231283476215</v>
      </c>
    </row>
    <row r="12" spans="1:14" x14ac:dyDescent="0.25">
      <c r="A12" s="18"/>
      <c r="B12" s="51">
        <v>6</v>
      </c>
      <c r="C12" s="20" t="s">
        <v>249</v>
      </c>
      <c r="D12" s="21">
        <v>52.729903999999991</v>
      </c>
      <c r="E12" s="22">
        <v>33.941952000000001</v>
      </c>
      <c r="F12" s="22">
        <f t="shared" si="0"/>
        <v>33.44864364207524</v>
      </c>
      <c r="G12" s="22">
        <v>17.406593062645698</v>
      </c>
      <c r="H12" s="22">
        <v>16.042050579429542</v>
      </c>
      <c r="I12" s="23">
        <f t="shared" si="1"/>
        <v>0.51283417826546029</v>
      </c>
      <c r="J12" s="24">
        <f t="shared" si="2"/>
        <v>0.98546611703638143</v>
      </c>
      <c r="K12" s="5"/>
      <c r="L12" t="s">
        <v>246</v>
      </c>
      <c r="M12" s="6">
        <v>11.475525496947927</v>
      </c>
      <c r="N12" s="72">
        <v>0.99586109549318869</v>
      </c>
    </row>
    <row r="13" spans="1:14" x14ac:dyDescent="0.25">
      <c r="A13" s="18"/>
      <c r="B13" s="51">
        <v>7</v>
      </c>
      <c r="C13" s="20" t="s">
        <v>250</v>
      </c>
      <c r="D13" s="21">
        <v>3.1650000000000003E-3</v>
      </c>
      <c r="E13" s="22">
        <v>3.3299999999999996E-3</v>
      </c>
      <c r="F13" s="22">
        <f t="shared" si="0"/>
        <v>5.7199998991563916E-4</v>
      </c>
      <c r="G13" s="22">
        <v>0</v>
      </c>
      <c r="H13" s="22">
        <v>5.7199998991563916E-4</v>
      </c>
      <c r="I13" s="23">
        <f t="shared" si="1"/>
        <v>0</v>
      </c>
      <c r="J13" s="24">
        <f t="shared" si="2"/>
        <v>0.17177176874343519</v>
      </c>
      <c r="K13" s="5"/>
      <c r="L13" t="s">
        <v>255</v>
      </c>
      <c r="M13" s="6">
        <v>22.76524553713547</v>
      </c>
      <c r="N13" s="72">
        <v>0.99538226910935024</v>
      </c>
    </row>
    <row r="14" spans="1:14" x14ac:dyDescent="0.25">
      <c r="A14" s="18"/>
      <c r="B14" s="51">
        <v>8</v>
      </c>
      <c r="C14" s="20" t="s">
        <v>251</v>
      </c>
      <c r="D14" s="21">
        <v>25.166337000000006</v>
      </c>
      <c r="E14" s="22">
        <v>59.595607999999977</v>
      </c>
      <c r="F14" s="22">
        <f t="shared" si="0"/>
        <v>59.21636458628808</v>
      </c>
      <c r="G14" s="22">
        <v>24.67214302013781</v>
      </c>
      <c r="H14" s="22">
        <v>34.54422156615027</v>
      </c>
      <c r="I14" s="23">
        <f t="shared" si="1"/>
        <v>0.41399263885583348</v>
      </c>
      <c r="J14" s="24">
        <f t="shared" si="2"/>
        <v>0.9936363865318415</v>
      </c>
      <c r="K14" s="5"/>
      <c r="L14" t="s">
        <v>260</v>
      </c>
      <c r="M14" s="6">
        <v>3.3880997426449539</v>
      </c>
      <c r="N14" s="72">
        <v>0.99431768942542964</v>
      </c>
    </row>
    <row r="15" spans="1:14" x14ac:dyDescent="0.25">
      <c r="A15" s="18"/>
      <c r="B15" s="51">
        <v>9</v>
      </c>
      <c r="C15" s="20" t="s">
        <v>252</v>
      </c>
      <c r="D15" s="21">
        <v>6.4602170000000001</v>
      </c>
      <c r="E15" s="22">
        <v>8.8307309999999983</v>
      </c>
      <c r="F15" s="22">
        <f t="shared" si="0"/>
        <v>8.8083916642653755</v>
      </c>
      <c r="G15" s="22">
        <v>1.4653689523338223</v>
      </c>
      <c r="H15" s="22">
        <v>7.3430227119315532</v>
      </c>
      <c r="I15" s="23">
        <f t="shared" si="1"/>
        <v>0.16593971125763229</v>
      </c>
      <c r="J15" s="24">
        <f t="shared" si="2"/>
        <v>0.99747027332905702</v>
      </c>
      <c r="K15" s="5"/>
      <c r="L15" t="s">
        <v>253</v>
      </c>
      <c r="M15" s="6">
        <v>26.20647132102976</v>
      </c>
      <c r="N15" s="72">
        <v>0.99397241334406006</v>
      </c>
    </row>
    <row r="16" spans="1:14" x14ac:dyDescent="0.25">
      <c r="A16" s="18"/>
      <c r="B16" s="51">
        <v>10</v>
      </c>
      <c r="C16" s="20" t="s">
        <v>253</v>
      </c>
      <c r="D16" s="21">
        <v>21.354305999999998</v>
      </c>
      <c r="E16" s="22">
        <v>26.365390999999999</v>
      </c>
      <c r="F16" s="22">
        <f t="shared" si="0"/>
        <v>26.20647132102976</v>
      </c>
      <c r="G16" s="22">
        <v>14.963349989553157</v>
      </c>
      <c r="H16" s="22">
        <v>11.243121331476603</v>
      </c>
      <c r="I16" s="23">
        <f t="shared" si="1"/>
        <v>0.56753757187037956</v>
      </c>
      <c r="J16" s="24">
        <f t="shared" si="2"/>
        <v>0.99397241334406006</v>
      </c>
      <c r="K16" s="5"/>
      <c r="L16" t="s">
        <v>251</v>
      </c>
      <c r="M16" s="6">
        <v>59.21636458628808</v>
      </c>
      <c r="N16" s="72">
        <v>0.9936363865318415</v>
      </c>
    </row>
    <row r="17" spans="1:14" x14ac:dyDescent="0.25">
      <c r="A17" s="18"/>
      <c r="B17" s="51">
        <v>11</v>
      </c>
      <c r="C17" s="20" t="s">
        <v>254</v>
      </c>
      <c r="D17" s="21">
        <v>1.9609359999999998</v>
      </c>
      <c r="E17" s="22">
        <v>5.3423379999999989</v>
      </c>
      <c r="F17" s="22">
        <f t="shared" si="0"/>
        <v>5.2146018119105966</v>
      </c>
      <c r="G17" s="22">
        <v>2.1426698627310543</v>
      </c>
      <c r="H17" s="22">
        <v>3.0719319491795423</v>
      </c>
      <c r="I17" s="23">
        <f t="shared" si="1"/>
        <v>0.40107343689805003</v>
      </c>
      <c r="J17" s="24">
        <f t="shared" si="2"/>
        <v>0.97608983405965655</v>
      </c>
      <c r="K17" s="5"/>
      <c r="L17" t="s">
        <v>248</v>
      </c>
      <c r="M17" s="6">
        <v>94.654320067294435</v>
      </c>
      <c r="N17" s="72">
        <v>0.99314031120894486</v>
      </c>
    </row>
    <row r="18" spans="1:14" x14ac:dyDescent="0.25">
      <c r="A18" s="18"/>
      <c r="B18" s="51">
        <v>12</v>
      </c>
      <c r="C18" s="20" t="s">
        <v>255</v>
      </c>
      <c r="D18" s="21">
        <v>20.064873999999993</v>
      </c>
      <c r="E18" s="22">
        <v>22.870857000000004</v>
      </c>
      <c r="F18" s="22">
        <f t="shared" si="0"/>
        <v>22.76524553713547</v>
      </c>
      <c r="G18" s="22">
        <v>6.6597909582539447</v>
      </c>
      <c r="H18" s="22">
        <v>16.105454578881528</v>
      </c>
      <c r="I18" s="23">
        <f t="shared" si="1"/>
        <v>0.29119114155861947</v>
      </c>
      <c r="J18" s="24">
        <f t="shared" si="2"/>
        <v>0.99538226910935024</v>
      </c>
      <c r="K18" s="5"/>
      <c r="L18" t="s">
        <v>259</v>
      </c>
      <c r="M18" s="6">
        <v>7.6721485805141754</v>
      </c>
      <c r="N18" s="72">
        <v>0.99104083630680839</v>
      </c>
    </row>
    <row r="19" spans="1:14" x14ac:dyDescent="0.25">
      <c r="A19" s="18"/>
      <c r="B19" s="51">
        <v>13</v>
      </c>
      <c r="C19" s="20" t="s">
        <v>256</v>
      </c>
      <c r="D19" s="21">
        <v>5.6617820000000005</v>
      </c>
      <c r="E19" s="22">
        <v>8.5431090000000012</v>
      </c>
      <c r="F19" s="22">
        <f t="shared" si="0"/>
        <v>8.1366247991922602</v>
      </c>
      <c r="G19" s="22">
        <v>3.6062346719334832</v>
      </c>
      <c r="H19" s="22">
        <v>4.5303901272587765</v>
      </c>
      <c r="I19" s="23">
        <f t="shared" si="1"/>
        <v>0.4221220485344952</v>
      </c>
      <c r="J19" s="24">
        <f t="shared" si="2"/>
        <v>0.95241964010903513</v>
      </c>
      <c r="K19" s="5"/>
      <c r="L19" t="s">
        <v>249</v>
      </c>
      <c r="M19" s="6">
        <v>33.44864364207524</v>
      </c>
      <c r="N19" s="72">
        <v>0.98546611703638143</v>
      </c>
    </row>
    <row r="20" spans="1:14" x14ac:dyDescent="0.25">
      <c r="A20" s="18"/>
      <c r="B20" s="51">
        <v>14</v>
      </c>
      <c r="C20" s="20" t="s">
        <v>257</v>
      </c>
      <c r="D20" s="21">
        <v>4.7965270000000002</v>
      </c>
      <c r="E20" s="22">
        <v>6.8226130000000005</v>
      </c>
      <c r="F20" s="22">
        <f t="shared" si="0"/>
        <v>6.6690779663635507</v>
      </c>
      <c r="G20" s="22">
        <v>3.5558303809911589</v>
      </c>
      <c r="H20" s="22">
        <v>3.1132475853723918</v>
      </c>
      <c r="I20" s="23">
        <f t="shared" si="1"/>
        <v>0.52118306886103005</v>
      </c>
      <c r="J20" s="24">
        <f t="shared" si="2"/>
        <v>0.9774961537996586</v>
      </c>
      <c r="K20" s="5"/>
      <c r="L20" t="s">
        <v>258</v>
      </c>
      <c r="M20" s="6">
        <v>171.94227192110077</v>
      </c>
      <c r="N20" s="72">
        <v>0.98337562908543208</v>
      </c>
    </row>
    <row r="21" spans="1:14" x14ac:dyDescent="0.25">
      <c r="A21" s="18"/>
      <c r="B21" s="51">
        <v>15</v>
      </c>
      <c r="C21" s="20" t="s">
        <v>258</v>
      </c>
      <c r="D21" s="21">
        <v>72.234235000000012</v>
      </c>
      <c r="E21" s="22">
        <v>174.84902700000006</v>
      </c>
      <c r="F21" s="22">
        <f t="shared" si="0"/>
        <v>171.94227192110077</v>
      </c>
      <c r="G21" s="22">
        <v>79.376946825941474</v>
      </c>
      <c r="H21" s="22">
        <v>92.565325095159295</v>
      </c>
      <c r="I21" s="23">
        <f t="shared" si="1"/>
        <v>0.4539741981288889</v>
      </c>
      <c r="J21" s="24">
        <f t="shared" si="2"/>
        <v>0.98337562908543208</v>
      </c>
      <c r="K21" s="5"/>
      <c r="L21" t="s">
        <v>257</v>
      </c>
      <c r="M21" s="6">
        <v>6.6690779663635507</v>
      </c>
      <c r="N21" s="72">
        <v>0.9774961537996586</v>
      </c>
    </row>
    <row r="22" spans="1:14" x14ac:dyDescent="0.25">
      <c r="A22" s="18"/>
      <c r="B22" s="51">
        <v>16</v>
      </c>
      <c r="C22" s="20" t="s">
        <v>259</v>
      </c>
      <c r="D22" s="21">
        <v>3.3710719999999994</v>
      </c>
      <c r="E22" s="22">
        <v>7.7415060000000002</v>
      </c>
      <c r="F22" s="22">
        <f t="shared" si="0"/>
        <v>7.6721485805141754</v>
      </c>
      <c r="G22" s="22">
        <v>4.5025540707138134</v>
      </c>
      <c r="H22" s="22">
        <v>3.1695945098003619</v>
      </c>
      <c r="I22" s="23">
        <f t="shared" si="1"/>
        <v>0.5816121657354284</v>
      </c>
      <c r="J22" s="24">
        <f t="shared" si="2"/>
        <v>0.99104083630680839</v>
      </c>
      <c r="K22" s="5"/>
      <c r="L22" t="s">
        <v>254</v>
      </c>
      <c r="M22" s="6">
        <v>5.2146018119105966</v>
      </c>
      <c r="N22" s="72">
        <v>0.97608983405965655</v>
      </c>
    </row>
    <row r="23" spans="1:14" x14ac:dyDescent="0.25">
      <c r="A23" s="18"/>
      <c r="B23" s="51">
        <v>17</v>
      </c>
      <c r="C23" s="20" t="s">
        <v>260</v>
      </c>
      <c r="D23" s="21">
        <v>1.465538</v>
      </c>
      <c r="E23" s="22">
        <v>3.4074620000000007</v>
      </c>
      <c r="F23" s="22">
        <f t="shared" si="0"/>
        <v>3.3880997426449539</v>
      </c>
      <c r="G23" s="22">
        <v>0.88482894988555927</v>
      </c>
      <c r="H23" s="22">
        <v>2.5032707927593947</v>
      </c>
      <c r="I23" s="23">
        <f t="shared" si="1"/>
        <v>0.25967390095195753</v>
      </c>
      <c r="J23" s="24">
        <f t="shared" si="2"/>
        <v>0.99431768942542964</v>
      </c>
      <c r="K23" s="5"/>
      <c r="L23" t="s">
        <v>267</v>
      </c>
      <c r="M23" s="6">
        <v>2.7731249953212682</v>
      </c>
      <c r="N23" s="72">
        <v>0.97547458421830924</v>
      </c>
    </row>
    <row r="24" spans="1:14" x14ac:dyDescent="0.25">
      <c r="A24" s="18"/>
      <c r="B24" s="51">
        <v>18</v>
      </c>
      <c r="C24" s="20" t="s">
        <v>261</v>
      </c>
      <c r="D24" s="21">
        <v>1.7946539999999995</v>
      </c>
      <c r="E24" s="22">
        <v>1.1278720000000002</v>
      </c>
      <c r="F24" s="22">
        <f t="shared" si="0"/>
        <v>1.0894829969971909</v>
      </c>
      <c r="G24" s="22">
        <v>0.78986610541869595</v>
      </c>
      <c r="H24" s="22">
        <v>0.29961689157849491</v>
      </c>
      <c r="I24" s="23">
        <f t="shared" si="1"/>
        <v>0.70031537747075534</v>
      </c>
      <c r="J24" s="24">
        <f t="shared" si="2"/>
        <v>0.965963333602741</v>
      </c>
      <c r="K24" s="5"/>
      <c r="L24" t="s">
        <v>261</v>
      </c>
      <c r="M24" s="6">
        <v>1.0894829969971909</v>
      </c>
      <c r="N24" s="72">
        <v>0.965963333602741</v>
      </c>
    </row>
    <row r="25" spans="1:14" x14ac:dyDescent="0.25">
      <c r="A25" s="18"/>
      <c r="B25" s="51">
        <v>19</v>
      </c>
      <c r="C25" s="20" t="s">
        <v>262</v>
      </c>
      <c r="D25" s="21">
        <v>5.0709019999999994</v>
      </c>
      <c r="E25" s="22">
        <v>7.2427550000000007</v>
      </c>
      <c r="F25" s="22">
        <f t="shared" si="0"/>
        <v>6.930740258659891</v>
      </c>
      <c r="G25" s="22">
        <v>0.4236068158877897</v>
      </c>
      <c r="H25" s="22">
        <v>6.5071334427721013</v>
      </c>
      <c r="I25" s="23">
        <f t="shared" si="1"/>
        <v>5.8486972966473344E-2</v>
      </c>
      <c r="J25" s="24">
        <f t="shared" si="2"/>
        <v>0.95692043409723104</v>
      </c>
      <c r="K25" s="5"/>
      <c r="L25" t="s">
        <v>262</v>
      </c>
      <c r="M25" s="6">
        <v>6.930740258659891</v>
      </c>
      <c r="N25" s="72">
        <v>0.95692043409723104</v>
      </c>
    </row>
    <row r="26" spans="1:14" x14ac:dyDescent="0.25">
      <c r="A26" s="18"/>
      <c r="B26" s="51">
        <v>20</v>
      </c>
      <c r="C26" s="20" t="s">
        <v>263</v>
      </c>
      <c r="D26" s="21">
        <v>8.6165529999999997</v>
      </c>
      <c r="E26" s="22">
        <v>8.5697289999999988</v>
      </c>
      <c r="F26" s="22">
        <f t="shared" si="0"/>
        <v>7.3731669801272801</v>
      </c>
      <c r="G26" s="22">
        <v>3.3015654413466109</v>
      </c>
      <c r="H26" s="22">
        <v>4.0716015387806692</v>
      </c>
      <c r="I26" s="23">
        <f t="shared" si="1"/>
        <v>0.38525902526749811</v>
      </c>
      <c r="J26" s="24">
        <f t="shared" si="2"/>
        <v>0.86037341205623663</v>
      </c>
      <c r="K26" s="5"/>
      <c r="L26" t="s">
        <v>256</v>
      </c>
      <c r="M26" s="6">
        <v>8.1366247991922602</v>
      </c>
      <c r="N26" s="72">
        <v>0.95241964010903513</v>
      </c>
    </row>
    <row r="27" spans="1:14" x14ac:dyDescent="0.25">
      <c r="A27" s="18"/>
      <c r="B27" s="51">
        <v>21</v>
      </c>
      <c r="C27" s="20" t="s">
        <v>264</v>
      </c>
      <c r="D27" s="21">
        <v>19.341097999999999</v>
      </c>
      <c r="E27" s="22">
        <v>24.809223999999993</v>
      </c>
      <c r="F27" s="22">
        <f t="shared" si="0"/>
        <v>23.040227266070609</v>
      </c>
      <c r="G27" s="22">
        <v>13.340299278297408</v>
      </c>
      <c r="H27" s="22">
        <v>9.6999279877732025</v>
      </c>
      <c r="I27" s="23">
        <f t="shared" si="1"/>
        <v>0.53771529808015806</v>
      </c>
      <c r="J27" s="24">
        <f t="shared" si="2"/>
        <v>0.92869600702023636</v>
      </c>
      <c r="K27" s="5"/>
      <c r="L27" t="s">
        <v>247</v>
      </c>
      <c r="M27" s="6">
        <v>7.5113233787542413</v>
      </c>
      <c r="N27" s="72">
        <v>0.93811743620011245</v>
      </c>
    </row>
    <row r="28" spans="1:14" x14ac:dyDescent="0.25">
      <c r="A28" s="18"/>
      <c r="B28" s="51">
        <v>22</v>
      </c>
      <c r="C28" s="20" t="s">
        <v>265</v>
      </c>
      <c r="D28" s="21">
        <v>41.441747999999997</v>
      </c>
      <c r="E28" s="22">
        <v>42.445020000000007</v>
      </c>
      <c r="F28" s="22">
        <f t="shared" si="0"/>
        <v>42.418407297642389</v>
      </c>
      <c r="G28" s="22">
        <v>36.24657452858186</v>
      </c>
      <c r="H28" s="22">
        <v>6.1718327690605292</v>
      </c>
      <c r="I28" s="23">
        <f t="shared" si="1"/>
        <v>0.85396530685064709</v>
      </c>
      <c r="J28" s="24">
        <f t="shared" si="2"/>
        <v>0.99937300766126114</v>
      </c>
      <c r="K28" s="5"/>
      <c r="L28" t="s">
        <v>264</v>
      </c>
      <c r="M28" s="6">
        <v>23.040227266070609</v>
      </c>
      <c r="N28" s="72">
        <v>0.92869600702023636</v>
      </c>
    </row>
    <row r="29" spans="1:14" x14ac:dyDescent="0.25">
      <c r="A29" s="18"/>
      <c r="B29" s="51">
        <v>23</v>
      </c>
      <c r="C29" s="20" t="s">
        <v>266</v>
      </c>
      <c r="D29" s="21">
        <v>2.1959429999999998</v>
      </c>
      <c r="E29" s="22">
        <v>3.6009640000000003</v>
      </c>
      <c r="F29" s="22">
        <f t="shared" si="0"/>
        <v>2.5987707233216497</v>
      </c>
      <c r="G29" s="22">
        <v>1.1202137800282799</v>
      </c>
      <c r="H29" s="22">
        <v>1.4785569432933698</v>
      </c>
      <c r="I29" s="23">
        <f t="shared" si="1"/>
        <v>0.31108719221527342</v>
      </c>
      <c r="J29" s="24">
        <f t="shared" si="2"/>
        <v>0.7216875046020037</v>
      </c>
      <c r="K29" s="5"/>
      <c r="L29" t="s">
        <v>263</v>
      </c>
      <c r="M29" s="6">
        <v>7.3731669801272801</v>
      </c>
      <c r="N29" s="72">
        <v>0.86037341205623663</v>
      </c>
    </row>
    <row r="30" spans="1:14" x14ac:dyDescent="0.25">
      <c r="A30" s="18"/>
      <c r="B30" s="51">
        <v>24</v>
      </c>
      <c r="C30" s="20" t="s">
        <v>267</v>
      </c>
      <c r="D30" s="21">
        <v>2.6616269999999997</v>
      </c>
      <c r="E30" s="22">
        <v>2.8428470000000003</v>
      </c>
      <c r="F30" s="22">
        <f t="shared" si="0"/>
        <v>2.7731249953212682</v>
      </c>
      <c r="G30" s="22">
        <v>1.2730948781972984</v>
      </c>
      <c r="H30" s="22">
        <v>1.5000301171239698</v>
      </c>
      <c r="I30" s="23">
        <f t="shared" si="1"/>
        <v>0.44782391672759675</v>
      </c>
      <c r="J30" s="24">
        <f t="shared" si="2"/>
        <v>0.97547458421830924</v>
      </c>
      <c r="K30" s="5"/>
      <c r="L30" t="s">
        <v>266</v>
      </c>
      <c r="M30" s="6">
        <v>2.5987707233216497</v>
      </c>
      <c r="N30" s="72">
        <v>0.7216875046020037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10.851804000000001</v>
      </c>
      <c r="E31" s="29">
        <v>9.8098890000000036</v>
      </c>
      <c r="F31" s="29">
        <f t="shared" si="0"/>
        <v>9.7826401972322952</v>
      </c>
      <c r="G31" s="29">
        <v>8.2060014742973149</v>
      </c>
      <c r="H31" s="29">
        <v>1.5766387229349803</v>
      </c>
      <c r="I31" s="30">
        <f t="shared" si="1"/>
        <v>0.83650298941173662</v>
      </c>
      <c r="J31" s="31">
        <f t="shared" si="2"/>
        <v>0.99722231283476215</v>
      </c>
      <c r="K31" s="5"/>
      <c r="L31" t="s">
        <v>250</v>
      </c>
      <c r="M31" s="6">
        <v>5.7199998991563916E-4</v>
      </c>
      <c r="N31" s="72">
        <v>0.17177176874343519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121</v>
      </c>
      <c r="B1" s="53" t="s">
        <v>232</v>
      </c>
      <c r="C1" s="47" t="s">
        <v>79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2344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363.91547000000003</v>
      </c>
      <c r="E6" s="15">
        <v>604.12512600000014</v>
      </c>
      <c r="F6" s="15">
        <v>593.60165502429379</v>
      </c>
      <c r="G6" s="15">
        <v>280.3658913672628</v>
      </c>
      <c r="H6" s="15">
        <v>313.23576365703121</v>
      </c>
      <c r="I6" s="16">
        <v>0.4640857982908374</v>
      </c>
      <c r="J6" s="17">
        <v>0.9825806434415606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322.14326299999982</v>
      </c>
      <c r="E7" s="36">
        <f ca="1">SUM(E8:OFFSET(E6,MATCH("GOBIERNOS REGIONALES",$A$8:$A$50,0),0))</f>
        <v>549.70080800000039</v>
      </c>
      <c r="F7" s="36">
        <f ca="1">SUM(F8:OFFSET(F6,MATCH("GOBIERNOS REGIONALES",$A$8:$A$50,0),0))</f>
        <v>544.69919180657621</v>
      </c>
      <c r="G7" s="36">
        <f ca="1">SUM(G8:OFFSET(G6,MATCH("GOBIERNOS REGIONALES",$A$8:$A$50,0),0))</f>
        <v>265.62882183025272</v>
      </c>
      <c r="H7" s="36">
        <f ca="1">SUM(H8:OFFSET(H6,MATCH("GOBIERNOS REGIONALES",$A$8:$A$50,0),0))</f>
        <v>279.07036997632355</v>
      </c>
      <c r="I7" s="37">
        <f ca="1">IFERROR(G7/E7,0)</f>
        <v>0.48322436126063056</v>
      </c>
      <c r="J7" s="38">
        <f ca="1">IFERROR(SUM(G7,H7)/E7,0)</f>
        <v>0.99090120276224125</v>
      </c>
      <c r="K7" s="5"/>
    </row>
    <row r="8" spans="1:11" x14ac:dyDescent="0.25">
      <c r="A8" s="18"/>
      <c r="B8" s="19">
        <v>13</v>
      </c>
      <c r="C8" s="20" t="s">
        <v>112</v>
      </c>
      <c r="D8" s="21">
        <v>298.70002099999982</v>
      </c>
      <c r="E8" s="22">
        <v>515.39656500000035</v>
      </c>
      <c r="F8" s="22">
        <f t="shared" ref="F8:F37" si="0">SUM(G8,H8)</f>
        <v>512.72440220095314</v>
      </c>
      <c r="G8" s="22">
        <v>256.68500300170058</v>
      </c>
      <c r="H8" s="22">
        <v>256.03939919925256</v>
      </c>
      <c r="I8" s="23">
        <f t="shared" ref="I8:I37" si="1">IFERROR(G8/E8,0)</f>
        <v>0.49803398088557382</v>
      </c>
      <c r="J8" s="24">
        <f t="shared" ref="J8:J37" si="2">IFERROR(SUM(G8,H8)/E8,0)</f>
        <v>0.99481532672021744</v>
      </c>
      <c r="K8" s="5"/>
    </row>
    <row r="9" spans="1:11" ht="25.5" x14ac:dyDescent="0.25">
      <c r="A9" s="18"/>
      <c r="B9" s="19">
        <v>163</v>
      </c>
      <c r="C9" s="20" t="s">
        <v>146</v>
      </c>
      <c r="D9" s="21">
        <v>23.443242000000005</v>
      </c>
      <c r="E9" s="22">
        <v>34.304243</v>
      </c>
      <c r="F9" s="22">
        <f t="shared" si="0"/>
        <v>31.974789605623112</v>
      </c>
      <c r="G9" s="22">
        <v>8.9438188285521392</v>
      </c>
      <c r="H9" s="22">
        <v>23.030970777070973</v>
      </c>
      <c r="I9" s="23">
        <f t="shared" si="1"/>
        <v>0.26072048371835926</v>
      </c>
      <c r="J9" s="24">
        <f t="shared" si="2"/>
        <v>0.932094306981883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38.286427000000003</v>
      </c>
      <c r="E10" s="36">
        <f ca="1">SUM(E11:OFFSET(E9,(MATCH("GOBIERNOS LOCALES",$A$8:$A$50,0)-MATCH("GOBIERNOS REGIONALES",$A$8:$A$50,0)),0))</f>
        <v>42.006191000000001</v>
      </c>
      <c r="F10" s="36">
        <f ca="1">SUM(F11:OFFSET(F9,(MATCH("GOBIERNOS LOCALES",$A$8:$A$50,0)-MATCH("GOBIERNOS REGIONALES",$A$8:$A$50,0)),0))</f>
        <v>39.685251771778738</v>
      </c>
      <c r="G10" s="36">
        <f ca="1">SUM(G11:OFFSET(G9,(MATCH("GOBIERNOS LOCALES",$A$8:$A$50,0)-MATCH("GOBIERNOS REGIONALES",$A$8:$A$50,0)),0))</f>
        <v>13.143615158818722</v>
      </c>
      <c r="H10" s="36">
        <f ca="1">SUM(H11:OFFSET(H9,(MATCH("GOBIERNOS LOCALES",$A$8:$A$50,0)-MATCH("GOBIERNOS REGIONALES",$A$8:$A$50,0)),0))</f>
        <v>26.541636612960019</v>
      </c>
      <c r="I10" s="37">
        <f t="shared" ca="1" si="1"/>
        <v>0.31289709554524286</v>
      </c>
      <c r="J10" s="38">
        <f t="shared" ca="1" si="2"/>
        <v>0.94474768663930364</v>
      </c>
      <c r="K10" s="5"/>
    </row>
    <row r="11" spans="1:11" x14ac:dyDescent="0.25">
      <c r="A11" s="18"/>
      <c r="B11" s="19">
        <v>440</v>
      </c>
      <c r="C11" s="20" t="s">
        <v>205</v>
      </c>
      <c r="D11" s="21">
        <v>4.0801999999999998E-2</v>
      </c>
      <c r="E11" s="22">
        <v>0.62713099999999999</v>
      </c>
      <c r="F11" s="22">
        <f t="shared" si="0"/>
        <v>0.59517568112642039</v>
      </c>
      <c r="G11" s="22">
        <v>2.0106520285480656E-2</v>
      </c>
      <c r="H11" s="22">
        <v>0.57506916084093973</v>
      </c>
      <c r="I11" s="23">
        <f t="shared" si="1"/>
        <v>3.2061116872679957E-2</v>
      </c>
      <c r="J11" s="24">
        <f t="shared" si="2"/>
        <v>0.9490452252024224</v>
      </c>
      <c r="K11" s="5"/>
    </row>
    <row r="12" spans="1:11" x14ac:dyDescent="0.25">
      <c r="A12" s="18"/>
      <c r="B12" s="19">
        <v>441</v>
      </c>
      <c r="C12" s="20" t="s">
        <v>206</v>
      </c>
      <c r="D12" s="21">
        <v>5.8636000000000001E-2</v>
      </c>
      <c r="E12" s="22">
        <v>5.8635999999999994E-2</v>
      </c>
      <c r="F12" s="22">
        <f t="shared" si="0"/>
        <v>5.8336458634585142E-2</v>
      </c>
      <c r="G12" s="22">
        <v>2.5873499311273918E-2</v>
      </c>
      <c r="H12" s="22">
        <v>3.2462959323311225E-2</v>
      </c>
      <c r="I12" s="23">
        <f t="shared" si="1"/>
        <v>0.4412562130990163</v>
      </c>
      <c r="J12" s="24">
        <f t="shared" si="2"/>
        <v>0.99489151092477568</v>
      </c>
      <c r="K12" s="5"/>
    </row>
    <row r="13" spans="1:11" x14ac:dyDescent="0.25">
      <c r="A13" s="18"/>
      <c r="B13" s="19">
        <v>442</v>
      </c>
      <c r="C13" s="20" t="s">
        <v>207</v>
      </c>
      <c r="D13" s="21">
        <v>2.4456129999999998</v>
      </c>
      <c r="E13" s="22">
        <v>2.9418740000000003</v>
      </c>
      <c r="F13" s="22">
        <f t="shared" si="0"/>
        <v>2.9172312361479271</v>
      </c>
      <c r="G13" s="22">
        <v>1.0219766459485982</v>
      </c>
      <c r="H13" s="22">
        <v>1.895254590199329</v>
      </c>
      <c r="I13" s="23">
        <f t="shared" si="1"/>
        <v>0.34738967268774873</v>
      </c>
      <c r="J13" s="24">
        <f t="shared" si="2"/>
        <v>0.99162344687363457</v>
      </c>
      <c r="K13" s="5"/>
    </row>
    <row r="14" spans="1:11" x14ac:dyDescent="0.25">
      <c r="A14" s="18"/>
      <c r="B14" s="19">
        <v>443</v>
      </c>
      <c r="C14" s="20" t="s">
        <v>208</v>
      </c>
      <c r="D14" s="21">
        <v>5.9178000000000001E-2</v>
      </c>
      <c r="E14" s="22">
        <v>5.9178000000000001E-2</v>
      </c>
      <c r="F14" s="22">
        <f t="shared" si="0"/>
        <v>5.9177000970521476E-2</v>
      </c>
      <c r="G14" s="22">
        <v>1.286499980778899E-3</v>
      </c>
      <c r="H14" s="22">
        <v>5.7890500989742577E-2</v>
      </c>
      <c r="I14" s="23">
        <f t="shared" si="1"/>
        <v>2.1739497461538054E-2</v>
      </c>
      <c r="J14" s="24">
        <f t="shared" si="2"/>
        <v>0.99998311822842056</v>
      </c>
      <c r="K14" s="5"/>
    </row>
    <row r="15" spans="1:11" x14ac:dyDescent="0.25">
      <c r="A15" s="18"/>
      <c r="B15" s="19">
        <v>444</v>
      </c>
      <c r="C15" s="20" t="s">
        <v>209</v>
      </c>
      <c r="D15" s="21">
        <v>4.2719229999999992</v>
      </c>
      <c r="E15" s="22">
        <v>4.1548729999999994</v>
      </c>
      <c r="F15" s="22">
        <f t="shared" si="0"/>
        <v>4.1222259413957545</v>
      </c>
      <c r="G15" s="22">
        <v>0.84851321871974505</v>
      </c>
      <c r="H15" s="22">
        <v>3.2737127226760094</v>
      </c>
      <c r="I15" s="23">
        <f t="shared" si="1"/>
        <v>0.20422121656179268</v>
      </c>
      <c r="J15" s="24">
        <f t="shared" si="2"/>
        <v>0.99214246534027761</v>
      </c>
      <c r="K15" s="5"/>
    </row>
    <row r="16" spans="1:11" x14ac:dyDescent="0.25">
      <c r="A16" s="18"/>
      <c r="B16" s="19">
        <v>445</v>
      </c>
      <c r="C16" s="20" t="s">
        <v>210</v>
      </c>
      <c r="D16" s="21">
        <v>11.571582000000001</v>
      </c>
      <c r="E16" s="22">
        <v>8.441533999999999</v>
      </c>
      <c r="F16" s="22">
        <f t="shared" si="0"/>
        <v>8.051215899977251</v>
      </c>
      <c r="G16" s="22">
        <v>3.0090389828983461</v>
      </c>
      <c r="H16" s="22">
        <v>5.0421769170789048</v>
      </c>
      <c r="I16" s="23">
        <f t="shared" si="1"/>
        <v>0.35645641928331351</v>
      </c>
      <c r="J16" s="24">
        <f t="shared" si="2"/>
        <v>0.95376218350565811</v>
      </c>
      <c r="K16" s="5"/>
    </row>
    <row r="17" spans="1:11" x14ac:dyDescent="0.25">
      <c r="A17" s="18"/>
      <c r="B17" s="19">
        <v>446</v>
      </c>
      <c r="C17" s="20" t="s">
        <v>211</v>
      </c>
      <c r="D17" s="21">
        <v>2.5658259999999999</v>
      </c>
      <c r="E17" s="22">
        <v>3.7365269999999997</v>
      </c>
      <c r="F17" s="22">
        <f t="shared" si="0"/>
        <v>3.7363845401964113</v>
      </c>
      <c r="G17" s="22">
        <v>1.5437657588045113</v>
      </c>
      <c r="H17" s="22">
        <v>2.1926187813919</v>
      </c>
      <c r="I17" s="23">
        <f t="shared" si="1"/>
        <v>0.41315525320826302</v>
      </c>
      <c r="J17" s="24">
        <f t="shared" si="2"/>
        <v>0.99996187373901257</v>
      </c>
      <c r="K17" s="5"/>
    </row>
    <row r="18" spans="1:11" x14ac:dyDescent="0.25">
      <c r="A18" s="18"/>
      <c r="B18" s="19">
        <v>447</v>
      </c>
      <c r="C18" s="20" t="s">
        <v>212</v>
      </c>
      <c r="D18" s="21">
        <v>0.18534100000000001</v>
      </c>
      <c r="E18" s="22">
        <v>0.18464700000000001</v>
      </c>
      <c r="F18" s="22">
        <f t="shared" si="0"/>
        <v>0.17690332110302989</v>
      </c>
      <c r="G18" s="22">
        <v>5.7617690553318245E-2</v>
      </c>
      <c r="H18" s="22">
        <v>0.11928563054971164</v>
      </c>
      <c r="I18" s="23">
        <f t="shared" si="1"/>
        <v>0.31204238657177341</v>
      </c>
      <c r="J18" s="24">
        <f t="shared" si="2"/>
        <v>0.95806225448033211</v>
      </c>
      <c r="K18" s="5"/>
    </row>
    <row r="19" spans="1:11" x14ac:dyDescent="0.25">
      <c r="A19" s="18"/>
      <c r="B19" s="19">
        <v>448</v>
      </c>
      <c r="C19" s="20" t="s">
        <v>213</v>
      </c>
      <c r="D19" s="21">
        <v>2.637257</v>
      </c>
      <c r="E19" s="22">
        <v>2.853062</v>
      </c>
      <c r="F19" s="22">
        <f t="shared" si="0"/>
        <v>2.7065716624180438</v>
      </c>
      <c r="G19" s="22">
        <v>1.1200032345841464</v>
      </c>
      <c r="H19" s="22">
        <v>1.5865684278338974</v>
      </c>
      <c r="I19" s="23">
        <f t="shared" si="1"/>
        <v>0.39256182816361734</v>
      </c>
      <c r="J19" s="24">
        <f t="shared" si="2"/>
        <v>0.94865504584830052</v>
      </c>
      <c r="K19" s="5"/>
    </row>
    <row r="20" spans="1:11" x14ac:dyDescent="0.25">
      <c r="A20" s="18"/>
      <c r="B20" s="19">
        <v>449</v>
      </c>
      <c r="C20" s="20" t="s">
        <v>214</v>
      </c>
      <c r="D20" s="21">
        <v>0.86020600000000003</v>
      </c>
      <c r="E20" s="22">
        <v>0.87900299999999998</v>
      </c>
      <c r="F20" s="22">
        <f t="shared" si="0"/>
        <v>0.84435051244327042</v>
      </c>
      <c r="G20" s="22">
        <v>0.36392938283643161</v>
      </c>
      <c r="H20" s="22">
        <v>0.4804211296068388</v>
      </c>
      <c r="I20" s="23">
        <f t="shared" si="1"/>
        <v>0.41402518857891457</v>
      </c>
      <c r="J20" s="24">
        <f t="shared" si="2"/>
        <v>0.96057750934100383</v>
      </c>
      <c r="K20" s="5"/>
    </row>
    <row r="21" spans="1:11" x14ac:dyDescent="0.25">
      <c r="A21" s="18"/>
      <c r="B21" s="19">
        <v>450</v>
      </c>
      <c r="C21" s="20" t="s">
        <v>215</v>
      </c>
      <c r="D21" s="21">
        <v>0.54825500000000005</v>
      </c>
      <c r="E21" s="22">
        <v>0.54825500000000016</v>
      </c>
      <c r="F21" s="22">
        <f t="shared" si="0"/>
        <v>0.54684147795160243</v>
      </c>
      <c r="G21" s="22">
        <v>0.23218684134189971</v>
      </c>
      <c r="H21" s="22">
        <v>0.31465463660970272</v>
      </c>
      <c r="I21" s="23">
        <f t="shared" si="1"/>
        <v>0.42350154826111869</v>
      </c>
      <c r="J21" s="24">
        <f t="shared" si="2"/>
        <v>0.9974217799228503</v>
      </c>
      <c r="K21" s="5"/>
    </row>
    <row r="22" spans="1:11" x14ac:dyDescent="0.25">
      <c r="A22" s="18"/>
      <c r="B22" s="19">
        <v>451</v>
      </c>
      <c r="C22" s="20" t="s">
        <v>216</v>
      </c>
      <c r="D22" s="21">
        <v>2.8226330000000002</v>
      </c>
      <c r="E22" s="22">
        <v>4.3641640000000006</v>
      </c>
      <c r="F22" s="22">
        <f t="shared" si="0"/>
        <v>3.9641920032008784</v>
      </c>
      <c r="G22" s="22">
        <v>1.2235680558078457</v>
      </c>
      <c r="H22" s="22">
        <v>2.7406239473930327</v>
      </c>
      <c r="I22" s="23">
        <f t="shared" si="1"/>
        <v>0.28036711173270423</v>
      </c>
      <c r="J22" s="24">
        <f t="shared" si="2"/>
        <v>0.90835083264535377</v>
      </c>
      <c r="K22" s="5"/>
    </row>
    <row r="23" spans="1:11" x14ac:dyDescent="0.25">
      <c r="A23" s="18"/>
      <c r="B23" s="19">
        <v>452</v>
      </c>
      <c r="C23" s="20" t="s">
        <v>217</v>
      </c>
      <c r="D23" s="21">
        <v>1.72671</v>
      </c>
      <c r="E23" s="22">
        <v>2.2464350000000004</v>
      </c>
      <c r="F23" s="22">
        <f t="shared" si="0"/>
        <v>2.2340402847431595</v>
      </c>
      <c r="G23" s="22">
        <v>0.93206703288443338</v>
      </c>
      <c r="H23" s="22">
        <v>1.3019732518587261</v>
      </c>
      <c r="I23" s="23">
        <f t="shared" si="1"/>
        <v>0.4149094155336937</v>
      </c>
      <c r="J23" s="24">
        <f t="shared" si="2"/>
        <v>0.99448249548424905</v>
      </c>
      <c r="K23" s="5"/>
    </row>
    <row r="24" spans="1:11" x14ac:dyDescent="0.25">
      <c r="A24" s="18"/>
      <c r="B24" s="19">
        <v>453</v>
      </c>
      <c r="C24" s="20" t="s">
        <v>218</v>
      </c>
      <c r="D24" s="21">
        <v>2.2250550000000002</v>
      </c>
      <c r="E24" s="22">
        <v>2.3246000000000002</v>
      </c>
      <c r="F24" s="22">
        <f t="shared" si="0"/>
        <v>2.2781666763462454</v>
      </c>
      <c r="G24" s="22">
        <v>1.0643803750353982</v>
      </c>
      <c r="H24" s="22">
        <v>1.2137863013108472</v>
      </c>
      <c r="I24" s="23">
        <f t="shared" si="1"/>
        <v>0.45787678526860454</v>
      </c>
      <c r="J24" s="24">
        <f t="shared" si="2"/>
        <v>0.98002524148079029</v>
      </c>
      <c r="K24" s="5"/>
    </row>
    <row r="25" spans="1:11" x14ac:dyDescent="0.25">
      <c r="A25" s="18"/>
      <c r="B25" s="19">
        <v>454</v>
      </c>
      <c r="C25" s="20" t="s">
        <v>219</v>
      </c>
      <c r="D25" s="21">
        <v>0.89753800000000017</v>
      </c>
      <c r="E25" s="22">
        <v>3.3696390000000003</v>
      </c>
      <c r="F25" s="22">
        <f t="shared" si="0"/>
        <v>3.3508874228564309</v>
      </c>
      <c r="G25" s="22">
        <v>0.87027879974630196</v>
      </c>
      <c r="H25" s="22">
        <v>2.480608623110129</v>
      </c>
      <c r="I25" s="23">
        <f t="shared" si="1"/>
        <v>0.25827063366322084</v>
      </c>
      <c r="J25" s="24">
        <f t="shared" si="2"/>
        <v>0.99443513766799074</v>
      </c>
      <c r="K25" s="5"/>
    </row>
    <row r="26" spans="1:11" x14ac:dyDescent="0.25">
      <c r="A26" s="18"/>
      <c r="B26" s="19">
        <v>455</v>
      </c>
      <c r="C26" s="20" t="s">
        <v>220</v>
      </c>
      <c r="D26" s="21">
        <v>7.1594000000000005E-2</v>
      </c>
      <c r="E26" s="22">
        <v>7.0516000000000009E-2</v>
      </c>
      <c r="F26" s="22">
        <f t="shared" si="0"/>
        <v>6.9874260493321572E-2</v>
      </c>
      <c r="G26" s="22">
        <v>1.1874270157932187E-2</v>
      </c>
      <c r="H26" s="22">
        <v>5.7999990335389384E-2</v>
      </c>
      <c r="I26" s="23">
        <f t="shared" si="1"/>
        <v>0.16839114751165957</v>
      </c>
      <c r="J26" s="24">
        <f t="shared" si="2"/>
        <v>0.99089937735154521</v>
      </c>
      <c r="K26" s="5"/>
    </row>
    <row r="27" spans="1:11" x14ac:dyDescent="0.25">
      <c r="A27" s="18"/>
      <c r="B27" s="19">
        <v>456</v>
      </c>
      <c r="C27" s="20" t="s">
        <v>221</v>
      </c>
      <c r="D27" s="21">
        <v>3.1105999999999998E-2</v>
      </c>
      <c r="E27" s="22">
        <v>3.1105999999999998E-2</v>
      </c>
      <c r="F27" s="22">
        <f t="shared" si="0"/>
        <v>3.1105999885767233E-2</v>
      </c>
      <c r="G27" s="22">
        <v>1.0027999924204778E-2</v>
      </c>
      <c r="H27" s="22">
        <v>2.1077999961562455E-2</v>
      </c>
      <c r="I27" s="23">
        <f t="shared" si="1"/>
        <v>0.32238153167249978</v>
      </c>
      <c r="J27" s="24">
        <f t="shared" si="2"/>
        <v>0.99999999632762926</v>
      </c>
      <c r="K27" s="5"/>
    </row>
    <row r="28" spans="1:11" x14ac:dyDescent="0.25">
      <c r="A28" s="18"/>
      <c r="B28" s="19">
        <v>457</v>
      </c>
      <c r="C28" s="20" t="s">
        <v>222</v>
      </c>
      <c r="D28" s="21">
        <v>3.4114180000000003</v>
      </c>
      <c r="E28" s="22">
        <v>3.1811129999999999</v>
      </c>
      <c r="F28" s="22">
        <f t="shared" si="0"/>
        <v>2.0297186923708068</v>
      </c>
      <c r="G28" s="22">
        <v>5.6356480636168271E-2</v>
      </c>
      <c r="H28" s="22">
        <v>1.9733622117346385</v>
      </c>
      <c r="I28" s="23">
        <f t="shared" si="1"/>
        <v>1.7715963134968257E-2</v>
      </c>
      <c r="J28" s="24">
        <f t="shared" si="2"/>
        <v>0.63805299980566765</v>
      </c>
      <c r="K28" s="5"/>
    </row>
    <row r="29" spans="1:11" x14ac:dyDescent="0.25">
      <c r="A29" s="18"/>
      <c r="B29" s="19">
        <v>458</v>
      </c>
      <c r="C29" s="20" t="s">
        <v>223</v>
      </c>
      <c r="D29" s="21">
        <v>1.1976799999999999</v>
      </c>
      <c r="E29" s="22">
        <v>1.1976799999999999</v>
      </c>
      <c r="F29" s="22">
        <f t="shared" si="0"/>
        <v>1.1909102178815374</v>
      </c>
      <c r="G29" s="22">
        <v>0.37312372633641644</v>
      </c>
      <c r="H29" s="22">
        <v>0.81778649154512095</v>
      </c>
      <c r="I29" s="23">
        <f t="shared" si="1"/>
        <v>0.31153874685760513</v>
      </c>
      <c r="J29" s="24">
        <f t="shared" si="2"/>
        <v>0.99434758690262637</v>
      </c>
      <c r="K29" s="5"/>
    </row>
    <row r="30" spans="1:11" x14ac:dyDescent="0.25">
      <c r="A30" s="18"/>
      <c r="B30" s="19">
        <v>459</v>
      </c>
      <c r="C30" s="20" t="s">
        <v>224</v>
      </c>
      <c r="D30" s="21">
        <v>6.3323000000000004E-2</v>
      </c>
      <c r="E30" s="22">
        <v>6.3323000000000004E-2</v>
      </c>
      <c r="F30" s="22">
        <f t="shared" si="0"/>
        <v>6.3283330222475342E-2</v>
      </c>
      <c r="G30" s="22">
        <v>4.223687102785334E-2</v>
      </c>
      <c r="H30" s="22">
        <v>2.1046459194622003E-2</v>
      </c>
      <c r="I30" s="23">
        <f t="shared" si="1"/>
        <v>0.66700679102148253</v>
      </c>
      <c r="J30" s="24">
        <f t="shared" si="2"/>
        <v>0.99937353287865927</v>
      </c>
      <c r="K30" s="5"/>
    </row>
    <row r="31" spans="1:11" x14ac:dyDescent="0.25">
      <c r="A31" s="18"/>
      <c r="B31" s="19">
        <v>460</v>
      </c>
      <c r="C31" s="20" t="s">
        <v>225</v>
      </c>
      <c r="D31" s="21">
        <v>2.7441E-2</v>
      </c>
      <c r="E31" s="22">
        <v>2.7440999999999997E-2</v>
      </c>
      <c r="F31" s="22">
        <f t="shared" si="0"/>
        <v>2.7441001642728224E-2</v>
      </c>
      <c r="G31" s="22">
        <v>2.4221001600380987E-2</v>
      </c>
      <c r="H31" s="22">
        <v>3.2200000423472375E-3</v>
      </c>
      <c r="I31" s="23">
        <f t="shared" si="1"/>
        <v>0.88265739588138148</v>
      </c>
      <c r="J31" s="24">
        <f t="shared" si="2"/>
        <v>1.0000000598640075</v>
      </c>
      <c r="K31" s="5"/>
    </row>
    <row r="32" spans="1:11" x14ac:dyDescent="0.25">
      <c r="A32" s="18"/>
      <c r="B32" s="19">
        <v>461</v>
      </c>
      <c r="C32" s="20" t="s">
        <v>226</v>
      </c>
      <c r="D32" s="21">
        <v>1.9626999999999999E-2</v>
      </c>
      <c r="E32" s="22">
        <v>1.9627000000000002E-2</v>
      </c>
      <c r="F32" s="22">
        <f t="shared" si="0"/>
        <v>1.9626999870524742E-2</v>
      </c>
      <c r="G32" s="22">
        <v>6.5570002188906074E-3</v>
      </c>
      <c r="H32" s="22">
        <v>1.3069999651634134E-2</v>
      </c>
      <c r="I32" s="23">
        <f t="shared" si="1"/>
        <v>0.33408061440314907</v>
      </c>
      <c r="J32" s="24">
        <f t="shared" si="2"/>
        <v>0.99999999340320678</v>
      </c>
      <c r="K32" s="5"/>
    </row>
    <row r="33" spans="1:11" x14ac:dyDescent="0.25">
      <c r="A33" s="18"/>
      <c r="B33" s="19">
        <v>462</v>
      </c>
      <c r="C33" s="20" t="s">
        <v>227</v>
      </c>
      <c r="D33" s="21">
        <v>0.45059099999999996</v>
      </c>
      <c r="E33" s="22">
        <v>0.52825499999999992</v>
      </c>
      <c r="F33" s="22">
        <f t="shared" si="0"/>
        <v>0.52334314741165144</v>
      </c>
      <c r="G33" s="22">
        <v>0.23669776877068216</v>
      </c>
      <c r="H33" s="22">
        <v>0.28664537864096928</v>
      </c>
      <c r="I33" s="23">
        <f t="shared" si="1"/>
        <v>0.44807482895700407</v>
      </c>
      <c r="J33" s="24">
        <f t="shared" si="2"/>
        <v>0.99070173952286589</v>
      </c>
      <c r="K33" s="5"/>
    </row>
    <row r="34" spans="1:11" x14ac:dyDescent="0.25">
      <c r="A34" s="18"/>
      <c r="B34" s="19">
        <v>463</v>
      </c>
      <c r="C34" s="20" t="s">
        <v>228</v>
      </c>
      <c r="D34" s="21">
        <v>6.5722000000000003E-2</v>
      </c>
      <c r="E34" s="22">
        <v>6.6036999999999998E-2</v>
      </c>
      <c r="F34" s="22">
        <f t="shared" si="0"/>
        <v>6.6037001874065027E-2</v>
      </c>
      <c r="G34" s="22">
        <v>3.7088000943185762E-2</v>
      </c>
      <c r="H34" s="22">
        <v>2.8949000930879265E-2</v>
      </c>
      <c r="I34" s="23">
        <f t="shared" si="1"/>
        <v>0.56162455809903178</v>
      </c>
      <c r="J34" s="24">
        <f t="shared" si="2"/>
        <v>1.0000000283790151</v>
      </c>
      <c r="K34" s="5"/>
    </row>
    <row r="35" spans="1:11" x14ac:dyDescent="0.25">
      <c r="A35" s="18"/>
      <c r="B35" s="19">
        <v>464</v>
      </c>
      <c r="C35" s="20" t="s">
        <v>229</v>
      </c>
      <c r="D35" s="21">
        <v>3.1650000000000003E-3</v>
      </c>
      <c r="E35" s="22">
        <v>3.3299999999999996E-3</v>
      </c>
      <c r="F35" s="22">
        <f t="shared" si="0"/>
        <v>5.7199998991563916E-4</v>
      </c>
      <c r="G35" s="22">
        <v>0</v>
      </c>
      <c r="H35" s="22">
        <v>5.7199998991563916E-4</v>
      </c>
      <c r="I35" s="23">
        <f t="shared" si="1"/>
        <v>0</v>
      </c>
      <c r="J35" s="24">
        <f t="shared" si="2"/>
        <v>0.17177176874343519</v>
      </c>
      <c r="K35" s="5"/>
    </row>
    <row r="36" spans="1:11" x14ac:dyDescent="0.25">
      <c r="A36" s="18"/>
      <c r="B36" s="19">
        <v>465</v>
      </c>
      <c r="C36" s="20" t="s">
        <v>230</v>
      </c>
      <c r="D36" s="21">
        <v>2.8205000000000001E-2</v>
      </c>
      <c r="E36" s="22">
        <v>2.8205000000000001E-2</v>
      </c>
      <c r="F36" s="22">
        <f t="shared" si="0"/>
        <v>2.1639000624418259E-2</v>
      </c>
      <c r="G36" s="22">
        <v>1.0839500464498997E-2</v>
      </c>
      <c r="H36" s="22">
        <v>1.0799500159919262E-2</v>
      </c>
      <c r="I36" s="23">
        <f t="shared" si="1"/>
        <v>0.38431130879273168</v>
      </c>
      <c r="J36" s="24">
        <f t="shared" si="2"/>
        <v>0.76720441852218602</v>
      </c>
      <c r="K36" s="5"/>
    </row>
    <row r="37" spans="1:11" ht="15.75" thickBot="1" x14ac:dyDescent="0.3">
      <c r="A37" s="39" t="s">
        <v>231</v>
      </c>
      <c r="B37" s="40"/>
      <c r="C37" s="41"/>
      <c r="D37" s="42">
        <v>3.4857800000000001</v>
      </c>
      <c r="E37" s="43">
        <v>12.418127</v>
      </c>
      <c r="F37" s="43">
        <f t="shared" si="0"/>
        <v>9.2172114459390286</v>
      </c>
      <c r="G37" s="43">
        <v>1.5934543781913817</v>
      </c>
      <c r="H37" s="43">
        <v>7.6237570677476469</v>
      </c>
      <c r="I37" s="44">
        <f t="shared" si="1"/>
        <v>0.1283168047960358</v>
      </c>
      <c r="J37" s="45">
        <f t="shared" si="2"/>
        <v>0.74223845882225459</v>
      </c>
      <c r="K37" s="5"/>
    </row>
    <row r="38" spans="1:11" x14ac:dyDescent="0.25">
      <c r="D38" s="6"/>
      <c r="E38" s="6"/>
      <c r="F38" s="6"/>
      <c r="G38" s="6"/>
      <c r="H38" s="6"/>
      <c r="I38" s="5"/>
      <c r="J38" s="5"/>
      <c r="K38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A11" workbookViewId="0">
      <selection activeCell="F19" sqref="F19:K20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121</v>
      </c>
      <c r="B1" s="47" t="s">
        <v>232</v>
      </c>
      <c r="C1" s="47" t="s">
        <v>79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2345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363.91547000000003</v>
      </c>
      <c r="G6" s="15">
        <v>604.12512600000014</v>
      </c>
      <c r="H6" s="15">
        <v>593.60165502429379</v>
      </c>
      <c r="I6" s="15">
        <v>280.3658913672628</v>
      </c>
      <c r="J6" s="15">
        <v>313.23576365703121</v>
      </c>
      <c r="K6" s="16">
        <v>0.4640857982908374</v>
      </c>
      <c r="L6" s="17">
        <v>0.9825806434415606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264.46956100000006</v>
      </c>
      <c r="G7" s="36">
        <f ca="1">SUM(G8:OFFSET(G6,MATCH("PROYECTOS",$A$8:$A$50,0),0))</f>
        <v>472.54619699999984</v>
      </c>
      <c r="H7" s="36">
        <f ca="1">SUM(H8:OFFSET(H6,MATCH("PROYECTOS",$A$8:$A$50,0),0))</f>
        <v>467.35917684771056</v>
      </c>
      <c r="I7" s="36">
        <f ca="1">SUM(I8:OFFSET(I6,MATCH("PROYECTOS",$A$8:$A$50,0),0))</f>
        <v>247.16353660892523</v>
      </c>
      <c r="J7" s="36">
        <f ca="1">SUM(J8:OFFSET(J6,MATCH("PROYECTOS",$A$8:$A$50,0),0))</f>
        <v>220.19564023878536</v>
      </c>
      <c r="K7" s="37">
        <f ca="1">IFERROR(I7/G7,0)</f>
        <v>0.52304629299328653</v>
      </c>
      <c r="L7" s="38">
        <f ca="1">IFERROR(SUM(I7,J7)/G7,0)</f>
        <v>0.98902325278413106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171.64840200000006</v>
      </c>
      <c r="G8" s="22">
        <v>311.20757599999985</v>
      </c>
      <c r="H8" s="22">
        <f t="shared" ref="H8:H14" si="0">SUM(I8,J8)</f>
        <v>309.29217114626431</v>
      </c>
      <c r="I8" s="22">
        <v>149.80751668115408</v>
      </c>
      <c r="J8" s="22">
        <v>159.48465446511022</v>
      </c>
      <c r="K8" s="23">
        <f t="shared" ref="K8:K15" si="1">IFERROR(I8/G8,0)</f>
        <v>0.48137490290774332</v>
      </c>
      <c r="L8" s="24">
        <f t="shared" ref="L8:L15" si="2">IFERROR(SUM(I8,J8)/G8,0)</f>
        <v>0.99384524991854462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3000629</v>
      </c>
      <c r="C9" s="20" t="s">
        <v>2346</v>
      </c>
      <c r="D9" s="60">
        <v>194</v>
      </c>
      <c r="E9" s="20" t="s">
        <v>773</v>
      </c>
      <c r="F9" s="21">
        <v>4.7546260000000018</v>
      </c>
      <c r="G9" s="22">
        <v>4.691927999999999</v>
      </c>
      <c r="H9" s="22">
        <f t="shared" si="0"/>
        <v>4.5242869164787782</v>
      </c>
      <c r="I9" s="22">
        <v>1.7702513220028777</v>
      </c>
      <c r="J9" s="22">
        <v>2.7540355944759005</v>
      </c>
      <c r="K9" s="23">
        <f t="shared" si="1"/>
        <v>0.37729720532857242</v>
      </c>
      <c r="L9" s="24">
        <f t="shared" si="2"/>
        <v>0.96427032053321771</v>
      </c>
      <c r="M9" s="61"/>
      <c r="N9" s="22"/>
      <c r="O9" s="24" t="str">
        <f t="shared" ref="O9:O14" si="3">IFERROR(N9/M9,".")</f>
        <v>.</v>
      </c>
    </row>
    <row r="10" spans="1:15" ht="25.5" x14ac:dyDescent="0.25">
      <c r="A10" s="18"/>
      <c r="B10" s="20">
        <v>3000630</v>
      </c>
      <c r="C10" s="20" t="s">
        <v>2347</v>
      </c>
      <c r="D10" s="60">
        <v>407</v>
      </c>
      <c r="E10" s="20" t="s">
        <v>828</v>
      </c>
      <c r="F10" s="21">
        <v>19.134674999999998</v>
      </c>
      <c r="G10" s="22">
        <v>30.818441999999994</v>
      </c>
      <c r="H10" s="22">
        <f t="shared" si="0"/>
        <v>28.591026996366775</v>
      </c>
      <c r="I10" s="22">
        <v>7.9519767042193052</v>
      </c>
      <c r="J10" s="22">
        <v>20.63905029214747</v>
      </c>
      <c r="K10" s="23">
        <f t="shared" si="1"/>
        <v>0.25802656423122577</v>
      </c>
      <c r="L10" s="24">
        <f t="shared" si="2"/>
        <v>0.92772460711566085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3000632</v>
      </c>
      <c r="C11" s="20" t="s">
        <v>2348</v>
      </c>
      <c r="D11" s="60">
        <v>407</v>
      </c>
      <c r="E11" s="20" t="s">
        <v>828</v>
      </c>
      <c r="F11" s="21">
        <v>40.591305000000013</v>
      </c>
      <c r="G11" s="22">
        <v>102.24070300000001</v>
      </c>
      <c r="H11" s="22">
        <f t="shared" si="0"/>
        <v>102.01895121410573</v>
      </c>
      <c r="I11" s="22">
        <v>78.646497428165503</v>
      </c>
      <c r="J11" s="22">
        <v>23.37245378594022</v>
      </c>
      <c r="K11" s="23">
        <f t="shared" si="1"/>
        <v>0.76922884057404706</v>
      </c>
      <c r="L11" s="24">
        <f t="shared" si="2"/>
        <v>0.99783108117034092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3000633</v>
      </c>
      <c r="C12" s="20" t="s">
        <v>2349</v>
      </c>
      <c r="D12" s="60">
        <v>407</v>
      </c>
      <c r="E12" s="20" t="s">
        <v>828</v>
      </c>
      <c r="F12" s="21">
        <v>4.9839039999999999</v>
      </c>
      <c r="G12" s="22">
        <v>5.4968569999999985</v>
      </c>
      <c r="H12" s="22">
        <f t="shared" si="0"/>
        <v>5.3723805548497028</v>
      </c>
      <c r="I12" s="22">
        <v>2.1219361412186872</v>
      </c>
      <c r="J12" s="22">
        <v>3.2504444136310155</v>
      </c>
      <c r="K12" s="23">
        <f t="shared" si="1"/>
        <v>0.38602716811055621</v>
      </c>
      <c r="L12" s="24">
        <f t="shared" si="2"/>
        <v>0.97735497846309338</v>
      </c>
      <c r="M12" s="61">
        <v>2500</v>
      </c>
      <c r="N12" s="22">
        <v>2500</v>
      </c>
      <c r="O12" s="24">
        <f t="shared" si="3"/>
        <v>1</v>
      </c>
    </row>
    <row r="13" spans="1:15" ht="51" x14ac:dyDescent="0.25">
      <c r="A13" s="18"/>
      <c r="B13" s="20">
        <v>3000634</v>
      </c>
      <c r="C13" s="20" t="s">
        <v>2350</v>
      </c>
      <c r="D13" s="60">
        <v>407</v>
      </c>
      <c r="E13" s="20" t="s">
        <v>828</v>
      </c>
      <c r="F13" s="21">
        <v>1.3883320000000001</v>
      </c>
      <c r="G13" s="22">
        <v>1.699751</v>
      </c>
      <c r="H13" s="22">
        <f t="shared" si="0"/>
        <v>1.6781504696409684</v>
      </c>
      <c r="I13" s="22">
        <v>0.5132536860583059</v>
      </c>
      <c r="J13" s="22">
        <v>1.1648967835826625</v>
      </c>
      <c r="K13" s="23">
        <f t="shared" si="1"/>
        <v>0.30195816096493305</v>
      </c>
      <c r="L13" s="24">
        <f t="shared" si="2"/>
        <v>0.9872919443147663</v>
      </c>
      <c r="M13" s="61"/>
      <c r="N13" s="22"/>
      <c r="O13" s="24" t="str">
        <f t="shared" si="3"/>
        <v>.</v>
      </c>
    </row>
    <row r="14" spans="1:15" ht="51" x14ac:dyDescent="0.25">
      <c r="A14" s="18"/>
      <c r="B14" s="20">
        <v>3000675</v>
      </c>
      <c r="C14" s="20" t="s">
        <v>2351</v>
      </c>
      <c r="D14" s="60">
        <v>407</v>
      </c>
      <c r="E14" s="20" t="s">
        <v>828</v>
      </c>
      <c r="F14" s="21">
        <v>21.968316999999999</v>
      </c>
      <c r="G14" s="22">
        <v>16.390939999999997</v>
      </c>
      <c r="H14" s="22">
        <f t="shared" si="0"/>
        <v>15.882209550004308</v>
      </c>
      <c r="I14" s="22">
        <v>6.3521046461064543</v>
      </c>
      <c r="J14" s="22">
        <v>9.530104903897854</v>
      </c>
      <c r="K14" s="23">
        <f t="shared" si="1"/>
        <v>0.38753754489409731</v>
      </c>
      <c r="L14" s="24">
        <f t="shared" si="2"/>
        <v>0.96896270439671617</v>
      </c>
      <c r="M14" s="61"/>
      <c r="N14" s="22"/>
      <c r="O14" s="24" t="str">
        <f t="shared" si="3"/>
        <v>.</v>
      </c>
    </row>
    <row r="15" spans="1:15" ht="15.75" thickBot="1" x14ac:dyDescent="0.3">
      <c r="A15" s="39" t="s">
        <v>306</v>
      </c>
      <c r="B15" s="41"/>
      <c r="C15" s="41"/>
      <c r="D15" s="58"/>
      <c r="E15" s="41"/>
      <c r="F15" s="42">
        <f ca="1">OFFSET(F15,-MATCH("PROYECTOS",$A$8:$A$50,0)-1,0)-(OFFSET(F15,-MATCH("PROYECTOS",$A$8:$A$50,0),0))</f>
        <v>99.445908999999972</v>
      </c>
      <c r="G15" s="43">
        <f t="shared" ref="G15:J15" ca="1" si="4">OFFSET(G15,-MATCH("PROYECTOS",$A$8:$A$50,0)-1,0)-(OFFSET(G15,-MATCH("PROYECTOS",$A$8:$A$50,0),0))</f>
        <v>131.5789290000003</v>
      </c>
      <c r="H15" s="43">
        <f t="shared" ca="1" si="4"/>
        <v>126.24247817658323</v>
      </c>
      <c r="I15" s="43">
        <f t="shared" ca="1" si="4"/>
        <v>33.202354758337577</v>
      </c>
      <c r="J15" s="43">
        <f t="shared" ca="1" si="4"/>
        <v>93.040123418245855</v>
      </c>
      <c r="K15" s="44">
        <f t="shared" ca="1" si="1"/>
        <v>0.25233793138974026</v>
      </c>
      <c r="L15" s="45">
        <f t="shared" ca="1" si="2"/>
        <v>0.95944296808027019</v>
      </c>
      <c r="M15" s="59"/>
      <c r="N15" s="43"/>
      <c r="O15" s="45"/>
    </row>
    <row r="16" spans="1:15" ht="15.75" thickBot="1" x14ac:dyDescent="0.3"/>
    <row r="17" spans="1:11" ht="15.75" thickBot="1" x14ac:dyDescent="0.3">
      <c r="A17" s="87" t="s">
        <v>377</v>
      </c>
      <c r="B17" s="88"/>
      <c r="C17" s="88"/>
      <c r="D17" s="88"/>
      <c r="E17" s="88"/>
      <c r="F17" s="89"/>
    </row>
    <row r="18" spans="1:11" ht="15.75" thickBot="1" x14ac:dyDescent="0.3">
      <c r="A18" s="2" t="s">
        <v>2379</v>
      </c>
    </row>
    <row r="19" spans="1:11" ht="45" customHeight="1" x14ac:dyDescent="0.25">
      <c r="A19" s="80" t="s">
        <v>379</v>
      </c>
      <c r="B19" s="81"/>
      <c r="C19" s="81"/>
      <c r="D19" s="81"/>
      <c r="E19" s="81"/>
      <c r="F19" s="103" t="s">
        <v>380</v>
      </c>
      <c r="G19" s="7"/>
      <c r="H19" s="7"/>
      <c r="I19" s="7"/>
      <c r="J19" s="7"/>
      <c r="K19" s="7"/>
    </row>
    <row r="20" spans="1:11" ht="15.75" thickBot="1" x14ac:dyDescent="0.3">
      <c r="A20" s="101"/>
      <c r="B20" s="102"/>
      <c r="C20" s="102"/>
      <c r="D20" s="102"/>
      <c r="E20" s="102"/>
      <c r="F20" s="104"/>
      <c r="G20" s="8"/>
      <c r="H20" s="8"/>
      <c r="I20" s="8"/>
      <c r="J20" s="8"/>
      <c r="K20" s="8"/>
    </row>
  </sheetData>
  <mergeCells count="16">
    <mergeCell ref="A19:E20"/>
    <mergeCell ref="F19:F20"/>
    <mergeCell ref="A3:E3"/>
    <mergeCell ref="F3:L3"/>
    <mergeCell ref="M3:O3"/>
    <mergeCell ref="I4:J4"/>
    <mergeCell ref="K4:L4"/>
    <mergeCell ref="A17:F17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>
      <selection activeCell="B1" sqref="B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121</v>
      </c>
      <c r="B1" s="47" t="s">
        <v>232</v>
      </c>
      <c r="C1" s="47" t="s">
        <v>79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2352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363.91547000000003</v>
      </c>
      <c r="I6" s="15">
        <v>604.12512600000014</v>
      </c>
      <c r="J6" s="15">
        <v>593.60165502429379</v>
      </c>
      <c r="K6" s="15">
        <v>280.3658913672628</v>
      </c>
      <c r="L6" s="15">
        <v>313.23576365703121</v>
      </c>
      <c r="M6" s="16">
        <v>0.4640857982908374</v>
      </c>
      <c r="N6" s="17">
        <v>0.9825806434415606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SUM(H8:OFFSET(H6,MATCH("PROYECTOS",$A$8:$A$30,0),0))</f>
        <v>264.46956099999989</v>
      </c>
      <c r="I7" s="35">
        <f ca="1">SUM(I8:OFFSET(I6,MATCH("PROYECTOS",$A$8:$A$30,0),0))</f>
        <v>472.54619700000001</v>
      </c>
      <c r="J7" s="35">
        <f ca="1">SUM(J8:OFFSET(J6,MATCH("PROYECTOS",$A$8:$A$30,0),0))</f>
        <v>467.3591768477105</v>
      </c>
      <c r="K7" s="35">
        <f ca="1">SUM(K8:OFFSET(K6,MATCH("PROYECTOS",$A$8:$A$30,0),0))</f>
        <v>247.16353660892523</v>
      </c>
      <c r="L7" s="35">
        <f ca="1">SUM(L8:OFFSET(L6,MATCH("PROYECTOS",$A$8:$A$30,0),0))</f>
        <v>220.19564023878536</v>
      </c>
      <c r="M7" s="37">
        <f ca="1">IFERROR(K7/I7,0)</f>
        <v>0.52304629299328642</v>
      </c>
      <c r="N7" s="38">
        <f ca="1">IFERROR(SUM(K7,L7)/I7,0)</f>
        <v>0.98902325278413061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171.648402</v>
      </c>
      <c r="I8" s="22">
        <v>311.20757599999996</v>
      </c>
      <c r="J8" s="22">
        <f t="shared" ref="J8:J29" si="0">SUM(K8,L8)</f>
        <v>309.29217114626431</v>
      </c>
      <c r="K8" s="22">
        <v>149.80751668115408</v>
      </c>
      <c r="L8" s="22">
        <v>159.48465446511022</v>
      </c>
      <c r="M8" s="23">
        <f t="shared" ref="M8:M30" si="1">IFERROR(K8/I8,0)</f>
        <v>0.48137490290774315</v>
      </c>
      <c r="N8" s="24">
        <f t="shared" ref="N8:N30" si="2">IFERROR(SUM(K8,L8)/I8,0)</f>
        <v>0.99384524991854428</v>
      </c>
      <c r="O8" s="61">
        <v>26938</v>
      </c>
      <c r="P8" s="22">
        <v>26495.86</v>
      </c>
      <c r="Q8" s="24">
        <f>IFERROR(P8/O8,".")</f>
        <v>0.98358675477021307</v>
      </c>
    </row>
    <row r="9" spans="1:17" ht="51" x14ac:dyDescent="0.25">
      <c r="A9" s="18"/>
      <c r="B9" s="65">
        <v>5004478</v>
      </c>
      <c r="C9" s="20" t="s">
        <v>2353</v>
      </c>
      <c r="D9" s="20">
        <v>3000629</v>
      </c>
      <c r="E9" s="20" t="s">
        <v>2346</v>
      </c>
      <c r="F9" s="60">
        <v>194</v>
      </c>
      <c r="G9" s="20" t="s">
        <v>773</v>
      </c>
      <c r="H9" s="21">
        <v>2.043323</v>
      </c>
      <c r="I9" s="22">
        <v>2.3795850000000005</v>
      </c>
      <c r="J9" s="22">
        <f t="shared" si="0"/>
        <v>2.2718420341075705</v>
      </c>
      <c r="K9" s="22">
        <v>0.70479693183915515</v>
      </c>
      <c r="L9" s="22">
        <v>1.5670451022684153</v>
      </c>
      <c r="M9" s="23">
        <f t="shared" si="1"/>
        <v>0.29618481030900556</v>
      </c>
      <c r="N9" s="24">
        <f t="shared" si="2"/>
        <v>0.95472195114172009</v>
      </c>
      <c r="O9" s="61">
        <v>163</v>
      </c>
      <c r="P9" s="22">
        <v>113</v>
      </c>
      <c r="Q9" s="24">
        <f t="shared" ref="Q9:Q29" si="3">IFERROR(P9/O9,".")</f>
        <v>0.69325153374233128</v>
      </c>
    </row>
    <row r="10" spans="1:17" ht="51" x14ac:dyDescent="0.25">
      <c r="A10" s="18"/>
      <c r="B10" s="65">
        <v>5004480</v>
      </c>
      <c r="C10" s="20" t="s">
        <v>2354</v>
      </c>
      <c r="D10" s="20">
        <v>3000629</v>
      </c>
      <c r="E10" s="20" t="s">
        <v>2346</v>
      </c>
      <c r="F10" s="60">
        <v>340</v>
      </c>
      <c r="G10" s="20" t="s">
        <v>2373</v>
      </c>
      <c r="H10" s="21">
        <v>2.7113029999999996</v>
      </c>
      <c r="I10" s="22">
        <v>2.3123430000000007</v>
      </c>
      <c r="J10" s="22">
        <f t="shared" si="0"/>
        <v>2.2524448823712078</v>
      </c>
      <c r="K10" s="22">
        <v>1.0654543901637226</v>
      </c>
      <c r="L10" s="22">
        <v>1.1869904922074852</v>
      </c>
      <c r="M10" s="23">
        <f t="shared" si="1"/>
        <v>0.46076831601701057</v>
      </c>
      <c r="N10" s="24">
        <f t="shared" si="2"/>
        <v>0.97409635264803152</v>
      </c>
      <c r="O10" s="61">
        <v>3601</v>
      </c>
      <c r="P10" s="22">
        <v>3081.4749999999999</v>
      </c>
      <c r="Q10" s="24">
        <f t="shared" si="3"/>
        <v>0.85572757567342406</v>
      </c>
    </row>
    <row r="11" spans="1:17" ht="25.5" x14ac:dyDescent="0.25">
      <c r="A11" s="18"/>
      <c r="B11" s="65">
        <v>5001216</v>
      </c>
      <c r="C11" s="20" t="s">
        <v>2355</v>
      </c>
      <c r="D11" s="20">
        <v>3000630</v>
      </c>
      <c r="E11" s="20" t="s">
        <v>2347</v>
      </c>
      <c r="F11" s="60">
        <v>60</v>
      </c>
      <c r="G11" s="20" t="s">
        <v>323</v>
      </c>
      <c r="H11" s="21">
        <v>0.14939900000000003</v>
      </c>
      <c r="I11" s="22">
        <v>0.14939900000000003</v>
      </c>
      <c r="J11" s="22">
        <f t="shared" si="0"/>
        <v>0.14851911055484379</v>
      </c>
      <c r="K11" s="22">
        <v>4.716894066768873E-2</v>
      </c>
      <c r="L11" s="22">
        <v>0.10135016988715506</v>
      </c>
      <c r="M11" s="23">
        <f t="shared" si="1"/>
        <v>0.31572460771282751</v>
      </c>
      <c r="N11" s="24">
        <f t="shared" si="2"/>
        <v>0.99411047299408806</v>
      </c>
      <c r="O11" s="61">
        <v>12</v>
      </c>
      <c r="P11" s="22">
        <v>12</v>
      </c>
      <c r="Q11" s="24">
        <f t="shared" si="3"/>
        <v>1</v>
      </c>
    </row>
    <row r="12" spans="1:17" ht="38.25" x14ac:dyDescent="0.25">
      <c r="A12" s="18"/>
      <c r="B12" s="65">
        <v>5002255</v>
      </c>
      <c r="C12" s="20" t="s">
        <v>2356</v>
      </c>
      <c r="D12" s="20">
        <v>3000630</v>
      </c>
      <c r="E12" s="20" t="s">
        <v>2347</v>
      </c>
      <c r="F12" s="60">
        <v>18</v>
      </c>
      <c r="G12" s="20" t="s">
        <v>840</v>
      </c>
      <c r="H12" s="21">
        <v>3.3549380000000002</v>
      </c>
      <c r="I12" s="22">
        <v>2.9112160000000009</v>
      </c>
      <c r="J12" s="22">
        <f t="shared" si="0"/>
        <v>2.2430119284495058</v>
      </c>
      <c r="K12" s="22">
        <v>0.49861746038732235</v>
      </c>
      <c r="L12" s="22">
        <v>1.7443944680621837</v>
      </c>
      <c r="M12" s="23">
        <f t="shared" si="1"/>
        <v>0.17127463588662684</v>
      </c>
      <c r="N12" s="24">
        <f t="shared" si="2"/>
        <v>0.77047252022849044</v>
      </c>
      <c r="O12" s="61">
        <v>4706</v>
      </c>
      <c r="P12" s="22">
        <v>4451.6899999999996</v>
      </c>
      <c r="Q12" s="24">
        <f t="shared" si="3"/>
        <v>0.94596047598810018</v>
      </c>
    </row>
    <row r="13" spans="1:17" ht="63.75" x14ac:dyDescent="0.25">
      <c r="A13" s="18"/>
      <c r="B13" s="65">
        <v>5004481</v>
      </c>
      <c r="C13" s="20" t="s">
        <v>2357</v>
      </c>
      <c r="D13" s="20">
        <v>3000630</v>
      </c>
      <c r="E13" s="20" t="s">
        <v>2347</v>
      </c>
      <c r="F13" s="60">
        <v>333</v>
      </c>
      <c r="G13" s="20" t="s">
        <v>2374</v>
      </c>
      <c r="H13" s="21">
        <v>5.2558289999999994</v>
      </c>
      <c r="I13" s="22">
        <v>7.6925820000000007</v>
      </c>
      <c r="J13" s="22">
        <f t="shared" si="0"/>
        <v>7.5444284550674841</v>
      </c>
      <c r="K13" s="22">
        <v>2.2738012612062448</v>
      </c>
      <c r="L13" s="22">
        <v>5.2706271938612392</v>
      </c>
      <c r="M13" s="23">
        <f t="shared" si="1"/>
        <v>0.29558362344479977</v>
      </c>
      <c r="N13" s="24">
        <f t="shared" si="2"/>
        <v>0.98074072594448569</v>
      </c>
      <c r="O13" s="61">
        <v>14715</v>
      </c>
      <c r="P13" s="22">
        <v>11781.75</v>
      </c>
      <c r="Q13" s="24">
        <f t="shared" si="3"/>
        <v>0.80066258919469924</v>
      </c>
    </row>
    <row r="14" spans="1:17" ht="63.75" x14ac:dyDescent="0.25">
      <c r="A14" s="18"/>
      <c r="B14" s="65">
        <v>5004483</v>
      </c>
      <c r="C14" s="20" t="s">
        <v>2358</v>
      </c>
      <c r="D14" s="20">
        <v>3000630</v>
      </c>
      <c r="E14" s="20" t="s">
        <v>2347</v>
      </c>
      <c r="F14" s="60">
        <v>46</v>
      </c>
      <c r="G14" s="20" t="s">
        <v>866</v>
      </c>
      <c r="H14" s="21">
        <v>0.58943000000000001</v>
      </c>
      <c r="I14" s="22">
        <v>1.7814879999999997</v>
      </c>
      <c r="J14" s="22">
        <f t="shared" si="0"/>
        <v>1.6945708432031097</v>
      </c>
      <c r="K14" s="22">
        <v>8.3876119526394177E-2</v>
      </c>
      <c r="L14" s="22">
        <v>1.6106947236767155</v>
      </c>
      <c r="M14" s="23">
        <f t="shared" si="1"/>
        <v>4.7082056980678057E-2</v>
      </c>
      <c r="N14" s="24">
        <f t="shared" si="2"/>
        <v>0.9512109221073114</v>
      </c>
      <c r="O14" s="61">
        <v>17</v>
      </c>
      <c r="P14" s="22">
        <v>12.32</v>
      </c>
      <c r="Q14" s="24">
        <f t="shared" si="3"/>
        <v>0.7247058823529412</v>
      </c>
    </row>
    <row r="15" spans="1:17" ht="89.25" x14ac:dyDescent="0.25">
      <c r="A15" s="18"/>
      <c r="B15" s="65">
        <v>5004484</v>
      </c>
      <c r="C15" s="20" t="s">
        <v>2359</v>
      </c>
      <c r="D15" s="20">
        <v>3000630</v>
      </c>
      <c r="E15" s="20" t="s">
        <v>2347</v>
      </c>
      <c r="F15" s="60">
        <v>42</v>
      </c>
      <c r="G15" s="20" t="s">
        <v>653</v>
      </c>
      <c r="H15" s="21">
        <v>0.25</v>
      </c>
      <c r="I15" s="22">
        <v>4.7542000000000001E-2</v>
      </c>
      <c r="J15" s="22">
        <f t="shared" si="0"/>
        <v>4.7212201461661607E-2</v>
      </c>
      <c r="K15" s="22">
        <v>3.3032400475349277E-2</v>
      </c>
      <c r="L15" s="22">
        <v>1.417980098631233E-2</v>
      </c>
      <c r="M15" s="23">
        <f t="shared" si="1"/>
        <v>0.69480460383133391</v>
      </c>
      <c r="N15" s="24">
        <f t="shared" si="2"/>
        <v>0.99306300663963665</v>
      </c>
      <c r="O15" s="61">
        <v>4.2</v>
      </c>
      <c r="P15" s="22">
        <v>2.1799999999999997</v>
      </c>
      <c r="Q15" s="24">
        <f t="shared" si="3"/>
        <v>0.51904761904761898</v>
      </c>
    </row>
    <row r="16" spans="1:17" ht="76.5" x14ac:dyDescent="0.25">
      <c r="A16" s="18"/>
      <c r="B16" s="65">
        <v>5004485</v>
      </c>
      <c r="C16" s="20" t="s">
        <v>2360</v>
      </c>
      <c r="D16" s="20">
        <v>3000630</v>
      </c>
      <c r="E16" s="20" t="s">
        <v>2347</v>
      </c>
      <c r="F16" s="60">
        <v>132</v>
      </c>
      <c r="G16" s="20" t="s">
        <v>2375</v>
      </c>
      <c r="H16" s="21">
        <v>0.85371400000000019</v>
      </c>
      <c r="I16" s="22">
        <v>0.39185099999999995</v>
      </c>
      <c r="J16" s="22">
        <f t="shared" si="0"/>
        <v>0.35386795189242576</v>
      </c>
      <c r="K16" s="22">
        <v>0.19349872147358838</v>
      </c>
      <c r="L16" s="22">
        <v>0.16036923041883738</v>
      </c>
      <c r="M16" s="23">
        <f t="shared" si="1"/>
        <v>0.49380688443716719</v>
      </c>
      <c r="N16" s="24">
        <f t="shared" si="2"/>
        <v>0.90306762491974191</v>
      </c>
      <c r="O16" s="61">
        <v>32</v>
      </c>
      <c r="P16" s="22">
        <v>26.159999999999997</v>
      </c>
      <c r="Q16" s="24">
        <f t="shared" si="3"/>
        <v>0.81749999999999989</v>
      </c>
    </row>
    <row r="17" spans="1:17" ht="89.25" x14ac:dyDescent="0.25">
      <c r="A17" s="18"/>
      <c r="B17" s="65">
        <v>5004486</v>
      </c>
      <c r="C17" s="20" t="s">
        <v>2361</v>
      </c>
      <c r="D17" s="20">
        <v>3000630</v>
      </c>
      <c r="E17" s="20" t="s">
        <v>2347</v>
      </c>
      <c r="F17" s="60">
        <v>103</v>
      </c>
      <c r="G17" s="20" t="s">
        <v>884</v>
      </c>
      <c r="H17" s="21">
        <v>1.6879109999999999</v>
      </c>
      <c r="I17" s="22">
        <v>3.6384210000000001</v>
      </c>
      <c r="J17" s="22">
        <f t="shared" si="0"/>
        <v>3.393462108986796</v>
      </c>
      <c r="K17" s="22">
        <v>0.922713454748191</v>
      </c>
      <c r="L17" s="22">
        <v>2.470748654238605</v>
      </c>
      <c r="M17" s="23">
        <f t="shared" si="1"/>
        <v>0.2536027179779885</v>
      </c>
      <c r="N17" s="24">
        <f t="shared" si="2"/>
        <v>0.93267439611490699</v>
      </c>
      <c r="O17" s="61">
        <v>124</v>
      </c>
      <c r="P17" s="22">
        <v>121.42</v>
      </c>
      <c r="Q17" s="24">
        <f t="shared" si="3"/>
        <v>0.97919354838709682</v>
      </c>
    </row>
    <row r="18" spans="1:17" ht="63.75" x14ac:dyDescent="0.25">
      <c r="A18" s="18"/>
      <c r="B18" s="65">
        <v>5004487</v>
      </c>
      <c r="C18" s="20" t="s">
        <v>2362</v>
      </c>
      <c r="D18" s="20">
        <v>3000630</v>
      </c>
      <c r="E18" s="20" t="s">
        <v>2347</v>
      </c>
      <c r="F18" s="60">
        <v>132</v>
      </c>
      <c r="G18" s="20" t="s">
        <v>2375</v>
      </c>
      <c r="H18" s="21">
        <v>5.2244129999999993</v>
      </c>
      <c r="I18" s="22">
        <v>6.9428779999999986</v>
      </c>
      <c r="J18" s="22">
        <f t="shared" si="0"/>
        <v>6.537988902557089</v>
      </c>
      <c r="K18" s="22">
        <v>2.3939400288891193</v>
      </c>
      <c r="L18" s="22">
        <v>4.1440488736679697</v>
      </c>
      <c r="M18" s="23">
        <f t="shared" si="1"/>
        <v>0.34480514116611582</v>
      </c>
      <c r="N18" s="24">
        <f t="shared" si="2"/>
        <v>0.94168281547754262</v>
      </c>
      <c r="O18" s="61">
        <v>28</v>
      </c>
      <c r="P18" s="22">
        <v>25.150000000000002</v>
      </c>
      <c r="Q18" s="24">
        <f t="shared" si="3"/>
        <v>0.89821428571428574</v>
      </c>
    </row>
    <row r="19" spans="1:17" ht="25.5" x14ac:dyDescent="0.25">
      <c r="A19" s="18"/>
      <c r="B19" s="65">
        <v>5005110</v>
      </c>
      <c r="C19" s="20" t="s">
        <v>2363</v>
      </c>
      <c r="D19" s="20">
        <v>3000630</v>
      </c>
      <c r="E19" s="20" t="s">
        <v>2347</v>
      </c>
      <c r="F19" s="60">
        <v>605</v>
      </c>
      <c r="G19" s="20" t="s">
        <v>2376</v>
      </c>
      <c r="H19" s="21">
        <v>1.7690410000000003</v>
      </c>
      <c r="I19" s="22">
        <v>7.2630650000000001</v>
      </c>
      <c r="J19" s="22">
        <f t="shared" si="0"/>
        <v>6.6279654941938588</v>
      </c>
      <c r="K19" s="22">
        <v>1.5053283168454072</v>
      </c>
      <c r="L19" s="22">
        <v>5.1226371773484516</v>
      </c>
      <c r="M19" s="23">
        <f t="shared" si="1"/>
        <v>0.20725799877123599</v>
      </c>
      <c r="N19" s="24">
        <f t="shared" si="2"/>
        <v>0.91255764531831374</v>
      </c>
      <c r="O19" s="61">
        <v>1074</v>
      </c>
      <c r="P19" s="22">
        <v>1475.77</v>
      </c>
      <c r="Q19" s="24">
        <f t="shared" si="3"/>
        <v>1.3740875232774674</v>
      </c>
    </row>
    <row r="20" spans="1:17" ht="38.25" x14ac:dyDescent="0.25">
      <c r="A20" s="18"/>
      <c r="B20" s="65">
        <v>5000461</v>
      </c>
      <c r="C20" s="20" t="s">
        <v>2364</v>
      </c>
      <c r="D20" s="20">
        <v>3000632</v>
      </c>
      <c r="E20" s="20" t="s">
        <v>2348</v>
      </c>
      <c r="F20" s="60">
        <v>24</v>
      </c>
      <c r="G20" s="20" t="s">
        <v>1931</v>
      </c>
      <c r="H20" s="21">
        <v>2.5</v>
      </c>
      <c r="I20" s="22">
        <v>2.6553200000000001</v>
      </c>
      <c r="J20" s="22">
        <f t="shared" si="0"/>
        <v>2.5871336460113525</v>
      </c>
      <c r="K20" s="22">
        <v>1.2623748779296875</v>
      </c>
      <c r="L20" s="22">
        <v>1.324758768081665</v>
      </c>
      <c r="M20" s="23">
        <f t="shared" si="1"/>
        <v>0.47541346351087155</v>
      </c>
      <c r="N20" s="24">
        <f t="shared" si="2"/>
        <v>0.97432085248156619</v>
      </c>
      <c r="O20" s="61">
        <v>150</v>
      </c>
      <c r="P20" s="22">
        <v>101</v>
      </c>
      <c r="Q20" s="24">
        <f t="shared" si="3"/>
        <v>0.67333333333333334</v>
      </c>
    </row>
    <row r="21" spans="1:17" ht="38.25" x14ac:dyDescent="0.25">
      <c r="A21" s="18"/>
      <c r="B21" s="65">
        <v>5002622</v>
      </c>
      <c r="C21" s="20" t="s">
        <v>2365</v>
      </c>
      <c r="D21" s="20">
        <v>3000632</v>
      </c>
      <c r="E21" s="20" t="s">
        <v>2348</v>
      </c>
      <c r="F21" s="60">
        <v>18</v>
      </c>
      <c r="G21" s="20" t="s">
        <v>840</v>
      </c>
      <c r="H21" s="21">
        <v>2.3284000000000002</v>
      </c>
      <c r="I21" s="22">
        <v>36.988076</v>
      </c>
      <c r="J21" s="22">
        <f t="shared" si="0"/>
        <v>36.958875374808486</v>
      </c>
      <c r="K21" s="22">
        <v>35.122733598560444</v>
      </c>
      <c r="L21" s="22">
        <v>1.8361417762480414</v>
      </c>
      <c r="M21" s="23">
        <f t="shared" si="1"/>
        <v>0.94956908811803142</v>
      </c>
      <c r="N21" s="24">
        <f t="shared" si="2"/>
        <v>0.99921053949409222</v>
      </c>
      <c r="O21" s="61">
        <v>1681</v>
      </c>
      <c r="P21" s="22">
        <v>1670.23</v>
      </c>
      <c r="Q21" s="24">
        <f t="shared" si="3"/>
        <v>0.99359309934562756</v>
      </c>
    </row>
    <row r="22" spans="1:17" ht="38.25" x14ac:dyDescent="0.25">
      <c r="A22" s="18"/>
      <c r="B22" s="65">
        <v>5004493</v>
      </c>
      <c r="C22" s="20" t="s">
        <v>2366</v>
      </c>
      <c r="D22" s="20">
        <v>3000632</v>
      </c>
      <c r="E22" s="20" t="s">
        <v>2348</v>
      </c>
      <c r="F22" s="60">
        <v>333</v>
      </c>
      <c r="G22" s="20" t="s">
        <v>2374</v>
      </c>
      <c r="H22" s="21">
        <v>0.14449599999999996</v>
      </c>
      <c r="I22" s="22">
        <v>0.166716</v>
      </c>
      <c r="J22" s="22">
        <f t="shared" si="0"/>
        <v>0.16665325146459509</v>
      </c>
      <c r="K22" s="22">
        <v>0.1062000006204471</v>
      </c>
      <c r="L22" s="22">
        <v>6.0453250844147988E-2</v>
      </c>
      <c r="M22" s="23">
        <f t="shared" si="1"/>
        <v>0.63701144833397572</v>
      </c>
      <c r="N22" s="24">
        <f t="shared" si="2"/>
        <v>0.99962362019599249</v>
      </c>
      <c r="O22" s="61">
        <v>1620</v>
      </c>
      <c r="P22" s="22">
        <v>1580</v>
      </c>
      <c r="Q22" s="24">
        <f t="shared" si="3"/>
        <v>0.97530864197530864</v>
      </c>
    </row>
    <row r="23" spans="1:17" ht="38.25" x14ac:dyDescent="0.25">
      <c r="A23" s="18"/>
      <c r="B23" s="65">
        <v>5004494</v>
      </c>
      <c r="C23" s="20" t="s">
        <v>2367</v>
      </c>
      <c r="D23" s="20">
        <v>3000632</v>
      </c>
      <c r="E23" s="20" t="s">
        <v>2348</v>
      </c>
      <c r="F23" s="60">
        <v>340</v>
      </c>
      <c r="G23" s="20" t="s">
        <v>2373</v>
      </c>
      <c r="H23" s="21">
        <v>3.7579999999999995E-2</v>
      </c>
      <c r="I23" s="22">
        <v>2.6759999999999999E-2</v>
      </c>
      <c r="J23" s="22">
        <f t="shared" si="0"/>
        <v>2.6760000546346419E-2</v>
      </c>
      <c r="K23" s="22">
        <v>2.6760000546346419E-2</v>
      </c>
      <c r="L23" s="22">
        <v>0</v>
      </c>
      <c r="M23" s="23">
        <f t="shared" si="1"/>
        <v>1.0000000204165329</v>
      </c>
      <c r="N23" s="24">
        <f t="shared" si="2"/>
        <v>1.0000000204165329</v>
      </c>
      <c r="O23" s="61">
        <v>850</v>
      </c>
      <c r="P23" s="22">
        <v>850</v>
      </c>
      <c r="Q23" s="24">
        <f t="shared" si="3"/>
        <v>1</v>
      </c>
    </row>
    <row r="24" spans="1:17" ht="76.5" x14ac:dyDescent="0.25">
      <c r="A24" s="18"/>
      <c r="B24" s="65">
        <v>5005111</v>
      </c>
      <c r="C24" s="20" t="s">
        <v>2368</v>
      </c>
      <c r="D24" s="20">
        <v>3000632</v>
      </c>
      <c r="E24" s="20" t="s">
        <v>2348</v>
      </c>
      <c r="F24" s="60">
        <v>194</v>
      </c>
      <c r="G24" s="20" t="s">
        <v>773</v>
      </c>
      <c r="H24" s="21">
        <v>35.580828999999994</v>
      </c>
      <c r="I24" s="22">
        <v>62.403830999999968</v>
      </c>
      <c r="J24" s="22">
        <f t="shared" si="0"/>
        <v>62.279528941274926</v>
      </c>
      <c r="K24" s="22">
        <v>42.128428950508564</v>
      </c>
      <c r="L24" s="22">
        <v>20.151099990766362</v>
      </c>
      <c r="M24" s="23">
        <f t="shared" si="1"/>
        <v>0.67509363248081011</v>
      </c>
      <c r="N24" s="24">
        <f t="shared" si="2"/>
        <v>0.99800810211916247</v>
      </c>
      <c r="O24" s="61">
        <v>813</v>
      </c>
      <c r="P24" s="22">
        <v>738</v>
      </c>
      <c r="Q24" s="24">
        <f t="shared" si="3"/>
        <v>0.90774907749077494</v>
      </c>
    </row>
    <row r="25" spans="1:17" ht="38.25" x14ac:dyDescent="0.25">
      <c r="A25" s="18"/>
      <c r="B25" s="65">
        <v>5004496</v>
      </c>
      <c r="C25" s="20" t="s">
        <v>2369</v>
      </c>
      <c r="D25" s="20">
        <v>3000633</v>
      </c>
      <c r="E25" s="20" t="s">
        <v>2349</v>
      </c>
      <c r="F25" s="60">
        <v>248</v>
      </c>
      <c r="G25" s="20" t="s">
        <v>1542</v>
      </c>
      <c r="H25" s="21">
        <v>4.2266720000000007</v>
      </c>
      <c r="I25" s="22">
        <v>4.7368569999999988</v>
      </c>
      <c r="J25" s="22">
        <f t="shared" si="0"/>
        <v>4.6842681718762158</v>
      </c>
      <c r="K25" s="22">
        <v>1.9902175300704426</v>
      </c>
      <c r="L25" s="22">
        <v>2.6940506418057737</v>
      </c>
      <c r="M25" s="23">
        <f t="shared" si="1"/>
        <v>0.42015571296968496</v>
      </c>
      <c r="N25" s="24">
        <f t="shared" si="2"/>
        <v>0.98889794897253958</v>
      </c>
      <c r="O25" s="61">
        <v>8417</v>
      </c>
      <c r="P25" s="22">
        <v>8233.6200000000008</v>
      </c>
      <c r="Q25" s="24">
        <f t="shared" si="3"/>
        <v>0.97821314007366056</v>
      </c>
    </row>
    <row r="26" spans="1:17" ht="38.25" x14ac:dyDescent="0.25">
      <c r="A26" s="18"/>
      <c r="B26" s="65">
        <v>5005112</v>
      </c>
      <c r="C26" s="20" t="s">
        <v>2370</v>
      </c>
      <c r="D26" s="20">
        <v>3000633</v>
      </c>
      <c r="E26" s="20" t="s">
        <v>2349</v>
      </c>
      <c r="F26" s="60">
        <v>14</v>
      </c>
      <c r="G26" s="20" t="s">
        <v>815</v>
      </c>
      <c r="H26" s="21">
        <v>0.75723200000000013</v>
      </c>
      <c r="I26" s="22">
        <v>0.76</v>
      </c>
      <c r="J26" s="22">
        <f t="shared" si="0"/>
        <v>0.68811238297348609</v>
      </c>
      <c r="K26" s="22">
        <v>0.13171861114824424</v>
      </c>
      <c r="L26" s="22">
        <v>0.55639377182524186</v>
      </c>
      <c r="M26" s="23">
        <f t="shared" si="1"/>
        <v>0.17331396203716345</v>
      </c>
      <c r="N26" s="24">
        <f t="shared" si="2"/>
        <v>0.90541103022827119</v>
      </c>
      <c r="O26" s="61">
        <v>57</v>
      </c>
      <c r="P26" s="22">
        <v>27.787000000000003</v>
      </c>
      <c r="Q26" s="24">
        <f t="shared" si="3"/>
        <v>0.48749122807017548</v>
      </c>
    </row>
    <row r="27" spans="1:17" ht="51" x14ac:dyDescent="0.25">
      <c r="A27" s="18"/>
      <c r="B27" s="65">
        <v>5004488</v>
      </c>
      <c r="C27" s="20" t="s">
        <v>2371</v>
      </c>
      <c r="D27" s="20">
        <v>3000675</v>
      </c>
      <c r="E27" s="20" t="s">
        <v>2351</v>
      </c>
      <c r="F27" s="60">
        <v>352</v>
      </c>
      <c r="G27" s="20" t="s">
        <v>2377</v>
      </c>
      <c r="H27" s="21">
        <v>21.927247999999988</v>
      </c>
      <c r="I27" s="22">
        <v>16.349871</v>
      </c>
      <c r="J27" s="22">
        <f t="shared" si="0"/>
        <v>15.84164514943838</v>
      </c>
      <c r="K27" s="22">
        <v>6.3511158461442392</v>
      </c>
      <c r="L27" s="22">
        <v>9.4905293032941405</v>
      </c>
      <c r="M27" s="23">
        <f t="shared" si="1"/>
        <v>0.38845051720250506</v>
      </c>
      <c r="N27" s="24">
        <f t="shared" si="2"/>
        <v>0.96891560486552952</v>
      </c>
      <c r="O27" s="61">
        <v>15000</v>
      </c>
      <c r="P27" s="22">
        <v>13062.511999999999</v>
      </c>
      <c r="Q27" s="24">
        <f t="shared" si="3"/>
        <v>0.87083413333333326</v>
      </c>
    </row>
    <row r="28" spans="1:17" ht="51" x14ac:dyDescent="0.25">
      <c r="A28" s="18"/>
      <c r="B28" s="65">
        <v>5004489</v>
      </c>
      <c r="C28" s="20" t="s">
        <v>2372</v>
      </c>
      <c r="D28" s="20">
        <v>3000675</v>
      </c>
      <c r="E28" s="20" t="s">
        <v>2351</v>
      </c>
      <c r="F28" s="60">
        <v>407</v>
      </c>
      <c r="G28" s="20" t="s">
        <v>828</v>
      </c>
      <c r="H28" s="21">
        <v>4.1068999999999994E-2</v>
      </c>
      <c r="I28" s="22">
        <v>4.1068999999999994E-2</v>
      </c>
      <c r="J28" s="22">
        <f t="shared" si="0"/>
        <v>4.0564400565926917E-2</v>
      </c>
      <c r="K28" s="22">
        <v>9.8879996221512556E-4</v>
      </c>
      <c r="L28" s="22">
        <v>3.9575600603711791E-2</v>
      </c>
      <c r="M28" s="23">
        <f t="shared" si="1"/>
        <v>2.4076553171860179E-2</v>
      </c>
      <c r="N28" s="24">
        <f t="shared" si="2"/>
        <v>0.98771337422208771</v>
      </c>
      <c r="O28" s="61">
        <v>8</v>
      </c>
      <c r="P28" s="22">
        <v>9</v>
      </c>
      <c r="Q28" s="24">
        <f t="shared" si="3"/>
        <v>1.125</v>
      </c>
    </row>
    <row r="29" spans="1:17" x14ac:dyDescent="0.25">
      <c r="A29" s="18"/>
      <c r="B29" s="65">
        <v>9000000</v>
      </c>
      <c r="C29" s="20" t="s">
        <v>322</v>
      </c>
      <c r="D29" s="20">
        <v>9000000</v>
      </c>
      <c r="E29" s="20" t="s">
        <v>312</v>
      </c>
      <c r="F29" s="60"/>
      <c r="G29" s="20" t="s">
        <v>293</v>
      </c>
      <c r="H29" s="21">
        <v>1.3883320000000001</v>
      </c>
      <c r="I29" s="22">
        <v>1.699751</v>
      </c>
      <c r="J29" s="22">
        <f t="shared" si="0"/>
        <v>1.6781504696409684</v>
      </c>
      <c r="K29" s="22">
        <v>0.5132536860583059</v>
      </c>
      <c r="L29" s="22">
        <v>1.1648967835826625</v>
      </c>
      <c r="M29" s="23">
        <f t="shared" si="1"/>
        <v>0.30195816096493305</v>
      </c>
      <c r="N29" s="24">
        <f t="shared" si="2"/>
        <v>0.9872919443147663</v>
      </c>
      <c r="O29" s="61"/>
      <c r="P29" s="22"/>
      <c r="Q29" s="24" t="str">
        <f t="shared" si="3"/>
        <v>.</v>
      </c>
    </row>
    <row r="30" spans="1:17" ht="15.75" thickBot="1" x14ac:dyDescent="0.3">
      <c r="A30" s="39" t="s">
        <v>306</v>
      </c>
      <c r="B30" s="41"/>
      <c r="C30" s="41"/>
      <c r="D30" s="64"/>
      <c r="E30" s="41"/>
      <c r="F30" s="58"/>
      <c r="G30" s="41"/>
      <c r="H30" s="42">
        <f ca="1">OFFSET(H30,-MATCH("PROYECTOS",$A$8:$A$30,0)-1,0)-(OFFSET(H30,-MATCH("PROYECTOS",$A$8:$A$30,0),0))</f>
        <v>99.445909000000142</v>
      </c>
      <c r="I30" s="42">
        <f t="shared" ref="I30:L30" ca="1" si="4">OFFSET(I30,-MATCH("PROYECTOS",$A$8:$A$30,0)-1,0)-(OFFSET(I30,-MATCH("PROYECTOS",$A$8:$A$30,0),0))</f>
        <v>131.57892900000013</v>
      </c>
      <c r="J30" s="42">
        <f t="shared" ca="1" si="4"/>
        <v>126.24247817658329</v>
      </c>
      <c r="K30" s="42">
        <f t="shared" ca="1" si="4"/>
        <v>33.202354758337577</v>
      </c>
      <c r="L30" s="42">
        <f t="shared" ca="1" si="4"/>
        <v>93.040123418245855</v>
      </c>
      <c r="M30" s="44">
        <f t="shared" ca="1" si="1"/>
        <v>0.25233793138974053</v>
      </c>
      <c r="N30" s="45">
        <f t="shared" ca="1" si="2"/>
        <v>0.95944296808027152</v>
      </c>
      <c r="O30" s="59"/>
      <c r="P30" s="43"/>
      <c r="Q30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122</v>
      </c>
      <c r="B1" s="48" t="s">
        <v>232</v>
      </c>
      <c r="C1" s="47" t="s">
        <v>80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2380</v>
      </c>
      <c r="L2" s="1" t="s">
        <v>2395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612.89328999999998</v>
      </c>
      <c r="E6" s="15">
        <f ca="1">SUM(E7:OFFSET(E7,50,0))</f>
        <v>610.52677099999994</v>
      </c>
      <c r="F6" s="15">
        <f ca="1">SUM(F7:OFFSET(F7,50,0))</f>
        <v>610.43968965017848</v>
      </c>
      <c r="G6" s="15">
        <f ca="1">SUM(G7:OFFSET(G7,50,0))</f>
        <v>222.72195263183676</v>
      </c>
      <c r="H6" s="15">
        <f ca="1">SUM(H7:OFFSET(H7,50,0))</f>
        <v>387.71773701834172</v>
      </c>
      <c r="I6" s="16">
        <f ca="1">IFERROR(G6/E6,0)</f>
        <v>0.36480292627796462</v>
      </c>
      <c r="J6" s="17">
        <f ca="1">IFERROR(SUM(G6,H6)/E6,0)</f>
        <v>0.9998573668609505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26.808858000000001</v>
      </c>
      <c r="E7" s="22">
        <v>0</v>
      </c>
      <c r="F7" s="22">
        <f t="shared" ref="F7:F31" si="0">SUM(G7,H7)</f>
        <v>0</v>
      </c>
      <c r="G7" s="22">
        <v>0</v>
      </c>
      <c r="H7" s="22">
        <v>0</v>
      </c>
      <c r="I7" s="23">
        <f t="shared" ref="I7:I31" si="1">IFERROR(G7/E7,0)</f>
        <v>0</v>
      </c>
      <c r="J7" s="24">
        <f t="shared" ref="J7:J31" si="2">IFERROR(SUM(G7,H7)/E7,0)</f>
        <v>0</v>
      </c>
      <c r="K7" s="5"/>
      <c r="L7" t="s">
        <v>258</v>
      </c>
      <c r="M7" s="6">
        <v>610.43968965017848</v>
      </c>
      <c r="N7" s="72">
        <v>0.9998573668609505</v>
      </c>
    </row>
    <row r="8" spans="1:14" x14ac:dyDescent="0.25">
      <c r="A8" s="18"/>
      <c r="B8" s="51">
        <v>2</v>
      </c>
      <c r="C8" s="20" t="s">
        <v>245</v>
      </c>
      <c r="D8" s="21">
        <v>25.231866</v>
      </c>
      <c r="E8" s="22">
        <v>0</v>
      </c>
      <c r="F8" s="22">
        <f t="shared" si="0"/>
        <v>0</v>
      </c>
      <c r="G8" s="22">
        <v>0</v>
      </c>
      <c r="H8" s="22">
        <v>0</v>
      </c>
      <c r="I8" s="23">
        <f t="shared" si="1"/>
        <v>0</v>
      </c>
      <c r="J8" s="24">
        <f t="shared" si="2"/>
        <v>0</v>
      </c>
      <c r="K8" s="5"/>
      <c r="L8" t="s">
        <v>244</v>
      </c>
      <c r="M8" s="6">
        <v>0</v>
      </c>
      <c r="N8" s="72">
        <v>0</v>
      </c>
    </row>
    <row r="9" spans="1:14" x14ac:dyDescent="0.25">
      <c r="A9" s="18"/>
      <c r="B9" s="51">
        <v>3</v>
      </c>
      <c r="C9" s="20" t="s">
        <v>246</v>
      </c>
      <c r="D9" s="21">
        <v>27.334521000000002</v>
      </c>
      <c r="E9" s="22">
        <v>0</v>
      </c>
      <c r="F9" s="22">
        <f t="shared" si="0"/>
        <v>0</v>
      </c>
      <c r="G9" s="22">
        <v>0</v>
      </c>
      <c r="H9" s="22">
        <v>0</v>
      </c>
      <c r="I9" s="23">
        <f t="shared" si="1"/>
        <v>0</v>
      </c>
      <c r="J9" s="24">
        <f t="shared" si="2"/>
        <v>0</v>
      </c>
      <c r="K9" s="5"/>
      <c r="L9" t="s">
        <v>245</v>
      </c>
      <c r="M9" s="6">
        <v>0</v>
      </c>
      <c r="N9" s="72">
        <v>0</v>
      </c>
    </row>
    <row r="10" spans="1:14" x14ac:dyDescent="0.25">
      <c r="A10" s="18"/>
      <c r="B10" s="51">
        <v>4</v>
      </c>
      <c r="C10" s="20" t="s">
        <v>247</v>
      </c>
      <c r="D10" s="21">
        <v>17.872571000000001</v>
      </c>
      <c r="E10" s="22">
        <v>0</v>
      </c>
      <c r="F10" s="22">
        <f t="shared" si="0"/>
        <v>0</v>
      </c>
      <c r="G10" s="22">
        <v>0</v>
      </c>
      <c r="H10" s="22">
        <v>0</v>
      </c>
      <c r="I10" s="23">
        <f t="shared" si="1"/>
        <v>0</v>
      </c>
      <c r="J10" s="24">
        <f t="shared" si="2"/>
        <v>0</v>
      </c>
      <c r="K10" s="5"/>
      <c r="L10" t="s">
        <v>246</v>
      </c>
      <c r="M10" s="6">
        <v>0</v>
      </c>
      <c r="N10" s="72">
        <v>0</v>
      </c>
    </row>
    <row r="11" spans="1:14" x14ac:dyDescent="0.25">
      <c r="A11" s="18"/>
      <c r="B11" s="51">
        <v>5</v>
      </c>
      <c r="C11" s="20" t="s">
        <v>248</v>
      </c>
      <c r="D11" s="21">
        <v>17.346907999999999</v>
      </c>
      <c r="E11" s="22">
        <v>0</v>
      </c>
      <c r="F11" s="22">
        <f t="shared" si="0"/>
        <v>0</v>
      </c>
      <c r="G11" s="22">
        <v>0</v>
      </c>
      <c r="H11" s="22">
        <v>0</v>
      </c>
      <c r="I11" s="23">
        <f t="shared" si="1"/>
        <v>0</v>
      </c>
      <c r="J11" s="24">
        <f t="shared" si="2"/>
        <v>0</v>
      </c>
      <c r="K11" s="5"/>
      <c r="L11" t="s">
        <v>247</v>
      </c>
      <c r="M11" s="6">
        <v>0</v>
      </c>
      <c r="N11" s="72">
        <v>0</v>
      </c>
    </row>
    <row r="12" spans="1:14" x14ac:dyDescent="0.25">
      <c r="A12" s="18"/>
      <c r="B12" s="51">
        <v>6</v>
      </c>
      <c r="C12" s="20" t="s">
        <v>249</v>
      </c>
      <c r="D12" s="21">
        <v>28.385847999999999</v>
      </c>
      <c r="E12" s="22">
        <v>0</v>
      </c>
      <c r="F12" s="22">
        <f t="shared" si="0"/>
        <v>0</v>
      </c>
      <c r="G12" s="22">
        <v>0</v>
      </c>
      <c r="H12" s="22">
        <v>0</v>
      </c>
      <c r="I12" s="23">
        <f t="shared" si="1"/>
        <v>0</v>
      </c>
      <c r="J12" s="24">
        <f t="shared" si="2"/>
        <v>0</v>
      </c>
      <c r="K12" s="5"/>
      <c r="L12" t="s">
        <v>248</v>
      </c>
      <c r="M12" s="6">
        <v>0</v>
      </c>
      <c r="N12" s="72">
        <v>0</v>
      </c>
    </row>
    <row r="13" spans="1:14" x14ac:dyDescent="0.25">
      <c r="A13" s="18"/>
      <c r="B13" s="51">
        <v>7</v>
      </c>
      <c r="C13" s="20" t="s">
        <v>250</v>
      </c>
      <c r="D13" s="21">
        <v>13.141596</v>
      </c>
      <c r="E13" s="22">
        <v>0</v>
      </c>
      <c r="F13" s="22">
        <f t="shared" si="0"/>
        <v>0</v>
      </c>
      <c r="G13" s="22">
        <v>0</v>
      </c>
      <c r="H13" s="22">
        <v>0</v>
      </c>
      <c r="I13" s="23">
        <f t="shared" si="1"/>
        <v>0</v>
      </c>
      <c r="J13" s="24">
        <f t="shared" si="2"/>
        <v>0</v>
      </c>
      <c r="K13" s="5"/>
      <c r="L13" t="s">
        <v>249</v>
      </c>
      <c r="M13" s="6">
        <v>0</v>
      </c>
      <c r="N13" s="72">
        <v>0</v>
      </c>
    </row>
    <row r="14" spans="1:14" x14ac:dyDescent="0.25">
      <c r="A14" s="18"/>
      <c r="B14" s="51">
        <v>8</v>
      </c>
      <c r="C14" s="20" t="s">
        <v>251</v>
      </c>
      <c r="D14" s="21">
        <v>22.077883</v>
      </c>
      <c r="E14" s="22">
        <v>0</v>
      </c>
      <c r="F14" s="22">
        <f t="shared" si="0"/>
        <v>0</v>
      </c>
      <c r="G14" s="22">
        <v>0</v>
      </c>
      <c r="H14" s="22">
        <v>0</v>
      </c>
      <c r="I14" s="23">
        <f t="shared" si="1"/>
        <v>0</v>
      </c>
      <c r="J14" s="24">
        <f t="shared" si="2"/>
        <v>0</v>
      </c>
      <c r="K14" s="5"/>
      <c r="L14" t="s">
        <v>250</v>
      </c>
      <c r="M14" s="6">
        <v>0</v>
      </c>
      <c r="N14" s="72">
        <v>0</v>
      </c>
    </row>
    <row r="15" spans="1:14" x14ac:dyDescent="0.25">
      <c r="A15" s="18"/>
      <c r="B15" s="51">
        <v>9</v>
      </c>
      <c r="C15" s="20" t="s">
        <v>252</v>
      </c>
      <c r="D15" s="21">
        <v>27.334521000000002</v>
      </c>
      <c r="E15" s="22">
        <v>0</v>
      </c>
      <c r="F15" s="22">
        <f t="shared" si="0"/>
        <v>0</v>
      </c>
      <c r="G15" s="22">
        <v>0</v>
      </c>
      <c r="H15" s="22">
        <v>0</v>
      </c>
      <c r="I15" s="23">
        <f t="shared" si="1"/>
        <v>0</v>
      </c>
      <c r="J15" s="24">
        <f t="shared" si="2"/>
        <v>0</v>
      </c>
      <c r="K15" s="5"/>
      <c r="L15" t="s">
        <v>251</v>
      </c>
      <c r="M15" s="6">
        <v>0</v>
      </c>
      <c r="N15" s="72">
        <v>0</v>
      </c>
    </row>
    <row r="16" spans="1:14" x14ac:dyDescent="0.25">
      <c r="A16" s="18"/>
      <c r="B16" s="51">
        <v>10</v>
      </c>
      <c r="C16" s="20" t="s">
        <v>253</v>
      </c>
      <c r="D16" s="21">
        <v>32.065496000000003</v>
      </c>
      <c r="E16" s="22">
        <v>0</v>
      </c>
      <c r="F16" s="22">
        <f t="shared" si="0"/>
        <v>0</v>
      </c>
      <c r="G16" s="22">
        <v>0</v>
      </c>
      <c r="H16" s="22">
        <v>0</v>
      </c>
      <c r="I16" s="23">
        <f t="shared" si="1"/>
        <v>0</v>
      </c>
      <c r="J16" s="24">
        <f t="shared" si="2"/>
        <v>0</v>
      </c>
      <c r="K16" s="5"/>
      <c r="L16" t="s">
        <v>252</v>
      </c>
      <c r="M16" s="6">
        <v>0</v>
      </c>
      <c r="N16" s="72">
        <v>0</v>
      </c>
    </row>
    <row r="17" spans="1:14" x14ac:dyDescent="0.25">
      <c r="A17" s="18"/>
      <c r="B17" s="51">
        <v>11</v>
      </c>
      <c r="C17" s="20" t="s">
        <v>254</v>
      </c>
      <c r="D17" s="21">
        <v>18.218235</v>
      </c>
      <c r="E17" s="22">
        <v>0</v>
      </c>
      <c r="F17" s="22">
        <f t="shared" si="0"/>
        <v>0</v>
      </c>
      <c r="G17" s="22">
        <v>0</v>
      </c>
      <c r="H17" s="22">
        <v>0</v>
      </c>
      <c r="I17" s="23">
        <f t="shared" si="1"/>
        <v>0</v>
      </c>
      <c r="J17" s="24">
        <f t="shared" si="2"/>
        <v>0</v>
      </c>
      <c r="K17" s="5"/>
      <c r="L17" t="s">
        <v>253</v>
      </c>
      <c r="M17" s="6">
        <v>0</v>
      </c>
      <c r="N17" s="72">
        <v>0</v>
      </c>
    </row>
    <row r="18" spans="1:14" x14ac:dyDescent="0.25">
      <c r="A18" s="18"/>
      <c r="B18" s="51">
        <v>12</v>
      </c>
      <c r="C18" s="20" t="s">
        <v>255</v>
      </c>
      <c r="D18" s="21">
        <v>16.821244</v>
      </c>
      <c r="E18" s="22">
        <v>0</v>
      </c>
      <c r="F18" s="22">
        <f t="shared" si="0"/>
        <v>0</v>
      </c>
      <c r="G18" s="22">
        <v>0</v>
      </c>
      <c r="H18" s="22">
        <v>0</v>
      </c>
      <c r="I18" s="23">
        <f t="shared" si="1"/>
        <v>0</v>
      </c>
      <c r="J18" s="24">
        <f t="shared" si="2"/>
        <v>0</v>
      </c>
      <c r="K18" s="5"/>
      <c r="L18" t="s">
        <v>254</v>
      </c>
      <c r="M18" s="6">
        <v>0</v>
      </c>
      <c r="N18" s="72">
        <v>0</v>
      </c>
    </row>
    <row r="19" spans="1:14" x14ac:dyDescent="0.25">
      <c r="A19" s="18"/>
      <c r="B19" s="51">
        <v>13</v>
      </c>
      <c r="C19" s="20" t="s">
        <v>256</v>
      </c>
      <c r="D19" s="21">
        <v>19.449563000000001</v>
      </c>
      <c r="E19" s="22">
        <v>0</v>
      </c>
      <c r="F19" s="22">
        <f t="shared" si="0"/>
        <v>0</v>
      </c>
      <c r="G19" s="22">
        <v>0</v>
      </c>
      <c r="H19" s="22">
        <v>0</v>
      </c>
      <c r="I19" s="23">
        <f t="shared" si="1"/>
        <v>0</v>
      </c>
      <c r="J19" s="24">
        <f t="shared" si="2"/>
        <v>0</v>
      </c>
      <c r="K19" s="5"/>
      <c r="L19" t="s">
        <v>255</v>
      </c>
      <c r="M19" s="6">
        <v>0</v>
      </c>
      <c r="N19" s="72">
        <v>0</v>
      </c>
    </row>
    <row r="20" spans="1:14" x14ac:dyDescent="0.25">
      <c r="A20" s="18"/>
      <c r="B20" s="51">
        <v>14</v>
      </c>
      <c r="C20" s="20" t="s">
        <v>257</v>
      </c>
      <c r="D20" s="21">
        <v>18.9239</v>
      </c>
      <c r="E20" s="22">
        <v>0</v>
      </c>
      <c r="F20" s="22">
        <f t="shared" si="0"/>
        <v>0</v>
      </c>
      <c r="G20" s="22">
        <v>0</v>
      </c>
      <c r="H20" s="22">
        <v>0</v>
      </c>
      <c r="I20" s="23">
        <f t="shared" si="1"/>
        <v>0</v>
      </c>
      <c r="J20" s="24">
        <f t="shared" si="2"/>
        <v>0</v>
      </c>
      <c r="K20" s="5"/>
      <c r="L20" t="s">
        <v>256</v>
      </c>
      <c r="M20" s="6">
        <v>0</v>
      </c>
      <c r="N20" s="72">
        <v>0</v>
      </c>
    </row>
    <row r="21" spans="1:14" x14ac:dyDescent="0.25">
      <c r="A21" s="18"/>
      <c r="B21" s="51">
        <v>15</v>
      </c>
      <c r="C21" s="20" t="s">
        <v>258</v>
      </c>
      <c r="D21" s="21">
        <v>103.705</v>
      </c>
      <c r="E21" s="22">
        <v>610.52677099999994</v>
      </c>
      <c r="F21" s="22">
        <f t="shared" si="0"/>
        <v>610.43968965017848</v>
      </c>
      <c r="G21" s="22">
        <v>222.72195263183676</v>
      </c>
      <c r="H21" s="22">
        <v>387.71773701834172</v>
      </c>
      <c r="I21" s="23">
        <f t="shared" si="1"/>
        <v>0.36480292627796462</v>
      </c>
      <c r="J21" s="24">
        <f t="shared" si="2"/>
        <v>0.9998573668609505</v>
      </c>
      <c r="K21" s="5"/>
      <c r="L21" t="s">
        <v>257</v>
      </c>
      <c r="M21" s="6">
        <v>0</v>
      </c>
      <c r="N21" s="72">
        <v>0</v>
      </c>
    </row>
    <row r="22" spans="1:14" x14ac:dyDescent="0.25">
      <c r="A22" s="18"/>
      <c r="B22" s="51">
        <v>16</v>
      </c>
      <c r="C22" s="20" t="s">
        <v>259</v>
      </c>
      <c r="D22" s="21">
        <v>29.437176999999998</v>
      </c>
      <c r="E22" s="22">
        <v>0</v>
      </c>
      <c r="F22" s="22">
        <f t="shared" si="0"/>
        <v>0</v>
      </c>
      <c r="G22" s="22">
        <v>0</v>
      </c>
      <c r="H22" s="22">
        <v>0</v>
      </c>
      <c r="I22" s="23">
        <f t="shared" si="1"/>
        <v>0</v>
      </c>
      <c r="J22" s="24">
        <f t="shared" si="2"/>
        <v>0</v>
      </c>
      <c r="K22" s="5"/>
      <c r="L22" t="s">
        <v>259</v>
      </c>
      <c r="M22" s="6">
        <v>0</v>
      </c>
      <c r="N22" s="72">
        <v>0</v>
      </c>
    </row>
    <row r="23" spans="1:14" x14ac:dyDescent="0.25">
      <c r="A23" s="18"/>
      <c r="B23" s="51">
        <v>17</v>
      </c>
      <c r="C23" s="20" t="s">
        <v>260</v>
      </c>
      <c r="D23" s="21">
        <v>17.346907999999999</v>
      </c>
      <c r="E23" s="22">
        <v>0</v>
      </c>
      <c r="F23" s="22">
        <f t="shared" si="0"/>
        <v>0</v>
      </c>
      <c r="G23" s="22">
        <v>0</v>
      </c>
      <c r="H23" s="22">
        <v>0</v>
      </c>
      <c r="I23" s="23">
        <f t="shared" si="1"/>
        <v>0</v>
      </c>
      <c r="J23" s="24">
        <f t="shared" si="2"/>
        <v>0</v>
      </c>
      <c r="K23" s="5"/>
      <c r="L23" t="s">
        <v>260</v>
      </c>
      <c r="M23" s="6">
        <v>0</v>
      </c>
      <c r="N23" s="72">
        <v>0</v>
      </c>
    </row>
    <row r="24" spans="1:14" x14ac:dyDescent="0.25">
      <c r="A24" s="18"/>
      <c r="B24" s="51">
        <v>18</v>
      </c>
      <c r="C24" s="20" t="s">
        <v>261</v>
      </c>
      <c r="D24" s="21">
        <v>14.192924999999999</v>
      </c>
      <c r="E24" s="22">
        <v>0</v>
      </c>
      <c r="F24" s="22">
        <f t="shared" si="0"/>
        <v>0</v>
      </c>
      <c r="G24" s="22">
        <v>0</v>
      </c>
      <c r="H24" s="22">
        <v>0</v>
      </c>
      <c r="I24" s="23">
        <f t="shared" si="1"/>
        <v>0</v>
      </c>
      <c r="J24" s="24">
        <f t="shared" si="2"/>
        <v>0</v>
      </c>
      <c r="K24" s="5"/>
      <c r="L24" t="s">
        <v>261</v>
      </c>
      <c r="M24" s="6">
        <v>0</v>
      </c>
      <c r="N24" s="72">
        <v>0</v>
      </c>
    </row>
    <row r="25" spans="1:14" x14ac:dyDescent="0.25">
      <c r="A25" s="18"/>
      <c r="B25" s="51">
        <v>19</v>
      </c>
      <c r="C25" s="20" t="s">
        <v>262</v>
      </c>
      <c r="D25" s="21">
        <v>22.077883</v>
      </c>
      <c r="E25" s="22">
        <v>0</v>
      </c>
      <c r="F25" s="22">
        <f t="shared" si="0"/>
        <v>0</v>
      </c>
      <c r="G25" s="22">
        <v>0</v>
      </c>
      <c r="H25" s="22">
        <v>0</v>
      </c>
      <c r="I25" s="23">
        <f t="shared" si="1"/>
        <v>0</v>
      </c>
      <c r="J25" s="24">
        <f t="shared" si="2"/>
        <v>0</v>
      </c>
      <c r="K25" s="5"/>
      <c r="L25" t="s">
        <v>262</v>
      </c>
      <c r="M25" s="6">
        <v>0</v>
      </c>
      <c r="N25" s="72">
        <v>0</v>
      </c>
    </row>
    <row r="26" spans="1:14" x14ac:dyDescent="0.25">
      <c r="A26" s="18"/>
      <c r="B26" s="51">
        <v>20</v>
      </c>
      <c r="C26" s="20" t="s">
        <v>263</v>
      </c>
      <c r="D26" s="21">
        <v>20.500890999999999</v>
      </c>
      <c r="E26" s="22">
        <v>0</v>
      </c>
      <c r="F26" s="22">
        <f t="shared" si="0"/>
        <v>0</v>
      </c>
      <c r="G26" s="22">
        <v>0</v>
      </c>
      <c r="H26" s="22">
        <v>0</v>
      </c>
      <c r="I26" s="23">
        <f t="shared" si="1"/>
        <v>0</v>
      </c>
      <c r="J26" s="24">
        <f t="shared" si="2"/>
        <v>0</v>
      </c>
      <c r="K26" s="5"/>
      <c r="L26" t="s">
        <v>263</v>
      </c>
      <c r="M26" s="6">
        <v>0</v>
      </c>
      <c r="N26" s="72">
        <v>0</v>
      </c>
    </row>
    <row r="27" spans="1:14" x14ac:dyDescent="0.25">
      <c r="A27" s="18"/>
      <c r="B27" s="51">
        <v>21</v>
      </c>
      <c r="C27" s="20" t="s">
        <v>264</v>
      </c>
      <c r="D27" s="21">
        <v>32.065496000000003</v>
      </c>
      <c r="E27" s="22">
        <v>0</v>
      </c>
      <c r="F27" s="22">
        <f t="shared" si="0"/>
        <v>0</v>
      </c>
      <c r="G27" s="22">
        <v>0</v>
      </c>
      <c r="H27" s="22">
        <v>0</v>
      </c>
      <c r="I27" s="23">
        <f t="shared" si="1"/>
        <v>0</v>
      </c>
      <c r="J27" s="24">
        <f t="shared" si="2"/>
        <v>0</v>
      </c>
      <c r="K27" s="5"/>
      <c r="L27" t="s">
        <v>264</v>
      </c>
      <c r="M27" s="6">
        <v>0</v>
      </c>
      <c r="N27" s="72">
        <v>0</v>
      </c>
    </row>
    <row r="28" spans="1:14" x14ac:dyDescent="0.25">
      <c r="A28" s="18"/>
      <c r="B28" s="51">
        <v>22</v>
      </c>
      <c r="C28" s="20" t="s">
        <v>265</v>
      </c>
      <c r="D28" s="21">
        <v>19.449563000000001</v>
      </c>
      <c r="E28" s="22">
        <v>0</v>
      </c>
      <c r="F28" s="22">
        <f t="shared" si="0"/>
        <v>0</v>
      </c>
      <c r="G28" s="22">
        <v>0</v>
      </c>
      <c r="H28" s="22">
        <v>0</v>
      </c>
      <c r="I28" s="23">
        <f t="shared" si="1"/>
        <v>0</v>
      </c>
      <c r="J28" s="24">
        <f t="shared" si="2"/>
        <v>0</v>
      </c>
      <c r="K28" s="5"/>
      <c r="L28" t="s">
        <v>265</v>
      </c>
      <c r="M28" s="6">
        <v>0</v>
      </c>
      <c r="N28" s="72">
        <v>0</v>
      </c>
    </row>
    <row r="29" spans="1:14" x14ac:dyDescent="0.25">
      <c r="A29" s="18"/>
      <c r="B29" s="51">
        <v>23</v>
      </c>
      <c r="C29" s="20" t="s">
        <v>266</v>
      </c>
      <c r="D29" s="21">
        <v>13.667259999999999</v>
      </c>
      <c r="E29" s="22">
        <v>0</v>
      </c>
      <c r="F29" s="22">
        <f t="shared" si="0"/>
        <v>0</v>
      </c>
      <c r="G29" s="22">
        <v>0</v>
      </c>
      <c r="H29" s="22">
        <v>0</v>
      </c>
      <c r="I29" s="23">
        <f t="shared" si="1"/>
        <v>0</v>
      </c>
      <c r="J29" s="24">
        <f t="shared" si="2"/>
        <v>0</v>
      </c>
      <c r="K29" s="5"/>
      <c r="L29" t="s">
        <v>266</v>
      </c>
      <c r="M29" s="6">
        <v>0</v>
      </c>
      <c r="N29" s="72">
        <v>0</v>
      </c>
    </row>
    <row r="30" spans="1:14" x14ac:dyDescent="0.25">
      <c r="A30" s="18"/>
      <c r="B30" s="51">
        <v>24</v>
      </c>
      <c r="C30" s="20" t="s">
        <v>267</v>
      </c>
      <c r="D30" s="21">
        <v>8.9362859999999991</v>
      </c>
      <c r="E30" s="22">
        <v>0</v>
      </c>
      <c r="F30" s="22">
        <f t="shared" si="0"/>
        <v>0</v>
      </c>
      <c r="G30" s="22">
        <v>0</v>
      </c>
      <c r="H30" s="22">
        <v>0</v>
      </c>
      <c r="I30" s="23">
        <f t="shared" si="1"/>
        <v>0</v>
      </c>
      <c r="J30" s="24">
        <f t="shared" si="2"/>
        <v>0</v>
      </c>
      <c r="K30" s="5"/>
      <c r="L30" t="s">
        <v>267</v>
      </c>
      <c r="M30" s="6">
        <v>0</v>
      </c>
      <c r="N30" s="72">
        <v>0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20.500890999999999</v>
      </c>
      <c r="E31" s="29">
        <v>0</v>
      </c>
      <c r="F31" s="29">
        <f t="shared" si="0"/>
        <v>0</v>
      </c>
      <c r="G31" s="29">
        <v>0</v>
      </c>
      <c r="H31" s="29">
        <v>0</v>
      </c>
      <c r="I31" s="30">
        <f t="shared" si="1"/>
        <v>0</v>
      </c>
      <c r="J31" s="31">
        <f t="shared" si="2"/>
        <v>0</v>
      </c>
      <c r="K31" s="5"/>
      <c r="L31" t="s">
        <v>268</v>
      </c>
      <c r="M31" s="6">
        <v>0</v>
      </c>
      <c r="N31" s="72">
        <v>0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122</v>
      </c>
      <c r="B1" s="53" t="s">
        <v>232</v>
      </c>
      <c r="C1" s="47" t="s">
        <v>80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2381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612.89328999999998</v>
      </c>
      <c r="E6" s="15">
        <v>610.52677099999994</v>
      </c>
      <c r="F6" s="15">
        <v>610.43968965017848</v>
      </c>
      <c r="G6" s="15">
        <v>222.72195263183676</v>
      </c>
      <c r="H6" s="15">
        <v>387.71773701834172</v>
      </c>
      <c r="I6" s="16">
        <v>0.36480292627796462</v>
      </c>
      <c r="J6" s="17">
        <v>0.9998573668609505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612.89329000000021</v>
      </c>
      <c r="E7" s="36">
        <f ca="1">SUM(E8:OFFSET(E6,MATCH("GOBIERNOS REGIONALES",$A$8:$A$50,0),0))</f>
        <v>610.52677099999994</v>
      </c>
      <c r="F7" s="36">
        <f ca="1">SUM(F8:OFFSET(F6,MATCH("GOBIERNOS REGIONALES",$A$8:$A$50,0),0))</f>
        <v>610.43968965017848</v>
      </c>
      <c r="G7" s="36">
        <f ca="1">SUM(G8:OFFSET(G6,MATCH("GOBIERNOS REGIONALES",$A$8:$A$50,0),0))</f>
        <v>222.72195263183676</v>
      </c>
      <c r="H7" s="36">
        <f ca="1">SUM(H8:OFFSET(H6,MATCH("GOBIERNOS REGIONALES",$A$8:$A$50,0),0))</f>
        <v>387.71773701834172</v>
      </c>
      <c r="I7" s="37">
        <f ca="1">IFERROR(G7/E7,0)</f>
        <v>0.36480292627796462</v>
      </c>
      <c r="J7" s="38">
        <f ca="1">IFERROR(SUM(G7,H7)/E7,0)</f>
        <v>0.9998573668609505</v>
      </c>
      <c r="K7" s="5"/>
    </row>
    <row r="8" spans="1:11" x14ac:dyDescent="0.25">
      <c r="A8" s="18"/>
      <c r="B8" s="19">
        <v>10</v>
      </c>
      <c r="C8" s="20" t="s">
        <v>108</v>
      </c>
      <c r="D8" s="21">
        <v>612.89329000000021</v>
      </c>
      <c r="E8" s="22">
        <v>610.52677099999994</v>
      </c>
      <c r="F8" s="22">
        <f t="shared" ref="F8:F10" si="0">SUM(G8,H8)</f>
        <v>610.43968965017848</v>
      </c>
      <c r="G8" s="22">
        <v>222.72195263183676</v>
      </c>
      <c r="H8" s="22">
        <v>387.71773701834172</v>
      </c>
      <c r="I8" s="23">
        <f t="shared" ref="I8:I10" si="1">IFERROR(G8/E8,0)</f>
        <v>0.36480292627796462</v>
      </c>
      <c r="J8" s="24">
        <f t="shared" ref="J8:J10" si="2">IFERROR(SUM(G8,H8)/E8,0)</f>
        <v>0.9998573668609505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122</v>
      </c>
      <c r="B1" s="47" t="s">
        <v>232</v>
      </c>
      <c r="C1" s="47" t="s">
        <v>80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2382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612.89328999999998</v>
      </c>
      <c r="G6" s="15">
        <v>610.52677099999994</v>
      </c>
      <c r="H6" s="15">
        <v>610.43968965017848</v>
      </c>
      <c r="I6" s="15">
        <v>222.72195263183676</v>
      </c>
      <c r="J6" s="15">
        <v>387.71773701834172</v>
      </c>
      <c r="K6" s="16">
        <v>0.36480292627796462</v>
      </c>
      <c r="L6" s="17">
        <v>0.9998573668609505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612.89328999999987</v>
      </c>
      <c r="G7" s="36">
        <f ca="1">SUM(G8:OFFSET(G6,MATCH("PROYECTOS",$A$8:$A$50,0),0))</f>
        <v>610.52677099999994</v>
      </c>
      <c r="H7" s="36">
        <f ca="1">SUM(H8:OFFSET(H6,MATCH("PROYECTOS",$A$8:$A$50,0),0))</f>
        <v>610.43968965017848</v>
      </c>
      <c r="I7" s="36">
        <f ca="1">SUM(I8:OFFSET(I6,MATCH("PROYECTOS",$A$8:$A$50,0),0))</f>
        <v>222.72195263183676</v>
      </c>
      <c r="J7" s="36">
        <f ca="1">SUM(J8:OFFSET(J6,MATCH("PROYECTOS",$A$8:$A$50,0),0))</f>
        <v>387.71773701834172</v>
      </c>
      <c r="K7" s="37">
        <f ca="1">IFERROR(I7/G7,0)</f>
        <v>0.36480292627796462</v>
      </c>
      <c r="L7" s="38">
        <f ca="1">IFERROR(SUM(I7,J7)/G7,0)</f>
        <v>0.9998573668609505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21.533731</v>
      </c>
      <c r="G8" s="22">
        <v>17.936921999999999</v>
      </c>
      <c r="H8" s="22">
        <f t="shared" ref="H8:H10" si="0">SUM(I8,J8)</f>
        <v>17.870658079074929</v>
      </c>
      <c r="I8" s="22">
        <v>11.04217885597609</v>
      </c>
      <c r="J8" s="22">
        <v>6.8284792230988387</v>
      </c>
      <c r="K8" s="23">
        <f t="shared" ref="K8:K11" si="1">IFERROR(I8/G8,0)</f>
        <v>0.61561168945129441</v>
      </c>
      <c r="L8" s="24">
        <f t="shared" ref="L8:L11" si="2">IFERROR(SUM(I8,J8)/G8,0)</f>
        <v>0.99630572508900517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3000637</v>
      </c>
      <c r="C9" s="20" t="s">
        <v>2383</v>
      </c>
      <c r="D9" s="60">
        <v>86</v>
      </c>
      <c r="E9" s="20" t="s">
        <v>469</v>
      </c>
      <c r="F9" s="21">
        <v>416.69341299999991</v>
      </c>
      <c r="G9" s="22">
        <v>429.361896</v>
      </c>
      <c r="H9" s="22">
        <f t="shared" si="0"/>
        <v>429.34174355498544</v>
      </c>
      <c r="I9" s="22">
        <v>148.61064408486709</v>
      </c>
      <c r="J9" s="22">
        <v>280.73109947011835</v>
      </c>
      <c r="K9" s="23">
        <f t="shared" si="1"/>
        <v>0.34611977790611181</v>
      </c>
      <c r="L9" s="24">
        <f t="shared" si="2"/>
        <v>0.99995306419781937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3000638</v>
      </c>
      <c r="C10" s="20" t="s">
        <v>2384</v>
      </c>
      <c r="D10" s="60">
        <v>86</v>
      </c>
      <c r="E10" s="20" t="s">
        <v>469</v>
      </c>
      <c r="F10" s="21">
        <v>174.666146</v>
      </c>
      <c r="G10" s="22">
        <v>163.22795299999999</v>
      </c>
      <c r="H10" s="22">
        <f t="shared" si="0"/>
        <v>163.22728801611811</v>
      </c>
      <c r="I10" s="22">
        <v>63.069129690993577</v>
      </c>
      <c r="J10" s="22">
        <v>100.15815832512453</v>
      </c>
      <c r="K10" s="23">
        <f t="shared" si="1"/>
        <v>0.38638681997680618</v>
      </c>
      <c r="L10" s="24">
        <f t="shared" si="2"/>
        <v>0.99999592604165122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0</v>
      </c>
      <c r="H11" s="43">
        <f t="shared" ca="1" si="4"/>
        <v>0</v>
      </c>
      <c r="I11" s="43">
        <f t="shared" ca="1" si="4"/>
        <v>0</v>
      </c>
      <c r="J11" s="43">
        <f t="shared" ca="1" si="4"/>
        <v>0</v>
      </c>
      <c r="K11" s="44">
        <f t="shared" ca="1" si="1"/>
        <v>0</v>
      </c>
      <c r="L11" s="45">
        <f t="shared" ca="1" si="2"/>
        <v>0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2396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B1" sqref="B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122</v>
      </c>
      <c r="B1" s="47" t="s">
        <v>232</v>
      </c>
      <c r="C1" s="47" t="s">
        <v>80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2385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612.89328999999998</v>
      </c>
      <c r="I6" s="15">
        <v>610.52677099999994</v>
      </c>
      <c r="J6" s="15">
        <v>610.43968965017848</v>
      </c>
      <c r="K6" s="15">
        <v>222.72195263183676</v>
      </c>
      <c r="L6" s="15">
        <v>387.71773701834172</v>
      </c>
      <c r="M6" s="16">
        <v>0.36480292627796462</v>
      </c>
      <c r="N6" s="17">
        <v>0.9998573668609505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SUM(H8:OFFSET(H6,MATCH("PROYECTOS",$A$8:$A$19,0),0))</f>
        <v>612.89329000000009</v>
      </c>
      <c r="I7" s="35">
        <f ca="1">SUM(I8:OFFSET(I6,MATCH("PROYECTOS",$A$8:$A$19,0),0))</f>
        <v>610.52677099999994</v>
      </c>
      <c r="J7" s="35">
        <f ca="1">SUM(J8:OFFSET(J6,MATCH("PROYECTOS",$A$8:$A$19,0),0))</f>
        <v>610.43968965017848</v>
      </c>
      <c r="K7" s="35">
        <f ca="1">SUM(K8:OFFSET(K6,MATCH("PROYECTOS",$A$8:$A$19,0),0))</f>
        <v>222.72195263183676</v>
      </c>
      <c r="L7" s="35">
        <f ca="1">SUM(L8:OFFSET(L6,MATCH("PROYECTOS",$A$8:$A$19,0),0))</f>
        <v>387.71773701834172</v>
      </c>
      <c r="M7" s="37">
        <f ca="1">IFERROR(K7/I7,0)</f>
        <v>0.36480292627796462</v>
      </c>
      <c r="N7" s="38">
        <f ca="1">IFERROR(SUM(K7,L7)/I7,0)</f>
        <v>0.9998573668609505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19.011780999999999</v>
      </c>
      <c r="I8" s="22">
        <v>17.677596999999999</v>
      </c>
      <c r="J8" s="22">
        <f t="shared" ref="J8:J18" si="0">SUM(K8,L8)</f>
        <v>17.625333242263878</v>
      </c>
      <c r="K8" s="22">
        <v>10.973198855528608</v>
      </c>
      <c r="L8" s="22">
        <v>6.6521343867352698</v>
      </c>
      <c r="M8" s="23">
        <f t="shared" ref="M8:M19" si="1">IFERROR(K8/I8,0)</f>
        <v>0.62074041259842094</v>
      </c>
      <c r="N8" s="24">
        <f t="shared" ref="N8:N19" si="2">IFERROR(SUM(K8,L8)/I8,0)</f>
        <v>0.9970435032693572</v>
      </c>
      <c r="O8" s="61">
        <v>12</v>
      </c>
      <c r="P8" s="22">
        <v>12</v>
      </c>
      <c r="Q8" s="24">
        <f>IFERROR(P8/O8,".")</f>
        <v>1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1.8089</v>
      </c>
      <c r="I9" s="22">
        <v>0.20548</v>
      </c>
      <c r="J9" s="22">
        <f t="shared" si="0"/>
        <v>0.19147984846495092</v>
      </c>
      <c r="K9" s="22">
        <v>6.8980000447481871E-2</v>
      </c>
      <c r="L9" s="22">
        <v>0.12249984801746905</v>
      </c>
      <c r="M9" s="23">
        <f t="shared" si="1"/>
        <v>0.33570177363968207</v>
      </c>
      <c r="N9" s="24">
        <f t="shared" si="2"/>
        <v>0.93186611088646543</v>
      </c>
      <c r="O9" s="61">
        <v>12</v>
      </c>
      <c r="P9" s="22">
        <v>11</v>
      </c>
      <c r="Q9" s="24">
        <f t="shared" ref="Q9:Q18" si="3">IFERROR(P9/O9,".")</f>
        <v>0.91666666666666663</v>
      </c>
    </row>
    <row r="10" spans="1:17" ht="63.75" x14ac:dyDescent="0.25">
      <c r="A10" s="18"/>
      <c r="B10" s="65">
        <v>5005218</v>
      </c>
      <c r="C10" s="20" t="s">
        <v>2386</v>
      </c>
      <c r="D10" s="20">
        <v>3000001</v>
      </c>
      <c r="E10" s="20" t="s">
        <v>275</v>
      </c>
      <c r="F10" s="60">
        <v>544</v>
      </c>
      <c r="G10" s="20" t="s">
        <v>1463</v>
      </c>
      <c r="H10" s="21">
        <v>0.71304999999999996</v>
      </c>
      <c r="I10" s="22">
        <v>5.3844999999999997E-2</v>
      </c>
      <c r="J10" s="22">
        <f t="shared" si="0"/>
        <v>5.3844988346099854E-2</v>
      </c>
      <c r="K10" s="22">
        <v>0</v>
      </c>
      <c r="L10" s="22">
        <v>5.3844988346099854E-2</v>
      </c>
      <c r="M10" s="23">
        <f t="shared" si="1"/>
        <v>0</v>
      </c>
      <c r="N10" s="24">
        <f t="shared" si="2"/>
        <v>0.999999783565788</v>
      </c>
      <c r="O10" s="61">
        <v>100</v>
      </c>
      <c r="P10" s="22">
        <v>100</v>
      </c>
      <c r="Q10" s="24">
        <f t="shared" si="3"/>
        <v>1</v>
      </c>
    </row>
    <row r="11" spans="1:17" ht="25.5" x14ac:dyDescent="0.25">
      <c r="A11" s="18"/>
      <c r="B11" s="65">
        <v>5004958</v>
      </c>
      <c r="C11" s="20" t="s">
        <v>2387</v>
      </c>
      <c r="D11" s="20">
        <v>3000637</v>
      </c>
      <c r="E11" s="20" t="s">
        <v>2383</v>
      </c>
      <c r="F11" s="60">
        <v>86</v>
      </c>
      <c r="G11" s="20" t="s">
        <v>469</v>
      </c>
      <c r="H11" s="21">
        <v>4.652207999999999</v>
      </c>
      <c r="I11" s="22">
        <v>0.71416900000000005</v>
      </c>
      <c r="J11" s="22">
        <f t="shared" si="0"/>
        <v>0.71416569880238967</v>
      </c>
      <c r="K11" s="22">
        <v>0.34257767861708999</v>
      </c>
      <c r="L11" s="22">
        <v>0.37158802018529968</v>
      </c>
      <c r="M11" s="23">
        <f t="shared" si="1"/>
        <v>0.4796871309411217</v>
      </c>
      <c r="N11" s="24">
        <f t="shared" si="2"/>
        <v>0.99999537756804013</v>
      </c>
      <c r="O11" s="61">
        <v>15800</v>
      </c>
      <c r="P11" s="22">
        <v>19394</v>
      </c>
      <c r="Q11" s="24">
        <f t="shared" si="3"/>
        <v>1.2274683544303797</v>
      </c>
    </row>
    <row r="12" spans="1:17" ht="25.5" x14ac:dyDescent="0.25">
      <c r="A12" s="18"/>
      <c r="B12" s="65">
        <v>5004959</v>
      </c>
      <c r="C12" s="20" t="s">
        <v>2388</v>
      </c>
      <c r="D12" s="20">
        <v>3000637</v>
      </c>
      <c r="E12" s="20" t="s">
        <v>2383</v>
      </c>
      <c r="F12" s="60">
        <v>86</v>
      </c>
      <c r="G12" s="20" t="s">
        <v>469</v>
      </c>
      <c r="H12" s="21">
        <v>23.586715999999996</v>
      </c>
      <c r="I12" s="22">
        <v>0</v>
      </c>
      <c r="J12" s="22">
        <f t="shared" si="0"/>
        <v>0</v>
      </c>
      <c r="K12" s="22">
        <v>0</v>
      </c>
      <c r="L12" s="22">
        <v>0</v>
      </c>
      <c r="M12" s="23">
        <f t="shared" si="1"/>
        <v>0</v>
      </c>
      <c r="N12" s="24">
        <f t="shared" si="2"/>
        <v>0</v>
      </c>
      <c r="O12" s="61">
        <v>27831</v>
      </c>
      <c r="P12" s="22">
        <v>0</v>
      </c>
      <c r="Q12" s="24">
        <f t="shared" si="3"/>
        <v>0</v>
      </c>
    </row>
    <row r="13" spans="1:17" ht="25.5" x14ac:dyDescent="0.25">
      <c r="A13" s="18"/>
      <c r="B13" s="65">
        <v>5004960</v>
      </c>
      <c r="C13" s="20" t="s">
        <v>2389</v>
      </c>
      <c r="D13" s="20">
        <v>3000637</v>
      </c>
      <c r="E13" s="20" t="s">
        <v>2383</v>
      </c>
      <c r="F13" s="60">
        <v>86</v>
      </c>
      <c r="G13" s="20" t="s">
        <v>469</v>
      </c>
      <c r="H13" s="21">
        <v>370.60621100000003</v>
      </c>
      <c r="I13" s="22">
        <v>428.64772699999997</v>
      </c>
      <c r="J13" s="22">
        <f t="shared" si="0"/>
        <v>428.62757785618305</v>
      </c>
      <c r="K13" s="22">
        <v>148.26806640625</v>
      </c>
      <c r="L13" s="22">
        <v>280.35951144993305</v>
      </c>
      <c r="M13" s="23">
        <f t="shared" si="1"/>
        <v>0.34589724164395258</v>
      </c>
      <c r="N13" s="24">
        <f t="shared" si="2"/>
        <v>0.99995299369960988</v>
      </c>
      <c r="O13" s="61">
        <v>27981</v>
      </c>
      <c r="P13" s="22">
        <v>28622</v>
      </c>
      <c r="Q13" s="24">
        <f t="shared" si="3"/>
        <v>1.0229084021300168</v>
      </c>
    </row>
    <row r="14" spans="1:17" ht="38.25" x14ac:dyDescent="0.25">
      <c r="A14" s="18"/>
      <c r="B14" s="65">
        <v>5005216</v>
      </c>
      <c r="C14" s="20" t="s">
        <v>2390</v>
      </c>
      <c r="D14" s="20">
        <v>3000637</v>
      </c>
      <c r="E14" s="20" t="s">
        <v>2383</v>
      </c>
      <c r="F14" s="60">
        <v>86</v>
      </c>
      <c r="G14" s="20" t="s">
        <v>469</v>
      </c>
      <c r="H14" s="21">
        <v>17.848278000000001</v>
      </c>
      <c r="I14" s="22">
        <v>0</v>
      </c>
      <c r="J14" s="22">
        <f t="shared" si="0"/>
        <v>0</v>
      </c>
      <c r="K14" s="22">
        <v>0</v>
      </c>
      <c r="L14" s="22">
        <v>0</v>
      </c>
      <c r="M14" s="23">
        <f t="shared" si="1"/>
        <v>0</v>
      </c>
      <c r="N14" s="24">
        <f t="shared" si="2"/>
        <v>0</v>
      </c>
      <c r="O14" s="61">
        <v>14130</v>
      </c>
      <c r="P14" s="22">
        <v>0</v>
      </c>
      <c r="Q14" s="24">
        <f t="shared" si="3"/>
        <v>0</v>
      </c>
    </row>
    <row r="15" spans="1:17" ht="25.5" x14ac:dyDescent="0.25">
      <c r="A15" s="18"/>
      <c r="B15" s="65">
        <v>5004961</v>
      </c>
      <c r="C15" s="20" t="s">
        <v>2391</v>
      </c>
      <c r="D15" s="20">
        <v>3000638</v>
      </c>
      <c r="E15" s="20" t="s">
        <v>2384</v>
      </c>
      <c r="F15" s="60">
        <v>86</v>
      </c>
      <c r="G15" s="20" t="s">
        <v>469</v>
      </c>
      <c r="H15" s="21">
        <v>2.60975</v>
      </c>
      <c r="I15" s="22">
        <v>2.2289999999999997E-2</v>
      </c>
      <c r="J15" s="22">
        <f t="shared" si="0"/>
        <v>2.2289999760687351E-2</v>
      </c>
      <c r="K15" s="22">
        <v>1.7039999831467867E-2</v>
      </c>
      <c r="L15" s="22">
        <v>5.2499999292194843E-3</v>
      </c>
      <c r="M15" s="23">
        <f t="shared" si="1"/>
        <v>0.76446836390614037</v>
      </c>
      <c r="N15" s="24">
        <f t="shared" si="2"/>
        <v>0.99999998926367673</v>
      </c>
      <c r="O15" s="61">
        <v>4200</v>
      </c>
      <c r="P15" s="22">
        <v>6126</v>
      </c>
      <c r="Q15" s="24">
        <f t="shared" si="3"/>
        <v>1.4585714285714286</v>
      </c>
    </row>
    <row r="16" spans="1:17" ht="25.5" x14ac:dyDescent="0.25">
      <c r="A16" s="18"/>
      <c r="B16" s="65">
        <v>5004962</v>
      </c>
      <c r="C16" s="20" t="s">
        <v>2392</v>
      </c>
      <c r="D16" s="20">
        <v>3000638</v>
      </c>
      <c r="E16" s="20" t="s">
        <v>2384</v>
      </c>
      <c r="F16" s="60">
        <v>86</v>
      </c>
      <c r="G16" s="20" t="s">
        <v>469</v>
      </c>
      <c r="H16" s="21">
        <v>9.0893859999999993</v>
      </c>
      <c r="I16" s="22">
        <v>0</v>
      </c>
      <c r="J16" s="22">
        <f t="shared" si="0"/>
        <v>0</v>
      </c>
      <c r="K16" s="22">
        <v>0</v>
      </c>
      <c r="L16" s="22">
        <v>0</v>
      </c>
      <c r="M16" s="23">
        <f t="shared" si="1"/>
        <v>0</v>
      </c>
      <c r="N16" s="24">
        <f t="shared" si="2"/>
        <v>0</v>
      </c>
      <c r="O16" s="61">
        <v>10524</v>
      </c>
      <c r="P16" s="22">
        <v>0</v>
      </c>
      <c r="Q16" s="24">
        <f t="shared" si="3"/>
        <v>0</v>
      </c>
    </row>
    <row r="17" spans="1:17" ht="25.5" x14ac:dyDescent="0.25">
      <c r="A17" s="18"/>
      <c r="B17" s="65">
        <v>5004963</v>
      </c>
      <c r="C17" s="20" t="s">
        <v>2393</v>
      </c>
      <c r="D17" s="20">
        <v>3000638</v>
      </c>
      <c r="E17" s="20" t="s">
        <v>2384</v>
      </c>
      <c r="F17" s="60">
        <v>86</v>
      </c>
      <c r="G17" s="20" t="s">
        <v>469</v>
      </c>
      <c r="H17" s="21">
        <v>155.10765700000002</v>
      </c>
      <c r="I17" s="22">
        <v>163.20566299999999</v>
      </c>
      <c r="J17" s="22">
        <f t="shared" si="0"/>
        <v>163.20499801635742</v>
      </c>
      <c r="K17" s="22">
        <v>63.052089691162109</v>
      </c>
      <c r="L17" s="22">
        <v>100.15290832519531</v>
      </c>
      <c r="M17" s="23">
        <f t="shared" si="1"/>
        <v>0.38633518305772341</v>
      </c>
      <c r="N17" s="24">
        <f t="shared" si="2"/>
        <v>0.99999592548671201</v>
      </c>
      <c r="O17" s="61">
        <v>10548</v>
      </c>
      <c r="P17" s="22">
        <v>10741</v>
      </c>
      <c r="Q17" s="24">
        <f t="shared" si="3"/>
        <v>1.0182973075464543</v>
      </c>
    </row>
    <row r="18" spans="1:17" ht="38.25" x14ac:dyDescent="0.25">
      <c r="A18" s="18"/>
      <c r="B18" s="65">
        <v>5005217</v>
      </c>
      <c r="C18" s="20" t="s">
        <v>2394</v>
      </c>
      <c r="D18" s="20">
        <v>3000638</v>
      </c>
      <c r="E18" s="20" t="s">
        <v>2384</v>
      </c>
      <c r="F18" s="60">
        <v>86</v>
      </c>
      <c r="G18" s="20" t="s">
        <v>469</v>
      </c>
      <c r="H18" s="21">
        <v>7.8593529999999996</v>
      </c>
      <c r="I18" s="22">
        <v>0</v>
      </c>
      <c r="J18" s="22">
        <f t="shared" si="0"/>
        <v>0</v>
      </c>
      <c r="K18" s="22">
        <v>0</v>
      </c>
      <c r="L18" s="22">
        <v>0</v>
      </c>
      <c r="M18" s="23">
        <f t="shared" si="1"/>
        <v>0</v>
      </c>
      <c r="N18" s="24">
        <f t="shared" si="2"/>
        <v>0</v>
      </c>
      <c r="O18" s="61">
        <v>4200</v>
      </c>
      <c r="P18" s="22">
        <v>0</v>
      </c>
      <c r="Q18" s="24">
        <f t="shared" si="3"/>
        <v>0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OFFSET(H19,-MATCH("PROYECTOS",$A$8:$A$19,0)-1,0)-(OFFSET(H19,-MATCH("PROYECTOS",$A$8:$A$19,0),0))</f>
        <v>0</v>
      </c>
      <c r="I19" s="42">
        <f t="shared" ref="I19:L19" ca="1" si="4">OFFSET(I19,-MATCH("PROYECTOS",$A$8:$A$19,0)-1,0)-(OFFSET(I19,-MATCH("PROYECTOS",$A$8:$A$19,0),0))</f>
        <v>0</v>
      </c>
      <c r="J19" s="42">
        <f t="shared" ca="1" si="4"/>
        <v>0</v>
      </c>
      <c r="K19" s="42">
        <f t="shared" ca="1" si="4"/>
        <v>0</v>
      </c>
      <c r="L19" s="42">
        <f t="shared" ca="1" si="4"/>
        <v>0</v>
      </c>
      <c r="M19" s="44">
        <f t="shared" ca="1" si="1"/>
        <v>0</v>
      </c>
      <c r="N19" s="45">
        <f t="shared" ca="1" si="2"/>
        <v>0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123</v>
      </c>
      <c r="B1" s="48" t="s">
        <v>232</v>
      </c>
      <c r="C1" s="47" t="s">
        <v>81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2397</v>
      </c>
      <c r="L2" s="1" t="s">
        <v>2436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804.68668999999989</v>
      </c>
      <c r="E6" s="15">
        <f ca="1">SUM(E7:OFFSET(E7,50,0))</f>
        <v>632.92857600000013</v>
      </c>
      <c r="F6" s="15">
        <f ca="1">SUM(F7:OFFSET(F7,50,0))</f>
        <v>623.60235148958509</v>
      </c>
      <c r="G6" s="15">
        <f ca="1">SUM(G7:OFFSET(G7,50,0))</f>
        <v>251.91160626198214</v>
      </c>
      <c r="H6" s="15">
        <f ca="1">SUM(H7:OFFSET(H7,50,0))</f>
        <v>371.6907452276028</v>
      </c>
      <c r="I6" s="16">
        <f ca="1">IFERROR(G6/E6,0)</f>
        <v>0.39800953190329974</v>
      </c>
      <c r="J6" s="17">
        <f ca="1">IFERROR(SUM(G6,H6)/E6,0)</f>
        <v>0.98526496533091412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1.4849379999999999</v>
      </c>
      <c r="E7" s="22">
        <v>2.0759080000000001</v>
      </c>
      <c r="F7" s="22">
        <f t="shared" ref="F7:F31" si="0">SUM(G7,H7)</f>
        <v>2.0720084914676891</v>
      </c>
      <c r="G7" s="22">
        <v>0.97539085156313377</v>
      </c>
      <c r="H7" s="22">
        <v>1.0966176399045553</v>
      </c>
      <c r="I7" s="23">
        <f t="shared" ref="I7:I31" si="1">IFERROR(G7/E7,0)</f>
        <v>0.46986227306948752</v>
      </c>
      <c r="J7" s="24">
        <f t="shared" ref="J7:J31" si="2">IFERROR(SUM(G7,H7)/E7,0)</f>
        <v>0.99812154077526027</v>
      </c>
      <c r="K7" s="5"/>
      <c r="L7" t="s">
        <v>261</v>
      </c>
      <c r="M7" s="6">
        <v>9.9756105776432378</v>
      </c>
      <c r="N7" s="72">
        <v>0.999947131609771</v>
      </c>
    </row>
    <row r="8" spans="1:14" x14ac:dyDescent="0.25">
      <c r="A8" s="18"/>
      <c r="B8" s="51">
        <v>2</v>
      </c>
      <c r="C8" s="20" t="s">
        <v>245</v>
      </c>
      <c r="D8" s="21">
        <v>5.1518540000000002</v>
      </c>
      <c r="E8" s="22">
        <v>8.1794250000000002</v>
      </c>
      <c r="F8" s="22">
        <f t="shared" si="0"/>
        <v>8.177310258266516</v>
      </c>
      <c r="G8" s="22">
        <v>4.7110168803774286</v>
      </c>
      <c r="H8" s="22">
        <v>3.4662933778890874</v>
      </c>
      <c r="I8" s="23">
        <f t="shared" si="1"/>
        <v>0.57595942017653179</v>
      </c>
      <c r="J8" s="24">
        <f t="shared" si="2"/>
        <v>0.99974145594177044</v>
      </c>
      <c r="K8" s="5"/>
      <c r="L8" t="s">
        <v>259</v>
      </c>
      <c r="M8" s="6">
        <v>3.0875586426851385</v>
      </c>
      <c r="N8" s="72">
        <v>0.99993414087132959</v>
      </c>
    </row>
    <row r="9" spans="1:14" x14ac:dyDescent="0.25">
      <c r="A9" s="18"/>
      <c r="B9" s="51">
        <v>3</v>
      </c>
      <c r="C9" s="20" t="s">
        <v>246</v>
      </c>
      <c r="D9" s="21">
        <v>1.0556269999999999</v>
      </c>
      <c r="E9" s="22">
        <v>1.3471840000000002</v>
      </c>
      <c r="F9" s="22">
        <f t="shared" si="0"/>
        <v>1.2947855891979998</v>
      </c>
      <c r="G9" s="22">
        <v>0.49034740521165077</v>
      </c>
      <c r="H9" s="22">
        <v>0.80443818398634903</v>
      </c>
      <c r="I9" s="23">
        <f t="shared" si="1"/>
        <v>0.36397953450430731</v>
      </c>
      <c r="J9" s="24">
        <f t="shared" si="2"/>
        <v>0.96110523076135079</v>
      </c>
      <c r="K9" s="5"/>
      <c r="L9" t="s">
        <v>265</v>
      </c>
      <c r="M9" s="6">
        <v>9.6152920416971028</v>
      </c>
      <c r="N9" s="72">
        <v>0.99993022453363245</v>
      </c>
    </row>
    <row r="10" spans="1:14" x14ac:dyDescent="0.25">
      <c r="A10" s="18"/>
      <c r="B10" s="51">
        <v>4</v>
      </c>
      <c r="C10" s="20" t="s">
        <v>247</v>
      </c>
      <c r="D10" s="21">
        <v>177.490149</v>
      </c>
      <c r="E10" s="22">
        <v>10.44872</v>
      </c>
      <c r="F10" s="22">
        <f t="shared" si="0"/>
        <v>9.9249607331380503</v>
      </c>
      <c r="G10" s="22">
        <v>3.1765805798968358</v>
      </c>
      <c r="H10" s="22">
        <v>6.7483801532412144</v>
      </c>
      <c r="I10" s="23">
        <f t="shared" si="1"/>
        <v>0.30401624121393206</v>
      </c>
      <c r="J10" s="24">
        <f t="shared" si="2"/>
        <v>0.94987335607979262</v>
      </c>
      <c r="K10" s="5"/>
      <c r="L10" t="s">
        <v>245</v>
      </c>
      <c r="M10" s="6">
        <v>8.177310258266516</v>
      </c>
      <c r="N10" s="72">
        <v>0.99974145594177044</v>
      </c>
    </row>
    <row r="11" spans="1:14" x14ac:dyDescent="0.25">
      <c r="A11" s="18"/>
      <c r="B11" s="51">
        <v>5</v>
      </c>
      <c r="C11" s="20" t="s">
        <v>248</v>
      </c>
      <c r="D11" s="21">
        <v>4.3097459999999996</v>
      </c>
      <c r="E11" s="22">
        <v>4.8981650000000005</v>
      </c>
      <c r="F11" s="22">
        <f t="shared" si="0"/>
        <v>4.8917399116226079</v>
      </c>
      <c r="G11" s="22">
        <v>2.0963002320349915</v>
      </c>
      <c r="H11" s="22">
        <v>2.7954396795876164</v>
      </c>
      <c r="I11" s="23">
        <f t="shared" si="1"/>
        <v>0.42797664677179947</v>
      </c>
      <c r="J11" s="24">
        <f t="shared" si="2"/>
        <v>0.99868826624309459</v>
      </c>
      <c r="K11" s="5"/>
      <c r="L11" t="s">
        <v>263</v>
      </c>
      <c r="M11" s="6">
        <v>6.7589906853000912</v>
      </c>
      <c r="N11" s="72">
        <v>0.9991343019731399</v>
      </c>
    </row>
    <row r="12" spans="1:14" x14ac:dyDescent="0.25">
      <c r="A12" s="18"/>
      <c r="B12" s="51">
        <v>6</v>
      </c>
      <c r="C12" s="20" t="s">
        <v>249</v>
      </c>
      <c r="D12" s="21">
        <v>3.1346000000000003</v>
      </c>
      <c r="E12" s="22">
        <v>3.4651759999999996</v>
      </c>
      <c r="F12" s="22">
        <f t="shared" si="0"/>
        <v>3.4511326006877425</v>
      </c>
      <c r="G12" s="22">
        <v>1.4220489540130075</v>
      </c>
      <c r="H12" s="22">
        <v>2.0290836466747351</v>
      </c>
      <c r="I12" s="23">
        <f t="shared" si="1"/>
        <v>0.41038289368649894</v>
      </c>
      <c r="J12" s="24">
        <f t="shared" si="2"/>
        <v>0.99594727675816264</v>
      </c>
      <c r="K12" s="5"/>
      <c r="L12" t="s">
        <v>256</v>
      </c>
      <c r="M12" s="6">
        <v>9.6364152990427101</v>
      </c>
      <c r="N12" s="72">
        <v>0.99888146879445816</v>
      </c>
    </row>
    <row r="13" spans="1:14" x14ac:dyDescent="0.25">
      <c r="A13" s="18"/>
      <c r="B13" s="51">
        <v>7</v>
      </c>
      <c r="C13" s="20" t="s">
        <v>250</v>
      </c>
      <c r="D13" s="21">
        <v>7.7031279999999995</v>
      </c>
      <c r="E13" s="22">
        <v>8.5338419999999999</v>
      </c>
      <c r="F13" s="22">
        <f t="shared" si="0"/>
        <v>8.1851839685878076</v>
      </c>
      <c r="G13" s="22">
        <v>3.5274276876043587</v>
      </c>
      <c r="H13" s="22">
        <v>4.657756280983449</v>
      </c>
      <c r="I13" s="23">
        <f t="shared" si="1"/>
        <v>0.4133457928567647</v>
      </c>
      <c r="J13" s="24">
        <f t="shared" si="2"/>
        <v>0.95914407234019661</v>
      </c>
      <c r="K13" s="5"/>
      <c r="L13" t="s">
        <v>248</v>
      </c>
      <c r="M13" s="6">
        <v>4.8917399116226079</v>
      </c>
      <c r="N13" s="72">
        <v>0.99868826624309459</v>
      </c>
    </row>
    <row r="14" spans="1:14" x14ac:dyDescent="0.25">
      <c r="A14" s="18"/>
      <c r="B14" s="51">
        <v>8</v>
      </c>
      <c r="C14" s="20" t="s">
        <v>251</v>
      </c>
      <c r="D14" s="21">
        <v>6.891160000000002</v>
      </c>
      <c r="E14" s="22">
        <v>9.6926990000000011</v>
      </c>
      <c r="F14" s="22">
        <f t="shared" si="0"/>
        <v>9.359112815143817</v>
      </c>
      <c r="G14" s="22">
        <v>3.0326766461985244</v>
      </c>
      <c r="H14" s="22">
        <v>6.3264361689452926</v>
      </c>
      <c r="I14" s="23">
        <f t="shared" si="1"/>
        <v>0.31288257751515075</v>
      </c>
      <c r="J14" s="24">
        <f t="shared" si="2"/>
        <v>0.96558376724004491</v>
      </c>
      <c r="K14" s="5"/>
      <c r="L14" t="s">
        <v>268</v>
      </c>
      <c r="M14" s="6">
        <v>23.987750793672603</v>
      </c>
      <c r="N14" s="72">
        <v>0.99844657255023428</v>
      </c>
    </row>
    <row r="15" spans="1:14" x14ac:dyDescent="0.25">
      <c r="A15" s="18"/>
      <c r="B15" s="51">
        <v>9</v>
      </c>
      <c r="C15" s="20" t="s">
        <v>252</v>
      </c>
      <c r="D15" s="21">
        <v>0.46909600000000001</v>
      </c>
      <c r="E15" s="22">
        <v>0.51221000000000005</v>
      </c>
      <c r="F15" s="22">
        <f t="shared" si="0"/>
        <v>0.51021797864086693</v>
      </c>
      <c r="G15" s="22">
        <v>0.204266515418567</v>
      </c>
      <c r="H15" s="22">
        <v>0.30595146322229994</v>
      </c>
      <c r="I15" s="23">
        <f t="shared" si="1"/>
        <v>0.39879446988260081</v>
      </c>
      <c r="J15" s="24">
        <f t="shared" si="2"/>
        <v>0.99611092840996251</v>
      </c>
      <c r="K15" s="5"/>
      <c r="L15" t="s">
        <v>244</v>
      </c>
      <c r="M15" s="6">
        <v>2.0720084914676891</v>
      </c>
      <c r="N15" s="72">
        <v>0.99812154077526027</v>
      </c>
    </row>
    <row r="16" spans="1:14" x14ac:dyDescent="0.25">
      <c r="A16" s="18"/>
      <c r="B16" s="51">
        <v>10</v>
      </c>
      <c r="C16" s="20" t="s">
        <v>253</v>
      </c>
      <c r="D16" s="21">
        <v>6.2521199999999997</v>
      </c>
      <c r="E16" s="22">
        <v>9.1760829999999984</v>
      </c>
      <c r="F16" s="22">
        <f t="shared" si="0"/>
        <v>9.0686515839552158</v>
      </c>
      <c r="G16" s="22">
        <v>2.7940623100657831</v>
      </c>
      <c r="H16" s="22">
        <v>6.2745892738894327</v>
      </c>
      <c r="I16" s="23">
        <f t="shared" si="1"/>
        <v>0.30449401014199451</v>
      </c>
      <c r="J16" s="24">
        <f t="shared" si="2"/>
        <v>0.98829223579987424</v>
      </c>
      <c r="K16" s="5"/>
      <c r="L16" t="s">
        <v>252</v>
      </c>
      <c r="M16" s="6">
        <v>0.51021797864086693</v>
      </c>
      <c r="N16" s="72">
        <v>0.99611092840996251</v>
      </c>
    </row>
    <row r="17" spans="1:14" x14ac:dyDescent="0.25">
      <c r="A17" s="18"/>
      <c r="B17" s="51">
        <v>11</v>
      </c>
      <c r="C17" s="20" t="s">
        <v>254</v>
      </c>
      <c r="D17" s="21">
        <v>140.91332599999998</v>
      </c>
      <c r="E17" s="22">
        <v>15.894133999999998</v>
      </c>
      <c r="F17" s="22">
        <f t="shared" si="0"/>
        <v>15.536742292199051</v>
      </c>
      <c r="G17" s="22">
        <v>5.5101293311890913</v>
      </c>
      <c r="H17" s="22">
        <v>10.02661296100996</v>
      </c>
      <c r="I17" s="23">
        <f t="shared" si="1"/>
        <v>0.34667691433764758</v>
      </c>
      <c r="J17" s="24">
        <f t="shared" si="2"/>
        <v>0.9775142384101615</v>
      </c>
      <c r="K17" s="5"/>
      <c r="L17" t="s">
        <v>249</v>
      </c>
      <c r="M17" s="6">
        <v>3.4511326006877425</v>
      </c>
      <c r="N17" s="72">
        <v>0.99594727675816264</v>
      </c>
    </row>
    <row r="18" spans="1:14" x14ac:dyDescent="0.25">
      <c r="A18" s="18"/>
      <c r="B18" s="51">
        <v>12</v>
      </c>
      <c r="C18" s="20" t="s">
        <v>255</v>
      </c>
      <c r="D18" s="21">
        <v>8.329464999999999</v>
      </c>
      <c r="E18" s="22">
        <v>11.204634000000002</v>
      </c>
      <c r="F18" s="22">
        <f t="shared" si="0"/>
        <v>11.14907863084429</v>
      </c>
      <c r="G18" s="22">
        <v>3.9073542122242655</v>
      </c>
      <c r="H18" s="22">
        <v>7.2417244186200254</v>
      </c>
      <c r="I18" s="23">
        <f t="shared" si="1"/>
        <v>0.3487266261641625</v>
      </c>
      <c r="J18" s="24">
        <f t="shared" si="2"/>
        <v>0.99504175065819089</v>
      </c>
      <c r="K18" s="5"/>
      <c r="L18" t="s">
        <v>267</v>
      </c>
      <c r="M18" s="6">
        <v>1.7650079539475882</v>
      </c>
      <c r="N18" s="72">
        <v>0.99537278034144139</v>
      </c>
    </row>
    <row r="19" spans="1:14" x14ac:dyDescent="0.25">
      <c r="A19" s="18"/>
      <c r="B19" s="51">
        <v>13</v>
      </c>
      <c r="C19" s="20" t="s">
        <v>256</v>
      </c>
      <c r="D19" s="21">
        <v>7.2594450000000004</v>
      </c>
      <c r="E19" s="22">
        <v>9.6472060000000006</v>
      </c>
      <c r="F19" s="22">
        <f t="shared" si="0"/>
        <v>9.6364152990427101</v>
      </c>
      <c r="G19" s="22">
        <v>4.3458559922037239</v>
      </c>
      <c r="H19" s="22">
        <v>5.2905593068389862</v>
      </c>
      <c r="I19" s="23">
        <f t="shared" si="1"/>
        <v>0.45047819982321552</v>
      </c>
      <c r="J19" s="24">
        <f t="shared" si="2"/>
        <v>0.99888146879445816</v>
      </c>
      <c r="K19" s="5"/>
      <c r="L19" t="s">
        <v>264</v>
      </c>
      <c r="M19" s="6">
        <v>30.987856149691652</v>
      </c>
      <c r="N19" s="72">
        <v>0.99532202098497424</v>
      </c>
    </row>
    <row r="20" spans="1:14" x14ac:dyDescent="0.25">
      <c r="A20" s="18"/>
      <c r="B20" s="51">
        <v>14</v>
      </c>
      <c r="C20" s="20" t="s">
        <v>257</v>
      </c>
      <c r="D20" s="21">
        <v>8.1468339999999984</v>
      </c>
      <c r="E20" s="22">
        <v>13.537839000000002</v>
      </c>
      <c r="F20" s="22">
        <f t="shared" si="0"/>
        <v>13.420543510882389</v>
      </c>
      <c r="G20" s="22">
        <v>4.3461701523855751</v>
      </c>
      <c r="H20" s="22">
        <v>9.074373358496814</v>
      </c>
      <c r="I20" s="23">
        <f t="shared" si="1"/>
        <v>0.32103869401797247</v>
      </c>
      <c r="J20" s="24">
        <f t="shared" si="2"/>
        <v>0.99133573023599908</v>
      </c>
      <c r="K20" s="5"/>
      <c r="L20" t="s">
        <v>255</v>
      </c>
      <c r="M20" s="6">
        <v>11.14907863084429</v>
      </c>
      <c r="N20" s="72">
        <v>0.99504175065819089</v>
      </c>
    </row>
    <row r="21" spans="1:14" x14ac:dyDescent="0.25">
      <c r="A21" s="18"/>
      <c r="B21" s="51">
        <v>15</v>
      </c>
      <c r="C21" s="20" t="s">
        <v>258</v>
      </c>
      <c r="D21" s="21">
        <v>346.17454299999997</v>
      </c>
      <c r="E21" s="22">
        <v>393.05802599999998</v>
      </c>
      <c r="F21" s="22">
        <f t="shared" si="0"/>
        <v>386.31248051335297</v>
      </c>
      <c r="G21" s="22">
        <v>159.57338654861815</v>
      </c>
      <c r="H21" s="22">
        <v>226.73909396473482</v>
      </c>
      <c r="I21" s="23">
        <f t="shared" si="1"/>
        <v>0.40597920915783092</v>
      </c>
      <c r="J21" s="24">
        <f t="shared" si="2"/>
        <v>0.98283829602643191</v>
      </c>
      <c r="K21" s="5"/>
      <c r="L21" t="s">
        <v>257</v>
      </c>
      <c r="M21" s="6">
        <v>13.420543510882389</v>
      </c>
      <c r="N21" s="72">
        <v>0.99133573023599908</v>
      </c>
    </row>
    <row r="22" spans="1:14" x14ac:dyDescent="0.25">
      <c r="A22" s="18"/>
      <c r="B22" s="51">
        <v>16</v>
      </c>
      <c r="C22" s="20" t="s">
        <v>259</v>
      </c>
      <c r="D22" s="21">
        <v>2.5478889999999996</v>
      </c>
      <c r="E22" s="22">
        <v>3.0877620000000001</v>
      </c>
      <c r="F22" s="22">
        <f t="shared" si="0"/>
        <v>3.0875586426851385</v>
      </c>
      <c r="G22" s="22">
        <v>1.4412458045480889</v>
      </c>
      <c r="H22" s="22">
        <v>1.6463128381370495</v>
      </c>
      <c r="I22" s="23">
        <f t="shared" si="1"/>
        <v>0.46676065206712464</v>
      </c>
      <c r="J22" s="24">
        <f t="shared" si="2"/>
        <v>0.99993414087132959</v>
      </c>
      <c r="K22" s="5"/>
      <c r="L22" t="s">
        <v>262</v>
      </c>
      <c r="M22" s="6">
        <v>39.259030810997501</v>
      </c>
      <c r="N22" s="72">
        <v>0.99128435549782645</v>
      </c>
    </row>
    <row r="23" spans="1:14" x14ac:dyDescent="0.25">
      <c r="A23" s="18"/>
      <c r="B23" s="51">
        <v>17</v>
      </c>
      <c r="C23" s="20" t="s">
        <v>260</v>
      </c>
      <c r="D23" s="21">
        <v>1.5514830000000002</v>
      </c>
      <c r="E23" s="22">
        <v>2.3737079999999997</v>
      </c>
      <c r="F23" s="22">
        <f t="shared" si="0"/>
        <v>2.3271310247764632</v>
      </c>
      <c r="G23" s="22">
        <v>1.1265285475492419</v>
      </c>
      <c r="H23" s="22">
        <v>1.2006024772272212</v>
      </c>
      <c r="I23" s="23">
        <f t="shared" si="1"/>
        <v>0.47458598426986054</v>
      </c>
      <c r="J23" s="24">
        <f t="shared" si="2"/>
        <v>0.98037796762553076</v>
      </c>
      <c r="K23" s="5"/>
      <c r="L23" t="s">
        <v>253</v>
      </c>
      <c r="M23" s="6">
        <v>9.0686515839552158</v>
      </c>
      <c r="N23" s="72">
        <v>0.98829223579987424</v>
      </c>
    </row>
    <row r="24" spans="1:14" x14ac:dyDescent="0.25">
      <c r="A24" s="18"/>
      <c r="B24" s="51">
        <v>18</v>
      </c>
      <c r="C24" s="20" t="s">
        <v>261</v>
      </c>
      <c r="D24" s="21">
        <v>8.192615</v>
      </c>
      <c r="E24" s="22">
        <v>9.9761380000000006</v>
      </c>
      <c r="F24" s="22">
        <f t="shared" si="0"/>
        <v>9.9756105776432378</v>
      </c>
      <c r="G24" s="22">
        <v>0.35145430823467905</v>
      </c>
      <c r="H24" s="22">
        <v>9.6241562694085587</v>
      </c>
      <c r="I24" s="23">
        <f t="shared" si="1"/>
        <v>3.5229495445499956E-2</v>
      </c>
      <c r="J24" s="24">
        <f t="shared" si="2"/>
        <v>0.999947131609771</v>
      </c>
      <c r="K24" s="5"/>
      <c r="L24" t="s">
        <v>258</v>
      </c>
      <c r="M24" s="6">
        <v>386.31248051335297</v>
      </c>
      <c r="N24" s="72">
        <v>0.98283829602643191</v>
      </c>
    </row>
    <row r="25" spans="1:14" x14ac:dyDescent="0.25">
      <c r="A25" s="18"/>
      <c r="B25" s="51">
        <v>19</v>
      </c>
      <c r="C25" s="20" t="s">
        <v>262</v>
      </c>
      <c r="D25" s="21">
        <v>4.7991000000000001</v>
      </c>
      <c r="E25" s="22">
        <v>39.604206999999995</v>
      </c>
      <c r="F25" s="22">
        <f t="shared" si="0"/>
        <v>39.259030810997501</v>
      </c>
      <c r="G25" s="22">
        <v>20.030019776433619</v>
      </c>
      <c r="H25" s="22">
        <v>19.229011034563882</v>
      </c>
      <c r="I25" s="23">
        <f t="shared" si="1"/>
        <v>0.5057548501459358</v>
      </c>
      <c r="J25" s="24">
        <f t="shared" si="2"/>
        <v>0.99128435549782645</v>
      </c>
      <c r="K25" s="5"/>
      <c r="L25" t="s">
        <v>266</v>
      </c>
      <c r="M25" s="6">
        <v>2.8477586321438997</v>
      </c>
      <c r="N25" s="72">
        <v>0.98099898555277321</v>
      </c>
    </row>
    <row r="26" spans="1:14" x14ac:dyDescent="0.25">
      <c r="A26" s="18"/>
      <c r="B26" s="51">
        <v>20</v>
      </c>
      <c r="C26" s="20" t="s">
        <v>263</v>
      </c>
      <c r="D26" s="21">
        <v>11.953325999999999</v>
      </c>
      <c r="E26" s="22">
        <v>6.7648470000000014</v>
      </c>
      <c r="F26" s="22">
        <f t="shared" si="0"/>
        <v>6.7589906853000912</v>
      </c>
      <c r="G26" s="22">
        <v>2.4834966828748293</v>
      </c>
      <c r="H26" s="22">
        <v>4.2754940024252619</v>
      </c>
      <c r="I26" s="23">
        <f t="shared" si="1"/>
        <v>0.36711793819946392</v>
      </c>
      <c r="J26" s="24">
        <f t="shared" si="2"/>
        <v>0.9991343019731399</v>
      </c>
      <c r="K26" s="5"/>
      <c r="L26" t="s">
        <v>260</v>
      </c>
      <c r="M26" s="6">
        <v>2.3271310247764632</v>
      </c>
      <c r="N26" s="72">
        <v>0.98037796762553076</v>
      </c>
    </row>
    <row r="27" spans="1:14" x14ac:dyDescent="0.25">
      <c r="A27" s="18"/>
      <c r="B27" s="51">
        <v>21</v>
      </c>
      <c r="C27" s="20" t="s">
        <v>264</v>
      </c>
      <c r="D27" s="21">
        <v>19.209253</v>
      </c>
      <c r="E27" s="22">
        <v>31.133497999999999</v>
      </c>
      <c r="F27" s="22">
        <f t="shared" si="0"/>
        <v>30.987856149691652</v>
      </c>
      <c r="G27" s="22">
        <v>9.2517891642019094</v>
      </c>
      <c r="H27" s="22">
        <v>21.736066985489742</v>
      </c>
      <c r="I27" s="23">
        <f t="shared" si="1"/>
        <v>0.29716510377991928</v>
      </c>
      <c r="J27" s="24">
        <f t="shared" si="2"/>
        <v>0.99532202098497424</v>
      </c>
      <c r="K27" s="5"/>
      <c r="L27" t="s">
        <v>254</v>
      </c>
      <c r="M27" s="6">
        <v>15.536742292199051</v>
      </c>
      <c r="N27" s="72">
        <v>0.9775142384101615</v>
      </c>
    </row>
    <row r="28" spans="1:14" x14ac:dyDescent="0.25">
      <c r="A28" s="18"/>
      <c r="B28" s="51">
        <v>22</v>
      </c>
      <c r="C28" s="20" t="s">
        <v>265</v>
      </c>
      <c r="D28" s="21">
        <v>6.5587290000000014</v>
      </c>
      <c r="E28" s="22">
        <v>9.6159630000000007</v>
      </c>
      <c r="F28" s="22">
        <f t="shared" si="0"/>
        <v>9.6152920416971028</v>
      </c>
      <c r="G28" s="22">
        <v>3.3884837799905654</v>
      </c>
      <c r="H28" s="22">
        <v>6.2268082617065375</v>
      </c>
      <c r="I28" s="23">
        <f t="shared" si="1"/>
        <v>0.35238111669008765</v>
      </c>
      <c r="J28" s="24">
        <f t="shared" si="2"/>
        <v>0.99993022453363245</v>
      </c>
      <c r="K28" s="5"/>
      <c r="L28" t="s">
        <v>251</v>
      </c>
      <c r="M28" s="6">
        <v>9.359112815143817</v>
      </c>
      <c r="N28" s="72">
        <v>0.96558376724004491</v>
      </c>
    </row>
    <row r="29" spans="1:14" x14ac:dyDescent="0.25">
      <c r="A29" s="18"/>
      <c r="B29" s="51">
        <v>23</v>
      </c>
      <c r="C29" s="20" t="s">
        <v>266</v>
      </c>
      <c r="D29" s="21">
        <v>2.1678809999999999</v>
      </c>
      <c r="E29" s="22">
        <v>2.902917</v>
      </c>
      <c r="F29" s="22">
        <f t="shared" si="0"/>
        <v>2.8477586321438997</v>
      </c>
      <c r="G29" s="22">
        <v>1.2603977474207113</v>
      </c>
      <c r="H29" s="22">
        <v>1.5873608847231884</v>
      </c>
      <c r="I29" s="23">
        <f t="shared" si="1"/>
        <v>0.43418318450741489</v>
      </c>
      <c r="J29" s="24">
        <f t="shared" si="2"/>
        <v>0.98099898555277321</v>
      </c>
      <c r="K29" s="5"/>
      <c r="L29" t="s">
        <v>246</v>
      </c>
      <c r="M29" s="6">
        <v>1.2947855891979998</v>
      </c>
      <c r="N29" s="72">
        <v>0.96110523076135079</v>
      </c>
    </row>
    <row r="30" spans="1:14" x14ac:dyDescent="0.25">
      <c r="A30" s="18"/>
      <c r="B30" s="51">
        <v>24</v>
      </c>
      <c r="C30" s="20" t="s">
        <v>267</v>
      </c>
      <c r="D30" s="21">
        <v>19.529007</v>
      </c>
      <c r="E30" s="22">
        <v>1.7732129999999999</v>
      </c>
      <c r="F30" s="22">
        <f t="shared" si="0"/>
        <v>1.7650079539475882</v>
      </c>
      <c r="G30" s="22">
        <v>0.7545546042456408</v>
      </c>
      <c r="H30" s="22">
        <v>1.0104533497019474</v>
      </c>
      <c r="I30" s="23">
        <f t="shared" si="1"/>
        <v>0.42552959190218032</v>
      </c>
      <c r="J30" s="24">
        <f t="shared" si="2"/>
        <v>0.99537278034144139</v>
      </c>
      <c r="K30" s="5"/>
      <c r="L30" t="s">
        <v>250</v>
      </c>
      <c r="M30" s="6">
        <v>8.1851839685878076</v>
      </c>
      <c r="N30" s="72">
        <v>0.95914407234019661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3.4113759999999997</v>
      </c>
      <c r="E31" s="29">
        <v>24.025072000000002</v>
      </c>
      <c r="F31" s="29">
        <f t="shared" si="0"/>
        <v>23.987750793672603</v>
      </c>
      <c r="G31" s="29">
        <v>11.710621547477785</v>
      </c>
      <c r="H31" s="29">
        <v>12.277129246194818</v>
      </c>
      <c r="I31" s="30">
        <f t="shared" si="1"/>
        <v>0.48743335909577229</v>
      </c>
      <c r="J31" s="31">
        <f t="shared" si="2"/>
        <v>0.99844657255023428</v>
      </c>
      <c r="K31" s="5"/>
      <c r="L31" t="s">
        <v>247</v>
      </c>
      <c r="M31" s="6">
        <v>9.9249607331380503</v>
      </c>
      <c r="N31" s="72">
        <v>0.94987335607979262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18</v>
      </c>
      <c r="B1" s="48" t="s">
        <v>232</v>
      </c>
      <c r="C1" s="47" t="s">
        <v>15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522</v>
      </c>
      <c r="L2" s="1" t="s">
        <v>559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341.32211699999988</v>
      </c>
      <c r="E6" s="15">
        <f ca="1">SUM(E7:OFFSET(E7,50,0))</f>
        <v>366.66732699999989</v>
      </c>
      <c r="F6" s="15">
        <f ca="1">SUM(F7:OFFSET(F7,50,0))</f>
        <v>358.06693808527268</v>
      </c>
      <c r="G6" s="15">
        <f ca="1">SUM(G7:OFFSET(G7,50,0))</f>
        <v>160.37864883415307</v>
      </c>
      <c r="H6" s="15">
        <f ca="1">SUM(H7:OFFSET(H7,50,0))</f>
        <v>197.68828925111961</v>
      </c>
      <c r="I6" s="16">
        <f ca="1">IFERROR(G6/E6,0)</f>
        <v>0.43739552729265435</v>
      </c>
      <c r="J6" s="17">
        <f ca="1">IFERROR(SUM(G6,H6)/E6,0)</f>
        <v>0.97654443611026409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3.3151259999999998</v>
      </c>
      <c r="E7" s="22">
        <v>3.8909879999999997</v>
      </c>
      <c r="F7" s="22">
        <f t="shared" ref="F7:F31" si="0">SUM(G7,H7)</f>
        <v>3.8754202805730529</v>
      </c>
      <c r="G7" s="22">
        <v>1.7529630777571583</v>
      </c>
      <c r="H7" s="22">
        <v>2.1224572028158946</v>
      </c>
      <c r="I7" s="23">
        <f t="shared" ref="I7:I31" si="1">IFERROR(G7/E7,0)</f>
        <v>0.45051875712727935</v>
      </c>
      <c r="J7" s="24">
        <f t="shared" ref="J7:J31" si="2">IFERROR(SUM(G7,H7)/E7,0)</f>
        <v>0.99599903175570148</v>
      </c>
      <c r="K7" s="5"/>
      <c r="L7" t="s">
        <v>259</v>
      </c>
      <c r="M7" s="6">
        <v>11.945963713235869</v>
      </c>
      <c r="N7" s="72">
        <v>0.99955374828655597</v>
      </c>
    </row>
    <row r="8" spans="1:14" x14ac:dyDescent="0.25">
      <c r="A8" s="18"/>
      <c r="B8" s="51">
        <v>2</v>
      </c>
      <c r="C8" s="20" t="s">
        <v>245</v>
      </c>
      <c r="D8" s="21">
        <v>5.1454269999999989</v>
      </c>
      <c r="E8" s="22">
        <v>6.3238759999999985</v>
      </c>
      <c r="F8" s="22">
        <f t="shared" si="0"/>
        <v>5.9661880590316514</v>
      </c>
      <c r="G8" s="22">
        <v>2.2978057441138162</v>
      </c>
      <c r="H8" s="22">
        <v>3.6683823149178352</v>
      </c>
      <c r="I8" s="23">
        <f t="shared" si="1"/>
        <v>0.36335401644716259</v>
      </c>
      <c r="J8" s="24">
        <f t="shared" si="2"/>
        <v>0.94343849547835101</v>
      </c>
      <c r="K8" s="5"/>
      <c r="L8" t="s">
        <v>266</v>
      </c>
      <c r="M8" s="6">
        <v>5.1512351085939372</v>
      </c>
      <c r="N8" s="72">
        <v>0.99949689989536672</v>
      </c>
    </row>
    <row r="9" spans="1:14" x14ac:dyDescent="0.25">
      <c r="A9" s="18"/>
      <c r="B9" s="51">
        <v>3</v>
      </c>
      <c r="C9" s="20" t="s">
        <v>246</v>
      </c>
      <c r="D9" s="21">
        <v>5.0282009999999984</v>
      </c>
      <c r="E9" s="22">
        <v>6.5716159999999988</v>
      </c>
      <c r="F9" s="22">
        <f t="shared" si="0"/>
        <v>6.5145119395832989</v>
      </c>
      <c r="G9" s="22">
        <v>3.3116396211159298</v>
      </c>
      <c r="H9" s="22">
        <v>3.2028723184673691</v>
      </c>
      <c r="I9" s="23">
        <f t="shared" si="1"/>
        <v>0.50393078675259328</v>
      </c>
      <c r="J9" s="24">
        <f t="shared" si="2"/>
        <v>0.99131049951538552</v>
      </c>
      <c r="K9" s="5"/>
      <c r="L9" t="s">
        <v>268</v>
      </c>
      <c r="M9" s="6">
        <v>1.8058958958483786</v>
      </c>
      <c r="N9" s="72">
        <v>0.99812793015154588</v>
      </c>
    </row>
    <row r="10" spans="1:14" x14ac:dyDescent="0.25">
      <c r="A10" s="18"/>
      <c r="B10" s="51">
        <v>4</v>
      </c>
      <c r="C10" s="20" t="s">
        <v>247</v>
      </c>
      <c r="D10" s="21">
        <v>15.297535999999996</v>
      </c>
      <c r="E10" s="22">
        <v>17.105896999999995</v>
      </c>
      <c r="F10" s="22">
        <f t="shared" si="0"/>
        <v>16.698415877787511</v>
      </c>
      <c r="G10" s="22">
        <v>7.8507762169683701</v>
      </c>
      <c r="H10" s="22">
        <v>8.8476396608191408</v>
      </c>
      <c r="I10" s="23">
        <f t="shared" si="1"/>
        <v>0.45895144913876029</v>
      </c>
      <c r="J10" s="24">
        <f t="shared" si="2"/>
        <v>0.97617890940109808</v>
      </c>
      <c r="K10" s="5"/>
      <c r="L10" t="s">
        <v>244</v>
      </c>
      <c r="M10" s="6">
        <v>3.8754202805730529</v>
      </c>
      <c r="N10" s="72">
        <v>0.99599903175570148</v>
      </c>
    </row>
    <row r="11" spans="1:14" x14ac:dyDescent="0.25">
      <c r="A11" s="18"/>
      <c r="B11" s="51">
        <v>5</v>
      </c>
      <c r="C11" s="20" t="s">
        <v>248</v>
      </c>
      <c r="D11" s="21">
        <v>6.3318239999999992</v>
      </c>
      <c r="E11" s="22">
        <v>6.9466280000000014</v>
      </c>
      <c r="F11" s="22">
        <f t="shared" si="0"/>
        <v>6.8526693502502951</v>
      </c>
      <c r="G11" s="22">
        <v>2.849398367376125</v>
      </c>
      <c r="H11" s="22">
        <v>4.0032709828741702</v>
      </c>
      <c r="I11" s="23">
        <f t="shared" si="1"/>
        <v>0.41018438980410704</v>
      </c>
      <c r="J11" s="24">
        <f t="shared" si="2"/>
        <v>0.98647420737806801</v>
      </c>
      <c r="K11" s="5"/>
      <c r="L11" t="s">
        <v>263</v>
      </c>
      <c r="M11" s="6">
        <v>31.739014394937509</v>
      </c>
      <c r="N11" s="72">
        <v>0.99538172427852489</v>
      </c>
    </row>
    <row r="12" spans="1:14" x14ac:dyDescent="0.25">
      <c r="A12" s="18"/>
      <c r="B12" s="51">
        <v>6</v>
      </c>
      <c r="C12" s="20" t="s">
        <v>249</v>
      </c>
      <c r="D12" s="21">
        <v>13.276630000000001</v>
      </c>
      <c r="E12" s="22">
        <v>18.004364000000002</v>
      </c>
      <c r="F12" s="22">
        <f t="shared" si="0"/>
        <v>17.667986688022097</v>
      </c>
      <c r="G12" s="22">
        <v>8.4033802304256824</v>
      </c>
      <c r="H12" s="22">
        <v>9.2646064575964147</v>
      </c>
      <c r="I12" s="23">
        <f t="shared" si="1"/>
        <v>0.46674129841107864</v>
      </c>
      <c r="J12" s="24">
        <f t="shared" si="2"/>
        <v>0.98131690117029935</v>
      </c>
      <c r="K12" s="5"/>
      <c r="L12" t="s">
        <v>250</v>
      </c>
      <c r="M12" s="6">
        <v>20.371752657018387</v>
      </c>
      <c r="N12" s="72">
        <v>0.9913987212017068</v>
      </c>
    </row>
    <row r="13" spans="1:14" x14ac:dyDescent="0.25">
      <c r="A13" s="18"/>
      <c r="B13" s="51">
        <v>7</v>
      </c>
      <c r="C13" s="20" t="s">
        <v>250</v>
      </c>
      <c r="D13" s="21">
        <v>18.225139000000002</v>
      </c>
      <c r="E13" s="22">
        <v>20.548496</v>
      </c>
      <c r="F13" s="22">
        <f t="shared" si="0"/>
        <v>20.371752657018387</v>
      </c>
      <c r="G13" s="22">
        <v>10.327289718306329</v>
      </c>
      <c r="H13" s="22">
        <v>10.044462938712059</v>
      </c>
      <c r="I13" s="23">
        <f t="shared" si="1"/>
        <v>0.50258129443178368</v>
      </c>
      <c r="J13" s="24">
        <f t="shared" si="2"/>
        <v>0.9913987212017068</v>
      </c>
      <c r="K13" s="5"/>
      <c r="L13" t="s">
        <v>246</v>
      </c>
      <c r="M13" s="6">
        <v>6.5145119395832989</v>
      </c>
      <c r="N13" s="72">
        <v>0.99131049951538552</v>
      </c>
    </row>
    <row r="14" spans="1:14" x14ac:dyDescent="0.25">
      <c r="A14" s="18"/>
      <c r="B14" s="51">
        <v>8</v>
      </c>
      <c r="C14" s="20" t="s">
        <v>251</v>
      </c>
      <c r="D14" s="21">
        <v>7.7528900000000025</v>
      </c>
      <c r="E14" s="22">
        <v>9.7875320000000023</v>
      </c>
      <c r="F14" s="22">
        <f t="shared" si="0"/>
        <v>9.213662423521555</v>
      </c>
      <c r="G14" s="22">
        <v>3.4898983848747775</v>
      </c>
      <c r="H14" s="22">
        <v>5.7237640386467774</v>
      </c>
      <c r="I14" s="23">
        <f t="shared" si="1"/>
        <v>0.35656571900605555</v>
      </c>
      <c r="J14" s="24">
        <f t="shared" si="2"/>
        <v>0.94136728477838461</v>
      </c>
      <c r="K14" s="5"/>
      <c r="L14" t="s">
        <v>264</v>
      </c>
      <c r="M14" s="6">
        <v>12.909420686391684</v>
      </c>
      <c r="N14" s="72">
        <v>0.98856579211233708</v>
      </c>
    </row>
    <row r="15" spans="1:14" x14ac:dyDescent="0.25">
      <c r="A15" s="18"/>
      <c r="B15" s="51">
        <v>9</v>
      </c>
      <c r="C15" s="20" t="s">
        <v>252</v>
      </c>
      <c r="D15" s="21">
        <v>3.6163070000000013</v>
      </c>
      <c r="E15" s="22">
        <v>5.4220239999999986</v>
      </c>
      <c r="F15" s="22">
        <f t="shared" si="0"/>
        <v>5.3354020069876578</v>
      </c>
      <c r="G15" s="22">
        <v>2.4899283451586598</v>
      </c>
      <c r="H15" s="22">
        <v>2.845473661828998</v>
      </c>
      <c r="I15" s="23">
        <f t="shared" si="1"/>
        <v>0.45922488450044863</v>
      </c>
      <c r="J15" s="24">
        <f t="shared" si="2"/>
        <v>0.98402404839736213</v>
      </c>
      <c r="K15" s="5"/>
      <c r="L15" t="s">
        <v>248</v>
      </c>
      <c r="M15" s="6">
        <v>6.8526693502502951</v>
      </c>
      <c r="N15" s="72">
        <v>0.98647420737806801</v>
      </c>
    </row>
    <row r="16" spans="1:14" x14ac:dyDescent="0.25">
      <c r="A16" s="18"/>
      <c r="B16" s="51">
        <v>10</v>
      </c>
      <c r="C16" s="20" t="s">
        <v>253</v>
      </c>
      <c r="D16" s="21">
        <v>7.265706999999999</v>
      </c>
      <c r="E16" s="22">
        <v>9.9196369999999963</v>
      </c>
      <c r="F16" s="22">
        <f t="shared" si="0"/>
        <v>9.6819708619825633</v>
      </c>
      <c r="G16" s="22">
        <v>4.4226360430984641</v>
      </c>
      <c r="H16" s="22">
        <v>5.2593348188840991</v>
      </c>
      <c r="I16" s="23">
        <f t="shared" si="1"/>
        <v>0.44584656102823783</v>
      </c>
      <c r="J16" s="24">
        <f t="shared" si="2"/>
        <v>0.97604084322667928</v>
      </c>
      <c r="K16" s="5"/>
      <c r="L16" t="s">
        <v>257</v>
      </c>
      <c r="M16" s="6">
        <v>13.337200114682844</v>
      </c>
      <c r="N16" s="72">
        <v>0.98559940309818417</v>
      </c>
    </row>
    <row r="17" spans="1:14" x14ac:dyDescent="0.25">
      <c r="A17" s="18"/>
      <c r="B17" s="51">
        <v>11</v>
      </c>
      <c r="C17" s="20" t="s">
        <v>254</v>
      </c>
      <c r="D17" s="21">
        <v>11.040195000000002</v>
      </c>
      <c r="E17" s="22">
        <v>12.653873000000003</v>
      </c>
      <c r="F17" s="22">
        <f t="shared" si="0"/>
        <v>12.160396334856049</v>
      </c>
      <c r="G17" s="22">
        <v>5.325969576724674</v>
      </c>
      <c r="H17" s="22">
        <v>6.8344267581313742</v>
      </c>
      <c r="I17" s="23">
        <f t="shared" si="1"/>
        <v>0.42089639881202168</v>
      </c>
      <c r="J17" s="24">
        <f t="shared" si="2"/>
        <v>0.96100192682952057</v>
      </c>
      <c r="K17" s="5"/>
      <c r="L17" t="s">
        <v>261</v>
      </c>
      <c r="M17" s="6">
        <v>2.2181011198854321</v>
      </c>
      <c r="N17" s="72">
        <v>0.98426146254471569</v>
      </c>
    </row>
    <row r="18" spans="1:14" x14ac:dyDescent="0.25">
      <c r="A18" s="18"/>
      <c r="B18" s="51">
        <v>12</v>
      </c>
      <c r="C18" s="20" t="s">
        <v>255</v>
      </c>
      <c r="D18" s="21">
        <v>4.9324310000000002</v>
      </c>
      <c r="E18" s="22">
        <v>7.1805810000000028</v>
      </c>
      <c r="F18" s="22">
        <f t="shared" si="0"/>
        <v>7.0426547524007717</v>
      </c>
      <c r="G18" s="22">
        <v>2.1117898455786417</v>
      </c>
      <c r="H18" s="22">
        <v>4.93086490682213</v>
      </c>
      <c r="I18" s="23">
        <f t="shared" si="1"/>
        <v>0.29409735028107625</v>
      </c>
      <c r="J18" s="24">
        <f t="shared" si="2"/>
        <v>0.98079177052675393</v>
      </c>
      <c r="K18" s="5"/>
      <c r="L18" t="s">
        <v>252</v>
      </c>
      <c r="M18" s="6">
        <v>5.3354020069876578</v>
      </c>
      <c r="N18" s="72">
        <v>0.98402404839736213</v>
      </c>
    </row>
    <row r="19" spans="1:14" x14ac:dyDescent="0.25">
      <c r="A19" s="18"/>
      <c r="B19" s="51">
        <v>13</v>
      </c>
      <c r="C19" s="20" t="s">
        <v>256</v>
      </c>
      <c r="D19" s="21">
        <v>15.316520000000002</v>
      </c>
      <c r="E19" s="22">
        <v>16.012955999999999</v>
      </c>
      <c r="F19" s="22">
        <f t="shared" si="0"/>
        <v>15.650274488891476</v>
      </c>
      <c r="G19" s="22">
        <v>6.8909810076629583</v>
      </c>
      <c r="H19" s="22">
        <v>8.7592934812285179</v>
      </c>
      <c r="I19" s="23">
        <f t="shared" si="1"/>
        <v>0.43033784690740162</v>
      </c>
      <c r="J19" s="24">
        <f t="shared" si="2"/>
        <v>0.97735074578931447</v>
      </c>
      <c r="K19" s="5"/>
      <c r="L19" t="s">
        <v>260</v>
      </c>
      <c r="M19" s="6">
        <v>2.5974097194903152</v>
      </c>
      <c r="N19" s="72">
        <v>0.98317276601579384</v>
      </c>
    </row>
    <row r="20" spans="1:14" x14ac:dyDescent="0.25">
      <c r="A20" s="18"/>
      <c r="B20" s="51">
        <v>14</v>
      </c>
      <c r="C20" s="20" t="s">
        <v>257</v>
      </c>
      <c r="D20" s="21">
        <v>13.286060999999997</v>
      </c>
      <c r="E20" s="22">
        <v>13.532069999999999</v>
      </c>
      <c r="F20" s="22">
        <f t="shared" si="0"/>
        <v>13.337200114682844</v>
      </c>
      <c r="G20" s="22">
        <v>6.0172930678654666</v>
      </c>
      <c r="H20" s="22">
        <v>7.3199070468173772</v>
      </c>
      <c r="I20" s="23">
        <f t="shared" si="1"/>
        <v>0.4446690763397963</v>
      </c>
      <c r="J20" s="24">
        <f t="shared" si="2"/>
        <v>0.98559940309818417</v>
      </c>
      <c r="K20" s="5"/>
      <c r="L20" t="s">
        <v>249</v>
      </c>
      <c r="M20" s="6">
        <v>17.667986688022097</v>
      </c>
      <c r="N20" s="72">
        <v>0.98131690117029935</v>
      </c>
    </row>
    <row r="21" spans="1:14" x14ac:dyDescent="0.25">
      <c r="A21" s="18"/>
      <c r="B21" s="51">
        <v>15</v>
      </c>
      <c r="C21" s="20" t="s">
        <v>258</v>
      </c>
      <c r="D21" s="21">
        <v>136.10686399999997</v>
      </c>
      <c r="E21" s="22">
        <v>127.24434699999998</v>
      </c>
      <c r="F21" s="22">
        <f t="shared" si="0"/>
        <v>123.05718102411656</v>
      </c>
      <c r="G21" s="22">
        <v>54.03316242332663</v>
      </c>
      <c r="H21" s="22">
        <v>69.02401860078993</v>
      </c>
      <c r="I21" s="23">
        <f t="shared" si="1"/>
        <v>0.42464096596233575</v>
      </c>
      <c r="J21" s="24">
        <f t="shared" si="2"/>
        <v>0.96709350101122038</v>
      </c>
      <c r="K21" s="5"/>
      <c r="L21" t="s">
        <v>265</v>
      </c>
      <c r="M21" s="6">
        <v>8.8581053942579047</v>
      </c>
      <c r="N21" s="72">
        <v>0.98098664889046139</v>
      </c>
    </row>
    <row r="22" spans="1:14" x14ac:dyDescent="0.25">
      <c r="A22" s="18"/>
      <c r="B22" s="51">
        <v>16</v>
      </c>
      <c r="C22" s="20" t="s">
        <v>259</v>
      </c>
      <c r="D22" s="21">
        <v>13.845922000000002</v>
      </c>
      <c r="E22" s="22">
        <v>11.951296999999999</v>
      </c>
      <c r="F22" s="22">
        <f t="shared" si="0"/>
        <v>11.945963713235869</v>
      </c>
      <c r="G22" s="22">
        <v>5.4611797615525575</v>
      </c>
      <c r="H22" s="22">
        <v>6.4847839516833119</v>
      </c>
      <c r="I22" s="23">
        <f t="shared" si="1"/>
        <v>0.45695289486593449</v>
      </c>
      <c r="J22" s="24">
        <f t="shared" si="2"/>
        <v>0.99955374828655597</v>
      </c>
      <c r="K22" s="5"/>
      <c r="L22" t="s">
        <v>255</v>
      </c>
      <c r="M22" s="6">
        <v>7.0426547524007717</v>
      </c>
      <c r="N22" s="72">
        <v>0.98079177052675393</v>
      </c>
    </row>
    <row r="23" spans="1:14" x14ac:dyDescent="0.25">
      <c r="A23" s="18"/>
      <c r="B23" s="51">
        <v>17</v>
      </c>
      <c r="C23" s="20" t="s">
        <v>260</v>
      </c>
      <c r="D23" s="21">
        <v>2.1920199999999999</v>
      </c>
      <c r="E23" s="22">
        <v>2.6418650000000001</v>
      </c>
      <c r="F23" s="22">
        <f t="shared" si="0"/>
        <v>2.5974097194903152</v>
      </c>
      <c r="G23" s="22">
        <v>1.0275715403549839</v>
      </c>
      <c r="H23" s="22">
        <v>1.5698381791353313</v>
      </c>
      <c r="I23" s="23">
        <f t="shared" si="1"/>
        <v>0.38895686961861559</v>
      </c>
      <c r="J23" s="24">
        <f t="shared" si="2"/>
        <v>0.98317276601579384</v>
      </c>
      <c r="K23" s="5"/>
      <c r="L23" t="s">
        <v>256</v>
      </c>
      <c r="M23" s="6">
        <v>15.650274488891476</v>
      </c>
      <c r="N23" s="72">
        <v>0.97735074578931447</v>
      </c>
    </row>
    <row r="24" spans="1:14" x14ac:dyDescent="0.25">
      <c r="A24" s="18"/>
      <c r="B24" s="51">
        <v>18</v>
      </c>
      <c r="C24" s="20" t="s">
        <v>261</v>
      </c>
      <c r="D24" s="21">
        <v>2.0788220000000002</v>
      </c>
      <c r="E24" s="22">
        <v>2.2535689999999997</v>
      </c>
      <c r="F24" s="22">
        <f t="shared" si="0"/>
        <v>2.2181011198854321</v>
      </c>
      <c r="G24" s="22">
        <v>0.91251612149608263</v>
      </c>
      <c r="H24" s="22">
        <v>1.3055849983893495</v>
      </c>
      <c r="I24" s="23">
        <f t="shared" si="1"/>
        <v>0.40492042688556806</v>
      </c>
      <c r="J24" s="24">
        <f t="shared" si="2"/>
        <v>0.98426146254471569</v>
      </c>
      <c r="K24" s="5"/>
      <c r="L24" t="s">
        <v>247</v>
      </c>
      <c r="M24" s="6">
        <v>16.698415877787511</v>
      </c>
      <c r="N24" s="72">
        <v>0.97617890940109808</v>
      </c>
    </row>
    <row r="25" spans="1:14" x14ac:dyDescent="0.25">
      <c r="A25" s="18"/>
      <c r="B25" s="51">
        <v>19</v>
      </c>
      <c r="C25" s="20" t="s">
        <v>262</v>
      </c>
      <c r="D25" s="21">
        <v>1.2833289999999999</v>
      </c>
      <c r="E25" s="22">
        <v>2.0722149999999999</v>
      </c>
      <c r="F25" s="22">
        <f t="shared" si="0"/>
        <v>1.9163164595265698</v>
      </c>
      <c r="G25" s="22">
        <v>0.85140070780289534</v>
      </c>
      <c r="H25" s="22">
        <v>1.0649157517236745</v>
      </c>
      <c r="I25" s="23">
        <f t="shared" si="1"/>
        <v>0.4108650443138841</v>
      </c>
      <c r="J25" s="24">
        <f t="shared" si="2"/>
        <v>0.92476719815587183</v>
      </c>
      <c r="K25" s="5"/>
      <c r="L25" t="s">
        <v>253</v>
      </c>
      <c r="M25" s="6">
        <v>9.6819708619825633</v>
      </c>
      <c r="N25" s="72">
        <v>0.97604084322667928</v>
      </c>
    </row>
    <row r="26" spans="1:14" x14ac:dyDescent="0.25">
      <c r="A26" s="18"/>
      <c r="B26" s="51">
        <v>20</v>
      </c>
      <c r="C26" s="20" t="s">
        <v>263</v>
      </c>
      <c r="D26" s="21">
        <v>25.290016000000012</v>
      </c>
      <c r="E26" s="22">
        <v>31.886274000000011</v>
      </c>
      <c r="F26" s="22">
        <f t="shared" si="0"/>
        <v>31.739014394937509</v>
      </c>
      <c r="G26" s="22">
        <v>14.967511828119314</v>
      </c>
      <c r="H26" s="22">
        <v>16.771502566818196</v>
      </c>
      <c r="I26" s="23">
        <f t="shared" si="1"/>
        <v>0.46940297345871485</v>
      </c>
      <c r="J26" s="24">
        <f t="shared" si="2"/>
        <v>0.99538172427852489</v>
      </c>
      <c r="K26" s="5"/>
      <c r="L26" t="s">
        <v>267</v>
      </c>
      <c r="M26" s="6">
        <v>5.4997887333993276</v>
      </c>
      <c r="N26" s="72">
        <v>0.97073676338976789</v>
      </c>
    </row>
    <row r="27" spans="1:14" x14ac:dyDescent="0.25">
      <c r="A27" s="18"/>
      <c r="B27" s="51">
        <v>21</v>
      </c>
      <c r="C27" s="20" t="s">
        <v>264</v>
      </c>
      <c r="D27" s="21">
        <v>11.367071999999999</v>
      </c>
      <c r="E27" s="22">
        <v>13.058736999999999</v>
      </c>
      <c r="F27" s="22">
        <f t="shared" si="0"/>
        <v>12.909420686391684</v>
      </c>
      <c r="G27" s="22">
        <v>5.4003005548720466</v>
      </c>
      <c r="H27" s="22">
        <v>7.5091201315196372</v>
      </c>
      <c r="I27" s="23">
        <f t="shared" si="1"/>
        <v>0.41353926914004374</v>
      </c>
      <c r="J27" s="24">
        <f t="shared" si="2"/>
        <v>0.98856579211233708</v>
      </c>
      <c r="K27" s="5"/>
      <c r="L27" t="s">
        <v>258</v>
      </c>
      <c r="M27" s="6">
        <v>123.05718102411656</v>
      </c>
      <c r="N27" s="72">
        <v>0.96709350101122038</v>
      </c>
    </row>
    <row r="28" spans="1:14" x14ac:dyDescent="0.25">
      <c r="A28" s="18"/>
      <c r="B28" s="51">
        <v>22</v>
      </c>
      <c r="C28" s="20" t="s">
        <v>265</v>
      </c>
      <c r="D28" s="21">
        <v>8.911232</v>
      </c>
      <c r="E28" s="22">
        <v>9.0297920000000076</v>
      </c>
      <c r="F28" s="22">
        <f t="shared" si="0"/>
        <v>8.8581053942579047</v>
      </c>
      <c r="G28" s="22">
        <v>4.2635621134623989</v>
      </c>
      <c r="H28" s="22">
        <v>4.5945432807955058</v>
      </c>
      <c r="I28" s="23">
        <f t="shared" si="1"/>
        <v>0.47216614883957408</v>
      </c>
      <c r="J28" s="24">
        <f t="shared" si="2"/>
        <v>0.98098664889046139</v>
      </c>
      <c r="K28" s="5"/>
      <c r="L28" t="s">
        <v>254</v>
      </c>
      <c r="M28" s="6">
        <v>12.160396334856049</v>
      </c>
      <c r="N28" s="72">
        <v>0.96100192682952057</v>
      </c>
    </row>
    <row r="29" spans="1:14" x14ac:dyDescent="0.25">
      <c r="A29" s="18"/>
      <c r="B29" s="51">
        <v>23</v>
      </c>
      <c r="C29" s="20" t="s">
        <v>266</v>
      </c>
      <c r="D29" s="21">
        <v>4.9507240000000001</v>
      </c>
      <c r="E29" s="22">
        <v>5.153827999999999</v>
      </c>
      <c r="F29" s="22">
        <f t="shared" si="0"/>
        <v>5.1512351085939372</v>
      </c>
      <c r="G29" s="22">
        <v>2.3294402902747606</v>
      </c>
      <c r="H29" s="22">
        <v>2.8217948183191766</v>
      </c>
      <c r="I29" s="23">
        <f t="shared" si="1"/>
        <v>0.45198254390227244</v>
      </c>
      <c r="J29" s="24">
        <f t="shared" si="2"/>
        <v>0.99949689989536672</v>
      </c>
      <c r="K29" s="5"/>
      <c r="L29" t="s">
        <v>245</v>
      </c>
      <c r="M29" s="6">
        <v>5.9661880590316514</v>
      </c>
      <c r="N29" s="72">
        <v>0.94343849547835101</v>
      </c>
    </row>
    <row r="30" spans="1:14" x14ac:dyDescent="0.25">
      <c r="A30" s="18"/>
      <c r="B30" s="51">
        <v>24</v>
      </c>
      <c r="C30" s="20" t="s">
        <v>267</v>
      </c>
      <c r="D30" s="21">
        <v>3.7365650000000001</v>
      </c>
      <c r="E30" s="22">
        <v>5.6655819999999997</v>
      </c>
      <c r="F30" s="22">
        <f t="shared" si="0"/>
        <v>5.4997887333993276</v>
      </c>
      <c r="G30" s="22">
        <v>2.6969604558398714</v>
      </c>
      <c r="H30" s="22">
        <v>2.8028282775594562</v>
      </c>
      <c r="I30" s="23">
        <f t="shared" si="1"/>
        <v>0.47602531493496547</v>
      </c>
      <c r="J30" s="24">
        <f t="shared" si="2"/>
        <v>0.97073676338976789</v>
      </c>
      <c r="K30" s="5"/>
      <c r="L30" t="s">
        <v>251</v>
      </c>
      <c r="M30" s="6">
        <v>9.213662423521555</v>
      </c>
      <c r="N30" s="72">
        <v>0.94136728477838461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1.7295569999999993</v>
      </c>
      <c r="E31" s="29">
        <v>1.8092829999999993</v>
      </c>
      <c r="F31" s="29">
        <f t="shared" si="0"/>
        <v>1.8058958958483786</v>
      </c>
      <c r="G31" s="29">
        <v>0.8932937900244724</v>
      </c>
      <c r="H31" s="29">
        <v>0.91260210582390611</v>
      </c>
      <c r="I31" s="30">
        <f t="shared" si="1"/>
        <v>0.49372806245594125</v>
      </c>
      <c r="J31" s="31">
        <f t="shared" si="2"/>
        <v>0.99812793015154588</v>
      </c>
      <c r="K31" s="5"/>
      <c r="L31" t="s">
        <v>262</v>
      </c>
      <c r="M31" s="6">
        <v>1.9163164595265698</v>
      </c>
      <c r="N31" s="72">
        <v>0.92476719815587183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9" sqref="A9:J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123</v>
      </c>
      <c r="B1" s="53" t="s">
        <v>232</v>
      </c>
      <c r="C1" s="47" t="s">
        <v>81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2398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804.68668999999989</v>
      </c>
      <c r="E6" s="15">
        <v>632.92857600000013</v>
      </c>
      <c r="F6" s="15">
        <v>623.60235148958509</v>
      </c>
      <c r="G6" s="15">
        <v>251.91160626198214</v>
      </c>
      <c r="H6" s="15">
        <v>371.6907452276028</v>
      </c>
      <c r="I6" s="16">
        <v>0.39800953190329974</v>
      </c>
      <c r="J6" s="17">
        <v>0.98526496533091412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804.68669000000023</v>
      </c>
      <c r="E7" s="36">
        <f ca="1">SUM(E8:OFFSET(E6,MATCH("GOBIERNOS REGIONALES",$A$8:$A$50,0),0))</f>
        <v>632.92857599999991</v>
      </c>
      <c r="F7" s="36">
        <f ca="1">SUM(F8:OFFSET(F6,MATCH("GOBIERNOS REGIONALES",$A$8:$A$50,0),0))</f>
        <v>623.60235148958498</v>
      </c>
      <c r="G7" s="36">
        <f ca="1">SUM(G8:OFFSET(G6,MATCH("GOBIERNOS REGIONALES",$A$8:$A$50,0),0))</f>
        <v>251.91160626198214</v>
      </c>
      <c r="H7" s="36">
        <f ca="1">SUM(H8:OFFSET(H6,MATCH("GOBIERNOS REGIONALES",$A$8:$A$50,0),0))</f>
        <v>371.69074522760286</v>
      </c>
      <c r="I7" s="37">
        <f ca="1">IFERROR(G7/E7,0)</f>
        <v>0.39800953190329991</v>
      </c>
      <c r="J7" s="38">
        <f ca="1">IFERROR(SUM(G7,H7)/E7,0)</f>
        <v>0.98526496533091446</v>
      </c>
      <c r="K7" s="5"/>
    </row>
    <row r="8" spans="1:11" ht="25.5" x14ac:dyDescent="0.25">
      <c r="A8" s="18"/>
      <c r="B8" s="19">
        <v>6</v>
      </c>
      <c r="C8" s="20" t="s">
        <v>104</v>
      </c>
      <c r="D8" s="21">
        <v>218.27119999999999</v>
      </c>
      <c r="E8" s="22">
        <v>6.6204420000000006</v>
      </c>
      <c r="F8" s="22">
        <f t="shared" ref="F8:F11" si="0">SUM(G8,H8)</f>
        <v>5.9224351223092526</v>
      </c>
      <c r="G8" s="22">
        <v>0.27277358015999198</v>
      </c>
      <c r="H8" s="22">
        <v>5.6496615421492606</v>
      </c>
      <c r="I8" s="23">
        <f t="shared" ref="I8:I11" si="1">IFERROR(G8/E8,0)</f>
        <v>4.1201717371739222E-2</v>
      </c>
      <c r="J8" s="24">
        <f t="shared" ref="J8:J11" si="2">IFERROR(SUM(G8,H8)/E8,0)</f>
        <v>0.89456793403057566</v>
      </c>
      <c r="K8" s="5"/>
    </row>
    <row r="9" spans="1:11" x14ac:dyDescent="0.25">
      <c r="A9" s="18"/>
      <c r="B9" s="19">
        <v>61</v>
      </c>
      <c r="C9" s="20" t="s">
        <v>133</v>
      </c>
      <c r="D9" s="21">
        <v>586.4154900000002</v>
      </c>
      <c r="E9" s="22">
        <v>626.30813399999988</v>
      </c>
      <c r="F9" s="22">
        <f t="shared" si="0"/>
        <v>617.67991636727572</v>
      </c>
      <c r="G9" s="22">
        <v>251.63883268182215</v>
      </c>
      <c r="H9" s="22">
        <v>366.0410836854536</v>
      </c>
      <c r="I9" s="23">
        <f t="shared" si="1"/>
        <v>0.40178119845689597</v>
      </c>
      <c r="J9" s="24">
        <f t="shared" si="2"/>
        <v>0.98622368581161657</v>
      </c>
      <c r="K9" s="5"/>
    </row>
    <row r="10" spans="1:11" ht="15.75" thickBot="1" x14ac:dyDescent="0.3">
      <c r="A10" s="39" t="s">
        <v>204</v>
      </c>
      <c r="B10" s="40"/>
      <c r="C10" s="41"/>
      <c r="D10" s="42">
        <f ca="1">SUM(D11:OFFSET(D9,(MATCH("GOBIERNOS LOCALES",$A$8:$A$50,0)-MATCH("GOBIERNOS REGIONALES",$A$8:$A$50,0)),0))</f>
        <v>0</v>
      </c>
      <c r="E10" s="43">
        <f ca="1">SUM(E11:OFFSET(E9,(MATCH("GOBIERNOS LOCALES",$A$8:$A$50,0)-MATCH("GOBIERNOS REGIONALES",$A$8:$A$50,0)),0))</f>
        <v>0</v>
      </c>
      <c r="F10" s="43">
        <f ca="1">SUM(F11:OFFSET(F9,(MATCH("GOBIERNOS LOCALES",$A$8:$A$50,0)-MATCH("GOBIERNOS REGIONALES",$A$8:$A$50,0)),0))</f>
        <v>0</v>
      </c>
      <c r="G10" s="43">
        <f ca="1">SUM(G11:OFFSET(G9,(MATCH("GOBIERNOS LOCALES",$A$8:$A$50,0)-MATCH("GOBIERNOS REGIONALES",$A$8:$A$50,0)),0))</f>
        <v>0</v>
      </c>
      <c r="H10" s="43">
        <f ca="1">SUM(H11:OFFSET(H9,(MATCH("GOBIERNOS LOCALES",$A$8:$A$50,0)-MATCH("GOBIERNOS REGIONALES",$A$8:$A$50,0)),0))</f>
        <v>0</v>
      </c>
      <c r="I10" s="44">
        <f ca="1">IFERROR(G10/E10,0)</f>
        <v>0</v>
      </c>
      <c r="J10" s="45">
        <f ca="1">IFERROR(SUM(G10,H10)/E10,0)</f>
        <v>0</v>
      </c>
      <c r="K10" s="5"/>
    </row>
    <row r="11" spans="1:11" x14ac:dyDescent="0.25">
      <c r="A11" t="s">
        <v>231</v>
      </c>
      <c r="D11" s="6"/>
      <c r="E11" s="6"/>
      <c r="F11" s="6">
        <f t="shared" si="0"/>
        <v>0</v>
      </c>
      <c r="G11" s="6"/>
      <c r="H11" s="6"/>
      <c r="I11" s="5">
        <f t="shared" si="1"/>
        <v>0</v>
      </c>
      <c r="J11" s="5">
        <f t="shared" si="2"/>
        <v>0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A7" workbookViewId="0">
      <selection activeCell="F18" sqref="F18:K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123</v>
      </c>
      <c r="B1" s="47" t="s">
        <v>232</v>
      </c>
      <c r="C1" s="47" t="s">
        <v>81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2399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804.68668999999989</v>
      </c>
      <c r="G6" s="15">
        <v>632.92857600000013</v>
      </c>
      <c r="H6" s="15">
        <v>623.60235148958509</v>
      </c>
      <c r="I6" s="15">
        <v>251.91160626198214</v>
      </c>
      <c r="J6" s="15">
        <v>371.6907452276028</v>
      </c>
      <c r="K6" s="16">
        <v>0.39800953190329974</v>
      </c>
      <c r="L6" s="17">
        <v>0.98526496533091412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465.5124899999999</v>
      </c>
      <c r="G7" s="36">
        <f ca="1">SUM(G8:OFFSET(G6,MATCH("PROYECTOS",$A$8:$A$50,0),0))</f>
        <v>519.92213800000013</v>
      </c>
      <c r="H7" s="36">
        <f ca="1">SUM(H8:OFFSET(H6,MATCH("PROYECTOS",$A$8:$A$50,0),0))</f>
        <v>511.73219654318285</v>
      </c>
      <c r="I7" s="36">
        <f ca="1">SUM(I8:OFFSET(I6,MATCH("PROYECTOS",$A$8:$A$50,0),0))</f>
        <v>211.05986625393669</v>
      </c>
      <c r="J7" s="36">
        <f ca="1">SUM(J8:OFFSET(J6,MATCH("PROYECTOS",$A$8:$A$50,0),0))</f>
        <v>300.67233028924613</v>
      </c>
      <c r="K7" s="37">
        <f ca="1">IFERROR(I7/G7,0)</f>
        <v>0.40594514222038502</v>
      </c>
      <c r="L7" s="38">
        <f ca="1">IFERROR(SUM(I7,J7)/G7,0)</f>
        <v>0.9842477539265363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34.807724000000007</v>
      </c>
      <c r="G8" s="22">
        <v>35.143749999999997</v>
      </c>
      <c r="H8" s="22">
        <f t="shared" ref="H8:H13" si="0">SUM(I8,J8)</f>
        <v>34.929873514192877</v>
      </c>
      <c r="I8" s="22">
        <v>15.722481217744644</v>
      </c>
      <c r="J8" s="22">
        <v>19.207392296448234</v>
      </c>
      <c r="K8" s="23">
        <f t="shared" ref="K8:K14" si="1">IFERROR(I8/G8,0)</f>
        <v>0.44737631065963779</v>
      </c>
      <c r="L8" s="24">
        <f t="shared" ref="L8:L14" si="2">IFERROR(SUM(I8,J8)/G8,0)</f>
        <v>0.99391423835512371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3000646</v>
      </c>
      <c r="C9" s="20" t="s">
        <v>2400</v>
      </c>
      <c r="D9" s="60">
        <v>86</v>
      </c>
      <c r="E9" s="20" t="s">
        <v>469</v>
      </c>
      <c r="F9" s="21">
        <v>1.4865500000000003</v>
      </c>
      <c r="G9" s="22">
        <v>2.3662270000000007</v>
      </c>
      <c r="H9" s="22">
        <f t="shared" si="0"/>
        <v>2.0416287729749456</v>
      </c>
      <c r="I9" s="22">
        <v>0.64792453611153178</v>
      </c>
      <c r="J9" s="22">
        <v>1.3937042368634138</v>
      </c>
      <c r="K9" s="23">
        <f t="shared" si="1"/>
        <v>0.27382179989981165</v>
      </c>
      <c r="L9" s="24">
        <f t="shared" si="2"/>
        <v>0.86282033506292721</v>
      </c>
      <c r="M9" s="61"/>
      <c r="N9" s="22"/>
      <c r="O9" s="24" t="str">
        <f t="shared" ref="O9:O13" si="3">IFERROR(N9/M9,".")</f>
        <v>.</v>
      </c>
    </row>
    <row r="10" spans="1:15" ht="25.5" x14ac:dyDescent="0.25">
      <c r="A10" s="18"/>
      <c r="B10" s="20">
        <v>3000647</v>
      </c>
      <c r="C10" s="20" t="s">
        <v>2401</v>
      </c>
      <c r="D10" s="60">
        <v>86</v>
      </c>
      <c r="E10" s="20" t="s">
        <v>469</v>
      </c>
      <c r="F10" s="21">
        <v>147.78678500000001</v>
      </c>
      <c r="G10" s="22">
        <v>201.22313299999999</v>
      </c>
      <c r="H10" s="22">
        <f t="shared" si="0"/>
        <v>195.5764611999748</v>
      </c>
      <c r="I10" s="22">
        <v>86.468785561048207</v>
      </c>
      <c r="J10" s="22">
        <v>109.10767563892659</v>
      </c>
      <c r="K10" s="23">
        <f t="shared" si="1"/>
        <v>0.42971592913747253</v>
      </c>
      <c r="L10" s="24">
        <f t="shared" si="2"/>
        <v>0.97193825721804461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3000648</v>
      </c>
      <c r="C11" s="20" t="s">
        <v>2402</v>
      </c>
      <c r="D11" s="60">
        <v>86</v>
      </c>
      <c r="E11" s="20" t="s">
        <v>469</v>
      </c>
      <c r="F11" s="21">
        <v>204.87217499999991</v>
      </c>
      <c r="G11" s="22">
        <v>226.14263700000012</v>
      </c>
      <c r="H11" s="22">
        <f t="shared" si="0"/>
        <v>224.96598947913083</v>
      </c>
      <c r="I11" s="22">
        <v>84.062604527382064</v>
      </c>
      <c r="J11" s="22">
        <v>140.90338495174876</v>
      </c>
      <c r="K11" s="23">
        <f t="shared" si="1"/>
        <v>0.37172381839423768</v>
      </c>
      <c r="L11" s="24">
        <f t="shared" si="2"/>
        <v>0.9947968789235031</v>
      </c>
      <c r="M11" s="61"/>
      <c r="N11" s="22"/>
      <c r="O11" s="24" t="str">
        <f t="shared" si="3"/>
        <v>.</v>
      </c>
    </row>
    <row r="12" spans="1:15" ht="51" x14ac:dyDescent="0.25">
      <c r="A12" s="18"/>
      <c r="B12" s="20">
        <v>3000649</v>
      </c>
      <c r="C12" s="20" t="s">
        <v>2403</v>
      </c>
      <c r="D12" s="60">
        <v>86</v>
      </c>
      <c r="E12" s="20" t="s">
        <v>469</v>
      </c>
      <c r="F12" s="21">
        <v>65.868952999999991</v>
      </c>
      <c r="G12" s="22">
        <v>51.701920000000015</v>
      </c>
      <c r="H12" s="22">
        <f t="shared" si="0"/>
        <v>50.95993058088451</v>
      </c>
      <c r="I12" s="22">
        <v>22.683110430415393</v>
      </c>
      <c r="J12" s="22">
        <v>28.276820150469117</v>
      </c>
      <c r="K12" s="23">
        <f t="shared" si="1"/>
        <v>0.43872858939117515</v>
      </c>
      <c r="L12" s="24">
        <f t="shared" si="2"/>
        <v>0.98564870668022575</v>
      </c>
      <c r="M12" s="61"/>
      <c r="N12" s="22"/>
      <c r="O12" s="24" t="str">
        <f t="shared" si="3"/>
        <v>.</v>
      </c>
    </row>
    <row r="13" spans="1:15" ht="38.25" x14ac:dyDescent="0.25">
      <c r="A13" s="18"/>
      <c r="B13" s="20">
        <v>3000650</v>
      </c>
      <c r="C13" s="20" t="s">
        <v>2404</v>
      </c>
      <c r="D13" s="60">
        <v>86</v>
      </c>
      <c r="E13" s="20" t="s">
        <v>469</v>
      </c>
      <c r="F13" s="21">
        <v>10.690302999999997</v>
      </c>
      <c r="G13" s="22">
        <v>3.3444710000000004</v>
      </c>
      <c r="H13" s="22">
        <f t="shared" si="0"/>
        <v>3.2583129960248698</v>
      </c>
      <c r="I13" s="22">
        <v>1.4749599812348606</v>
      </c>
      <c r="J13" s="22">
        <v>1.7833530147900092</v>
      </c>
      <c r="K13" s="23">
        <f t="shared" si="1"/>
        <v>0.44101443284598985</v>
      </c>
      <c r="L13" s="24">
        <f t="shared" si="2"/>
        <v>0.9742386751222748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339.17419999999998</v>
      </c>
      <c r="G14" s="43">
        <f t="shared" ref="G14:J14" ca="1" si="4">OFFSET(G14,-MATCH("PROYECTOS",$A$8:$A$50,0)-1,0)-(OFFSET(G14,-MATCH("PROYECTOS",$A$8:$A$50,0),0))</f>
        <v>113.006438</v>
      </c>
      <c r="H14" s="43">
        <f t="shared" ca="1" si="4"/>
        <v>111.87015494640224</v>
      </c>
      <c r="I14" s="43">
        <f t="shared" ca="1" si="4"/>
        <v>40.851740008045454</v>
      </c>
      <c r="J14" s="43">
        <f t="shared" ca="1" si="4"/>
        <v>71.018414938356671</v>
      </c>
      <c r="K14" s="44">
        <f t="shared" ca="1" si="1"/>
        <v>0.36149922722142125</v>
      </c>
      <c r="L14" s="45">
        <f t="shared" ca="1" si="2"/>
        <v>0.98994497062549769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11" ht="15.75" thickBot="1" x14ac:dyDescent="0.3">
      <c r="A17" s="2" t="s">
        <v>2437</v>
      </c>
    </row>
    <row r="18" spans="1:11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  <c r="G18" s="7"/>
      <c r="H18" s="7"/>
      <c r="I18" s="7"/>
      <c r="J18" s="7"/>
      <c r="K18" s="7"/>
    </row>
    <row r="19" spans="1:11" ht="15.75" thickBot="1" x14ac:dyDescent="0.3">
      <c r="A19" s="101"/>
      <c r="B19" s="102"/>
      <c r="C19" s="102"/>
      <c r="D19" s="102"/>
      <c r="E19" s="102"/>
      <c r="F19" s="104"/>
      <c r="G19" s="8"/>
      <c r="H19" s="8"/>
      <c r="I19" s="8"/>
      <c r="J19" s="8"/>
      <c r="K19" s="8"/>
    </row>
  </sheetData>
  <mergeCells count="16">
    <mergeCell ref="A18:E19"/>
    <mergeCell ref="F18:F19"/>
    <mergeCell ref="A3:E3"/>
    <mergeCell ref="F3:L3"/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123</v>
      </c>
      <c r="B1" s="47" t="s">
        <v>232</v>
      </c>
      <c r="C1" s="47" t="s">
        <v>81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2405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804.68668999999989</v>
      </c>
      <c r="I6" s="15">
        <v>632.92857600000013</v>
      </c>
      <c r="J6" s="15">
        <v>623.60235148958509</v>
      </c>
      <c r="K6" s="15">
        <v>251.91160626198214</v>
      </c>
      <c r="L6" s="15">
        <v>371.6907452276028</v>
      </c>
      <c r="M6" s="16">
        <v>0.39800953190329974</v>
      </c>
      <c r="N6" s="17">
        <v>0.98526496533091412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SUM(H8:OFFSET(H6,MATCH("PROYECTOS",$A$8:$A$38,0),0))</f>
        <v>465.51249000000013</v>
      </c>
      <c r="I7" s="35">
        <f ca="1">SUM(I8:OFFSET(I6,MATCH("PROYECTOS",$A$8:$A$38,0),0))</f>
        <v>519.92213800000002</v>
      </c>
      <c r="J7" s="35">
        <f ca="1">SUM(J8:OFFSET(J6,MATCH("PROYECTOS",$A$8:$A$38,0),0))</f>
        <v>511.73219654318285</v>
      </c>
      <c r="K7" s="35">
        <f ca="1">SUM(K8:OFFSET(K6,MATCH("PROYECTOS",$A$8:$A$38,0),0))</f>
        <v>211.05986625393669</v>
      </c>
      <c r="L7" s="35">
        <f ca="1">SUM(L8:OFFSET(L6,MATCH("PROYECTOS",$A$8:$A$38,0),0))</f>
        <v>300.67233028924613</v>
      </c>
      <c r="M7" s="37">
        <f ca="1">IFERROR(K7/I7,0)</f>
        <v>0.40594514222038508</v>
      </c>
      <c r="N7" s="38">
        <f ca="1">IFERROR(SUM(K7,L7)/I7,0)</f>
        <v>0.98424775392653652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25.146566999999997</v>
      </c>
      <c r="I8" s="22">
        <v>26.933447000000001</v>
      </c>
      <c r="J8" s="22">
        <f t="shared" ref="J8:J37" si="0">SUM(K8,L8)</f>
        <v>26.757846214197343</v>
      </c>
      <c r="K8" s="22">
        <v>12.270081689217477</v>
      </c>
      <c r="L8" s="22">
        <v>14.487764524979866</v>
      </c>
      <c r="M8" s="23">
        <f t="shared" ref="M8:M38" si="1">IFERROR(K8/I8,0)</f>
        <v>0.45557041730371445</v>
      </c>
      <c r="N8" s="24">
        <f t="shared" ref="N8:N38" si="2">IFERROR(SUM(K8,L8)/I8,0)</f>
        <v>0.99348019635946871</v>
      </c>
      <c r="O8" s="61">
        <v>266</v>
      </c>
      <c r="P8" s="22">
        <v>258</v>
      </c>
      <c r="Q8" s="24">
        <f>IFERROR(P8/O8,".")</f>
        <v>0.96992481203007519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0.08</v>
      </c>
      <c r="I9" s="22">
        <v>6.7740000000000005E-3</v>
      </c>
      <c r="J9" s="22">
        <f t="shared" si="0"/>
        <v>6.7732000607065856E-3</v>
      </c>
      <c r="K9" s="22">
        <v>0</v>
      </c>
      <c r="L9" s="22">
        <v>6.7732000607065856E-3</v>
      </c>
      <c r="M9" s="23">
        <f t="shared" si="1"/>
        <v>0</v>
      </c>
      <c r="N9" s="24">
        <f t="shared" si="2"/>
        <v>0.99988191034936302</v>
      </c>
      <c r="O9" s="61">
        <v>4</v>
      </c>
      <c r="P9" s="22">
        <v>0</v>
      </c>
      <c r="Q9" s="24">
        <f t="shared" ref="Q9:Q37" si="3">IFERROR(P9/O9,".")</f>
        <v>0</v>
      </c>
    </row>
    <row r="10" spans="1:17" ht="25.5" x14ac:dyDescent="0.25">
      <c r="A10" s="18"/>
      <c r="B10" s="65">
        <v>5004153</v>
      </c>
      <c r="C10" s="20" t="s">
        <v>2406</v>
      </c>
      <c r="D10" s="20">
        <v>3000001</v>
      </c>
      <c r="E10" s="20" t="s">
        <v>275</v>
      </c>
      <c r="F10" s="60">
        <v>51</v>
      </c>
      <c r="G10" s="20" t="s">
        <v>728</v>
      </c>
      <c r="H10" s="21">
        <v>9.1611569999999993</v>
      </c>
      <c r="I10" s="22">
        <v>6.7369330000000014</v>
      </c>
      <c r="J10" s="22">
        <f t="shared" si="0"/>
        <v>6.7043577959993854</v>
      </c>
      <c r="K10" s="22">
        <v>3.091367720044218</v>
      </c>
      <c r="L10" s="22">
        <v>3.6129900759551674</v>
      </c>
      <c r="M10" s="23">
        <f t="shared" si="1"/>
        <v>0.45886870480146047</v>
      </c>
      <c r="N10" s="24">
        <f t="shared" si="2"/>
        <v>0.99516468339515685</v>
      </c>
      <c r="O10" s="61">
        <v>16000</v>
      </c>
      <c r="P10" s="22">
        <v>9706</v>
      </c>
      <c r="Q10" s="24">
        <f t="shared" si="3"/>
        <v>0.60662499999999997</v>
      </c>
    </row>
    <row r="11" spans="1:17" ht="25.5" x14ac:dyDescent="0.25">
      <c r="A11" s="18"/>
      <c r="B11" s="65">
        <v>5004985</v>
      </c>
      <c r="C11" s="20" t="s">
        <v>2407</v>
      </c>
      <c r="D11" s="20">
        <v>3000001</v>
      </c>
      <c r="E11" s="20" t="s">
        <v>275</v>
      </c>
      <c r="F11" s="60">
        <v>117</v>
      </c>
      <c r="G11" s="20" t="s">
        <v>813</v>
      </c>
      <c r="H11" s="21">
        <v>0.42000000000000004</v>
      </c>
      <c r="I11" s="22">
        <v>1.466596</v>
      </c>
      <c r="J11" s="22">
        <f t="shared" si="0"/>
        <v>1.4608963039354421</v>
      </c>
      <c r="K11" s="22">
        <v>0.36103180848294869</v>
      </c>
      <c r="L11" s="22">
        <v>1.0998644954524934</v>
      </c>
      <c r="M11" s="23">
        <f t="shared" si="1"/>
        <v>0.24616991215232326</v>
      </c>
      <c r="N11" s="24">
        <f t="shared" si="2"/>
        <v>0.99611365634124338</v>
      </c>
      <c r="O11" s="61">
        <v>114</v>
      </c>
      <c r="P11" s="22">
        <v>91</v>
      </c>
      <c r="Q11" s="24">
        <f t="shared" si="3"/>
        <v>0.79824561403508776</v>
      </c>
    </row>
    <row r="12" spans="1:17" ht="25.5" x14ac:dyDescent="0.25">
      <c r="A12" s="18"/>
      <c r="B12" s="65">
        <v>5004986</v>
      </c>
      <c r="C12" s="20" t="s">
        <v>2408</v>
      </c>
      <c r="D12" s="20">
        <v>3000646</v>
      </c>
      <c r="E12" s="20" t="s">
        <v>2400</v>
      </c>
      <c r="F12" s="60">
        <v>86</v>
      </c>
      <c r="G12" s="20" t="s">
        <v>469</v>
      </c>
      <c r="H12" s="21">
        <v>1.2000000000000002</v>
      </c>
      <c r="I12" s="22">
        <v>2.1465870000000007</v>
      </c>
      <c r="J12" s="22">
        <f t="shared" si="0"/>
        <v>1.8264483147067949</v>
      </c>
      <c r="K12" s="22">
        <v>0.62070245595532469</v>
      </c>
      <c r="L12" s="22">
        <v>1.2057458587514702</v>
      </c>
      <c r="M12" s="23">
        <f t="shared" si="1"/>
        <v>0.2891578379796973</v>
      </c>
      <c r="N12" s="24">
        <f t="shared" si="2"/>
        <v>0.85086153727139613</v>
      </c>
      <c r="O12" s="61">
        <v>1000</v>
      </c>
      <c r="P12" s="22">
        <v>0</v>
      </c>
      <c r="Q12" s="24">
        <f t="shared" si="3"/>
        <v>0</v>
      </c>
    </row>
    <row r="13" spans="1:17" ht="25.5" x14ac:dyDescent="0.25">
      <c r="A13" s="18"/>
      <c r="B13" s="65">
        <v>5004987</v>
      </c>
      <c r="C13" s="20" t="s">
        <v>2409</v>
      </c>
      <c r="D13" s="20">
        <v>3000646</v>
      </c>
      <c r="E13" s="20" t="s">
        <v>2400</v>
      </c>
      <c r="F13" s="60">
        <v>86</v>
      </c>
      <c r="G13" s="20" t="s">
        <v>469</v>
      </c>
      <c r="H13" s="21">
        <v>0.17655000000000001</v>
      </c>
      <c r="I13" s="22">
        <v>0.17877700000000002</v>
      </c>
      <c r="J13" s="22">
        <f t="shared" si="0"/>
        <v>0.1749583778437227</v>
      </c>
      <c r="K13" s="22">
        <v>1.0999999940395355E-2</v>
      </c>
      <c r="L13" s="22">
        <v>0.16395837790332735</v>
      </c>
      <c r="M13" s="23">
        <f t="shared" si="1"/>
        <v>6.152916728883108E-2</v>
      </c>
      <c r="N13" s="24">
        <f t="shared" si="2"/>
        <v>0.9786403052054945</v>
      </c>
      <c r="O13" s="61">
        <v>500</v>
      </c>
      <c r="P13" s="22">
        <v>32</v>
      </c>
      <c r="Q13" s="24">
        <f t="shared" si="3"/>
        <v>6.4000000000000001E-2</v>
      </c>
    </row>
    <row r="14" spans="1:17" ht="25.5" x14ac:dyDescent="0.25">
      <c r="A14" s="18"/>
      <c r="B14" s="65">
        <v>5004988</v>
      </c>
      <c r="C14" s="20" t="s">
        <v>2410</v>
      </c>
      <c r="D14" s="20">
        <v>3000646</v>
      </c>
      <c r="E14" s="20" t="s">
        <v>2400</v>
      </c>
      <c r="F14" s="60">
        <v>86</v>
      </c>
      <c r="G14" s="20" t="s">
        <v>469</v>
      </c>
      <c r="H14" s="21">
        <v>0.06</v>
      </c>
      <c r="I14" s="22">
        <v>2.4E-2</v>
      </c>
      <c r="J14" s="22">
        <f t="shared" si="0"/>
        <v>2.4000000208616257E-2</v>
      </c>
      <c r="K14" s="22">
        <v>0</v>
      </c>
      <c r="L14" s="22">
        <v>2.4000000208616257E-2</v>
      </c>
      <c r="M14" s="23">
        <f t="shared" si="1"/>
        <v>0</v>
      </c>
      <c r="N14" s="24">
        <f t="shared" si="2"/>
        <v>1.000000008692344</v>
      </c>
      <c r="O14" s="61">
        <v>500</v>
      </c>
      <c r="P14" s="22">
        <v>0</v>
      </c>
      <c r="Q14" s="24">
        <f t="shared" si="3"/>
        <v>0</v>
      </c>
    </row>
    <row r="15" spans="1:17" ht="25.5" x14ac:dyDescent="0.25">
      <c r="A15" s="18"/>
      <c r="B15" s="65">
        <v>5004989</v>
      </c>
      <c r="C15" s="20" t="s">
        <v>2411</v>
      </c>
      <c r="D15" s="20">
        <v>3000646</v>
      </c>
      <c r="E15" s="20" t="s">
        <v>2400</v>
      </c>
      <c r="F15" s="60">
        <v>86</v>
      </c>
      <c r="G15" s="20" t="s">
        <v>469</v>
      </c>
      <c r="H15" s="21">
        <v>4.9999999999999996E-2</v>
      </c>
      <c r="I15" s="22">
        <v>1.6863000000000003E-2</v>
      </c>
      <c r="J15" s="22">
        <f t="shared" si="0"/>
        <v>1.6222080215811729E-2</v>
      </c>
      <c r="K15" s="22">
        <v>1.6222080215811729E-2</v>
      </c>
      <c r="L15" s="22">
        <v>0</v>
      </c>
      <c r="M15" s="23">
        <f t="shared" si="1"/>
        <v>0.96199254081786911</v>
      </c>
      <c r="N15" s="24">
        <f t="shared" si="2"/>
        <v>0.96199254081786911</v>
      </c>
      <c r="O15" s="61">
        <v>1400</v>
      </c>
      <c r="P15" s="22">
        <v>0</v>
      </c>
      <c r="Q15" s="24">
        <f t="shared" si="3"/>
        <v>0</v>
      </c>
    </row>
    <row r="16" spans="1:17" ht="25.5" x14ac:dyDescent="0.25">
      <c r="A16" s="18"/>
      <c r="B16" s="65">
        <v>5003949</v>
      </c>
      <c r="C16" s="20" t="s">
        <v>2412</v>
      </c>
      <c r="D16" s="20">
        <v>3000647</v>
      </c>
      <c r="E16" s="20" t="s">
        <v>2401</v>
      </c>
      <c r="F16" s="60">
        <v>60</v>
      </c>
      <c r="G16" s="20" t="s">
        <v>323</v>
      </c>
      <c r="H16" s="21">
        <v>2.2923569999999995</v>
      </c>
      <c r="I16" s="22">
        <v>1.7841179999999999</v>
      </c>
      <c r="J16" s="22">
        <f t="shared" si="0"/>
        <v>1.7165050713592791</v>
      </c>
      <c r="K16" s="22">
        <v>0.83527628843148705</v>
      </c>
      <c r="L16" s="22">
        <v>0.88122878292779205</v>
      </c>
      <c r="M16" s="23">
        <f t="shared" si="1"/>
        <v>0.46817323093623131</v>
      </c>
      <c r="N16" s="24">
        <f t="shared" si="2"/>
        <v>0.96210288297034119</v>
      </c>
      <c r="O16" s="61">
        <v>242</v>
      </c>
      <c r="P16" s="22">
        <v>158.96800000000002</v>
      </c>
      <c r="Q16" s="24">
        <f t="shared" si="3"/>
        <v>0.65689256198347112</v>
      </c>
    </row>
    <row r="17" spans="1:17" ht="38.25" x14ac:dyDescent="0.25">
      <c r="A17" s="18"/>
      <c r="B17" s="65">
        <v>5004990</v>
      </c>
      <c r="C17" s="20" t="s">
        <v>2413</v>
      </c>
      <c r="D17" s="20">
        <v>3000647</v>
      </c>
      <c r="E17" s="20" t="s">
        <v>2401</v>
      </c>
      <c r="F17" s="60">
        <v>42</v>
      </c>
      <c r="G17" s="20" t="s">
        <v>653</v>
      </c>
      <c r="H17" s="21">
        <v>0.6342270000000001</v>
      </c>
      <c r="I17" s="22">
        <v>5.327668000000001</v>
      </c>
      <c r="J17" s="22">
        <f t="shared" si="0"/>
        <v>5.2971445613220567</v>
      </c>
      <c r="K17" s="22">
        <v>0.25927614646207076</v>
      </c>
      <c r="L17" s="22">
        <v>5.0378684148599859</v>
      </c>
      <c r="M17" s="23">
        <f t="shared" si="1"/>
        <v>4.8665972891342085E-2</v>
      </c>
      <c r="N17" s="24">
        <f t="shared" si="2"/>
        <v>0.99427076937265157</v>
      </c>
      <c r="O17" s="61">
        <v>473</v>
      </c>
      <c r="P17" s="22">
        <v>307.995</v>
      </c>
      <c r="Q17" s="24">
        <f t="shared" si="3"/>
        <v>0.65115221987315008</v>
      </c>
    </row>
    <row r="18" spans="1:17" ht="38.25" x14ac:dyDescent="0.25">
      <c r="A18" s="18"/>
      <c r="B18" s="65">
        <v>5004991</v>
      </c>
      <c r="C18" s="20" t="s">
        <v>2414</v>
      </c>
      <c r="D18" s="20">
        <v>3000647</v>
      </c>
      <c r="E18" s="20" t="s">
        <v>2401</v>
      </c>
      <c r="F18" s="60">
        <v>86</v>
      </c>
      <c r="G18" s="20" t="s">
        <v>469</v>
      </c>
      <c r="H18" s="21">
        <v>2.645</v>
      </c>
      <c r="I18" s="22">
        <v>7.8972399999999991</v>
      </c>
      <c r="J18" s="22">
        <f t="shared" si="0"/>
        <v>7.8769801195448963</v>
      </c>
      <c r="K18" s="22">
        <v>0.75753015882219188</v>
      </c>
      <c r="L18" s="22">
        <v>7.1194499607227044</v>
      </c>
      <c r="M18" s="23">
        <f t="shared" si="1"/>
        <v>9.5923406002881004E-2</v>
      </c>
      <c r="N18" s="24">
        <f t="shared" si="2"/>
        <v>0.99743456189059687</v>
      </c>
      <c r="O18" s="61">
        <v>6701</v>
      </c>
      <c r="P18" s="22">
        <v>6351.89</v>
      </c>
      <c r="Q18" s="24">
        <f t="shared" si="3"/>
        <v>0.94790180570064175</v>
      </c>
    </row>
    <row r="19" spans="1:17" ht="38.25" x14ac:dyDescent="0.25">
      <c r="A19" s="18"/>
      <c r="B19" s="65">
        <v>5004992</v>
      </c>
      <c r="C19" s="20" t="s">
        <v>2415</v>
      </c>
      <c r="D19" s="20">
        <v>3000647</v>
      </c>
      <c r="E19" s="20" t="s">
        <v>2401</v>
      </c>
      <c r="F19" s="60">
        <v>440</v>
      </c>
      <c r="G19" s="20" t="s">
        <v>2434</v>
      </c>
      <c r="H19" s="21">
        <v>139.09876399999999</v>
      </c>
      <c r="I19" s="22">
        <v>183.55570900000001</v>
      </c>
      <c r="J19" s="22">
        <f t="shared" si="0"/>
        <v>178.0546012690811</v>
      </c>
      <c r="K19" s="22">
        <v>83.836920262108833</v>
      </c>
      <c r="L19" s="22">
        <v>94.217681006972271</v>
      </c>
      <c r="M19" s="23">
        <f t="shared" si="1"/>
        <v>0.45673828789552295</v>
      </c>
      <c r="N19" s="24">
        <f t="shared" si="2"/>
        <v>0.97003030981227123</v>
      </c>
      <c r="O19" s="61">
        <v>127358</v>
      </c>
      <c r="P19" s="22">
        <v>125395</v>
      </c>
      <c r="Q19" s="24">
        <f t="shared" si="3"/>
        <v>0.98458675544528018</v>
      </c>
    </row>
    <row r="20" spans="1:17" ht="25.5" x14ac:dyDescent="0.25">
      <c r="A20" s="18"/>
      <c r="B20" s="65">
        <v>5004993</v>
      </c>
      <c r="C20" s="20" t="s">
        <v>2416</v>
      </c>
      <c r="D20" s="20">
        <v>3000647</v>
      </c>
      <c r="E20" s="20" t="s">
        <v>2401</v>
      </c>
      <c r="F20" s="60">
        <v>532</v>
      </c>
      <c r="G20" s="20" t="s">
        <v>2435</v>
      </c>
      <c r="H20" s="21">
        <v>0.255</v>
      </c>
      <c r="I20" s="22">
        <v>0.180308</v>
      </c>
      <c r="J20" s="22">
        <f t="shared" si="0"/>
        <v>0.17511835948971566</v>
      </c>
      <c r="K20" s="22">
        <v>5.5079869853216223E-2</v>
      </c>
      <c r="L20" s="22">
        <v>0.12003848963649943</v>
      </c>
      <c r="M20" s="23">
        <f t="shared" si="1"/>
        <v>0.30547657260474426</v>
      </c>
      <c r="N20" s="24">
        <f t="shared" si="2"/>
        <v>0.97121791318031181</v>
      </c>
      <c r="O20" s="61">
        <v>506</v>
      </c>
      <c r="P20" s="22">
        <v>395.971</v>
      </c>
      <c r="Q20" s="24">
        <f t="shared" si="3"/>
        <v>0.78255138339920949</v>
      </c>
    </row>
    <row r="21" spans="1:17" ht="25.5" x14ac:dyDescent="0.25">
      <c r="A21" s="18"/>
      <c r="B21" s="65">
        <v>5004994</v>
      </c>
      <c r="C21" s="20" t="s">
        <v>2417</v>
      </c>
      <c r="D21" s="20">
        <v>3000647</v>
      </c>
      <c r="E21" s="20" t="s">
        <v>2401</v>
      </c>
      <c r="F21" s="60">
        <v>117</v>
      </c>
      <c r="G21" s="20" t="s">
        <v>813</v>
      </c>
      <c r="H21" s="21">
        <v>2.8614370000000005</v>
      </c>
      <c r="I21" s="22">
        <v>2.4780899999999999</v>
      </c>
      <c r="J21" s="22">
        <f t="shared" si="0"/>
        <v>2.4561118191777496</v>
      </c>
      <c r="K21" s="22">
        <v>0.72470283537040814</v>
      </c>
      <c r="L21" s="22">
        <v>1.7314089838073414</v>
      </c>
      <c r="M21" s="23">
        <f t="shared" si="1"/>
        <v>0.292444114366471</v>
      </c>
      <c r="N21" s="24">
        <f t="shared" si="2"/>
        <v>0.99113099975293462</v>
      </c>
      <c r="O21" s="61">
        <v>714</v>
      </c>
      <c r="P21" s="22">
        <v>687.75599999999997</v>
      </c>
      <c r="Q21" s="24">
        <f t="shared" si="3"/>
        <v>0.96324369747899152</v>
      </c>
    </row>
    <row r="22" spans="1:17" ht="38.25" x14ac:dyDescent="0.25">
      <c r="A22" s="18"/>
      <c r="B22" s="65">
        <v>5004995</v>
      </c>
      <c r="C22" s="20" t="s">
        <v>2418</v>
      </c>
      <c r="D22" s="20">
        <v>3000648</v>
      </c>
      <c r="E22" s="20" t="s">
        <v>2402</v>
      </c>
      <c r="F22" s="60">
        <v>65</v>
      </c>
      <c r="G22" s="20" t="s">
        <v>814</v>
      </c>
      <c r="H22" s="21">
        <v>21.285526999999998</v>
      </c>
      <c r="I22" s="22">
        <v>46.392296999999999</v>
      </c>
      <c r="J22" s="22">
        <f t="shared" si="0"/>
        <v>46.079538893098288</v>
      </c>
      <c r="K22" s="22">
        <v>6.0834555419987737</v>
      </c>
      <c r="L22" s="22">
        <v>39.996083351099514</v>
      </c>
      <c r="M22" s="23">
        <f t="shared" si="1"/>
        <v>0.13113072504253828</v>
      </c>
      <c r="N22" s="24">
        <f t="shared" si="2"/>
        <v>0.9932584043661018</v>
      </c>
      <c r="O22" s="61">
        <v>618</v>
      </c>
      <c r="P22" s="22">
        <v>975.99800000000005</v>
      </c>
      <c r="Q22" s="24">
        <f t="shared" si="3"/>
        <v>1.579284789644013</v>
      </c>
    </row>
    <row r="23" spans="1:17" ht="38.25" x14ac:dyDescent="0.25">
      <c r="A23" s="18"/>
      <c r="B23" s="65">
        <v>5004996</v>
      </c>
      <c r="C23" s="20" t="s">
        <v>2419</v>
      </c>
      <c r="D23" s="20">
        <v>3000648</v>
      </c>
      <c r="E23" s="20" t="s">
        <v>2402</v>
      </c>
      <c r="F23" s="60">
        <v>43</v>
      </c>
      <c r="G23" s="20" t="s">
        <v>843</v>
      </c>
      <c r="H23" s="21">
        <v>21.857302999999998</v>
      </c>
      <c r="I23" s="22">
        <v>31.096981999999993</v>
      </c>
      <c r="J23" s="22">
        <f t="shared" si="0"/>
        <v>30.973490700510965</v>
      </c>
      <c r="K23" s="22">
        <v>13.430031228259395</v>
      </c>
      <c r="L23" s="22">
        <v>17.54345947225157</v>
      </c>
      <c r="M23" s="23">
        <f t="shared" si="1"/>
        <v>0.43187571154845178</v>
      </c>
      <c r="N23" s="24">
        <f t="shared" si="2"/>
        <v>0.99602883329678005</v>
      </c>
      <c r="O23" s="61">
        <v>91</v>
      </c>
      <c r="P23" s="22">
        <v>87.203000000000003</v>
      </c>
      <c r="Q23" s="24">
        <f t="shared" si="3"/>
        <v>0.95827472527472535</v>
      </c>
    </row>
    <row r="24" spans="1:17" ht="25.5" x14ac:dyDescent="0.25">
      <c r="A24" s="18"/>
      <c r="B24" s="65">
        <v>5004997</v>
      </c>
      <c r="C24" s="20" t="s">
        <v>2420</v>
      </c>
      <c r="D24" s="20">
        <v>3000648</v>
      </c>
      <c r="E24" s="20" t="s">
        <v>2402</v>
      </c>
      <c r="F24" s="60">
        <v>86</v>
      </c>
      <c r="G24" s="20" t="s">
        <v>469</v>
      </c>
      <c r="H24" s="21">
        <v>22.780446000000005</v>
      </c>
      <c r="I24" s="22">
        <v>20.928042999999999</v>
      </c>
      <c r="J24" s="22">
        <f t="shared" si="0"/>
        <v>20.248362526966957</v>
      </c>
      <c r="K24" s="22">
        <v>8.7253677836852148</v>
      </c>
      <c r="L24" s="22">
        <v>11.522994743281743</v>
      </c>
      <c r="M24" s="23">
        <f t="shared" si="1"/>
        <v>0.41692229816639881</v>
      </c>
      <c r="N24" s="24">
        <f t="shared" si="2"/>
        <v>0.96752297990628933</v>
      </c>
      <c r="O24" s="61">
        <v>45271</v>
      </c>
      <c r="P24" s="22">
        <v>43371.498</v>
      </c>
      <c r="Q24" s="24">
        <f t="shared" si="3"/>
        <v>0.95804152768880735</v>
      </c>
    </row>
    <row r="25" spans="1:17" ht="25.5" x14ac:dyDescent="0.25">
      <c r="A25" s="18"/>
      <c r="B25" s="65">
        <v>5004998</v>
      </c>
      <c r="C25" s="20" t="s">
        <v>2421</v>
      </c>
      <c r="D25" s="20">
        <v>3000648</v>
      </c>
      <c r="E25" s="20" t="s">
        <v>2402</v>
      </c>
      <c r="F25" s="60">
        <v>86</v>
      </c>
      <c r="G25" s="20" t="s">
        <v>469</v>
      </c>
      <c r="H25" s="21">
        <v>138.94889900000004</v>
      </c>
      <c r="I25" s="22">
        <v>127.72531500000002</v>
      </c>
      <c r="J25" s="22">
        <f t="shared" si="0"/>
        <v>127.6645973585546</v>
      </c>
      <c r="K25" s="22">
        <v>55.82374997343868</v>
      </c>
      <c r="L25" s="22">
        <v>71.840847385115921</v>
      </c>
      <c r="M25" s="23">
        <f t="shared" si="1"/>
        <v>0.43706096926391352</v>
      </c>
      <c r="N25" s="24">
        <f t="shared" si="2"/>
        <v>0.99952462327890579</v>
      </c>
      <c r="O25" s="61">
        <v>79335</v>
      </c>
      <c r="P25" s="22">
        <v>77634</v>
      </c>
      <c r="Q25" s="24">
        <f t="shared" si="3"/>
        <v>0.97855927396483267</v>
      </c>
    </row>
    <row r="26" spans="1:17" ht="51" x14ac:dyDescent="0.25">
      <c r="A26" s="18"/>
      <c r="B26" s="65">
        <v>5004999</v>
      </c>
      <c r="C26" s="20" t="s">
        <v>2422</v>
      </c>
      <c r="D26" s="20">
        <v>3000649</v>
      </c>
      <c r="E26" s="20" t="s">
        <v>2403</v>
      </c>
      <c r="F26" s="60">
        <v>86</v>
      </c>
      <c r="G26" s="20" t="s">
        <v>469</v>
      </c>
      <c r="H26" s="21">
        <v>56.875894999999993</v>
      </c>
      <c r="I26" s="22">
        <v>41.171288000000004</v>
      </c>
      <c r="J26" s="22">
        <f t="shared" si="0"/>
        <v>41.090016085214302</v>
      </c>
      <c r="K26" s="22">
        <v>19.576871234130522</v>
      </c>
      <c r="L26" s="22">
        <v>21.51314485108378</v>
      </c>
      <c r="M26" s="23">
        <f t="shared" si="1"/>
        <v>0.47549814895590636</v>
      </c>
      <c r="N26" s="24">
        <f t="shared" si="2"/>
        <v>0.9980260050454165</v>
      </c>
      <c r="O26" s="61">
        <v>75567</v>
      </c>
      <c r="P26" s="22">
        <v>73379.88</v>
      </c>
      <c r="Q26" s="24">
        <f t="shared" si="3"/>
        <v>0.97105720751121527</v>
      </c>
    </row>
    <row r="27" spans="1:17" ht="51" x14ac:dyDescent="0.25">
      <c r="A27" s="18"/>
      <c r="B27" s="65">
        <v>5005000</v>
      </c>
      <c r="C27" s="20" t="s">
        <v>2423</v>
      </c>
      <c r="D27" s="20">
        <v>3000649</v>
      </c>
      <c r="E27" s="20" t="s">
        <v>2403</v>
      </c>
      <c r="F27" s="60">
        <v>87</v>
      </c>
      <c r="G27" s="20" t="s">
        <v>466</v>
      </c>
      <c r="H27" s="21">
        <v>3.7523229999999996</v>
      </c>
      <c r="I27" s="22">
        <v>4.0263390000000001</v>
      </c>
      <c r="J27" s="22">
        <f t="shared" si="0"/>
        <v>3.6915861858725902</v>
      </c>
      <c r="K27" s="22">
        <v>0.86198219066595061</v>
      </c>
      <c r="L27" s="22">
        <v>2.8296039952066394</v>
      </c>
      <c r="M27" s="23">
        <f t="shared" si="1"/>
        <v>0.2140858458927454</v>
      </c>
      <c r="N27" s="24">
        <f t="shared" si="2"/>
        <v>0.91685925747250541</v>
      </c>
      <c r="O27" s="61">
        <v>45742</v>
      </c>
      <c r="P27" s="22">
        <v>39314.504000000001</v>
      </c>
      <c r="Q27" s="24">
        <f t="shared" si="3"/>
        <v>0.8594837129989944</v>
      </c>
    </row>
    <row r="28" spans="1:17" ht="51" x14ac:dyDescent="0.25">
      <c r="A28" s="18"/>
      <c r="B28" s="65">
        <v>5005001</v>
      </c>
      <c r="C28" s="20" t="s">
        <v>2424</v>
      </c>
      <c r="D28" s="20">
        <v>3000649</v>
      </c>
      <c r="E28" s="20" t="s">
        <v>2403</v>
      </c>
      <c r="F28" s="60">
        <v>87</v>
      </c>
      <c r="G28" s="20" t="s">
        <v>466</v>
      </c>
      <c r="H28" s="21">
        <v>0.39342000000000005</v>
      </c>
      <c r="I28" s="22">
        <v>0.66936900000000021</v>
      </c>
      <c r="J28" s="22">
        <f t="shared" si="0"/>
        <v>0.64712767214587075</v>
      </c>
      <c r="K28" s="22">
        <v>0.11940465946463519</v>
      </c>
      <c r="L28" s="22">
        <v>0.52772301268123556</v>
      </c>
      <c r="M28" s="23">
        <f t="shared" si="1"/>
        <v>0.17838391001769599</v>
      </c>
      <c r="N28" s="24">
        <f t="shared" si="2"/>
        <v>0.96677269509922115</v>
      </c>
      <c r="O28" s="61">
        <v>13281</v>
      </c>
      <c r="P28" s="22">
        <v>11941.392</v>
      </c>
      <c r="Q28" s="24">
        <f t="shared" si="3"/>
        <v>0.89913349898351025</v>
      </c>
    </row>
    <row r="29" spans="1:17" ht="51" x14ac:dyDescent="0.25">
      <c r="A29" s="18"/>
      <c r="B29" s="65">
        <v>5005002</v>
      </c>
      <c r="C29" s="20" t="s">
        <v>2425</v>
      </c>
      <c r="D29" s="20">
        <v>3000649</v>
      </c>
      <c r="E29" s="20" t="s">
        <v>2403</v>
      </c>
      <c r="F29" s="60">
        <v>87</v>
      </c>
      <c r="G29" s="20" t="s">
        <v>466</v>
      </c>
      <c r="H29" s="21">
        <v>0.25924700000000001</v>
      </c>
      <c r="I29" s="22">
        <v>0.53836400000000006</v>
      </c>
      <c r="J29" s="22">
        <f t="shared" si="0"/>
        <v>0.51154293986814992</v>
      </c>
      <c r="K29" s="22">
        <v>0.14413901071361579</v>
      </c>
      <c r="L29" s="22">
        <v>0.36740392915453413</v>
      </c>
      <c r="M29" s="23">
        <f t="shared" si="1"/>
        <v>0.2677352325074035</v>
      </c>
      <c r="N29" s="24">
        <f t="shared" si="2"/>
        <v>0.95018043529684348</v>
      </c>
      <c r="O29" s="61">
        <v>8978</v>
      </c>
      <c r="P29" s="22">
        <v>8261.65</v>
      </c>
      <c r="Q29" s="24">
        <f t="shared" si="3"/>
        <v>0.92021051459122294</v>
      </c>
    </row>
    <row r="30" spans="1:17" ht="51" x14ac:dyDescent="0.25">
      <c r="A30" s="18"/>
      <c r="B30" s="65">
        <v>5005003</v>
      </c>
      <c r="C30" s="20" t="s">
        <v>2426</v>
      </c>
      <c r="D30" s="20">
        <v>3000649</v>
      </c>
      <c r="E30" s="20" t="s">
        <v>2403</v>
      </c>
      <c r="F30" s="60">
        <v>87</v>
      </c>
      <c r="G30" s="20" t="s">
        <v>466</v>
      </c>
      <c r="H30" s="21">
        <v>3.211551</v>
      </c>
      <c r="I30" s="22">
        <v>3.1379570000000001</v>
      </c>
      <c r="J30" s="22">
        <f t="shared" si="0"/>
        <v>3.0695638702500219</v>
      </c>
      <c r="K30" s="22">
        <v>1.2788203182208235</v>
      </c>
      <c r="L30" s="22">
        <v>1.7907435520291983</v>
      </c>
      <c r="M30" s="23">
        <f t="shared" si="1"/>
        <v>0.40753277314533737</v>
      </c>
      <c r="N30" s="24">
        <f t="shared" si="2"/>
        <v>0.97820456757374996</v>
      </c>
      <c r="O30" s="61">
        <v>1381</v>
      </c>
      <c r="P30" s="22">
        <v>1168.202</v>
      </c>
      <c r="Q30" s="24">
        <f t="shared" si="3"/>
        <v>0.8459102099927589</v>
      </c>
    </row>
    <row r="31" spans="1:17" ht="51" x14ac:dyDescent="0.25">
      <c r="A31" s="18"/>
      <c r="B31" s="65">
        <v>5005004</v>
      </c>
      <c r="C31" s="20" t="s">
        <v>2427</v>
      </c>
      <c r="D31" s="20">
        <v>3000649</v>
      </c>
      <c r="E31" s="20" t="s">
        <v>2403</v>
      </c>
      <c r="F31" s="60">
        <v>87</v>
      </c>
      <c r="G31" s="20" t="s">
        <v>466</v>
      </c>
      <c r="H31" s="21">
        <v>1.0942569999999996</v>
      </c>
      <c r="I31" s="22">
        <v>1.8204830000000001</v>
      </c>
      <c r="J31" s="22">
        <f t="shared" si="0"/>
        <v>1.6210549006094617</v>
      </c>
      <c r="K31" s="22">
        <v>0.57410789031564491</v>
      </c>
      <c r="L31" s="22">
        <v>1.0469470102938168</v>
      </c>
      <c r="M31" s="23">
        <f t="shared" si="1"/>
        <v>0.31536020403137238</v>
      </c>
      <c r="N31" s="24">
        <f t="shared" si="2"/>
        <v>0.89045319325116556</v>
      </c>
      <c r="O31" s="61">
        <v>43014</v>
      </c>
      <c r="P31" s="22">
        <v>42008.205999999998</v>
      </c>
      <c r="Q31" s="24">
        <f t="shared" si="3"/>
        <v>0.97661705491235407</v>
      </c>
    </row>
    <row r="32" spans="1:17" ht="51" x14ac:dyDescent="0.25">
      <c r="A32" s="18"/>
      <c r="B32" s="65">
        <v>5005005</v>
      </c>
      <c r="C32" s="20" t="s">
        <v>2428</v>
      </c>
      <c r="D32" s="20">
        <v>3000649</v>
      </c>
      <c r="E32" s="20" t="s">
        <v>2403</v>
      </c>
      <c r="F32" s="60">
        <v>60</v>
      </c>
      <c r="G32" s="20" t="s">
        <v>323</v>
      </c>
      <c r="H32" s="21">
        <v>0.28225999999999996</v>
      </c>
      <c r="I32" s="22">
        <v>0.33811999999999998</v>
      </c>
      <c r="J32" s="22">
        <f t="shared" si="0"/>
        <v>0.32903892692411318</v>
      </c>
      <c r="K32" s="22">
        <v>0.1277851269042003</v>
      </c>
      <c r="L32" s="22">
        <v>0.20125380001991289</v>
      </c>
      <c r="M32" s="23">
        <f t="shared" si="1"/>
        <v>0.37792832989530434</v>
      </c>
      <c r="N32" s="24">
        <f t="shared" si="2"/>
        <v>0.97314245511686148</v>
      </c>
      <c r="O32" s="61">
        <v>175</v>
      </c>
      <c r="P32" s="22">
        <v>144.77699999999999</v>
      </c>
      <c r="Q32" s="24">
        <f t="shared" si="3"/>
        <v>0.82729714285714273</v>
      </c>
    </row>
    <row r="33" spans="1:17" ht="38.25" x14ac:dyDescent="0.25">
      <c r="A33" s="18"/>
      <c r="B33" s="65">
        <v>5005006</v>
      </c>
      <c r="C33" s="20" t="s">
        <v>2429</v>
      </c>
      <c r="D33" s="20">
        <v>3000650</v>
      </c>
      <c r="E33" s="20" t="s">
        <v>2404</v>
      </c>
      <c r="F33" s="60">
        <v>86</v>
      </c>
      <c r="G33" s="20" t="s">
        <v>469</v>
      </c>
      <c r="H33" s="21">
        <v>9.8530459999999991</v>
      </c>
      <c r="I33" s="22">
        <v>2.4761460000000004</v>
      </c>
      <c r="J33" s="22">
        <f t="shared" si="0"/>
        <v>2.450088959223649</v>
      </c>
      <c r="K33" s="22">
        <v>1.2262640818080399</v>
      </c>
      <c r="L33" s="22">
        <v>1.2238248774156091</v>
      </c>
      <c r="M33" s="23">
        <f t="shared" si="1"/>
        <v>0.49523092814722547</v>
      </c>
      <c r="N33" s="24">
        <f t="shared" si="2"/>
        <v>0.98947677528855271</v>
      </c>
      <c r="O33" s="61">
        <v>8847</v>
      </c>
      <c r="P33" s="22">
        <v>9295</v>
      </c>
      <c r="Q33" s="24">
        <f t="shared" si="3"/>
        <v>1.0506386345653893</v>
      </c>
    </row>
    <row r="34" spans="1:17" ht="38.25" x14ac:dyDescent="0.25">
      <c r="A34" s="18"/>
      <c r="B34" s="65">
        <v>5005007</v>
      </c>
      <c r="C34" s="20" t="s">
        <v>2430</v>
      </c>
      <c r="D34" s="20">
        <v>3000650</v>
      </c>
      <c r="E34" s="20" t="s">
        <v>2404</v>
      </c>
      <c r="F34" s="60">
        <v>87</v>
      </c>
      <c r="G34" s="20" t="s">
        <v>466</v>
      </c>
      <c r="H34" s="21">
        <v>0.55424899999999999</v>
      </c>
      <c r="I34" s="22">
        <v>0.49346099999999998</v>
      </c>
      <c r="J34" s="22">
        <f t="shared" si="0"/>
        <v>0.48669878467535455</v>
      </c>
      <c r="K34" s="22">
        <v>0.12863517969526583</v>
      </c>
      <c r="L34" s="22">
        <v>0.35806360498008871</v>
      </c>
      <c r="M34" s="23">
        <f t="shared" si="1"/>
        <v>0.26067952623462814</v>
      </c>
      <c r="N34" s="24">
        <f t="shared" si="2"/>
        <v>0.98629635305597518</v>
      </c>
      <c r="O34" s="61">
        <v>1351</v>
      </c>
      <c r="P34" s="22">
        <v>1259</v>
      </c>
      <c r="Q34" s="24">
        <f t="shared" si="3"/>
        <v>0.93190229459659513</v>
      </c>
    </row>
    <row r="35" spans="1:17" ht="38.25" x14ac:dyDescent="0.25">
      <c r="A35" s="18"/>
      <c r="B35" s="65">
        <v>5005008</v>
      </c>
      <c r="C35" s="20" t="s">
        <v>2431</v>
      </c>
      <c r="D35" s="20">
        <v>3000650</v>
      </c>
      <c r="E35" s="20" t="s">
        <v>2404</v>
      </c>
      <c r="F35" s="60">
        <v>87</v>
      </c>
      <c r="G35" s="20" t="s">
        <v>466</v>
      </c>
      <c r="H35" s="21">
        <v>9.2421000000000003E-2</v>
      </c>
      <c r="I35" s="22">
        <v>7.6086000000000001E-2</v>
      </c>
      <c r="J35" s="22">
        <f t="shared" si="0"/>
        <v>7.5922350741166156E-2</v>
      </c>
      <c r="K35" s="22">
        <v>4.4267080822464777E-2</v>
      </c>
      <c r="L35" s="22">
        <v>3.1655269918701379E-2</v>
      </c>
      <c r="M35" s="23">
        <f t="shared" si="1"/>
        <v>0.58180323347875795</v>
      </c>
      <c r="N35" s="24">
        <f t="shared" si="2"/>
        <v>0.99784915413040709</v>
      </c>
      <c r="O35" s="61">
        <v>2715</v>
      </c>
      <c r="P35" s="22">
        <v>2700</v>
      </c>
      <c r="Q35" s="24">
        <f t="shared" si="3"/>
        <v>0.99447513812154698</v>
      </c>
    </row>
    <row r="36" spans="1:17" ht="38.25" x14ac:dyDescent="0.25">
      <c r="A36" s="18"/>
      <c r="B36" s="65">
        <v>5005009</v>
      </c>
      <c r="C36" s="20" t="s">
        <v>2432</v>
      </c>
      <c r="D36" s="20">
        <v>3000650</v>
      </c>
      <c r="E36" s="20" t="s">
        <v>2404</v>
      </c>
      <c r="F36" s="60">
        <v>87</v>
      </c>
      <c r="G36" s="20" t="s">
        <v>466</v>
      </c>
      <c r="H36" s="21">
        <v>1.4700000000000001E-2</v>
      </c>
      <c r="I36" s="22">
        <v>0</v>
      </c>
      <c r="J36" s="22">
        <f t="shared" si="0"/>
        <v>0</v>
      </c>
      <c r="K36" s="22">
        <v>0</v>
      </c>
      <c r="L36" s="22">
        <v>0</v>
      </c>
      <c r="M36" s="23">
        <f t="shared" si="1"/>
        <v>0</v>
      </c>
      <c r="N36" s="24">
        <f t="shared" si="2"/>
        <v>0</v>
      </c>
      <c r="O36" s="61">
        <v>1</v>
      </c>
      <c r="P36" s="22">
        <v>0</v>
      </c>
      <c r="Q36" s="24">
        <f t="shared" si="3"/>
        <v>0</v>
      </c>
    </row>
    <row r="37" spans="1:17" ht="38.25" x14ac:dyDescent="0.25">
      <c r="A37" s="18"/>
      <c r="B37" s="65">
        <v>5005010</v>
      </c>
      <c r="C37" s="20" t="s">
        <v>2433</v>
      </c>
      <c r="D37" s="20">
        <v>3000650</v>
      </c>
      <c r="E37" s="20" t="s">
        <v>2404</v>
      </c>
      <c r="F37" s="60">
        <v>60</v>
      </c>
      <c r="G37" s="20" t="s">
        <v>323</v>
      </c>
      <c r="H37" s="21">
        <v>0.17588699999999999</v>
      </c>
      <c r="I37" s="22">
        <v>0.29877799999999999</v>
      </c>
      <c r="J37" s="22">
        <f t="shared" si="0"/>
        <v>0.24560290138470009</v>
      </c>
      <c r="K37" s="22">
        <v>7.5793638909090078E-2</v>
      </c>
      <c r="L37" s="22">
        <v>0.16980926247561001</v>
      </c>
      <c r="M37" s="23">
        <f t="shared" si="1"/>
        <v>0.25367878126599042</v>
      </c>
      <c r="N37" s="24">
        <f t="shared" si="2"/>
        <v>0.82202471863624527</v>
      </c>
      <c r="O37" s="61">
        <v>60</v>
      </c>
      <c r="P37" s="22">
        <v>52.739000000000004</v>
      </c>
      <c r="Q37" s="24">
        <f t="shared" si="3"/>
        <v>0.87898333333333345</v>
      </c>
    </row>
    <row r="38" spans="1:17" ht="15.75" thickBot="1" x14ac:dyDescent="0.3">
      <c r="A38" s="39" t="s">
        <v>306</v>
      </c>
      <c r="B38" s="41"/>
      <c r="C38" s="41"/>
      <c r="D38" s="64"/>
      <c r="E38" s="41"/>
      <c r="F38" s="58"/>
      <c r="G38" s="41"/>
      <c r="H38" s="42">
        <f ca="1">OFFSET(H38,-MATCH("PROYECTOS",$A$8:$A$38,0)-1,0)-(OFFSET(H38,-MATCH("PROYECTOS",$A$8:$A$38,0),0))</f>
        <v>339.17419999999976</v>
      </c>
      <c r="I38" s="42">
        <f t="shared" ref="I38:L38" ca="1" si="4">OFFSET(I38,-MATCH("PROYECTOS",$A$8:$A$38,0)-1,0)-(OFFSET(I38,-MATCH("PROYECTOS",$A$8:$A$38,0),0))</f>
        <v>113.00643800000012</v>
      </c>
      <c r="J38" s="42">
        <f t="shared" ca="1" si="4"/>
        <v>111.87015494640224</v>
      </c>
      <c r="K38" s="42">
        <f t="shared" ca="1" si="4"/>
        <v>40.851740008045454</v>
      </c>
      <c r="L38" s="42">
        <f t="shared" ca="1" si="4"/>
        <v>71.018414938356671</v>
      </c>
      <c r="M38" s="44">
        <f t="shared" ca="1" si="1"/>
        <v>0.36149922722142086</v>
      </c>
      <c r="N38" s="45">
        <f t="shared" ca="1" si="2"/>
        <v>0.98994497062549669</v>
      </c>
      <c r="O38" s="59"/>
      <c r="P38" s="43"/>
      <c r="Q3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124</v>
      </c>
      <c r="B1" s="48" t="s">
        <v>232</v>
      </c>
      <c r="C1" s="47" t="s">
        <v>82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2438</v>
      </c>
      <c r="L2" s="1" t="s">
        <v>2456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61.370683999999997</v>
      </c>
      <c r="E6" s="15">
        <f ca="1">SUM(E7:OFFSET(E7,50,0))</f>
        <v>66.204913000000005</v>
      </c>
      <c r="F6" s="15">
        <f ca="1">SUM(F7:OFFSET(F7,50,0))</f>
        <v>53.444027289087671</v>
      </c>
      <c r="G6" s="15">
        <f ca="1">SUM(G7:OFFSET(G7,50,0))</f>
        <v>23.376546112765482</v>
      </c>
      <c r="H6" s="15">
        <f ca="1">SUM(H7:OFFSET(H7,50,0))</f>
        <v>30.06748117632219</v>
      </c>
      <c r="I6" s="16">
        <f ca="1">IFERROR(G6/E6,0)</f>
        <v>0.35309382723251187</v>
      </c>
      <c r="J6" s="17">
        <f ca="1">IFERROR(SUM(G6,H6)/E6,0)</f>
        <v>0.80725168068852637</v>
      </c>
      <c r="K6" s="5"/>
      <c r="M6" s="6" t="s">
        <v>374</v>
      </c>
      <c r="N6" s="72" t="s">
        <v>375</v>
      </c>
    </row>
    <row r="7" spans="1:14" ht="15.75" thickBot="1" x14ac:dyDescent="0.3">
      <c r="A7" s="25"/>
      <c r="B7" s="52">
        <v>15</v>
      </c>
      <c r="C7" s="27" t="s">
        <v>258</v>
      </c>
      <c r="D7" s="28">
        <v>61.370683999999997</v>
      </c>
      <c r="E7" s="29">
        <v>66.204913000000005</v>
      </c>
      <c r="F7" s="29">
        <f>SUM(G7,H7)</f>
        <v>53.444027289087671</v>
      </c>
      <c r="G7" s="29">
        <v>23.376546112765482</v>
      </c>
      <c r="H7" s="29">
        <v>30.06748117632219</v>
      </c>
      <c r="I7" s="30">
        <f>IFERROR(G7/E7,0)</f>
        <v>0.35309382723251187</v>
      </c>
      <c r="J7" s="31">
        <f>IFERROR(SUM(G7,H7)/E7,0)</f>
        <v>0.80725168068852637</v>
      </c>
      <c r="K7" s="5"/>
      <c r="L7" t="s">
        <v>258</v>
      </c>
      <c r="M7" s="6">
        <v>53.444027289087671</v>
      </c>
      <c r="N7" s="72">
        <v>0.80725168068852637</v>
      </c>
    </row>
    <row r="8" spans="1:14" x14ac:dyDescent="0.25">
      <c r="M8" s="6"/>
      <c r="N8" s="72"/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124</v>
      </c>
      <c r="B1" s="53" t="s">
        <v>232</v>
      </c>
      <c r="C1" s="47" t="s">
        <v>82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2439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61.370683999999997</v>
      </c>
      <c r="E6" s="15">
        <v>66.204913000000005</v>
      </c>
      <c r="F6" s="15">
        <v>53.444027289087671</v>
      </c>
      <c r="G6" s="15">
        <v>23.376546112765482</v>
      </c>
      <c r="H6" s="15">
        <v>30.06748117632219</v>
      </c>
      <c r="I6" s="16">
        <v>0.35309382723251187</v>
      </c>
      <c r="J6" s="17">
        <v>0.80725168068852637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61.370683999999997</v>
      </c>
      <c r="E7" s="36">
        <f ca="1">SUM(E8:OFFSET(E6,MATCH("GOBIERNOS REGIONALES",$A$8:$A$50,0),0))</f>
        <v>66.204913000000005</v>
      </c>
      <c r="F7" s="36">
        <f ca="1">SUM(F8:OFFSET(F6,MATCH("GOBIERNOS REGIONALES",$A$8:$A$50,0),0))</f>
        <v>53.444027289087671</v>
      </c>
      <c r="G7" s="36">
        <f ca="1">SUM(G8:OFFSET(G6,MATCH("GOBIERNOS REGIONALES",$A$8:$A$50,0),0))</f>
        <v>23.376546112765482</v>
      </c>
      <c r="H7" s="36">
        <f ca="1">SUM(H8:OFFSET(H6,MATCH("GOBIERNOS REGIONALES",$A$8:$A$50,0),0))</f>
        <v>30.06748117632219</v>
      </c>
      <c r="I7" s="37">
        <f ca="1">IFERROR(G7/E7,0)</f>
        <v>0.35309382723251187</v>
      </c>
      <c r="J7" s="38">
        <f ca="1">IFERROR(SUM(G7,H7)/E7,0)</f>
        <v>0.80725168068852637</v>
      </c>
      <c r="K7" s="5"/>
    </row>
    <row r="8" spans="1:11" ht="25.5" x14ac:dyDescent="0.25">
      <c r="A8" s="18"/>
      <c r="B8" s="19">
        <v>19</v>
      </c>
      <c r="C8" s="20" t="s">
        <v>114</v>
      </c>
      <c r="D8" s="21">
        <v>61.370683999999997</v>
      </c>
      <c r="E8" s="22">
        <v>66.204913000000005</v>
      </c>
      <c r="F8" s="22">
        <f t="shared" ref="F8:F10" si="0">SUM(G8,H8)</f>
        <v>53.444027289087671</v>
      </c>
      <c r="G8" s="22">
        <v>23.376546112765482</v>
      </c>
      <c r="H8" s="22">
        <v>30.06748117632219</v>
      </c>
      <c r="I8" s="23">
        <f t="shared" ref="I8:I10" si="1">IFERROR(G8/E8,0)</f>
        <v>0.35309382723251187</v>
      </c>
      <c r="J8" s="24">
        <f t="shared" ref="J8:J10" si="2">IFERROR(SUM(G8,H8)/E8,0)</f>
        <v>0.80725168068852637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16" sqref="A16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124</v>
      </c>
      <c r="B1" s="47" t="s">
        <v>232</v>
      </c>
      <c r="C1" s="47" t="s">
        <v>82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2440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61.370683999999997</v>
      </c>
      <c r="G6" s="15">
        <v>66.204913000000005</v>
      </c>
      <c r="H6" s="15">
        <v>53.444027289087671</v>
      </c>
      <c r="I6" s="15">
        <v>23.376546112765482</v>
      </c>
      <c r="J6" s="15">
        <v>30.06748117632219</v>
      </c>
      <c r="K6" s="16">
        <v>0.35309382723251187</v>
      </c>
      <c r="L6" s="17">
        <v>0.80725168068852637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61.370683999999997</v>
      </c>
      <c r="G7" s="36">
        <f ca="1">SUM(G8:OFFSET(G6,MATCH("PROYECTOS",$A$8:$A$50,0),0))</f>
        <v>66.204912999999991</v>
      </c>
      <c r="H7" s="36">
        <f ca="1">SUM(H8:OFFSET(H6,MATCH("PROYECTOS",$A$8:$A$50,0),0))</f>
        <v>53.444027289087671</v>
      </c>
      <c r="I7" s="36">
        <f ca="1">SUM(I8:OFFSET(I6,MATCH("PROYECTOS",$A$8:$A$50,0),0))</f>
        <v>23.376546112765482</v>
      </c>
      <c r="J7" s="36">
        <f ca="1">SUM(J8:OFFSET(J6,MATCH("PROYECTOS",$A$8:$A$50,0),0))</f>
        <v>30.06748117632219</v>
      </c>
      <c r="K7" s="37">
        <f ca="1">IFERROR(I7/G7,0)</f>
        <v>0.35309382723251198</v>
      </c>
      <c r="L7" s="38">
        <f ca="1">IFERROR(SUM(I7,J7)/G7,0)</f>
        <v>0.80725168068852649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23.861231999999994</v>
      </c>
      <c r="G8" s="22">
        <v>23.829671999999992</v>
      </c>
      <c r="H8" s="22">
        <f t="shared" ref="H8:H11" si="0">SUM(I8,J8)</f>
        <v>21.068422530945099</v>
      </c>
      <c r="I8" s="22">
        <v>7.9558865669605439</v>
      </c>
      <c r="J8" s="22">
        <v>13.112535963984556</v>
      </c>
      <c r="K8" s="23">
        <f t="shared" ref="K8:K12" si="1">IFERROR(I8/G8,0)</f>
        <v>0.33386471148073488</v>
      </c>
      <c r="L8" s="24">
        <f t="shared" ref="L8:L12" si="2">IFERROR(SUM(I8,J8)/G8,0)</f>
        <v>0.884125578016563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3000651</v>
      </c>
      <c r="C9" s="20" t="s">
        <v>2441</v>
      </c>
      <c r="D9" s="60">
        <v>279</v>
      </c>
      <c r="E9" s="20" t="s">
        <v>2444</v>
      </c>
      <c r="F9" s="21">
        <v>9.8627260000000003</v>
      </c>
      <c r="G9" s="22">
        <v>13.997315</v>
      </c>
      <c r="H9" s="22">
        <f t="shared" si="0"/>
        <v>9.5948377871391131</v>
      </c>
      <c r="I9" s="22">
        <v>4.5060092756175436</v>
      </c>
      <c r="J9" s="22">
        <v>5.0888285115215695</v>
      </c>
      <c r="K9" s="23">
        <f t="shared" si="1"/>
        <v>0.3219195449711279</v>
      </c>
      <c r="L9" s="24">
        <f t="shared" si="2"/>
        <v>0.68547702092430673</v>
      </c>
      <c r="M9" s="61"/>
      <c r="N9" s="22"/>
      <c r="O9" s="24" t="str">
        <f t="shared" ref="O9:O11" si="3">IFERROR(N9/M9,".")</f>
        <v>.</v>
      </c>
    </row>
    <row r="10" spans="1:15" ht="38.25" x14ac:dyDescent="0.25">
      <c r="A10" s="18"/>
      <c r="B10" s="20">
        <v>3000652</v>
      </c>
      <c r="C10" s="20" t="s">
        <v>2442</v>
      </c>
      <c r="D10" s="60">
        <v>554</v>
      </c>
      <c r="E10" s="20" t="s">
        <v>934</v>
      </c>
      <c r="F10" s="21">
        <v>12.157268999999999</v>
      </c>
      <c r="G10" s="22">
        <v>12.888469000000002</v>
      </c>
      <c r="H10" s="22">
        <f t="shared" si="0"/>
        <v>10.445183876709052</v>
      </c>
      <c r="I10" s="22">
        <v>5.0079244249718613</v>
      </c>
      <c r="J10" s="22">
        <v>5.4372594517371908</v>
      </c>
      <c r="K10" s="23">
        <f t="shared" si="1"/>
        <v>0.38855851885680603</v>
      </c>
      <c r="L10" s="24">
        <f t="shared" si="2"/>
        <v>0.81042859913842757</v>
      </c>
      <c r="M10" s="61"/>
      <c r="N10" s="22"/>
      <c r="O10" s="24" t="str">
        <f t="shared" si="3"/>
        <v>.</v>
      </c>
    </row>
    <row r="11" spans="1:15" x14ac:dyDescent="0.25">
      <c r="A11" s="18"/>
      <c r="B11" s="20">
        <v>3000653</v>
      </c>
      <c r="C11" s="20" t="s">
        <v>2443</v>
      </c>
      <c r="D11" s="60">
        <v>152</v>
      </c>
      <c r="E11" s="20" t="s">
        <v>1458</v>
      </c>
      <c r="F11" s="21">
        <v>15.489456999999998</v>
      </c>
      <c r="G11" s="22">
        <v>15.489457000000002</v>
      </c>
      <c r="H11" s="22">
        <f t="shared" si="0"/>
        <v>12.335583094294407</v>
      </c>
      <c r="I11" s="22">
        <v>5.9067258452155329</v>
      </c>
      <c r="J11" s="22">
        <v>6.4288572490788738</v>
      </c>
      <c r="K11" s="23">
        <f t="shared" si="1"/>
        <v>0.38133847075565863</v>
      </c>
      <c r="L11" s="24">
        <f t="shared" si="2"/>
        <v>0.79638576706042086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0</v>
      </c>
      <c r="H12" s="43">
        <f t="shared" ca="1" si="4"/>
        <v>0</v>
      </c>
      <c r="I12" s="43">
        <f t="shared" ca="1" si="4"/>
        <v>0</v>
      </c>
      <c r="J12" s="43">
        <f t="shared" ca="1" si="4"/>
        <v>0</v>
      </c>
      <c r="K12" s="44">
        <f t="shared" ca="1" si="1"/>
        <v>0</v>
      </c>
      <c r="L12" s="45">
        <f t="shared" ca="1" si="2"/>
        <v>0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2457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</row>
    <row r="17" spans="1:6" ht="15.75" thickBot="1" x14ac:dyDescent="0.3">
      <c r="A17" s="83"/>
      <c r="B17" s="84"/>
      <c r="C17" s="84"/>
      <c r="D17" s="84"/>
      <c r="E17" s="84"/>
      <c r="F17" s="115"/>
    </row>
    <row r="18" spans="1:6" ht="26.25" customHeight="1" thickBot="1" x14ac:dyDescent="0.3">
      <c r="A18" s="73"/>
      <c r="B18" s="74">
        <v>3000651</v>
      </c>
      <c r="C18" s="113" t="s">
        <v>2441</v>
      </c>
      <c r="D18" s="113"/>
      <c r="E18" s="114"/>
      <c r="F18" s="75">
        <v>0.68547702092430673</v>
      </c>
    </row>
  </sheetData>
  <mergeCells count="17">
    <mergeCell ref="C18:E18"/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B2" sqref="B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124</v>
      </c>
      <c r="B1" s="47" t="s">
        <v>232</v>
      </c>
      <c r="C1" s="47" t="s">
        <v>82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2445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61.370683999999997</v>
      </c>
      <c r="I6" s="15">
        <v>66.204913000000005</v>
      </c>
      <c r="J6" s="15">
        <v>53.444027289087671</v>
      </c>
      <c r="K6" s="15">
        <v>23.376546112765482</v>
      </c>
      <c r="L6" s="15">
        <v>30.06748117632219</v>
      </c>
      <c r="M6" s="16">
        <v>0.35309382723251187</v>
      </c>
      <c r="N6" s="17">
        <v>0.80725168068852637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61.370684000000004</v>
      </c>
      <c r="I7" s="35">
        <f ca="1">SUM(I8:OFFSET(I6,MATCH("PROYECTOS",$A$8:$A$18,0),0))</f>
        <v>66.204912999999976</v>
      </c>
      <c r="J7" s="35">
        <f ca="1">SUM(J8:OFFSET(J6,MATCH("PROYECTOS",$A$8:$A$18,0),0))</f>
        <v>53.444027289087671</v>
      </c>
      <c r="K7" s="35">
        <f ca="1">SUM(K8:OFFSET(K6,MATCH("PROYECTOS",$A$8:$A$18,0),0))</f>
        <v>23.376546112765482</v>
      </c>
      <c r="L7" s="35">
        <f ca="1">SUM(L8:OFFSET(L6,MATCH("PROYECTOS",$A$8:$A$18,0),0))</f>
        <v>30.06748117632219</v>
      </c>
      <c r="M7" s="37">
        <f ca="1">IFERROR(K7/I7,0)</f>
        <v>0.35309382723251204</v>
      </c>
      <c r="N7" s="38">
        <f ca="1">IFERROR(SUM(K7,L7)/I7,0)</f>
        <v>0.80725168068852671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23.861231999999994</v>
      </c>
      <c r="I8" s="22">
        <v>23.829671999999992</v>
      </c>
      <c r="J8" s="22">
        <f t="shared" ref="J8:J17" si="0">SUM(K8,L8)</f>
        <v>21.068422530945099</v>
      </c>
      <c r="K8" s="22">
        <v>7.9558865669605439</v>
      </c>
      <c r="L8" s="22">
        <v>13.112535963984556</v>
      </c>
      <c r="M8" s="23">
        <f t="shared" ref="M8:M18" si="1">IFERROR(K8/I8,0)</f>
        <v>0.33386471148073488</v>
      </c>
      <c r="N8" s="24">
        <f t="shared" ref="N8:N18" si="2">IFERROR(SUM(K8,L8)/I8,0)</f>
        <v>0.884125578016563</v>
      </c>
      <c r="O8" s="61">
        <v>90</v>
      </c>
      <c r="P8" s="22">
        <v>91</v>
      </c>
      <c r="Q8" s="24">
        <f>IFERROR(P8/O8,".")</f>
        <v>1.0111111111111111</v>
      </c>
    </row>
    <row r="9" spans="1:17" ht="25.5" x14ac:dyDescent="0.25">
      <c r="A9" s="18"/>
      <c r="B9" s="65">
        <v>5005011</v>
      </c>
      <c r="C9" s="20" t="s">
        <v>2446</v>
      </c>
      <c r="D9" s="20">
        <v>3000651</v>
      </c>
      <c r="E9" s="20" t="s">
        <v>2441</v>
      </c>
      <c r="F9" s="60">
        <v>303</v>
      </c>
      <c r="G9" s="20" t="s">
        <v>2246</v>
      </c>
      <c r="H9" s="21">
        <v>9.1046440000000004</v>
      </c>
      <c r="I9" s="22">
        <v>13.234197</v>
      </c>
      <c r="J9" s="22">
        <f t="shared" si="0"/>
        <v>8.949138442039839</v>
      </c>
      <c r="K9" s="22">
        <v>4.1793168383883312</v>
      </c>
      <c r="L9" s="22">
        <v>4.7698216036515078</v>
      </c>
      <c r="M9" s="23">
        <f t="shared" si="1"/>
        <v>0.31579678301511843</v>
      </c>
      <c r="N9" s="24">
        <f t="shared" si="2"/>
        <v>0.67621318029645761</v>
      </c>
      <c r="O9" s="61">
        <v>14777</v>
      </c>
      <c r="P9" s="22">
        <v>15888</v>
      </c>
      <c r="Q9" s="24">
        <f t="shared" ref="Q9:Q17" si="3">IFERROR(P9/O9,".")</f>
        <v>1.0751844082019355</v>
      </c>
    </row>
    <row r="10" spans="1:17" ht="25.5" x14ac:dyDescent="0.25">
      <c r="A10" s="18"/>
      <c r="B10" s="65">
        <v>5005012</v>
      </c>
      <c r="C10" s="20" t="s">
        <v>2447</v>
      </c>
      <c r="D10" s="20">
        <v>3000651</v>
      </c>
      <c r="E10" s="20" t="s">
        <v>2441</v>
      </c>
      <c r="F10" s="60">
        <v>304</v>
      </c>
      <c r="G10" s="20" t="s">
        <v>953</v>
      </c>
      <c r="H10" s="21">
        <v>0.75808199999999992</v>
      </c>
      <c r="I10" s="22">
        <v>0.76311799999999996</v>
      </c>
      <c r="J10" s="22">
        <f t="shared" si="0"/>
        <v>0.64569934509927407</v>
      </c>
      <c r="K10" s="22">
        <v>0.32669243722921237</v>
      </c>
      <c r="L10" s="22">
        <v>0.3190069078700617</v>
      </c>
      <c r="M10" s="23">
        <f t="shared" si="1"/>
        <v>0.42810212474245452</v>
      </c>
      <c r="N10" s="24">
        <f t="shared" si="2"/>
        <v>0.84613302936016987</v>
      </c>
      <c r="O10" s="61">
        <v>50</v>
      </c>
      <c r="P10" s="22">
        <v>101</v>
      </c>
      <c r="Q10" s="24">
        <f t="shared" si="3"/>
        <v>2.02</v>
      </c>
    </row>
    <row r="11" spans="1:17" ht="38.25" x14ac:dyDescent="0.25">
      <c r="A11" s="18"/>
      <c r="B11" s="65">
        <v>5005013</v>
      </c>
      <c r="C11" s="20" t="s">
        <v>2448</v>
      </c>
      <c r="D11" s="20">
        <v>3000652</v>
      </c>
      <c r="E11" s="20" t="s">
        <v>2442</v>
      </c>
      <c r="F11" s="60">
        <v>602</v>
      </c>
      <c r="G11" s="20" t="s">
        <v>2455</v>
      </c>
      <c r="H11" s="21">
        <v>9.9826960000000007</v>
      </c>
      <c r="I11" s="22">
        <v>10.681889000000002</v>
      </c>
      <c r="J11" s="22">
        <f t="shared" si="0"/>
        <v>8.7126446462934837</v>
      </c>
      <c r="K11" s="22">
        <v>4.1530881687067449</v>
      </c>
      <c r="L11" s="22">
        <v>4.5595564775867388</v>
      </c>
      <c r="M11" s="23">
        <f t="shared" si="1"/>
        <v>0.38879716581091078</v>
      </c>
      <c r="N11" s="24">
        <f t="shared" si="2"/>
        <v>0.81564643166517481</v>
      </c>
      <c r="O11" s="61">
        <v>9</v>
      </c>
      <c r="P11" s="22">
        <v>11</v>
      </c>
      <c r="Q11" s="24">
        <f t="shared" si="3"/>
        <v>1.2222222222222223</v>
      </c>
    </row>
    <row r="12" spans="1:17" ht="38.25" x14ac:dyDescent="0.25">
      <c r="A12" s="18"/>
      <c r="B12" s="65">
        <v>5005014</v>
      </c>
      <c r="C12" s="20" t="s">
        <v>2449</v>
      </c>
      <c r="D12" s="20">
        <v>3000652</v>
      </c>
      <c r="E12" s="20" t="s">
        <v>2442</v>
      </c>
      <c r="F12" s="60">
        <v>303</v>
      </c>
      <c r="G12" s="20" t="s">
        <v>2246</v>
      </c>
      <c r="H12" s="21">
        <v>0.741371</v>
      </c>
      <c r="I12" s="22">
        <v>0.74068000000000001</v>
      </c>
      <c r="J12" s="22">
        <f t="shared" si="0"/>
        <v>0.67622268406194053</v>
      </c>
      <c r="K12" s="22">
        <v>0.32751045395707479</v>
      </c>
      <c r="L12" s="22">
        <v>0.34871223010486574</v>
      </c>
      <c r="M12" s="23">
        <f t="shared" si="1"/>
        <v>0.44217537122249123</v>
      </c>
      <c r="N12" s="24">
        <f t="shared" si="2"/>
        <v>0.91297548747359258</v>
      </c>
      <c r="O12" s="61">
        <v>24</v>
      </c>
      <c r="P12" s="22">
        <v>25</v>
      </c>
      <c r="Q12" s="24">
        <f t="shared" si="3"/>
        <v>1.0416666666666667</v>
      </c>
    </row>
    <row r="13" spans="1:17" ht="38.25" x14ac:dyDescent="0.25">
      <c r="A13" s="18"/>
      <c r="B13" s="65">
        <v>5005015</v>
      </c>
      <c r="C13" s="20" t="s">
        <v>2450</v>
      </c>
      <c r="D13" s="20">
        <v>3000652</v>
      </c>
      <c r="E13" s="20" t="s">
        <v>2442</v>
      </c>
      <c r="F13" s="60">
        <v>53</v>
      </c>
      <c r="G13" s="20" t="s">
        <v>756</v>
      </c>
      <c r="H13" s="21">
        <v>1.4332019999999999</v>
      </c>
      <c r="I13" s="22">
        <v>1.4659000000000002</v>
      </c>
      <c r="J13" s="22">
        <f t="shared" si="0"/>
        <v>1.0563165463536279</v>
      </c>
      <c r="K13" s="22">
        <v>0.5273258023080416</v>
      </c>
      <c r="L13" s="22">
        <v>0.52899074404558633</v>
      </c>
      <c r="M13" s="23">
        <f t="shared" si="1"/>
        <v>0.35972835957980864</v>
      </c>
      <c r="N13" s="24">
        <f t="shared" si="2"/>
        <v>0.72059250041177969</v>
      </c>
      <c r="O13" s="61">
        <v>5</v>
      </c>
      <c r="P13" s="22">
        <v>8</v>
      </c>
      <c r="Q13" s="24">
        <f t="shared" si="3"/>
        <v>1.6</v>
      </c>
    </row>
    <row r="14" spans="1:17" ht="38.25" x14ac:dyDescent="0.25">
      <c r="A14" s="18"/>
      <c r="B14" s="65">
        <v>5005016</v>
      </c>
      <c r="C14" s="20" t="s">
        <v>2451</v>
      </c>
      <c r="D14" s="20">
        <v>3000653</v>
      </c>
      <c r="E14" s="20" t="s">
        <v>2443</v>
      </c>
      <c r="F14" s="60">
        <v>6</v>
      </c>
      <c r="G14" s="20" t="s">
        <v>404</v>
      </c>
      <c r="H14" s="21">
        <v>8.4994680000000002</v>
      </c>
      <c r="I14" s="22">
        <v>8.4997330000000026</v>
      </c>
      <c r="J14" s="22">
        <f t="shared" si="0"/>
        <v>6.5100474569007929</v>
      </c>
      <c r="K14" s="22">
        <v>3.16018653291394</v>
      </c>
      <c r="L14" s="22">
        <v>3.3498609239868529</v>
      </c>
      <c r="M14" s="23">
        <f t="shared" si="1"/>
        <v>0.37179832977270449</v>
      </c>
      <c r="N14" s="24">
        <f t="shared" si="2"/>
        <v>0.76591199475334004</v>
      </c>
      <c r="O14" s="61">
        <v>762408</v>
      </c>
      <c r="P14" s="22">
        <v>930045</v>
      </c>
      <c r="Q14" s="24">
        <f t="shared" si="3"/>
        <v>1.2198783328611451</v>
      </c>
    </row>
    <row r="15" spans="1:17" ht="25.5" x14ac:dyDescent="0.25">
      <c r="A15" s="18"/>
      <c r="B15" s="65">
        <v>5005017</v>
      </c>
      <c r="C15" s="20" t="s">
        <v>2452</v>
      </c>
      <c r="D15" s="20">
        <v>3000653</v>
      </c>
      <c r="E15" s="20" t="s">
        <v>2443</v>
      </c>
      <c r="F15" s="60">
        <v>303</v>
      </c>
      <c r="G15" s="20" t="s">
        <v>2246</v>
      </c>
      <c r="H15" s="21">
        <v>2.0579720000000004</v>
      </c>
      <c r="I15" s="22">
        <v>2.1641500000000002</v>
      </c>
      <c r="J15" s="22">
        <f t="shared" si="0"/>
        <v>1.7971836832216468</v>
      </c>
      <c r="K15" s="22">
        <v>0.88307822325214147</v>
      </c>
      <c r="L15" s="22">
        <v>0.91410545996950532</v>
      </c>
      <c r="M15" s="23">
        <f t="shared" si="1"/>
        <v>0.40804852863809871</v>
      </c>
      <c r="N15" s="24">
        <f t="shared" si="2"/>
        <v>0.83043397325584944</v>
      </c>
      <c r="O15" s="61">
        <v>164</v>
      </c>
      <c r="P15" s="22">
        <v>184</v>
      </c>
      <c r="Q15" s="24">
        <f t="shared" si="3"/>
        <v>1.1219512195121952</v>
      </c>
    </row>
    <row r="16" spans="1:17" ht="38.25" x14ac:dyDescent="0.25">
      <c r="A16" s="18"/>
      <c r="B16" s="65">
        <v>5005018</v>
      </c>
      <c r="C16" s="20" t="s">
        <v>2453</v>
      </c>
      <c r="D16" s="20">
        <v>3000653</v>
      </c>
      <c r="E16" s="20" t="s">
        <v>2443</v>
      </c>
      <c r="F16" s="60">
        <v>53</v>
      </c>
      <c r="G16" s="20" t="s">
        <v>756</v>
      </c>
      <c r="H16" s="21">
        <v>4.5932550000000001</v>
      </c>
      <c r="I16" s="22">
        <v>4.4868040000000002</v>
      </c>
      <c r="J16" s="22">
        <f t="shared" si="0"/>
        <v>3.7937318562446762</v>
      </c>
      <c r="K16" s="22">
        <v>1.7773815101754735</v>
      </c>
      <c r="L16" s="22">
        <v>2.0163503460692027</v>
      </c>
      <c r="M16" s="23">
        <f t="shared" si="1"/>
        <v>0.39613531372787253</v>
      </c>
      <c r="N16" s="24">
        <f t="shared" si="2"/>
        <v>0.84553099628258244</v>
      </c>
      <c r="O16" s="61">
        <v>26100</v>
      </c>
      <c r="P16" s="22">
        <v>44299</v>
      </c>
      <c r="Q16" s="24">
        <f t="shared" si="3"/>
        <v>1.6972796934865901</v>
      </c>
    </row>
    <row r="17" spans="1:17" ht="38.25" x14ac:dyDescent="0.25">
      <c r="A17" s="18"/>
      <c r="B17" s="65">
        <v>5005019</v>
      </c>
      <c r="C17" s="20" t="s">
        <v>2454</v>
      </c>
      <c r="D17" s="20">
        <v>3000653</v>
      </c>
      <c r="E17" s="20" t="s">
        <v>2443</v>
      </c>
      <c r="F17" s="60">
        <v>287</v>
      </c>
      <c r="G17" s="20" t="s">
        <v>2245</v>
      </c>
      <c r="H17" s="21">
        <v>0.33876200000000001</v>
      </c>
      <c r="I17" s="22">
        <v>0.33877000000000002</v>
      </c>
      <c r="J17" s="22">
        <f t="shared" si="0"/>
        <v>0.23462009792729077</v>
      </c>
      <c r="K17" s="22">
        <v>8.607957887397788E-2</v>
      </c>
      <c r="L17" s="22">
        <v>0.14854051905331289</v>
      </c>
      <c r="M17" s="23">
        <f t="shared" si="1"/>
        <v>0.25409445604385827</v>
      </c>
      <c r="N17" s="24">
        <f t="shared" si="2"/>
        <v>0.69256456571505964</v>
      </c>
      <c r="O17" s="61">
        <v>23</v>
      </c>
      <c r="P17" s="22">
        <v>33</v>
      </c>
      <c r="Q17" s="24">
        <f t="shared" si="3"/>
        <v>1.4347826086956521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0</v>
      </c>
      <c r="I18" s="42">
        <f t="shared" ref="I18:L18" ca="1" si="4">OFFSET(I18,-MATCH("PROYECTOS",$A$8:$A$18,0)-1,0)-(OFFSET(I18,-MATCH("PROYECTOS",$A$8:$A$18,0),0))</f>
        <v>0</v>
      </c>
      <c r="J18" s="42">
        <f t="shared" ca="1" si="4"/>
        <v>0</v>
      </c>
      <c r="K18" s="42">
        <f t="shared" ca="1" si="4"/>
        <v>0</v>
      </c>
      <c r="L18" s="42">
        <f t="shared" ca="1" si="4"/>
        <v>0</v>
      </c>
      <c r="M18" s="44">
        <f t="shared" ca="1" si="1"/>
        <v>0</v>
      </c>
      <c r="N18" s="45">
        <f t="shared" ca="1" si="2"/>
        <v>0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125</v>
      </c>
      <c r="B1" s="48" t="s">
        <v>232</v>
      </c>
      <c r="C1" s="47" t="s">
        <v>83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2458</v>
      </c>
      <c r="L2" s="1" t="s">
        <v>2477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147.55197100000001</v>
      </c>
      <c r="E6" s="15">
        <f ca="1">SUM(E7:OFFSET(E7,50,0))</f>
        <v>166.21710200000001</v>
      </c>
      <c r="F6" s="15">
        <f ca="1">SUM(F7:OFFSET(F7,50,0))</f>
        <v>150.59684873406553</v>
      </c>
      <c r="G6" s="15">
        <f ca="1">SUM(G7:OFFSET(G7,50,0))</f>
        <v>36.160141894124891</v>
      </c>
      <c r="H6" s="15">
        <f ca="1">SUM(H7:OFFSET(H7,50,0))</f>
        <v>114.43670683994063</v>
      </c>
      <c r="I6" s="16">
        <f ca="1">IFERROR(G6/E6,0)</f>
        <v>0.21754766181716301</v>
      </c>
      <c r="J6" s="17">
        <f ca="1">IFERROR(SUM(G6,H6)/E6,0)</f>
        <v>0.90602499334915321</v>
      </c>
      <c r="K6" s="5"/>
      <c r="M6" s="6" t="s">
        <v>374</v>
      </c>
      <c r="N6" s="72" t="s">
        <v>375</v>
      </c>
    </row>
    <row r="7" spans="1:14" ht="15.75" thickBot="1" x14ac:dyDescent="0.3">
      <c r="A7" s="25"/>
      <c r="B7" s="52">
        <v>15</v>
      </c>
      <c r="C7" s="27" t="s">
        <v>258</v>
      </c>
      <c r="D7" s="28">
        <v>147.55197100000001</v>
      </c>
      <c r="E7" s="29">
        <v>166.21710200000001</v>
      </c>
      <c r="F7" s="29">
        <f>SUM(G7,H7)</f>
        <v>150.59684873406553</v>
      </c>
      <c r="G7" s="29">
        <v>36.160141894124891</v>
      </c>
      <c r="H7" s="29">
        <v>114.43670683994063</v>
      </c>
      <c r="I7" s="30">
        <f>IFERROR(G7/E7,0)</f>
        <v>0.21754766181716301</v>
      </c>
      <c r="J7" s="31">
        <f>IFERROR(SUM(G7,H7)/E7,0)</f>
        <v>0.90602499334915321</v>
      </c>
      <c r="K7" s="5"/>
      <c r="L7" t="s">
        <v>258</v>
      </c>
      <c r="M7" s="6">
        <v>150.59684873406553</v>
      </c>
      <c r="N7" s="72">
        <v>0.90602499334915321</v>
      </c>
    </row>
    <row r="8" spans="1:14" x14ac:dyDescent="0.25">
      <c r="M8" s="6"/>
      <c r="N8" s="72"/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125</v>
      </c>
      <c r="B1" s="53" t="s">
        <v>232</v>
      </c>
      <c r="C1" s="47" t="s">
        <v>83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2459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147.55197100000001</v>
      </c>
      <c r="E6" s="15">
        <v>166.21710200000001</v>
      </c>
      <c r="F6" s="15">
        <v>150.59684873406553</v>
      </c>
      <c r="G6" s="15">
        <v>36.160141894124891</v>
      </c>
      <c r="H6" s="15">
        <v>114.43670683994063</v>
      </c>
      <c r="I6" s="16">
        <v>0.21754766181716301</v>
      </c>
      <c r="J6" s="17">
        <v>0.90602499334915321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147.55197099999998</v>
      </c>
      <c r="E7" s="36">
        <f ca="1">SUM(E8:OFFSET(E6,MATCH("GOBIERNOS REGIONALES",$A$8:$A$50,0),0))</f>
        <v>166.21710199999995</v>
      </c>
      <c r="F7" s="36">
        <f ca="1">SUM(F8:OFFSET(F6,MATCH("GOBIERNOS REGIONALES",$A$8:$A$50,0),0))</f>
        <v>150.59684873406553</v>
      </c>
      <c r="G7" s="36">
        <f ca="1">SUM(G8:OFFSET(G6,MATCH("GOBIERNOS REGIONALES",$A$8:$A$50,0),0))</f>
        <v>36.160141894124891</v>
      </c>
      <c r="H7" s="36">
        <f ca="1">SUM(H8:OFFSET(H6,MATCH("GOBIERNOS REGIONALES",$A$8:$A$50,0),0))</f>
        <v>114.43670683994063</v>
      </c>
      <c r="I7" s="37">
        <f ca="1">IFERROR(G7/E7,0)</f>
        <v>0.21754766181716309</v>
      </c>
      <c r="J7" s="38">
        <f ca="1">IFERROR(SUM(G7,H7)/E7,0)</f>
        <v>0.90602499334915354</v>
      </c>
      <c r="K7" s="5"/>
    </row>
    <row r="8" spans="1:11" ht="25.5" x14ac:dyDescent="0.25">
      <c r="A8" s="18"/>
      <c r="B8" s="19">
        <v>32</v>
      </c>
      <c r="C8" s="20" t="s">
        <v>118</v>
      </c>
      <c r="D8" s="21">
        <v>147.55197099999998</v>
      </c>
      <c r="E8" s="22">
        <v>166.21710199999995</v>
      </c>
      <c r="F8" s="22">
        <f t="shared" ref="F8:F10" si="0">SUM(G8,H8)</f>
        <v>150.59684873406553</v>
      </c>
      <c r="G8" s="22">
        <v>36.160141894124891</v>
      </c>
      <c r="H8" s="22">
        <v>114.43670683994063</v>
      </c>
      <c r="I8" s="23">
        <f t="shared" ref="I8:I10" si="1">IFERROR(G8/E8,0)</f>
        <v>0.21754766181716309</v>
      </c>
      <c r="J8" s="24">
        <f t="shared" ref="J8:J10" si="2">IFERROR(SUM(G8,H8)/E8,0)</f>
        <v>0.90602499334915354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125</v>
      </c>
      <c r="B1" s="47" t="s">
        <v>232</v>
      </c>
      <c r="C1" s="47" t="s">
        <v>83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2460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147.55197100000001</v>
      </c>
      <c r="G6" s="15">
        <v>166.21710200000001</v>
      </c>
      <c r="H6" s="15">
        <v>150.59684873406553</v>
      </c>
      <c r="I6" s="15">
        <v>36.160141894124891</v>
      </c>
      <c r="J6" s="15">
        <v>114.43670683994063</v>
      </c>
      <c r="K6" s="16">
        <v>0.21754766181716301</v>
      </c>
      <c r="L6" s="17">
        <v>0.90602499334915321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147.55197100000004</v>
      </c>
      <c r="G7" s="36">
        <f ca="1">SUM(G8:OFFSET(G6,MATCH("PROYECTOS",$A$8:$A$50,0),0))</f>
        <v>166.21710200000001</v>
      </c>
      <c r="H7" s="36">
        <f ca="1">SUM(H8:OFFSET(H6,MATCH("PROYECTOS",$A$8:$A$50,0),0))</f>
        <v>150.59684873406553</v>
      </c>
      <c r="I7" s="36">
        <f ca="1">SUM(I8:OFFSET(I6,MATCH("PROYECTOS",$A$8:$A$50,0),0))</f>
        <v>36.160141894124891</v>
      </c>
      <c r="J7" s="36">
        <f ca="1">SUM(J8:OFFSET(J6,MATCH("PROYECTOS",$A$8:$A$50,0),0))</f>
        <v>114.43670683994063</v>
      </c>
      <c r="K7" s="37">
        <f ca="1">IFERROR(I7/G7,0)</f>
        <v>0.21754766181716301</v>
      </c>
      <c r="L7" s="38">
        <f ca="1">IFERROR(SUM(I7,J7)/G7,0)</f>
        <v>0.90602499334915321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18.520453</v>
      </c>
      <c r="G8" s="22">
        <v>62.654093000000003</v>
      </c>
      <c r="H8" s="22">
        <f t="shared" ref="H8:H12" si="0">SUM(I8,J8)</f>
        <v>54.554534762560635</v>
      </c>
      <c r="I8" s="22">
        <v>18.064764681817351</v>
      </c>
      <c r="J8" s="22">
        <v>36.489770080743284</v>
      </c>
      <c r="K8" s="23">
        <f t="shared" ref="K8:K13" si="1">IFERROR(I8/G8,0)</f>
        <v>0.28832537216391196</v>
      </c>
      <c r="L8" s="24">
        <f t="shared" ref="L8:L13" si="2">IFERROR(SUM(I8,J8)/G8,0)</f>
        <v>0.87072579220898838</v>
      </c>
      <c r="M8" s="61"/>
      <c r="N8" s="22"/>
      <c r="O8" s="24" t="str">
        <f>IFERROR(N8/M8,".")</f>
        <v>.</v>
      </c>
    </row>
    <row r="9" spans="1:15" x14ac:dyDescent="0.25">
      <c r="A9" s="18"/>
      <c r="B9" s="20">
        <v>3000654</v>
      </c>
      <c r="C9" s="20" t="s">
        <v>2461</v>
      </c>
      <c r="D9" s="60">
        <v>599</v>
      </c>
      <c r="E9" s="20" t="s">
        <v>1725</v>
      </c>
      <c r="F9" s="21">
        <v>125.05423600000003</v>
      </c>
      <c r="G9" s="22">
        <v>98.050176999999991</v>
      </c>
      <c r="H9" s="22">
        <f t="shared" si="0"/>
        <v>90.8486118861465</v>
      </c>
      <c r="I9" s="22">
        <v>17.121540742790785</v>
      </c>
      <c r="J9" s="22">
        <v>73.727071143355715</v>
      </c>
      <c r="K9" s="23">
        <f t="shared" si="1"/>
        <v>0.17462019209604066</v>
      </c>
      <c r="L9" s="24">
        <f t="shared" si="2"/>
        <v>0.92655224769402011</v>
      </c>
      <c r="M9" s="61"/>
      <c r="N9" s="22"/>
      <c r="O9" s="24" t="str">
        <f t="shared" ref="O9:O12" si="3">IFERROR(N9/M9,".")</f>
        <v>.</v>
      </c>
    </row>
    <row r="10" spans="1:15" ht="38.25" x14ac:dyDescent="0.25">
      <c r="A10" s="18"/>
      <c r="B10" s="20">
        <v>3000655</v>
      </c>
      <c r="C10" s="20" t="s">
        <v>2462</v>
      </c>
      <c r="D10" s="60">
        <v>86</v>
      </c>
      <c r="E10" s="20" t="s">
        <v>469</v>
      </c>
      <c r="F10" s="21">
        <v>1.6551559999999996</v>
      </c>
      <c r="G10" s="22">
        <v>0.58628400000000003</v>
      </c>
      <c r="H10" s="22">
        <f t="shared" si="0"/>
        <v>0.51682742005505133</v>
      </c>
      <c r="I10" s="22">
        <v>0.13613382796756923</v>
      </c>
      <c r="J10" s="22">
        <v>0.3806935920874821</v>
      </c>
      <c r="K10" s="23">
        <f t="shared" si="1"/>
        <v>0.23219775393421827</v>
      </c>
      <c r="L10" s="24">
        <f t="shared" si="2"/>
        <v>0.88153082815674877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3000656</v>
      </c>
      <c r="C11" s="20" t="s">
        <v>2463</v>
      </c>
      <c r="D11" s="60">
        <v>194</v>
      </c>
      <c r="E11" s="20" t="s">
        <v>773</v>
      </c>
      <c r="F11" s="21">
        <v>1.4345659999999998</v>
      </c>
      <c r="G11" s="22">
        <v>1.8028459999999997</v>
      </c>
      <c r="H11" s="22">
        <f t="shared" si="0"/>
        <v>1.6922294443938881</v>
      </c>
      <c r="I11" s="22">
        <v>0.77804918010406254</v>
      </c>
      <c r="J11" s="22">
        <v>0.91418026428982557</v>
      </c>
      <c r="K11" s="23">
        <f t="shared" si="1"/>
        <v>0.43156718882481515</v>
      </c>
      <c r="L11" s="24">
        <f t="shared" si="2"/>
        <v>0.93864336964659678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3000657</v>
      </c>
      <c r="C12" s="20" t="s">
        <v>2464</v>
      </c>
      <c r="D12" s="60">
        <v>194</v>
      </c>
      <c r="E12" s="20" t="s">
        <v>773</v>
      </c>
      <c r="F12" s="21">
        <v>0.88756000000000002</v>
      </c>
      <c r="G12" s="22">
        <v>3.1237020000000002</v>
      </c>
      <c r="H12" s="22">
        <f t="shared" si="0"/>
        <v>2.9846452209094423</v>
      </c>
      <c r="I12" s="22">
        <v>5.9653461445122957E-2</v>
      </c>
      <c r="J12" s="22">
        <v>2.9249917594643193</v>
      </c>
      <c r="K12" s="23">
        <f t="shared" si="1"/>
        <v>1.9097039808894368E-2</v>
      </c>
      <c r="L12" s="24">
        <f t="shared" si="2"/>
        <v>0.95548334025122827</v>
      </c>
      <c r="M12" s="61"/>
      <c r="N12" s="22"/>
      <c r="O12" s="24" t="str">
        <f t="shared" si="3"/>
        <v>.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0</v>
      </c>
      <c r="G13" s="43">
        <f t="shared" ref="G13:J13" ca="1" si="4">OFFSET(G13,-MATCH("PROYECTOS",$A$8:$A$50,0)-1,0)-(OFFSET(G13,-MATCH("PROYECTOS",$A$8:$A$50,0),0))</f>
        <v>0</v>
      </c>
      <c r="H13" s="43">
        <f t="shared" ca="1" si="4"/>
        <v>0</v>
      </c>
      <c r="I13" s="43">
        <f t="shared" ca="1" si="4"/>
        <v>0</v>
      </c>
      <c r="J13" s="43">
        <f t="shared" ca="1" si="4"/>
        <v>0</v>
      </c>
      <c r="K13" s="44">
        <f t="shared" ca="1" si="1"/>
        <v>0</v>
      </c>
      <c r="L13" s="45">
        <f t="shared" ca="1" si="2"/>
        <v>0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2478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18</v>
      </c>
      <c r="B1" s="53" t="s">
        <v>232</v>
      </c>
      <c r="C1" s="47" t="s">
        <v>15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523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341.32211699999988</v>
      </c>
      <c r="E6" s="15">
        <v>366.66732699999989</v>
      </c>
      <c r="F6" s="15">
        <v>358.06693808527268</v>
      </c>
      <c r="G6" s="15">
        <v>160.37864883415307</v>
      </c>
      <c r="H6" s="15">
        <v>197.68828925111961</v>
      </c>
      <c r="I6" s="16">
        <v>0.43739552729265435</v>
      </c>
      <c r="J6" s="17">
        <v>0.97654443611026409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125.80872199999996</v>
      </c>
      <c r="E7" s="36">
        <f ca="1">SUM(E8:OFFSET(E6,MATCH("GOBIERNOS REGIONALES",$A$8:$A$50,0),0))</f>
        <v>117.90201100000004</v>
      </c>
      <c r="F7" s="36">
        <f ca="1">SUM(F8:OFFSET(F6,MATCH("GOBIERNOS REGIONALES",$A$8:$A$50,0),0))</f>
        <v>113.7570129369887</v>
      </c>
      <c r="G7" s="36">
        <f ca="1">SUM(G8:OFFSET(G6,MATCH("GOBIERNOS REGIONALES",$A$8:$A$50,0),0))</f>
        <v>52.359334182196363</v>
      </c>
      <c r="H7" s="36">
        <f ca="1">SUM(H8:OFFSET(H6,MATCH("GOBIERNOS REGIONALES",$A$8:$A$50,0),0))</f>
        <v>61.397678754792338</v>
      </c>
      <c r="I7" s="37">
        <f ca="1">IFERROR(G7/E7,0)</f>
        <v>0.44409195176659322</v>
      </c>
      <c r="J7" s="38">
        <f ca="1">IFERROR(SUM(G7,H7)/E7,0)</f>
        <v>0.96484370344614956</v>
      </c>
      <c r="K7" s="5"/>
    </row>
    <row r="8" spans="1:11" x14ac:dyDescent="0.25">
      <c r="A8" s="18"/>
      <c r="B8" s="19">
        <v>11</v>
      </c>
      <c r="C8" s="20" t="s">
        <v>109</v>
      </c>
      <c r="D8" s="21">
        <v>34.598181999999987</v>
      </c>
      <c r="E8" s="22">
        <v>11.809668999999996</v>
      </c>
      <c r="F8" s="22">
        <f t="shared" ref="F8:F38" si="0">SUM(G8,H8)</f>
        <v>10.253634818694991</v>
      </c>
      <c r="G8" s="22">
        <v>2.6717712449026294</v>
      </c>
      <c r="H8" s="22">
        <v>7.5818635737923614</v>
      </c>
      <c r="I8" s="23">
        <f t="shared" ref="I8:I38" si="1">IFERROR(G8/E8,0)</f>
        <v>0.2262359127002315</v>
      </c>
      <c r="J8" s="24">
        <f t="shared" ref="J8:J38" si="2">IFERROR(SUM(G8,H8)/E8,0)</f>
        <v>0.86824066099524</v>
      </c>
      <c r="K8" s="5"/>
    </row>
    <row r="9" spans="1:11" x14ac:dyDescent="0.25">
      <c r="A9" s="18"/>
      <c r="B9" s="19">
        <v>131</v>
      </c>
      <c r="C9" s="20" t="s">
        <v>141</v>
      </c>
      <c r="D9" s="21">
        <v>3.9684599999999994</v>
      </c>
      <c r="E9" s="22">
        <v>4.6374830000000005</v>
      </c>
      <c r="F9" s="22">
        <f t="shared" si="0"/>
        <v>4.4475150322177797</v>
      </c>
      <c r="G9" s="22">
        <v>1.3603781035581051</v>
      </c>
      <c r="H9" s="22">
        <v>3.0871369286596746</v>
      </c>
      <c r="I9" s="23">
        <f t="shared" si="1"/>
        <v>0.2933440626214921</v>
      </c>
      <c r="J9" s="24">
        <f t="shared" si="2"/>
        <v>0.95903640664942147</v>
      </c>
      <c r="K9" s="5"/>
    </row>
    <row r="10" spans="1:11" x14ac:dyDescent="0.25">
      <c r="A10" s="18"/>
      <c r="B10" s="19">
        <v>135</v>
      </c>
      <c r="C10" s="20" t="s">
        <v>142</v>
      </c>
      <c r="D10" s="21">
        <v>13.849819999999998</v>
      </c>
      <c r="E10" s="22">
        <v>13.849819999999999</v>
      </c>
      <c r="F10" s="22">
        <f t="shared" si="0"/>
        <v>13.849820070821806</v>
      </c>
      <c r="G10" s="22">
        <v>9.7954000364206877</v>
      </c>
      <c r="H10" s="22">
        <v>4.0544200344011188</v>
      </c>
      <c r="I10" s="23">
        <f t="shared" si="1"/>
        <v>0.70725829190709255</v>
      </c>
      <c r="J10" s="24">
        <f t="shared" si="2"/>
        <v>1.0000000051135542</v>
      </c>
      <c r="K10" s="5"/>
    </row>
    <row r="11" spans="1:11" ht="25.5" x14ac:dyDescent="0.25">
      <c r="A11" s="18"/>
      <c r="B11" s="19">
        <v>137</v>
      </c>
      <c r="C11" s="20" t="s">
        <v>144</v>
      </c>
      <c r="D11" s="21">
        <v>73.392259999999979</v>
      </c>
      <c r="E11" s="22">
        <v>87.605039000000048</v>
      </c>
      <c r="F11" s="22">
        <f t="shared" si="0"/>
        <v>85.206043015254124</v>
      </c>
      <c r="G11" s="22">
        <v>38.531784797314941</v>
      </c>
      <c r="H11" s="22">
        <v>46.674258217939183</v>
      </c>
      <c r="I11" s="23">
        <f t="shared" si="1"/>
        <v>0.43983525647782568</v>
      </c>
      <c r="J11" s="24">
        <f t="shared" si="2"/>
        <v>0.97261577630544838</v>
      </c>
      <c r="K11" s="5"/>
    </row>
    <row r="12" spans="1:11" x14ac:dyDescent="0.25">
      <c r="A12" s="32" t="s">
        <v>204</v>
      </c>
      <c r="B12" s="33"/>
      <c r="C12" s="34"/>
      <c r="D12" s="35">
        <f ca="1">SUM(D13:OFFSET(D11,(MATCH("GOBIERNOS LOCALES",$A$8:$A$50,0)-MATCH("GOBIERNOS REGIONALES",$A$8:$A$50,0)),0))</f>
        <v>215.46339499999999</v>
      </c>
      <c r="E12" s="36">
        <f ca="1">SUM(E13:OFFSET(E11,(MATCH("GOBIERNOS LOCALES",$A$8:$A$50,0)-MATCH("GOBIERNOS REGIONALES",$A$8:$A$50,0)),0))</f>
        <v>247.30764899999997</v>
      </c>
      <c r="F12" s="36">
        <f ca="1">SUM(F13:OFFSET(F11,(MATCH("GOBIERNOS LOCALES",$A$8:$A$50,0)-MATCH("GOBIERNOS REGIONALES",$A$8:$A$50,0)),0))</f>
        <v>243.79509825836288</v>
      </c>
      <c r="G12" s="36">
        <f ca="1">SUM(G13:OFFSET(G11,(MATCH("GOBIERNOS LOCALES",$A$8:$A$50,0)-MATCH("GOBIERNOS REGIONALES",$A$8:$A$50,0)),0))</f>
        <v>107.68347490834716</v>
      </c>
      <c r="H12" s="36">
        <f ca="1">SUM(H13:OFFSET(H11,(MATCH("GOBIERNOS LOCALES",$A$8:$A$50,0)-MATCH("GOBIERNOS REGIONALES",$A$8:$A$50,0)),0))</f>
        <v>136.11162335001575</v>
      </c>
      <c r="I12" s="37">
        <f t="shared" ca="1" si="1"/>
        <v>0.43542314741889432</v>
      </c>
      <c r="J12" s="38">
        <f t="shared" ca="1" si="2"/>
        <v>0.98579683743774116</v>
      </c>
      <c r="K12" s="5"/>
    </row>
    <row r="13" spans="1:11" x14ac:dyDescent="0.25">
      <c r="A13" s="18"/>
      <c r="B13" s="19">
        <v>440</v>
      </c>
      <c r="C13" s="20" t="s">
        <v>205</v>
      </c>
      <c r="D13" s="21">
        <v>3.2355959999999988</v>
      </c>
      <c r="E13" s="22">
        <v>3.7988659999999981</v>
      </c>
      <c r="F13" s="22">
        <f t="shared" si="0"/>
        <v>3.7832982771369643</v>
      </c>
      <c r="G13" s="22">
        <v>1.6647360744100297</v>
      </c>
      <c r="H13" s="22">
        <v>2.1185622027269346</v>
      </c>
      <c r="I13" s="23">
        <f t="shared" si="1"/>
        <v>0.43821921447348511</v>
      </c>
      <c r="J13" s="24">
        <f t="shared" si="2"/>
        <v>0.99590200789840078</v>
      </c>
      <c r="K13" s="5"/>
    </row>
    <row r="14" spans="1:11" x14ac:dyDescent="0.25">
      <c r="A14" s="18"/>
      <c r="B14" s="19">
        <v>441</v>
      </c>
      <c r="C14" s="20" t="s">
        <v>206</v>
      </c>
      <c r="D14" s="21">
        <v>4.8381170000000013</v>
      </c>
      <c r="E14" s="22">
        <v>5.867235</v>
      </c>
      <c r="F14" s="22">
        <f t="shared" si="0"/>
        <v>5.5170470530462126</v>
      </c>
      <c r="G14" s="22">
        <v>2.1806937445722951</v>
      </c>
      <c r="H14" s="22">
        <v>3.3363533084739174</v>
      </c>
      <c r="I14" s="23">
        <f t="shared" si="1"/>
        <v>0.37167315516973415</v>
      </c>
      <c r="J14" s="24">
        <f t="shared" si="2"/>
        <v>0.94031465469615805</v>
      </c>
      <c r="K14" s="5"/>
    </row>
    <row r="15" spans="1:11" x14ac:dyDescent="0.25">
      <c r="A15" s="18"/>
      <c r="B15" s="19">
        <v>442</v>
      </c>
      <c r="C15" s="20" t="s">
        <v>207</v>
      </c>
      <c r="D15" s="21">
        <v>4.8165389999999979</v>
      </c>
      <c r="E15" s="22">
        <v>6.3952229999999997</v>
      </c>
      <c r="F15" s="22">
        <f t="shared" si="0"/>
        <v>6.3381189417354298</v>
      </c>
      <c r="G15" s="22">
        <v>3.1819876229462096</v>
      </c>
      <c r="H15" s="22">
        <v>3.1561313187892202</v>
      </c>
      <c r="I15" s="23">
        <f t="shared" si="1"/>
        <v>0.49755694569934616</v>
      </c>
      <c r="J15" s="24">
        <f t="shared" si="2"/>
        <v>0.99107082610495834</v>
      </c>
      <c r="K15" s="5"/>
    </row>
    <row r="16" spans="1:11" x14ac:dyDescent="0.25">
      <c r="A16" s="18"/>
      <c r="B16" s="19">
        <v>443</v>
      </c>
      <c r="C16" s="20" t="s">
        <v>208</v>
      </c>
      <c r="D16" s="21">
        <v>15.074459999999998</v>
      </c>
      <c r="E16" s="22">
        <v>16.908886999999996</v>
      </c>
      <c r="F16" s="22">
        <f t="shared" si="0"/>
        <v>16.501405874058719</v>
      </c>
      <c r="G16" s="22">
        <v>7.751662213842792</v>
      </c>
      <c r="H16" s="22">
        <v>8.7497436602159269</v>
      </c>
      <c r="I16" s="23">
        <f t="shared" si="1"/>
        <v>0.45843716466038203</v>
      </c>
      <c r="J16" s="24">
        <f t="shared" si="2"/>
        <v>0.97590136323335308</v>
      </c>
      <c r="K16" s="5"/>
    </row>
    <row r="17" spans="1:11" x14ac:dyDescent="0.25">
      <c r="A17" s="18"/>
      <c r="B17" s="19">
        <v>444</v>
      </c>
      <c r="C17" s="20" t="s">
        <v>209</v>
      </c>
      <c r="D17" s="21">
        <v>6.2221529999999987</v>
      </c>
      <c r="E17" s="22">
        <v>6.8022900000000002</v>
      </c>
      <c r="F17" s="22">
        <f t="shared" si="0"/>
        <v>6.7083313506158504</v>
      </c>
      <c r="G17" s="22">
        <v>2.7478503680686117</v>
      </c>
      <c r="H17" s="22">
        <v>3.9604809825472387</v>
      </c>
      <c r="I17" s="23">
        <f t="shared" si="1"/>
        <v>0.40395960302612965</v>
      </c>
      <c r="J17" s="24">
        <f t="shared" si="2"/>
        <v>0.98618720322359821</v>
      </c>
      <c r="K17" s="5"/>
    </row>
    <row r="18" spans="1:11" x14ac:dyDescent="0.25">
      <c r="A18" s="18"/>
      <c r="B18" s="19">
        <v>445</v>
      </c>
      <c r="C18" s="20" t="s">
        <v>210</v>
      </c>
      <c r="D18" s="21">
        <v>12.943421999999996</v>
      </c>
      <c r="E18" s="22">
        <v>17.665543999999993</v>
      </c>
      <c r="F18" s="22">
        <f t="shared" si="0"/>
        <v>17.329166684641564</v>
      </c>
      <c r="G18" s="22">
        <v>8.0932132270027068</v>
      </c>
      <c r="H18" s="22">
        <v>9.2359534576388569</v>
      </c>
      <c r="I18" s="23">
        <f t="shared" si="1"/>
        <v>0.45813552229145676</v>
      </c>
      <c r="J18" s="24">
        <f t="shared" si="2"/>
        <v>0.98095856457302255</v>
      </c>
      <c r="K18" s="5"/>
    </row>
    <row r="19" spans="1:11" x14ac:dyDescent="0.25">
      <c r="A19" s="18"/>
      <c r="B19" s="19">
        <v>446</v>
      </c>
      <c r="C19" s="20" t="s">
        <v>211</v>
      </c>
      <c r="D19" s="21">
        <v>7.5103399999999985</v>
      </c>
      <c r="E19" s="22">
        <v>8.8846450000000043</v>
      </c>
      <c r="F19" s="22">
        <f t="shared" si="0"/>
        <v>8.840719916021726</v>
      </c>
      <c r="G19" s="22">
        <v>3.2709003868280888</v>
      </c>
      <c r="H19" s="22">
        <v>5.5698195291936372</v>
      </c>
      <c r="I19" s="23">
        <f t="shared" si="1"/>
        <v>0.36815206311879511</v>
      </c>
      <c r="J19" s="24">
        <f t="shared" si="2"/>
        <v>0.99505606763373455</v>
      </c>
      <c r="K19" s="5"/>
    </row>
    <row r="20" spans="1:11" x14ac:dyDescent="0.25">
      <c r="A20" s="18"/>
      <c r="B20" s="19">
        <v>447</v>
      </c>
      <c r="C20" s="20" t="s">
        <v>212</v>
      </c>
      <c r="D20" s="21">
        <v>3.5448089999999999</v>
      </c>
      <c r="E20" s="22">
        <v>4.6102289999999995</v>
      </c>
      <c r="F20" s="22">
        <f t="shared" si="0"/>
        <v>4.5236070046724635</v>
      </c>
      <c r="G20" s="22">
        <v>1.6820283429324263</v>
      </c>
      <c r="H20" s="22">
        <v>2.8415786617400376</v>
      </c>
      <c r="I20" s="23">
        <f t="shared" si="1"/>
        <v>0.36484702667317098</v>
      </c>
      <c r="J20" s="24">
        <f t="shared" si="2"/>
        <v>0.98121091266235672</v>
      </c>
      <c r="K20" s="5"/>
    </row>
    <row r="21" spans="1:11" x14ac:dyDescent="0.25">
      <c r="A21" s="18"/>
      <c r="B21" s="19">
        <v>448</v>
      </c>
      <c r="C21" s="20" t="s">
        <v>213</v>
      </c>
      <c r="D21" s="21">
        <v>7.0643099999999999</v>
      </c>
      <c r="E21" s="22">
        <v>9.1327769999999955</v>
      </c>
      <c r="F21" s="22">
        <f t="shared" si="0"/>
        <v>8.8951108486019166</v>
      </c>
      <c r="G21" s="22">
        <v>3.6941130308478023</v>
      </c>
      <c r="H21" s="22">
        <v>5.2009978177541143</v>
      </c>
      <c r="I21" s="23">
        <f t="shared" si="1"/>
        <v>0.40448956881875076</v>
      </c>
      <c r="J21" s="24">
        <f t="shared" si="2"/>
        <v>0.97397657345645483</v>
      </c>
      <c r="K21" s="5"/>
    </row>
    <row r="22" spans="1:11" x14ac:dyDescent="0.25">
      <c r="A22" s="18"/>
      <c r="B22" s="19">
        <v>449</v>
      </c>
      <c r="C22" s="20" t="s">
        <v>214</v>
      </c>
      <c r="D22" s="21">
        <v>10.812281999999998</v>
      </c>
      <c r="E22" s="22">
        <v>12.066927999999999</v>
      </c>
      <c r="F22" s="22">
        <f t="shared" si="0"/>
        <v>11.921688138226163</v>
      </c>
      <c r="G22" s="22">
        <v>5.1896055786692159</v>
      </c>
      <c r="H22" s="22">
        <v>6.7320825595569467</v>
      </c>
      <c r="I22" s="23">
        <f t="shared" si="1"/>
        <v>0.43006849619631576</v>
      </c>
      <c r="J22" s="24">
        <f t="shared" si="2"/>
        <v>0.98796380804013773</v>
      </c>
      <c r="K22" s="5"/>
    </row>
    <row r="23" spans="1:11" x14ac:dyDescent="0.25">
      <c r="A23" s="18"/>
      <c r="B23" s="19">
        <v>450</v>
      </c>
      <c r="C23" s="20" t="s">
        <v>215</v>
      </c>
      <c r="D23" s="21">
        <v>4.6569360000000017</v>
      </c>
      <c r="E23" s="22">
        <v>6.6587150000000017</v>
      </c>
      <c r="F23" s="22">
        <f t="shared" si="0"/>
        <v>6.5207892154472162</v>
      </c>
      <c r="G23" s="22">
        <v>1.9163518442737768</v>
      </c>
      <c r="H23" s="22">
        <v>4.6044373711734394</v>
      </c>
      <c r="I23" s="23">
        <f t="shared" si="1"/>
        <v>0.28779604537418652</v>
      </c>
      <c r="J23" s="24">
        <f t="shared" si="2"/>
        <v>0.97928642620193451</v>
      </c>
      <c r="K23" s="5"/>
    </row>
    <row r="24" spans="1:11" x14ac:dyDescent="0.25">
      <c r="A24" s="18"/>
      <c r="B24" s="19">
        <v>451</v>
      </c>
      <c r="C24" s="20" t="s">
        <v>216</v>
      </c>
      <c r="D24" s="21">
        <v>14.383913999999995</v>
      </c>
      <c r="E24" s="22">
        <v>15.761036000000001</v>
      </c>
      <c r="F24" s="22">
        <f t="shared" si="0"/>
        <v>15.398354486378842</v>
      </c>
      <c r="G24" s="22">
        <v>6.721489008811659</v>
      </c>
      <c r="H24" s="22">
        <v>8.6768654775671834</v>
      </c>
      <c r="I24" s="23">
        <f t="shared" si="1"/>
        <v>0.42646238539215686</v>
      </c>
      <c r="J24" s="24">
        <f t="shared" si="2"/>
        <v>0.97698872627274258</v>
      </c>
      <c r="K24" s="5"/>
    </row>
    <row r="25" spans="1:11" x14ac:dyDescent="0.25">
      <c r="A25" s="18"/>
      <c r="B25" s="19">
        <v>452</v>
      </c>
      <c r="C25" s="20" t="s">
        <v>217</v>
      </c>
      <c r="D25" s="21">
        <v>13.009852</v>
      </c>
      <c r="E25" s="22">
        <v>13.452209000000002</v>
      </c>
      <c r="F25" s="22">
        <f t="shared" si="0"/>
        <v>13.257339114269769</v>
      </c>
      <c r="G25" s="22">
        <v>5.9402820675004477</v>
      </c>
      <c r="H25" s="22">
        <v>7.317057046769321</v>
      </c>
      <c r="I25" s="23">
        <f t="shared" si="1"/>
        <v>0.44158413443475691</v>
      </c>
      <c r="J25" s="24">
        <f t="shared" si="2"/>
        <v>0.98551391182442727</v>
      </c>
      <c r="K25" s="5"/>
    </row>
    <row r="26" spans="1:11" x14ac:dyDescent="0.25">
      <c r="A26" s="18"/>
      <c r="B26" s="19">
        <v>453</v>
      </c>
      <c r="C26" s="20" t="s">
        <v>218</v>
      </c>
      <c r="D26" s="21">
        <v>13.527069000000001</v>
      </c>
      <c r="E26" s="22">
        <v>11.915705000000001</v>
      </c>
      <c r="F26" s="22">
        <f t="shared" si="0"/>
        <v>11.910371712071537</v>
      </c>
      <c r="G26" s="22">
        <v>5.4284377604362817</v>
      </c>
      <c r="H26" s="22">
        <v>6.4819339516352557</v>
      </c>
      <c r="I26" s="23">
        <f t="shared" si="1"/>
        <v>0.45557000281865667</v>
      </c>
      <c r="J26" s="24">
        <f t="shared" si="2"/>
        <v>0.99955241524286953</v>
      </c>
      <c r="K26" s="5"/>
    </row>
    <row r="27" spans="1:11" x14ac:dyDescent="0.25">
      <c r="A27" s="18"/>
      <c r="B27" s="19">
        <v>454</v>
      </c>
      <c r="C27" s="20" t="s">
        <v>219</v>
      </c>
      <c r="D27" s="21">
        <v>2.1388259999999999</v>
      </c>
      <c r="E27" s="22">
        <v>2.5775080000000004</v>
      </c>
      <c r="F27" s="22">
        <f t="shared" si="0"/>
        <v>2.5330527200185315</v>
      </c>
      <c r="G27" s="22">
        <v>0.96321454088320024</v>
      </c>
      <c r="H27" s="22">
        <v>1.5698381791353313</v>
      </c>
      <c r="I27" s="23">
        <f t="shared" si="1"/>
        <v>0.37369992290351772</v>
      </c>
      <c r="J27" s="24">
        <f t="shared" si="2"/>
        <v>0.98275261222022636</v>
      </c>
      <c r="K27" s="5"/>
    </row>
    <row r="28" spans="1:11" x14ac:dyDescent="0.25">
      <c r="A28" s="18"/>
      <c r="B28" s="19">
        <v>455</v>
      </c>
      <c r="C28" s="20" t="s">
        <v>220</v>
      </c>
      <c r="D28" s="21">
        <v>2.0186779999999995</v>
      </c>
      <c r="E28" s="22">
        <v>2.2243949999999995</v>
      </c>
      <c r="F28" s="22">
        <f t="shared" si="0"/>
        <v>2.2160841197901391</v>
      </c>
      <c r="G28" s="22">
        <v>0.91249912149578449</v>
      </c>
      <c r="H28" s="22">
        <v>1.3035849982943546</v>
      </c>
      <c r="I28" s="23">
        <f t="shared" si="1"/>
        <v>0.41022350863753276</v>
      </c>
      <c r="J28" s="24">
        <f t="shared" si="2"/>
        <v>0.99626375701713932</v>
      </c>
      <c r="K28" s="5"/>
    </row>
    <row r="29" spans="1:11" x14ac:dyDescent="0.25">
      <c r="A29" s="18"/>
      <c r="B29" s="19">
        <v>456</v>
      </c>
      <c r="C29" s="20" t="s">
        <v>221</v>
      </c>
      <c r="D29" s="21">
        <v>1.2413409999999998</v>
      </c>
      <c r="E29" s="22">
        <v>1.7615949999999996</v>
      </c>
      <c r="F29" s="22">
        <f t="shared" si="0"/>
        <v>1.6056964477138536</v>
      </c>
      <c r="G29" s="22">
        <v>0.54752569589436462</v>
      </c>
      <c r="H29" s="22">
        <v>1.0581707518194889</v>
      </c>
      <c r="I29" s="23">
        <f t="shared" si="1"/>
        <v>0.31081247159214503</v>
      </c>
      <c r="J29" s="24">
        <f t="shared" si="2"/>
        <v>0.91150147889489574</v>
      </c>
      <c r="K29" s="5"/>
    </row>
    <row r="30" spans="1:11" x14ac:dyDescent="0.25">
      <c r="A30" s="18"/>
      <c r="B30" s="19">
        <v>457</v>
      </c>
      <c r="C30" s="20" t="s">
        <v>222</v>
      </c>
      <c r="D30" s="21">
        <v>24.987838000000004</v>
      </c>
      <c r="E30" s="22">
        <v>31.560127000000005</v>
      </c>
      <c r="F30" s="22">
        <f t="shared" si="0"/>
        <v>31.412867409766147</v>
      </c>
      <c r="G30" s="22">
        <v>14.674821842989331</v>
      </c>
      <c r="H30" s="22">
        <v>16.738045566776815</v>
      </c>
      <c r="I30" s="23">
        <f t="shared" si="1"/>
        <v>0.46497980958661317</v>
      </c>
      <c r="J30" s="24">
        <f t="shared" si="2"/>
        <v>0.99533399880698015</v>
      </c>
      <c r="K30" s="5"/>
    </row>
    <row r="31" spans="1:11" x14ac:dyDescent="0.25">
      <c r="A31" s="18"/>
      <c r="B31" s="19">
        <v>458</v>
      </c>
      <c r="C31" s="20" t="s">
        <v>223</v>
      </c>
      <c r="D31" s="21">
        <v>11.279844000000008</v>
      </c>
      <c r="E31" s="22">
        <v>12.841231000000001</v>
      </c>
      <c r="F31" s="22">
        <f t="shared" si="0"/>
        <v>12.721914680758061</v>
      </c>
      <c r="G31" s="22">
        <v>5.2156445492864805</v>
      </c>
      <c r="H31" s="22">
        <v>7.506270131471581</v>
      </c>
      <c r="I31" s="23">
        <f t="shared" si="1"/>
        <v>0.40616390666023222</v>
      </c>
      <c r="J31" s="24">
        <f t="shared" si="2"/>
        <v>0.99070834258476159</v>
      </c>
      <c r="K31" s="5"/>
    </row>
    <row r="32" spans="1:11" x14ac:dyDescent="0.25">
      <c r="A32" s="18"/>
      <c r="B32" s="19">
        <v>459</v>
      </c>
      <c r="C32" s="20" t="s">
        <v>224</v>
      </c>
      <c r="D32" s="21">
        <v>8.6610340000000026</v>
      </c>
      <c r="E32" s="22">
        <v>8.8071160000000042</v>
      </c>
      <c r="F32" s="22">
        <f t="shared" si="0"/>
        <v>8.6354293943985567</v>
      </c>
      <c r="G32" s="22">
        <v>4.097835114641498</v>
      </c>
      <c r="H32" s="22">
        <v>4.5375942797570588</v>
      </c>
      <c r="I32" s="23">
        <f t="shared" si="1"/>
        <v>0.46528683335628779</v>
      </c>
      <c r="J32" s="24">
        <f t="shared" si="2"/>
        <v>0.98050592207466691</v>
      </c>
      <c r="K32" s="5"/>
    </row>
    <row r="33" spans="1:11" x14ac:dyDescent="0.25">
      <c r="A33" s="18"/>
      <c r="B33" s="19">
        <v>460</v>
      </c>
      <c r="C33" s="20" t="s">
        <v>225</v>
      </c>
      <c r="D33" s="21">
        <v>4.8934859999999984</v>
      </c>
      <c r="E33" s="22">
        <v>5.0818839999999996</v>
      </c>
      <c r="F33" s="22">
        <f t="shared" si="0"/>
        <v>5.0792911083945</v>
      </c>
      <c r="G33" s="22">
        <v>2.2574962900753235</v>
      </c>
      <c r="H33" s="22">
        <v>2.8217948183191766</v>
      </c>
      <c r="I33" s="23">
        <f t="shared" si="1"/>
        <v>0.44422428573248102</v>
      </c>
      <c r="J33" s="24">
        <f t="shared" si="2"/>
        <v>0.9994897774908873</v>
      </c>
      <c r="K33" s="5"/>
    </row>
    <row r="34" spans="1:11" x14ac:dyDescent="0.25">
      <c r="A34" s="18"/>
      <c r="B34" s="19">
        <v>461</v>
      </c>
      <c r="C34" s="20" t="s">
        <v>226</v>
      </c>
      <c r="D34" s="21">
        <v>3.6735009999999999</v>
      </c>
      <c r="E34" s="22">
        <v>4.5559740000000009</v>
      </c>
      <c r="F34" s="22">
        <f t="shared" si="0"/>
        <v>4.3901825562024896</v>
      </c>
      <c r="G34" s="22">
        <v>1.6610427173873177</v>
      </c>
      <c r="H34" s="22">
        <v>2.729139838815172</v>
      </c>
      <c r="I34" s="23">
        <f t="shared" si="1"/>
        <v>0.36458564455971815</v>
      </c>
      <c r="J34" s="24">
        <f t="shared" si="2"/>
        <v>0.96361009878513104</v>
      </c>
      <c r="K34" s="5"/>
    </row>
    <row r="35" spans="1:11" x14ac:dyDescent="0.25">
      <c r="A35" s="18"/>
      <c r="B35" s="19">
        <v>462</v>
      </c>
      <c r="C35" s="20" t="s">
        <v>227</v>
      </c>
      <c r="D35" s="21">
        <v>1.5840829999999999</v>
      </c>
      <c r="E35" s="22">
        <v>1.6834899999999997</v>
      </c>
      <c r="F35" s="22">
        <f t="shared" si="0"/>
        <v>1.6801029007531256</v>
      </c>
      <c r="G35" s="22">
        <v>0.7837867955386173</v>
      </c>
      <c r="H35" s="22">
        <v>0.89631610521450822</v>
      </c>
      <c r="I35" s="23">
        <f t="shared" si="1"/>
        <v>0.46557258762369685</v>
      </c>
      <c r="J35" s="24">
        <f t="shared" si="2"/>
        <v>0.99798804908441741</v>
      </c>
      <c r="K35" s="5"/>
    </row>
    <row r="36" spans="1:11" x14ac:dyDescent="0.25">
      <c r="A36" s="18"/>
      <c r="B36" s="19">
        <v>463</v>
      </c>
      <c r="C36" s="20" t="s">
        <v>228</v>
      </c>
      <c r="D36" s="21">
        <v>16.080361000000003</v>
      </c>
      <c r="E36" s="22">
        <v>17.086895999999999</v>
      </c>
      <c r="F36" s="22">
        <f t="shared" si="0"/>
        <v>17.044727625105544</v>
      </c>
      <c r="G36" s="22">
        <v>7.6936142338532374</v>
      </c>
      <c r="H36" s="22">
        <v>9.3511133912523086</v>
      </c>
      <c r="I36" s="23">
        <f t="shared" si="1"/>
        <v>0.45026400546086531</v>
      </c>
      <c r="J36" s="24">
        <f t="shared" si="2"/>
        <v>0.99753212199018149</v>
      </c>
      <c r="K36" s="5"/>
    </row>
    <row r="37" spans="1:11" x14ac:dyDescent="0.25">
      <c r="A37" s="18"/>
      <c r="B37" s="19">
        <v>464</v>
      </c>
      <c r="C37" s="20" t="s">
        <v>229</v>
      </c>
      <c r="D37" s="21">
        <v>17.264604000000006</v>
      </c>
      <c r="E37" s="22">
        <v>19.207143999999996</v>
      </c>
      <c r="F37" s="22">
        <f t="shared" si="0"/>
        <v>19.030400678537571</v>
      </c>
      <c r="G37" s="22">
        <v>9.4126427351596611</v>
      </c>
      <c r="H37" s="22">
        <v>9.6177579433779101</v>
      </c>
      <c r="I37" s="23">
        <f t="shared" si="1"/>
        <v>0.49005946616319757</v>
      </c>
      <c r="J37" s="24">
        <f t="shared" si="2"/>
        <v>0.9907980425688262</v>
      </c>
      <c r="K37" s="5"/>
    </row>
    <row r="38" spans="1:11" ht="15.75" thickBot="1" x14ac:dyDescent="0.3">
      <c r="A38" s="39" t="s">
        <v>231</v>
      </c>
      <c r="B38" s="40"/>
      <c r="C38" s="41"/>
      <c r="D38" s="42">
        <v>0.05</v>
      </c>
      <c r="E38" s="43">
        <v>1.457667</v>
      </c>
      <c r="F38" s="43">
        <f t="shared" si="0"/>
        <v>0.51482688992109615</v>
      </c>
      <c r="G38" s="43">
        <v>0.33583974360954016</v>
      </c>
      <c r="H38" s="43">
        <v>0.17898714631155599</v>
      </c>
      <c r="I38" s="44">
        <f t="shared" si="1"/>
        <v>0.23039538084455513</v>
      </c>
      <c r="J38" s="45">
        <f t="shared" si="2"/>
        <v>0.35318552860227759</v>
      </c>
      <c r="K38" s="5"/>
    </row>
    <row r="39" spans="1:11" x14ac:dyDescent="0.25">
      <c r="D39" s="6"/>
      <c r="E39" s="6"/>
      <c r="F39" s="6"/>
      <c r="G39" s="6"/>
      <c r="H39" s="6"/>
      <c r="I39" s="5"/>
      <c r="J39" s="5"/>
      <c r="K3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C7" sqref="C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125</v>
      </c>
      <c r="B1" s="47" t="s">
        <v>232</v>
      </c>
      <c r="C1" s="47" t="s">
        <v>83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2465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147.55197100000001</v>
      </c>
      <c r="I6" s="15">
        <v>166.21710200000001</v>
      </c>
      <c r="J6" s="15">
        <v>150.59684873406553</v>
      </c>
      <c r="K6" s="15">
        <v>36.160141894124891</v>
      </c>
      <c r="L6" s="15">
        <v>114.43670683994063</v>
      </c>
      <c r="M6" s="16">
        <v>0.21754766181716301</v>
      </c>
      <c r="N6" s="17">
        <v>0.90602499334915321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SUM(H8:OFFSET(H6,MATCH("PROYECTOS",$A$8:$A$19,0),0))</f>
        <v>147.55197100000001</v>
      </c>
      <c r="I7" s="35">
        <f ca="1">SUM(I8:OFFSET(I6,MATCH("PROYECTOS",$A$8:$A$19,0),0))</f>
        <v>166.21710199999998</v>
      </c>
      <c r="J7" s="35">
        <f ca="1">SUM(J8:OFFSET(J6,MATCH("PROYECTOS",$A$8:$A$19,0),0))</f>
        <v>150.59684873406553</v>
      </c>
      <c r="K7" s="35">
        <f ca="1">SUM(K8:OFFSET(K6,MATCH("PROYECTOS",$A$8:$A$19,0),0))</f>
        <v>36.160141894124891</v>
      </c>
      <c r="L7" s="35">
        <f ca="1">SUM(L8:OFFSET(L6,MATCH("PROYECTOS",$A$8:$A$19,0),0))</f>
        <v>114.43670683994063</v>
      </c>
      <c r="M7" s="37">
        <f ca="1">IFERROR(K7/I7,0)</f>
        <v>0.21754766181716303</v>
      </c>
      <c r="N7" s="38">
        <f ca="1">IFERROR(SUM(K7,L7)/I7,0)</f>
        <v>0.90602499334915332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18.520452999999996</v>
      </c>
      <c r="I8" s="22">
        <v>62.654092999999996</v>
      </c>
      <c r="J8" s="22">
        <f t="shared" ref="J8:J18" si="0">SUM(K8,L8)</f>
        <v>54.554534762560635</v>
      </c>
      <c r="K8" s="22">
        <v>18.064764681817351</v>
      </c>
      <c r="L8" s="22">
        <v>36.489770080743284</v>
      </c>
      <c r="M8" s="23">
        <f t="shared" ref="M8:M19" si="1">IFERROR(K8/I8,0)</f>
        <v>0.28832537216391196</v>
      </c>
      <c r="N8" s="24">
        <f t="shared" ref="N8:N19" si="2">IFERROR(SUM(K8,L8)/I8,0)</f>
        <v>0.87072579220898849</v>
      </c>
      <c r="O8" s="61">
        <v>378</v>
      </c>
      <c r="P8" s="22">
        <v>384</v>
      </c>
      <c r="Q8" s="24">
        <f>IFERROR(P8/O8,".")</f>
        <v>1.0158730158730158</v>
      </c>
    </row>
    <row r="9" spans="1:17" ht="25.5" x14ac:dyDescent="0.25">
      <c r="A9" s="18"/>
      <c r="B9" s="65">
        <v>5005020</v>
      </c>
      <c r="C9" s="20" t="s">
        <v>2466</v>
      </c>
      <c r="D9" s="20">
        <v>3000654</v>
      </c>
      <c r="E9" s="20" t="s">
        <v>2461</v>
      </c>
      <c r="F9" s="60">
        <v>230</v>
      </c>
      <c r="G9" s="20" t="s">
        <v>1407</v>
      </c>
      <c r="H9" s="21">
        <v>114.87886100000001</v>
      </c>
      <c r="I9" s="22">
        <v>54.871411000000002</v>
      </c>
      <c r="J9" s="22">
        <f t="shared" si="0"/>
        <v>49.853648058436193</v>
      </c>
      <c r="K9" s="22">
        <v>8.2422014248686537</v>
      </c>
      <c r="L9" s="22">
        <v>41.611446633567539</v>
      </c>
      <c r="M9" s="23">
        <f t="shared" si="1"/>
        <v>0.15020939455828197</v>
      </c>
      <c r="N9" s="24">
        <f t="shared" si="2"/>
        <v>0.90855414777717658</v>
      </c>
      <c r="O9" s="61">
        <v>23</v>
      </c>
      <c r="P9" s="22">
        <v>23</v>
      </c>
      <c r="Q9" s="24">
        <f t="shared" ref="Q9:Q18" si="3">IFERROR(P9/O9,".")</f>
        <v>1</v>
      </c>
    </row>
    <row r="10" spans="1:17" ht="25.5" x14ac:dyDescent="0.25">
      <c r="A10" s="18"/>
      <c r="B10" s="65">
        <v>5005021</v>
      </c>
      <c r="C10" s="20" t="s">
        <v>2467</v>
      </c>
      <c r="D10" s="20">
        <v>3000654</v>
      </c>
      <c r="E10" s="20" t="s">
        <v>2461</v>
      </c>
      <c r="F10" s="60">
        <v>88</v>
      </c>
      <c r="G10" s="20" t="s">
        <v>471</v>
      </c>
      <c r="H10" s="21">
        <v>1.8205720000000005</v>
      </c>
      <c r="I10" s="22">
        <v>5.4950020000000013</v>
      </c>
      <c r="J10" s="22">
        <f t="shared" si="0"/>
        <v>5.2812160563917132</v>
      </c>
      <c r="K10" s="22">
        <v>1.2853483595827129</v>
      </c>
      <c r="L10" s="22">
        <v>3.9958676968090003</v>
      </c>
      <c r="M10" s="23">
        <f t="shared" si="1"/>
        <v>0.23391226419621186</v>
      </c>
      <c r="N10" s="24">
        <f t="shared" si="2"/>
        <v>0.96109447392225011</v>
      </c>
      <c r="O10" s="61">
        <v>169794</v>
      </c>
      <c r="P10" s="22">
        <v>194086</v>
      </c>
      <c r="Q10" s="24">
        <f t="shared" si="3"/>
        <v>1.1430674817720297</v>
      </c>
    </row>
    <row r="11" spans="1:17" ht="25.5" x14ac:dyDescent="0.25">
      <c r="A11" s="18"/>
      <c r="B11" s="65">
        <v>5005022</v>
      </c>
      <c r="C11" s="20" t="s">
        <v>2468</v>
      </c>
      <c r="D11" s="20">
        <v>3000654</v>
      </c>
      <c r="E11" s="20" t="s">
        <v>2461</v>
      </c>
      <c r="F11" s="60">
        <v>259</v>
      </c>
      <c r="G11" s="20" t="s">
        <v>296</v>
      </c>
      <c r="H11" s="21">
        <v>2.8240780000000001</v>
      </c>
      <c r="I11" s="22">
        <v>6.1455159999999998</v>
      </c>
      <c r="J11" s="22">
        <f t="shared" si="0"/>
        <v>5.1733899769787968</v>
      </c>
      <c r="K11" s="22">
        <v>1.0878226037093555</v>
      </c>
      <c r="L11" s="22">
        <v>4.0855673732694413</v>
      </c>
      <c r="M11" s="23">
        <f t="shared" si="1"/>
        <v>0.17701078375019372</v>
      </c>
      <c r="N11" s="24">
        <f t="shared" si="2"/>
        <v>0.84181539466804689</v>
      </c>
      <c r="O11" s="61">
        <v>185243</v>
      </c>
      <c r="P11" s="22">
        <v>200523</v>
      </c>
      <c r="Q11" s="24">
        <f t="shared" si="3"/>
        <v>1.0824862477934389</v>
      </c>
    </row>
    <row r="12" spans="1:17" ht="25.5" x14ac:dyDescent="0.25">
      <c r="A12" s="18"/>
      <c r="B12" s="65">
        <v>5005023</v>
      </c>
      <c r="C12" s="20" t="s">
        <v>2469</v>
      </c>
      <c r="D12" s="20">
        <v>3000654</v>
      </c>
      <c r="E12" s="20" t="s">
        <v>2461</v>
      </c>
      <c r="F12" s="60">
        <v>599</v>
      </c>
      <c r="G12" s="20" t="s">
        <v>1725</v>
      </c>
      <c r="H12" s="21">
        <v>5.5307249999999994</v>
      </c>
      <c r="I12" s="22">
        <v>31.538247999999992</v>
      </c>
      <c r="J12" s="22">
        <f t="shared" si="0"/>
        <v>30.540357794339798</v>
      </c>
      <c r="K12" s="22">
        <v>6.5061683546300628</v>
      </c>
      <c r="L12" s="22">
        <v>24.034189439709735</v>
      </c>
      <c r="M12" s="23">
        <f t="shared" si="1"/>
        <v>0.20629453971666609</v>
      </c>
      <c r="N12" s="24">
        <f t="shared" si="2"/>
        <v>0.96835936461466743</v>
      </c>
      <c r="O12" s="61">
        <v>1437</v>
      </c>
      <c r="P12" s="22">
        <v>1467</v>
      </c>
      <c r="Q12" s="24">
        <f t="shared" si="3"/>
        <v>1.0208768267223383</v>
      </c>
    </row>
    <row r="13" spans="1:17" ht="38.25" x14ac:dyDescent="0.25">
      <c r="A13" s="18"/>
      <c r="B13" s="65">
        <v>5005024</v>
      </c>
      <c r="C13" s="20" t="s">
        <v>2470</v>
      </c>
      <c r="D13" s="20">
        <v>3000655</v>
      </c>
      <c r="E13" s="20" t="s">
        <v>2462</v>
      </c>
      <c r="F13" s="60">
        <v>86</v>
      </c>
      <c r="G13" s="20" t="s">
        <v>469</v>
      </c>
      <c r="H13" s="21">
        <v>1.6551559999999996</v>
      </c>
      <c r="I13" s="22">
        <v>0.58628400000000003</v>
      </c>
      <c r="J13" s="22">
        <f t="shared" si="0"/>
        <v>0.51682742005505133</v>
      </c>
      <c r="K13" s="22">
        <v>0.13613382796756923</v>
      </c>
      <c r="L13" s="22">
        <v>0.3806935920874821</v>
      </c>
      <c r="M13" s="23">
        <f t="shared" si="1"/>
        <v>0.23219775393421827</v>
      </c>
      <c r="N13" s="24">
        <f t="shared" si="2"/>
        <v>0.88153082815674877</v>
      </c>
      <c r="O13" s="61">
        <v>4950</v>
      </c>
      <c r="P13" s="22">
        <v>9794</v>
      </c>
      <c r="Q13" s="24">
        <f t="shared" si="3"/>
        <v>1.9785858585858587</v>
      </c>
    </row>
    <row r="14" spans="1:17" ht="38.25" x14ac:dyDescent="0.25">
      <c r="A14" s="18"/>
      <c r="B14" s="65">
        <v>5002163</v>
      </c>
      <c r="C14" s="20" t="s">
        <v>2471</v>
      </c>
      <c r="D14" s="20">
        <v>3000656</v>
      </c>
      <c r="E14" s="20" t="s">
        <v>2463</v>
      </c>
      <c r="F14" s="60">
        <v>194</v>
      </c>
      <c r="G14" s="20" t="s">
        <v>773</v>
      </c>
      <c r="H14" s="21">
        <v>0.40617499999999995</v>
      </c>
      <c r="I14" s="22">
        <v>0.70292899999999992</v>
      </c>
      <c r="J14" s="22">
        <f t="shared" si="0"/>
        <v>0.68855398532468826</v>
      </c>
      <c r="K14" s="22">
        <v>0.30892910086549819</v>
      </c>
      <c r="L14" s="22">
        <v>0.37962488445919007</v>
      </c>
      <c r="M14" s="23">
        <f t="shared" si="1"/>
        <v>0.43948834215902066</v>
      </c>
      <c r="N14" s="24">
        <f t="shared" si="2"/>
        <v>0.97954983408664076</v>
      </c>
      <c r="O14" s="61">
        <v>14</v>
      </c>
      <c r="P14" s="22">
        <v>14</v>
      </c>
      <c r="Q14" s="24">
        <f t="shared" si="3"/>
        <v>1</v>
      </c>
    </row>
    <row r="15" spans="1:17" ht="25.5" x14ac:dyDescent="0.25">
      <c r="A15" s="18"/>
      <c r="B15" s="65">
        <v>5005025</v>
      </c>
      <c r="C15" s="20" t="s">
        <v>2472</v>
      </c>
      <c r="D15" s="20">
        <v>3000656</v>
      </c>
      <c r="E15" s="20" t="s">
        <v>2463</v>
      </c>
      <c r="F15" s="60">
        <v>276</v>
      </c>
      <c r="G15" s="20" t="s">
        <v>2476</v>
      </c>
      <c r="H15" s="21">
        <v>0.10748099999999999</v>
      </c>
      <c r="I15" s="22">
        <v>0.23263699999999998</v>
      </c>
      <c r="J15" s="22">
        <f t="shared" si="0"/>
        <v>0.21579642930919363</v>
      </c>
      <c r="K15" s="22">
        <v>0.12869344880527933</v>
      </c>
      <c r="L15" s="22">
        <v>8.7102980503914296E-2</v>
      </c>
      <c r="M15" s="23">
        <f t="shared" si="1"/>
        <v>0.55319424169534226</v>
      </c>
      <c r="N15" s="24">
        <f t="shared" si="2"/>
        <v>0.92761009344684486</v>
      </c>
      <c r="O15" s="61">
        <v>200</v>
      </c>
      <c r="P15" s="22">
        <v>200</v>
      </c>
      <c r="Q15" s="24">
        <f t="shared" si="3"/>
        <v>1</v>
      </c>
    </row>
    <row r="16" spans="1:17" ht="25.5" x14ac:dyDescent="0.25">
      <c r="A16" s="18"/>
      <c r="B16" s="65">
        <v>5005026</v>
      </c>
      <c r="C16" s="20" t="s">
        <v>2473</v>
      </c>
      <c r="D16" s="20">
        <v>3000656</v>
      </c>
      <c r="E16" s="20" t="s">
        <v>2463</v>
      </c>
      <c r="F16" s="60">
        <v>194</v>
      </c>
      <c r="G16" s="20" t="s">
        <v>773</v>
      </c>
      <c r="H16" s="21">
        <v>0.9209099999999999</v>
      </c>
      <c r="I16" s="22">
        <v>0.86727999999999994</v>
      </c>
      <c r="J16" s="22">
        <f t="shared" si="0"/>
        <v>0.78787902976000623</v>
      </c>
      <c r="K16" s="22">
        <v>0.34042663043328503</v>
      </c>
      <c r="L16" s="22">
        <v>0.44745239932672121</v>
      </c>
      <c r="M16" s="23">
        <f t="shared" si="1"/>
        <v>0.3925221732696304</v>
      </c>
      <c r="N16" s="24">
        <f t="shared" si="2"/>
        <v>0.90844828632045738</v>
      </c>
      <c r="O16" s="61">
        <v>200</v>
      </c>
      <c r="P16" s="22">
        <v>249</v>
      </c>
      <c r="Q16" s="24">
        <f t="shared" si="3"/>
        <v>1.2450000000000001</v>
      </c>
    </row>
    <row r="17" spans="1:17" ht="38.25" x14ac:dyDescent="0.25">
      <c r="A17" s="18"/>
      <c r="B17" s="65">
        <v>5001277</v>
      </c>
      <c r="C17" s="20" t="s">
        <v>2474</v>
      </c>
      <c r="D17" s="20">
        <v>3000657</v>
      </c>
      <c r="E17" s="20" t="s">
        <v>2464</v>
      </c>
      <c r="F17" s="60">
        <v>194</v>
      </c>
      <c r="G17" s="20" t="s">
        <v>773</v>
      </c>
      <c r="H17" s="21">
        <v>0.70578200000000002</v>
      </c>
      <c r="I17" s="22">
        <v>0.19612799999999997</v>
      </c>
      <c r="J17" s="22">
        <f t="shared" si="0"/>
        <v>0.18040993972681463</v>
      </c>
      <c r="K17" s="22">
        <v>3.3829761436209083E-2</v>
      </c>
      <c r="L17" s="22">
        <v>0.14658017829060555</v>
      </c>
      <c r="M17" s="23">
        <f t="shared" si="1"/>
        <v>0.17248817831318877</v>
      </c>
      <c r="N17" s="24">
        <f t="shared" si="2"/>
        <v>0.91985815246581137</v>
      </c>
      <c r="O17" s="61">
        <v>12</v>
      </c>
      <c r="P17" s="22">
        <v>12</v>
      </c>
      <c r="Q17" s="24">
        <f t="shared" si="3"/>
        <v>1</v>
      </c>
    </row>
    <row r="18" spans="1:17" ht="51" x14ac:dyDescent="0.25">
      <c r="A18" s="18"/>
      <c r="B18" s="65">
        <v>5002164</v>
      </c>
      <c r="C18" s="20" t="s">
        <v>2475</v>
      </c>
      <c r="D18" s="20">
        <v>3000657</v>
      </c>
      <c r="E18" s="20" t="s">
        <v>2464</v>
      </c>
      <c r="F18" s="60">
        <v>194</v>
      </c>
      <c r="G18" s="20" t="s">
        <v>773</v>
      </c>
      <c r="H18" s="21">
        <v>0.181778</v>
      </c>
      <c r="I18" s="22">
        <v>2.9275739999999999</v>
      </c>
      <c r="J18" s="22">
        <f t="shared" si="0"/>
        <v>2.8042352811826277</v>
      </c>
      <c r="K18" s="22">
        <v>2.5823700008913875E-2</v>
      </c>
      <c r="L18" s="22">
        <v>2.7784115811737138</v>
      </c>
      <c r="M18" s="23">
        <f t="shared" si="1"/>
        <v>8.8208530369903119E-3</v>
      </c>
      <c r="N18" s="24">
        <f t="shared" si="2"/>
        <v>0.95786999105150805</v>
      </c>
      <c r="O18" s="61">
        <v>1549</v>
      </c>
      <c r="P18" s="22">
        <v>2814</v>
      </c>
      <c r="Q18" s="24">
        <f t="shared" si="3"/>
        <v>1.816655907036798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OFFSET(H19,-MATCH("PROYECTOS",$A$8:$A$19,0)-1,0)-(OFFSET(H19,-MATCH("PROYECTOS",$A$8:$A$19,0),0))</f>
        <v>0</v>
      </c>
      <c r="I19" s="42">
        <f t="shared" ref="I19:L19" ca="1" si="4">OFFSET(I19,-MATCH("PROYECTOS",$A$8:$A$19,0)-1,0)-(OFFSET(I19,-MATCH("PROYECTOS",$A$8:$A$19,0),0))</f>
        <v>0</v>
      </c>
      <c r="J19" s="42">
        <f t="shared" ca="1" si="4"/>
        <v>0</v>
      </c>
      <c r="K19" s="42">
        <f t="shared" ca="1" si="4"/>
        <v>0</v>
      </c>
      <c r="L19" s="42">
        <f t="shared" ca="1" si="4"/>
        <v>0</v>
      </c>
      <c r="M19" s="44">
        <f t="shared" ca="1" si="1"/>
        <v>0</v>
      </c>
      <c r="N19" s="45">
        <f t="shared" ca="1" si="2"/>
        <v>0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126</v>
      </c>
      <c r="B1" s="48" t="s">
        <v>232</v>
      </c>
      <c r="C1" s="47" t="s">
        <v>84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2479</v>
      </c>
      <c r="L2" s="1" t="s">
        <v>2489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8.619234999999998</v>
      </c>
      <c r="E6" s="15">
        <f ca="1">SUM(E7:OFFSET(E7,50,0))</f>
        <v>7.509714999999999</v>
      </c>
      <c r="F6" s="15">
        <f ca="1">SUM(F7:OFFSET(F7,50,0))</f>
        <v>4.557604990521213</v>
      </c>
      <c r="G6" s="15">
        <f ca="1">SUM(G7:OFFSET(G7,50,0))</f>
        <v>1.9625934243085794</v>
      </c>
      <c r="H6" s="15">
        <f ca="1">SUM(H7:OFFSET(H7,50,0))</f>
        <v>2.5950115662126336</v>
      </c>
      <c r="I6" s="16">
        <f ca="1">IFERROR(G6/E6,0)</f>
        <v>0.26134060005054516</v>
      </c>
      <c r="J6" s="17">
        <f ca="1">IFERROR(SUM(G6,H6)/E6,0)</f>
        <v>0.60689453468223675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3</v>
      </c>
      <c r="C7" s="20" t="s">
        <v>246</v>
      </c>
      <c r="D7" s="21">
        <v>0</v>
      </c>
      <c r="E7" s="22">
        <v>0.33030000000000004</v>
      </c>
      <c r="F7" s="22">
        <f t="shared" ref="F7:F13" si="0">SUM(G7,H7)</f>
        <v>3.2099999487400055E-2</v>
      </c>
      <c r="G7" s="22">
        <v>0</v>
      </c>
      <c r="H7" s="22">
        <v>3.2099999487400055E-2</v>
      </c>
      <c r="I7" s="23">
        <f t="shared" ref="I7:I13" si="1">IFERROR(G7/E7,0)</f>
        <v>0</v>
      </c>
      <c r="J7" s="24">
        <f t="shared" ref="J7:J13" si="2">IFERROR(SUM(G7,H7)/E7,0)</f>
        <v>9.7184376286406457E-2</v>
      </c>
      <c r="K7" s="5"/>
      <c r="L7" t="s">
        <v>258</v>
      </c>
      <c r="M7" s="6">
        <v>4.3757761893502902</v>
      </c>
      <c r="N7" s="72">
        <v>0.76674608268389766</v>
      </c>
    </row>
    <row r="8" spans="1:14" x14ac:dyDescent="0.25">
      <c r="A8" s="18"/>
      <c r="B8" s="51">
        <v>10</v>
      </c>
      <c r="C8" s="20" t="s">
        <v>253</v>
      </c>
      <c r="D8" s="21">
        <v>0</v>
      </c>
      <c r="E8" s="22">
        <v>0.28419999999999995</v>
      </c>
      <c r="F8" s="22">
        <f t="shared" si="0"/>
        <v>0</v>
      </c>
      <c r="G8" s="22">
        <v>0</v>
      </c>
      <c r="H8" s="22">
        <v>0</v>
      </c>
      <c r="I8" s="23">
        <f t="shared" si="1"/>
        <v>0</v>
      </c>
      <c r="J8" s="24">
        <f t="shared" si="2"/>
        <v>0</v>
      </c>
      <c r="K8" s="5"/>
      <c r="L8" t="s">
        <v>259</v>
      </c>
      <c r="M8" s="6">
        <v>0.10781250149011612</v>
      </c>
      <c r="N8" s="72">
        <v>0.42070872806994397</v>
      </c>
    </row>
    <row r="9" spans="1:14" x14ac:dyDescent="0.25">
      <c r="A9" s="18"/>
      <c r="B9" s="51">
        <v>15</v>
      </c>
      <c r="C9" s="20" t="s">
        <v>258</v>
      </c>
      <c r="D9" s="21">
        <v>8.619234999999998</v>
      </c>
      <c r="E9" s="22">
        <v>5.706942999999999</v>
      </c>
      <c r="F9" s="22">
        <f t="shared" si="0"/>
        <v>4.3757761893502902</v>
      </c>
      <c r="G9" s="22">
        <v>1.9625934243085794</v>
      </c>
      <c r="H9" s="22">
        <v>2.4131827650417108</v>
      </c>
      <c r="I9" s="23">
        <f t="shared" si="1"/>
        <v>0.34389574669110584</v>
      </c>
      <c r="J9" s="24">
        <f t="shared" si="2"/>
        <v>0.76674608268389766</v>
      </c>
      <c r="K9" s="5"/>
      <c r="L9" t="s">
        <v>261</v>
      </c>
      <c r="M9" s="6">
        <v>3.1316300155594945E-2</v>
      </c>
      <c r="N9" s="72">
        <v>0.1313454439119518</v>
      </c>
    </row>
    <row r="10" spans="1:14" x14ac:dyDescent="0.25">
      <c r="A10" s="18"/>
      <c r="B10" s="51">
        <v>16</v>
      </c>
      <c r="C10" s="20" t="s">
        <v>259</v>
      </c>
      <c r="D10" s="21">
        <v>0</v>
      </c>
      <c r="E10" s="22">
        <v>0.25626399999999999</v>
      </c>
      <c r="F10" s="22">
        <f t="shared" si="0"/>
        <v>0.10781250149011612</v>
      </c>
      <c r="G10" s="22">
        <v>0</v>
      </c>
      <c r="H10" s="22">
        <v>0.10781250149011612</v>
      </c>
      <c r="I10" s="23">
        <f t="shared" si="1"/>
        <v>0</v>
      </c>
      <c r="J10" s="24">
        <f t="shared" si="2"/>
        <v>0.42070872806994397</v>
      </c>
      <c r="K10" s="5"/>
      <c r="L10" t="s">
        <v>246</v>
      </c>
      <c r="M10" s="6">
        <v>3.2099999487400055E-2</v>
      </c>
      <c r="N10" s="72">
        <v>9.7184376286406457E-2</v>
      </c>
    </row>
    <row r="11" spans="1:14" x14ac:dyDescent="0.25">
      <c r="A11" s="18"/>
      <c r="B11" s="51">
        <v>18</v>
      </c>
      <c r="C11" s="20" t="s">
        <v>261</v>
      </c>
      <c r="D11" s="21">
        <v>0</v>
      </c>
      <c r="E11" s="22">
        <v>0.23842700000000008</v>
      </c>
      <c r="F11" s="22">
        <f t="shared" si="0"/>
        <v>3.1316300155594945E-2</v>
      </c>
      <c r="G11" s="22">
        <v>0</v>
      </c>
      <c r="H11" s="22">
        <v>3.1316300155594945E-2</v>
      </c>
      <c r="I11" s="23">
        <f t="shared" si="1"/>
        <v>0</v>
      </c>
      <c r="J11" s="24">
        <f t="shared" si="2"/>
        <v>0.1313454439119518</v>
      </c>
      <c r="K11" s="5"/>
      <c r="L11" t="s">
        <v>263</v>
      </c>
      <c r="M11" s="6">
        <v>1.0600000037811697E-2</v>
      </c>
      <c r="N11" s="72">
        <v>4.4616362578706603E-2</v>
      </c>
    </row>
    <row r="12" spans="1:14" x14ac:dyDescent="0.25">
      <c r="A12" s="18"/>
      <c r="B12" s="51">
        <v>20</v>
      </c>
      <c r="C12" s="20" t="s">
        <v>263</v>
      </c>
      <c r="D12" s="21">
        <v>0</v>
      </c>
      <c r="E12" s="22">
        <v>0.23758100000000007</v>
      </c>
      <c r="F12" s="22">
        <f t="shared" si="0"/>
        <v>1.0600000037811697E-2</v>
      </c>
      <c r="G12" s="22">
        <v>0</v>
      </c>
      <c r="H12" s="22">
        <v>1.0600000037811697E-2</v>
      </c>
      <c r="I12" s="23">
        <f t="shared" si="1"/>
        <v>0</v>
      </c>
      <c r="J12" s="24">
        <f t="shared" si="2"/>
        <v>4.4616362578706603E-2</v>
      </c>
      <c r="K12" s="5"/>
      <c r="L12" t="s">
        <v>253</v>
      </c>
      <c r="M12" s="6">
        <v>0</v>
      </c>
      <c r="N12" s="72">
        <v>0</v>
      </c>
    </row>
    <row r="13" spans="1:14" ht="15.75" thickBot="1" x14ac:dyDescent="0.3">
      <c r="A13" s="25"/>
      <c r="B13" s="52">
        <v>21</v>
      </c>
      <c r="C13" s="27" t="s">
        <v>264</v>
      </c>
      <c r="D13" s="28">
        <v>0</v>
      </c>
      <c r="E13" s="29">
        <v>0.45600000000000002</v>
      </c>
      <c r="F13" s="29">
        <f t="shared" si="0"/>
        <v>0</v>
      </c>
      <c r="G13" s="29">
        <v>0</v>
      </c>
      <c r="H13" s="29">
        <v>0</v>
      </c>
      <c r="I13" s="30">
        <f t="shared" si="1"/>
        <v>0</v>
      </c>
      <c r="J13" s="31">
        <f t="shared" si="2"/>
        <v>0</v>
      </c>
      <c r="K13" s="5"/>
      <c r="L13" t="s">
        <v>264</v>
      </c>
      <c r="M13" s="6">
        <v>0</v>
      </c>
      <c r="N13" s="72">
        <v>0</v>
      </c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A15" sqref="A15:J15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126</v>
      </c>
      <c r="B1" s="53" t="s">
        <v>232</v>
      </c>
      <c r="C1" s="47" t="s">
        <v>84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2480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8.619234999999998</v>
      </c>
      <c r="E6" s="15">
        <v>7.509714999999999</v>
      </c>
      <c r="F6" s="15">
        <v>4.557604990521213</v>
      </c>
      <c r="G6" s="15">
        <v>1.9625934243085794</v>
      </c>
      <c r="H6" s="15">
        <v>2.5950115662126336</v>
      </c>
      <c r="I6" s="16">
        <v>0.26134060005054516</v>
      </c>
      <c r="J6" s="17">
        <v>0.60689453468223675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8.6192349999999998</v>
      </c>
      <c r="E7" s="36">
        <f ca="1">SUM(E8:OFFSET(E6,MATCH("GOBIERNOS REGIONALES",$A$8:$A$50,0),0))</f>
        <v>5.706942999999999</v>
      </c>
      <c r="F7" s="36">
        <f ca="1">SUM(F8:OFFSET(F6,MATCH("GOBIERNOS REGIONALES",$A$8:$A$50,0),0))</f>
        <v>4.3757761893502902</v>
      </c>
      <c r="G7" s="36">
        <f ca="1">SUM(G8:OFFSET(G6,MATCH("GOBIERNOS REGIONALES",$A$8:$A$50,0),0))</f>
        <v>1.9625934243085794</v>
      </c>
      <c r="H7" s="36">
        <f ca="1">SUM(H8:OFFSET(H6,MATCH("GOBIERNOS REGIONALES",$A$8:$A$50,0),0))</f>
        <v>2.4131827650417108</v>
      </c>
      <c r="I7" s="37">
        <f ca="1">IFERROR(G7/E7,0)</f>
        <v>0.34389574669110584</v>
      </c>
      <c r="J7" s="38">
        <f ca="1">IFERROR(SUM(G7,H7)/E7,0)</f>
        <v>0.76674608268389766</v>
      </c>
      <c r="K7" s="5"/>
    </row>
    <row r="8" spans="1:11" x14ac:dyDescent="0.25">
      <c r="A8" s="18"/>
      <c r="B8" s="19">
        <v>16</v>
      </c>
      <c r="C8" s="20" t="s">
        <v>113</v>
      </c>
      <c r="D8" s="21">
        <v>8.6192349999999998</v>
      </c>
      <c r="E8" s="22">
        <v>5.706942999999999</v>
      </c>
      <c r="F8" s="22">
        <f t="shared" ref="F8:F16" si="0">SUM(G8,H8)</f>
        <v>4.3757761893502902</v>
      </c>
      <c r="G8" s="22">
        <v>1.9625934243085794</v>
      </c>
      <c r="H8" s="22">
        <v>2.4131827650417108</v>
      </c>
      <c r="I8" s="23">
        <f t="shared" ref="I8:I16" si="1">IFERROR(G8/E8,0)</f>
        <v>0.34389574669110584</v>
      </c>
      <c r="J8" s="24">
        <f t="shared" ref="J8:J16" si="2">IFERROR(SUM(G8,H8)/E8,0)</f>
        <v>0.76674608268389766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1.8027720000000003</v>
      </c>
      <c r="F9" s="36">
        <f ca="1">SUM(F10:OFFSET(F8,(MATCH("GOBIERNOS LOCALES",$A$8:$A$50,0)-MATCH("GOBIERNOS REGIONALES",$A$8:$A$50,0)),0))</f>
        <v>0.18182880117092282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0.18182880117092282</v>
      </c>
      <c r="I9" s="37">
        <f t="shared" ca="1" si="1"/>
        <v>0</v>
      </c>
      <c r="J9" s="38">
        <f t="shared" ca="1" si="2"/>
        <v>0.1008606752106882</v>
      </c>
      <c r="K9" s="5"/>
    </row>
    <row r="10" spans="1:11" x14ac:dyDescent="0.25">
      <c r="A10" s="18"/>
      <c r="B10" s="19">
        <v>442</v>
      </c>
      <c r="C10" s="20" t="s">
        <v>207</v>
      </c>
      <c r="D10" s="21">
        <v>0</v>
      </c>
      <c r="E10" s="22">
        <v>0.33030000000000004</v>
      </c>
      <c r="F10" s="22">
        <f t="shared" si="0"/>
        <v>3.2099999487400055E-2</v>
      </c>
      <c r="G10" s="22">
        <v>0</v>
      </c>
      <c r="H10" s="22">
        <v>3.2099999487400055E-2</v>
      </c>
      <c r="I10" s="23">
        <f t="shared" si="1"/>
        <v>0</v>
      </c>
      <c r="J10" s="24">
        <f t="shared" si="2"/>
        <v>9.7184376286406457E-2</v>
      </c>
      <c r="K10" s="5"/>
    </row>
    <row r="11" spans="1:11" x14ac:dyDescent="0.25">
      <c r="A11" s="18"/>
      <c r="B11" s="19">
        <v>448</v>
      </c>
      <c r="C11" s="20" t="s">
        <v>213</v>
      </c>
      <c r="D11" s="21">
        <v>0</v>
      </c>
      <c r="E11" s="22">
        <v>0.28419999999999995</v>
      </c>
      <c r="F11" s="22">
        <f t="shared" si="0"/>
        <v>0</v>
      </c>
      <c r="G11" s="22">
        <v>0</v>
      </c>
      <c r="H11" s="22">
        <v>0</v>
      </c>
      <c r="I11" s="23">
        <f t="shared" si="1"/>
        <v>0</v>
      </c>
      <c r="J11" s="24">
        <f t="shared" si="2"/>
        <v>0</v>
      </c>
      <c r="K11" s="5"/>
    </row>
    <row r="12" spans="1:11" x14ac:dyDescent="0.25">
      <c r="A12" s="18"/>
      <c r="B12" s="19">
        <v>453</v>
      </c>
      <c r="C12" s="20" t="s">
        <v>218</v>
      </c>
      <c r="D12" s="21">
        <v>0</v>
      </c>
      <c r="E12" s="22">
        <v>0.25626399999999999</v>
      </c>
      <c r="F12" s="22">
        <f t="shared" si="0"/>
        <v>0.10781250149011612</v>
      </c>
      <c r="G12" s="22">
        <v>0</v>
      </c>
      <c r="H12" s="22">
        <v>0.10781250149011612</v>
      </c>
      <c r="I12" s="23">
        <f t="shared" si="1"/>
        <v>0</v>
      </c>
      <c r="J12" s="24">
        <f t="shared" si="2"/>
        <v>0.42070872806994397</v>
      </c>
      <c r="K12" s="5"/>
    </row>
    <row r="13" spans="1:11" x14ac:dyDescent="0.25">
      <c r="A13" s="18"/>
      <c r="B13" s="19">
        <v>455</v>
      </c>
      <c r="C13" s="20" t="s">
        <v>220</v>
      </c>
      <c r="D13" s="21">
        <v>0</v>
      </c>
      <c r="E13" s="22">
        <v>0.23842700000000008</v>
      </c>
      <c r="F13" s="22">
        <f t="shared" si="0"/>
        <v>3.1316300155594945E-2</v>
      </c>
      <c r="G13" s="22">
        <v>0</v>
      </c>
      <c r="H13" s="22">
        <v>3.1316300155594945E-2</v>
      </c>
      <c r="I13" s="23">
        <f t="shared" si="1"/>
        <v>0</v>
      </c>
      <c r="J13" s="24">
        <f t="shared" si="2"/>
        <v>0.1313454439119518</v>
      </c>
      <c r="K13" s="5"/>
    </row>
    <row r="14" spans="1:11" x14ac:dyDescent="0.25">
      <c r="A14" s="18"/>
      <c r="B14" s="19">
        <v>457</v>
      </c>
      <c r="C14" s="20" t="s">
        <v>222</v>
      </c>
      <c r="D14" s="21">
        <v>0</v>
      </c>
      <c r="E14" s="22">
        <v>0.23758100000000007</v>
      </c>
      <c r="F14" s="22">
        <f t="shared" si="0"/>
        <v>1.0600000037811697E-2</v>
      </c>
      <c r="G14" s="22">
        <v>0</v>
      </c>
      <c r="H14" s="22">
        <v>1.0600000037811697E-2</v>
      </c>
      <c r="I14" s="23">
        <f t="shared" si="1"/>
        <v>0</v>
      </c>
      <c r="J14" s="24">
        <f t="shared" si="2"/>
        <v>4.4616362578706603E-2</v>
      </c>
      <c r="K14" s="5"/>
    </row>
    <row r="15" spans="1:11" ht="15.75" thickBot="1" x14ac:dyDescent="0.3">
      <c r="A15" s="25"/>
      <c r="B15" s="26">
        <v>458</v>
      </c>
      <c r="C15" s="27" t="s">
        <v>223</v>
      </c>
      <c r="D15" s="28">
        <v>0</v>
      </c>
      <c r="E15" s="29">
        <v>0.45600000000000002</v>
      </c>
      <c r="F15" s="29">
        <f t="shared" si="0"/>
        <v>0</v>
      </c>
      <c r="G15" s="29">
        <v>0</v>
      </c>
      <c r="H15" s="29">
        <v>0</v>
      </c>
      <c r="I15" s="30">
        <f t="shared" si="1"/>
        <v>0</v>
      </c>
      <c r="J15" s="31">
        <f t="shared" si="2"/>
        <v>0</v>
      </c>
      <c r="K15" s="5"/>
    </row>
    <row r="16" spans="1:11" x14ac:dyDescent="0.25">
      <c r="A16" t="s">
        <v>231</v>
      </c>
      <c r="D16" s="6"/>
      <c r="E16" s="6"/>
      <c r="F16" s="6">
        <f t="shared" si="0"/>
        <v>0</v>
      </c>
      <c r="G16" s="6"/>
      <c r="H16" s="6"/>
      <c r="I16" s="5">
        <f t="shared" si="1"/>
        <v>0</v>
      </c>
      <c r="J16" s="5">
        <f t="shared" si="2"/>
        <v>0</v>
      </c>
      <c r="K16" s="5"/>
    </row>
    <row r="17" spans="4:11" x14ac:dyDescent="0.25">
      <c r="D17" s="6"/>
      <c r="E17" s="6"/>
      <c r="F17" s="6"/>
      <c r="G17" s="6"/>
      <c r="H17" s="6"/>
      <c r="I17" s="5"/>
      <c r="J17" s="5"/>
      <c r="K1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A14" sqref="A14:E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126</v>
      </c>
      <c r="B1" s="47" t="s">
        <v>232</v>
      </c>
      <c r="C1" s="47" t="s">
        <v>84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2481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8.619234999999998</v>
      </c>
      <c r="G6" s="15">
        <v>7.509714999999999</v>
      </c>
      <c r="H6" s="15">
        <v>4.557604990521213</v>
      </c>
      <c r="I6" s="15">
        <v>1.9625934243085794</v>
      </c>
      <c r="J6" s="15">
        <v>2.5950115662126336</v>
      </c>
      <c r="K6" s="16">
        <v>0.26134060005054516</v>
      </c>
      <c r="L6" s="17">
        <v>0.60689453468223675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8.6192349999999998</v>
      </c>
      <c r="G7" s="36">
        <f ca="1">SUM(G8:OFFSET(G6,MATCH("PROYECTOS",$A$8:$A$50,0),0))</f>
        <v>7.509714999999999</v>
      </c>
      <c r="H7" s="36">
        <f ca="1">SUM(H8:OFFSET(H6,MATCH("PROYECTOS",$A$8:$A$50,0),0))</f>
        <v>4.557604990521213</v>
      </c>
      <c r="I7" s="36">
        <f ca="1">SUM(I8:OFFSET(I6,MATCH("PROYECTOS",$A$8:$A$50,0),0))</f>
        <v>1.9625934243085794</v>
      </c>
      <c r="J7" s="36">
        <f ca="1">SUM(J8:OFFSET(J6,MATCH("PROYECTOS",$A$8:$A$50,0),0))</f>
        <v>2.5950115662126336</v>
      </c>
      <c r="K7" s="37">
        <f ca="1">IFERROR(I7/G7,0)</f>
        <v>0.26134060005054516</v>
      </c>
      <c r="L7" s="38">
        <f ca="1">IFERROR(SUM(I7,J7)/G7,0)</f>
        <v>0.60689453468223675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4.734494999999999</v>
      </c>
      <c r="G8" s="22">
        <v>3.7749749999999991</v>
      </c>
      <c r="H8" s="22">
        <f t="shared" ref="H8:H9" si="0">SUM(I8,J8)</f>
        <v>2.8401786464673933</v>
      </c>
      <c r="I8" s="22">
        <v>1.2621455909102224</v>
      </c>
      <c r="J8" s="22">
        <v>1.5780330555571709</v>
      </c>
      <c r="K8" s="23">
        <f t="shared" ref="K8:K10" si="1">IFERROR(I8/G8,0)</f>
        <v>0.33434541709818549</v>
      </c>
      <c r="L8" s="24">
        <f t="shared" ref="L8:L10" si="2">IFERROR(SUM(I8,J8)/G8,0)</f>
        <v>0.75237018694624302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3000658</v>
      </c>
      <c r="C9" s="20" t="s">
        <v>2482</v>
      </c>
      <c r="D9" s="60">
        <v>600</v>
      </c>
      <c r="E9" s="20" t="s">
        <v>2483</v>
      </c>
      <c r="F9" s="21">
        <v>3.8847399999999999</v>
      </c>
      <c r="G9" s="22">
        <v>3.7347399999999999</v>
      </c>
      <c r="H9" s="22">
        <f t="shared" si="0"/>
        <v>1.7174263440538198</v>
      </c>
      <c r="I9" s="22">
        <v>0.70044783339835703</v>
      </c>
      <c r="J9" s="22">
        <v>1.0169785106554627</v>
      </c>
      <c r="K9" s="23">
        <f t="shared" si="1"/>
        <v>0.18754928948155883</v>
      </c>
      <c r="L9" s="24">
        <f t="shared" si="2"/>
        <v>0.45985164805416706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0</v>
      </c>
      <c r="G10" s="43">
        <f t="shared" ref="G10:J10" ca="1" si="3">OFFSET(G10,-MATCH("PROYECTOS",$A$8:$A$50,0)-1,0)-(OFFSET(G10,-MATCH("PROYECTOS",$A$8:$A$50,0),0))</f>
        <v>0</v>
      </c>
      <c r="H10" s="43">
        <f t="shared" ca="1" si="3"/>
        <v>0</v>
      </c>
      <c r="I10" s="43">
        <f t="shared" ca="1" si="3"/>
        <v>0</v>
      </c>
      <c r="J10" s="43">
        <f t="shared" ca="1" si="3"/>
        <v>0</v>
      </c>
      <c r="K10" s="44">
        <f t="shared" ca="1" si="1"/>
        <v>0</v>
      </c>
      <c r="L10" s="45">
        <f t="shared" ca="1" si="2"/>
        <v>0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2490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</row>
    <row r="15" spans="1:15" ht="15.75" thickBot="1" x14ac:dyDescent="0.3">
      <c r="A15" s="83"/>
      <c r="B15" s="84"/>
      <c r="C15" s="84"/>
      <c r="D15" s="84"/>
      <c r="E15" s="84"/>
      <c r="F15" s="115"/>
    </row>
    <row r="16" spans="1:15" ht="15.75" thickBot="1" x14ac:dyDescent="0.3">
      <c r="A16" s="73"/>
      <c r="B16" s="74">
        <v>3000658</v>
      </c>
      <c r="C16" s="113" t="s">
        <v>2482</v>
      </c>
      <c r="D16" s="113"/>
      <c r="E16" s="114"/>
      <c r="F16" s="75">
        <v>0.45985164805416706</v>
      </c>
    </row>
  </sheetData>
  <mergeCells count="17">
    <mergeCell ref="C16:E16"/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126</v>
      </c>
      <c r="B1" s="47" t="s">
        <v>232</v>
      </c>
      <c r="C1" s="47" t="s">
        <v>84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2484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8.619234999999998</v>
      </c>
      <c r="I6" s="15">
        <v>7.509714999999999</v>
      </c>
      <c r="J6" s="15">
        <v>4.557604990521213</v>
      </c>
      <c r="K6" s="15">
        <v>1.9625934243085794</v>
      </c>
      <c r="L6" s="15">
        <v>2.5950115662126336</v>
      </c>
      <c r="M6" s="16">
        <v>0.26134060005054516</v>
      </c>
      <c r="N6" s="17">
        <v>0.60689453468223675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SUM(H8:OFFSET(H6,MATCH("PROYECTOS",$A$8:$A$12,0),0))</f>
        <v>8.619234999999998</v>
      </c>
      <c r="I7" s="35">
        <f ca="1">SUM(I8:OFFSET(I6,MATCH("PROYECTOS",$A$8:$A$12,0),0))</f>
        <v>7.5097149999999999</v>
      </c>
      <c r="J7" s="35">
        <f ca="1">SUM(J8:OFFSET(J6,MATCH("PROYECTOS",$A$8:$A$12,0),0))</f>
        <v>4.557604990521213</v>
      </c>
      <c r="K7" s="35">
        <f ca="1">SUM(K8:OFFSET(K6,MATCH("PROYECTOS",$A$8:$A$12,0),0))</f>
        <v>1.9625934243085794</v>
      </c>
      <c r="L7" s="35">
        <f ca="1">SUM(L8:OFFSET(L6,MATCH("PROYECTOS",$A$8:$A$12,0),0))</f>
        <v>2.5950115662126336</v>
      </c>
      <c r="M7" s="37">
        <f ca="1">IFERROR(K7/I7,0)</f>
        <v>0.2613406000505451</v>
      </c>
      <c r="N7" s="38">
        <f ca="1">IFERROR(SUM(K7,L7)/I7,0)</f>
        <v>0.60689453468223664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4.734494999999999</v>
      </c>
      <c r="I8" s="22">
        <v>3.7749749999999991</v>
      </c>
      <c r="J8" s="22">
        <f t="shared" ref="J8:J11" si="0">SUM(K8,L8)</f>
        <v>2.8401786464673933</v>
      </c>
      <c r="K8" s="22">
        <v>1.2621455909102224</v>
      </c>
      <c r="L8" s="22">
        <v>1.5780330555571709</v>
      </c>
      <c r="M8" s="23">
        <f t="shared" ref="M8:M12" si="1">IFERROR(K8/I8,0)</f>
        <v>0.33434541709818549</v>
      </c>
      <c r="N8" s="24">
        <f t="shared" ref="N8:N12" si="2">IFERROR(SUM(K8,L8)/I8,0)</f>
        <v>0.75237018694624302</v>
      </c>
      <c r="O8" s="61">
        <v>54</v>
      </c>
      <c r="P8" s="22">
        <v>54</v>
      </c>
      <c r="Q8" s="24">
        <f>IFERROR(P8/O8,".")</f>
        <v>1</v>
      </c>
    </row>
    <row r="9" spans="1:17" ht="25.5" x14ac:dyDescent="0.25">
      <c r="A9" s="18"/>
      <c r="B9" s="65">
        <v>5005027</v>
      </c>
      <c r="C9" s="20" t="s">
        <v>2485</v>
      </c>
      <c r="D9" s="20">
        <v>3000658</v>
      </c>
      <c r="E9" s="20" t="s">
        <v>2482</v>
      </c>
      <c r="F9" s="60">
        <v>592</v>
      </c>
      <c r="G9" s="20" t="s">
        <v>2167</v>
      </c>
      <c r="H9" s="21">
        <v>0.34200000000000003</v>
      </c>
      <c r="I9" s="22">
        <v>0</v>
      </c>
      <c r="J9" s="22">
        <f t="shared" si="0"/>
        <v>0</v>
      </c>
      <c r="K9" s="22">
        <v>0</v>
      </c>
      <c r="L9" s="22">
        <v>0</v>
      </c>
      <c r="M9" s="23">
        <f t="shared" si="1"/>
        <v>0</v>
      </c>
      <c r="N9" s="24">
        <f t="shared" si="2"/>
        <v>0</v>
      </c>
      <c r="O9" s="61">
        <v>2</v>
      </c>
      <c r="P9" s="22">
        <v>2</v>
      </c>
      <c r="Q9" s="24">
        <f t="shared" ref="Q9:Q11" si="3">IFERROR(P9/O9,".")</f>
        <v>1</v>
      </c>
    </row>
    <row r="10" spans="1:17" ht="25.5" x14ac:dyDescent="0.25">
      <c r="A10" s="18"/>
      <c r="B10" s="65">
        <v>5005028</v>
      </c>
      <c r="C10" s="20" t="s">
        <v>2486</v>
      </c>
      <c r="D10" s="20">
        <v>3000658</v>
      </c>
      <c r="E10" s="20" t="s">
        <v>2482</v>
      </c>
      <c r="F10" s="60">
        <v>51</v>
      </c>
      <c r="G10" s="20" t="s">
        <v>728</v>
      </c>
      <c r="H10" s="21">
        <v>0</v>
      </c>
      <c r="I10" s="22">
        <v>1.8027720000000003</v>
      </c>
      <c r="J10" s="22">
        <f t="shared" si="0"/>
        <v>0.18182880117092282</v>
      </c>
      <c r="K10" s="22">
        <v>0</v>
      </c>
      <c r="L10" s="22">
        <v>0.18182880117092282</v>
      </c>
      <c r="M10" s="23">
        <f t="shared" si="1"/>
        <v>0</v>
      </c>
      <c r="N10" s="24">
        <f t="shared" si="2"/>
        <v>0.1008606752106882</v>
      </c>
      <c r="O10" s="61">
        <v>532</v>
      </c>
      <c r="P10" s="22">
        <v>159</v>
      </c>
      <c r="Q10" s="24">
        <f t="shared" si="3"/>
        <v>0.29887218045112784</v>
      </c>
    </row>
    <row r="11" spans="1:17" ht="25.5" x14ac:dyDescent="0.25">
      <c r="A11" s="18"/>
      <c r="B11" s="65">
        <v>5005029</v>
      </c>
      <c r="C11" s="20" t="s">
        <v>2487</v>
      </c>
      <c r="D11" s="20">
        <v>3000658</v>
      </c>
      <c r="E11" s="20" t="s">
        <v>2482</v>
      </c>
      <c r="F11" s="60">
        <v>601</v>
      </c>
      <c r="G11" s="20" t="s">
        <v>2488</v>
      </c>
      <c r="H11" s="21">
        <v>3.5427399999999998</v>
      </c>
      <c r="I11" s="22">
        <v>1.9319680000000001</v>
      </c>
      <c r="J11" s="22">
        <f t="shared" si="0"/>
        <v>1.535597542882897</v>
      </c>
      <c r="K11" s="22">
        <v>0.70044783339835703</v>
      </c>
      <c r="L11" s="22">
        <v>0.83514970948453993</v>
      </c>
      <c r="M11" s="23">
        <f t="shared" si="1"/>
        <v>0.3625566434839278</v>
      </c>
      <c r="N11" s="24">
        <f t="shared" si="2"/>
        <v>0.79483590974741658</v>
      </c>
      <c r="O11" s="61">
        <v>25</v>
      </c>
      <c r="P11" s="22">
        <v>25</v>
      </c>
      <c r="Q11" s="24">
        <f t="shared" si="3"/>
        <v>1</v>
      </c>
    </row>
    <row r="12" spans="1:17" ht="15.75" thickBot="1" x14ac:dyDescent="0.3">
      <c r="A12" s="39" t="s">
        <v>306</v>
      </c>
      <c r="B12" s="41"/>
      <c r="C12" s="41"/>
      <c r="D12" s="64"/>
      <c r="E12" s="41"/>
      <c r="F12" s="58"/>
      <c r="G12" s="41"/>
      <c r="H12" s="42">
        <f ca="1">OFFSET(H12,-MATCH("PROYECTOS",$A$8:$A$12,0)-1,0)-(OFFSET(H12,-MATCH("PROYECTOS",$A$8:$A$12,0),0))</f>
        <v>0</v>
      </c>
      <c r="I12" s="42">
        <f t="shared" ref="I12:L12" ca="1" si="4">OFFSET(I12,-MATCH("PROYECTOS",$A$8:$A$12,0)-1,0)-(OFFSET(I12,-MATCH("PROYECTOS",$A$8:$A$12,0),0))</f>
        <v>0</v>
      </c>
      <c r="J12" s="42">
        <f t="shared" ca="1" si="4"/>
        <v>0</v>
      </c>
      <c r="K12" s="42">
        <f t="shared" ca="1" si="4"/>
        <v>0</v>
      </c>
      <c r="L12" s="42">
        <f t="shared" ca="1" si="4"/>
        <v>0</v>
      </c>
      <c r="M12" s="44">
        <f t="shared" ca="1" si="1"/>
        <v>0</v>
      </c>
      <c r="N12" s="45">
        <f t="shared" ca="1" si="2"/>
        <v>0</v>
      </c>
      <c r="O12" s="59"/>
      <c r="P12" s="43"/>
      <c r="Q12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127</v>
      </c>
      <c r="B1" s="48" t="s">
        <v>232</v>
      </c>
      <c r="C1" s="47" t="s">
        <v>85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2491</v>
      </c>
      <c r="L2" s="1" t="s">
        <v>2510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310.36976900000002</v>
      </c>
      <c r="E6" s="15">
        <f ca="1">SUM(E7:OFFSET(E7,50,0))</f>
        <v>359.72352399999988</v>
      </c>
      <c r="F6" s="15">
        <f ca="1">SUM(F7:OFFSET(F7,50,0))</f>
        <v>327.57770541981796</v>
      </c>
      <c r="G6" s="15">
        <f ca="1">SUM(G7:OFFSET(G7,50,0))</f>
        <v>100.76131109762284</v>
      </c>
      <c r="H6" s="15">
        <f ca="1">SUM(H7:OFFSET(H7,50,0))</f>
        <v>226.81639432219512</v>
      </c>
      <c r="I6" s="16">
        <f ca="1">IFERROR(G6/E6,0)</f>
        <v>0.28010765038992241</v>
      </c>
      <c r="J6" s="17">
        <f ca="1">IFERROR(SUM(G6,H6)/E6,0)</f>
        <v>0.91063743003868181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20.884978999999998</v>
      </c>
      <c r="E7" s="22">
        <v>53.07202700000002</v>
      </c>
      <c r="F7" s="22">
        <f t="shared" ref="F7:F32" si="0">SUM(G7,H7)</f>
        <v>45.963901438692972</v>
      </c>
      <c r="G7" s="22">
        <v>0.89464817004591168</v>
      </c>
      <c r="H7" s="22">
        <v>45.06925326864706</v>
      </c>
      <c r="I7" s="23">
        <f t="shared" ref="I7:I32" si="1">IFERROR(G7/E7,0)</f>
        <v>1.685724515564313E-2</v>
      </c>
      <c r="J7" s="24">
        <f t="shared" ref="J7:J32" si="2">IFERROR(SUM(G7,H7)/E7,0)</f>
        <v>0.86606643908085434</v>
      </c>
      <c r="K7" s="5"/>
      <c r="L7" t="s">
        <v>252</v>
      </c>
      <c r="M7" s="6">
        <v>6.1487998173106462E-2</v>
      </c>
      <c r="N7" s="72">
        <v>0.99999997028861654</v>
      </c>
    </row>
    <row r="8" spans="1:14" x14ac:dyDescent="0.25">
      <c r="A8" s="18"/>
      <c r="B8" s="51">
        <v>2</v>
      </c>
      <c r="C8" s="20" t="s">
        <v>245</v>
      </c>
      <c r="D8" s="21">
        <v>13.064291000000001</v>
      </c>
      <c r="E8" s="22">
        <v>1.4856330000000002</v>
      </c>
      <c r="F8" s="22">
        <f t="shared" si="0"/>
        <v>1.3416224678439903</v>
      </c>
      <c r="G8" s="22">
        <v>0.39095170417931513</v>
      </c>
      <c r="H8" s="22">
        <v>0.95067076366467518</v>
      </c>
      <c r="I8" s="23">
        <f t="shared" si="1"/>
        <v>0.26315496773383135</v>
      </c>
      <c r="J8" s="24">
        <f t="shared" si="2"/>
        <v>0.90306453063710224</v>
      </c>
      <c r="K8" s="5"/>
      <c r="L8" t="s">
        <v>562</v>
      </c>
      <c r="M8" s="6">
        <v>78.218429329703213</v>
      </c>
      <c r="N8" s="72">
        <v>0.99097907556345954</v>
      </c>
    </row>
    <row r="9" spans="1:14" x14ac:dyDescent="0.25">
      <c r="A9" s="18"/>
      <c r="B9" s="51">
        <v>3</v>
      </c>
      <c r="C9" s="20" t="s">
        <v>246</v>
      </c>
      <c r="D9" s="21">
        <v>7.2538999999999992E-2</v>
      </c>
      <c r="E9" s="22">
        <v>0.10044</v>
      </c>
      <c r="F9" s="22">
        <f t="shared" si="0"/>
        <v>9.1434101810591528E-2</v>
      </c>
      <c r="G9" s="22">
        <v>4.1836100168438861E-2</v>
      </c>
      <c r="H9" s="22">
        <v>4.9598001642152667E-2</v>
      </c>
      <c r="I9" s="23">
        <f t="shared" si="1"/>
        <v>0.41652827726442515</v>
      </c>
      <c r="J9" s="24">
        <f t="shared" si="2"/>
        <v>0.91033554172233699</v>
      </c>
      <c r="K9" s="5"/>
      <c r="L9" t="s">
        <v>268</v>
      </c>
      <c r="M9" s="6">
        <v>48.051806243493047</v>
      </c>
      <c r="N9" s="72">
        <v>0.98977572800043079</v>
      </c>
    </row>
    <row r="10" spans="1:14" x14ac:dyDescent="0.25">
      <c r="A10" s="18"/>
      <c r="B10" s="51">
        <v>4</v>
      </c>
      <c r="C10" s="20" t="s">
        <v>247</v>
      </c>
      <c r="D10" s="21">
        <v>27.932458</v>
      </c>
      <c r="E10" s="22">
        <v>24.735358999999995</v>
      </c>
      <c r="F10" s="22">
        <f t="shared" si="0"/>
        <v>22.091254930909145</v>
      </c>
      <c r="G10" s="22">
        <v>3.911174057469907</v>
      </c>
      <c r="H10" s="22">
        <v>18.180080873439238</v>
      </c>
      <c r="I10" s="23">
        <f t="shared" si="1"/>
        <v>0.15812077186629503</v>
      </c>
      <c r="J10" s="24">
        <f t="shared" si="2"/>
        <v>0.89310427760151567</v>
      </c>
      <c r="K10" s="5"/>
      <c r="L10" t="s">
        <v>249</v>
      </c>
      <c r="M10" s="6">
        <v>1.9009628019339289</v>
      </c>
      <c r="N10" s="72">
        <v>0.98530146198270219</v>
      </c>
    </row>
    <row r="11" spans="1:14" x14ac:dyDescent="0.25">
      <c r="A11" s="18"/>
      <c r="B11" s="51">
        <v>5</v>
      </c>
      <c r="C11" s="20" t="s">
        <v>248</v>
      </c>
      <c r="D11" s="21">
        <v>3.6734939999999998</v>
      </c>
      <c r="E11" s="22">
        <v>4.4976709999999995</v>
      </c>
      <c r="F11" s="22">
        <f t="shared" si="0"/>
        <v>4.2120831760147439</v>
      </c>
      <c r="G11" s="22">
        <v>1.4799437454166764</v>
      </c>
      <c r="H11" s="22">
        <v>2.7321394305980675</v>
      </c>
      <c r="I11" s="23">
        <f t="shared" si="1"/>
        <v>0.32904668781168667</v>
      </c>
      <c r="J11" s="24">
        <f t="shared" si="2"/>
        <v>0.93650317598035615</v>
      </c>
      <c r="K11" s="5"/>
      <c r="L11" t="s">
        <v>266</v>
      </c>
      <c r="M11" s="6">
        <v>0.63090322205971461</v>
      </c>
      <c r="N11" s="72">
        <v>0.97302596119901763</v>
      </c>
    </row>
    <row r="12" spans="1:14" x14ac:dyDescent="0.25">
      <c r="A12" s="18"/>
      <c r="B12" s="51">
        <v>6</v>
      </c>
      <c r="C12" s="20" t="s">
        <v>249</v>
      </c>
      <c r="D12" s="21">
        <v>2.4245939999999999</v>
      </c>
      <c r="E12" s="22">
        <v>1.9293209999999998</v>
      </c>
      <c r="F12" s="22">
        <f t="shared" si="0"/>
        <v>1.9009628019339289</v>
      </c>
      <c r="G12" s="22">
        <v>0.64699950660724426</v>
      </c>
      <c r="H12" s="22">
        <v>1.2539632953266846</v>
      </c>
      <c r="I12" s="23">
        <f t="shared" si="1"/>
        <v>0.33535088593719981</v>
      </c>
      <c r="J12" s="24">
        <f t="shared" si="2"/>
        <v>0.98530146198270219</v>
      </c>
      <c r="K12" s="5"/>
      <c r="L12" t="s">
        <v>255</v>
      </c>
      <c r="M12" s="6">
        <v>1.3840215289528714</v>
      </c>
      <c r="N12" s="72">
        <v>0.96247285538644101</v>
      </c>
    </row>
    <row r="13" spans="1:14" x14ac:dyDescent="0.25">
      <c r="A13" s="18"/>
      <c r="B13" s="51">
        <v>7</v>
      </c>
      <c r="C13" s="20" t="s">
        <v>250</v>
      </c>
      <c r="D13" s="21">
        <v>0.32816300000000004</v>
      </c>
      <c r="E13" s="22">
        <v>0.62539400000000001</v>
      </c>
      <c r="F13" s="22">
        <f t="shared" si="0"/>
        <v>0.29743146149894528</v>
      </c>
      <c r="G13" s="22">
        <v>7.9783040331676602E-2</v>
      </c>
      <c r="H13" s="22">
        <v>0.21764842116726868</v>
      </c>
      <c r="I13" s="23">
        <f t="shared" si="1"/>
        <v>0.12757244286270192</v>
      </c>
      <c r="J13" s="24">
        <f t="shared" si="2"/>
        <v>0.47559052613063968</v>
      </c>
      <c r="K13" s="5"/>
      <c r="L13" t="s">
        <v>248</v>
      </c>
      <c r="M13" s="6">
        <v>4.2120831760147439</v>
      </c>
      <c r="N13" s="72">
        <v>0.93650317598035615</v>
      </c>
    </row>
    <row r="14" spans="1:14" x14ac:dyDescent="0.25">
      <c r="A14" s="18"/>
      <c r="B14" s="51">
        <v>8</v>
      </c>
      <c r="C14" s="20" t="s">
        <v>251</v>
      </c>
      <c r="D14" s="21">
        <v>15.409877000000002</v>
      </c>
      <c r="E14" s="22">
        <v>14.122691999999997</v>
      </c>
      <c r="F14" s="22">
        <f t="shared" si="0"/>
        <v>12.908101300700999</v>
      </c>
      <c r="G14" s="22">
        <v>3.7390702321645222</v>
      </c>
      <c r="H14" s="22">
        <v>9.1690310685364764</v>
      </c>
      <c r="I14" s="23">
        <f t="shared" si="1"/>
        <v>0.26475619748448265</v>
      </c>
      <c r="J14" s="24">
        <f t="shared" si="2"/>
        <v>0.91399722522455362</v>
      </c>
      <c r="K14" s="5"/>
      <c r="L14" t="s">
        <v>258</v>
      </c>
      <c r="M14" s="6">
        <v>85.276668158396888</v>
      </c>
      <c r="N14" s="72">
        <v>0.9140055369848914</v>
      </c>
    </row>
    <row r="15" spans="1:14" x14ac:dyDescent="0.25">
      <c r="A15" s="18"/>
      <c r="B15" s="51">
        <v>9</v>
      </c>
      <c r="C15" s="20" t="s">
        <v>252</v>
      </c>
      <c r="D15" s="21">
        <v>0.2</v>
      </c>
      <c r="E15" s="22">
        <v>6.1488000000000008E-2</v>
      </c>
      <c r="F15" s="22">
        <f t="shared" si="0"/>
        <v>6.1487998173106462E-2</v>
      </c>
      <c r="G15" s="22">
        <v>6.9099999382160604E-3</v>
      </c>
      <c r="H15" s="22">
        <v>5.4577998234890401E-2</v>
      </c>
      <c r="I15" s="23">
        <f t="shared" si="1"/>
        <v>0.11237965030926457</v>
      </c>
      <c r="J15" s="24">
        <f t="shared" si="2"/>
        <v>0.99999997028861654</v>
      </c>
      <c r="K15" s="5"/>
      <c r="L15" t="s">
        <v>251</v>
      </c>
      <c r="M15" s="6">
        <v>12.908101300700999</v>
      </c>
      <c r="N15" s="72">
        <v>0.91399722522455362</v>
      </c>
    </row>
    <row r="16" spans="1:14" x14ac:dyDescent="0.25">
      <c r="A16" s="18"/>
      <c r="B16" s="51">
        <v>10</v>
      </c>
      <c r="C16" s="20" t="s">
        <v>253</v>
      </c>
      <c r="D16" s="21">
        <v>2.8040640000000008</v>
      </c>
      <c r="E16" s="22">
        <v>3.8706090000000009</v>
      </c>
      <c r="F16" s="22">
        <f t="shared" si="0"/>
        <v>3.3603585305154411</v>
      </c>
      <c r="G16" s="22">
        <v>1.5522472857192042</v>
      </c>
      <c r="H16" s="22">
        <v>1.8081112447962369</v>
      </c>
      <c r="I16" s="23">
        <f t="shared" si="1"/>
        <v>0.40103438133875158</v>
      </c>
      <c r="J16" s="24">
        <f t="shared" si="2"/>
        <v>0.86817307832318902</v>
      </c>
      <c r="K16" s="5"/>
      <c r="L16" t="s">
        <v>246</v>
      </c>
      <c r="M16" s="6">
        <v>9.1434101810591528E-2</v>
      </c>
      <c r="N16" s="72">
        <v>0.91033554172233699</v>
      </c>
    </row>
    <row r="17" spans="1:14" x14ac:dyDescent="0.25">
      <c r="A17" s="18"/>
      <c r="B17" s="51">
        <v>11</v>
      </c>
      <c r="C17" s="20" t="s">
        <v>254</v>
      </c>
      <c r="D17" s="21">
        <v>13.198547</v>
      </c>
      <c r="E17" s="22">
        <v>0.9026829999999999</v>
      </c>
      <c r="F17" s="22">
        <f t="shared" si="0"/>
        <v>0.76892274591955356</v>
      </c>
      <c r="G17" s="22">
        <v>0.24557662729057483</v>
      </c>
      <c r="H17" s="22">
        <v>0.52334611862897873</v>
      </c>
      <c r="I17" s="23">
        <f t="shared" si="1"/>
        <v>0.27205190226311438</v>
      </c>
      <c r="J17" s="24">
        <f t="shared" si="2"/>
        <v>0.85181923877989685</v>
      </c>
      <c r="K17" s="5"/>
      <c r="L17" t="s">
        <v>265</v>
      </c>
      <c r="M17" s="6">
        <v>4.6685351504227128</v>
      </c>
      <c r="N17" s="72">
        <v>0.90492638923088764</v>
      </c>
    </row>
    <row r="18" spans="1:14" x14ac:dyDescent="0.25">
      <c r="A18" s="18"/>
      <c r="B18" s="51">
        <v>12</v>
      </c>
      <c r="C18" s="20" t="s">
        <v>255</v>
      </c>
      <c r="D18" s="21">
        <v>2.4122460000000006</v>
      </c>
      <c r="E18" s="22">
        <v>1.4379850000000001</v>
      </c>
      <c r="F18" s="22">
        <f t="shared" si="0"/>
        <v>1.3840215289528714</v>
      </c>
      <c r="G18" s="22">
        <v>0.38651746457617264</v>
      </c>
      <c r="H18" s="22">
        <v>0.99750406437669881</v>
      </c>
      <c r="I18" s="23">
        <f t="shared" si="1"/>
        <v>0.26879102673266592</v>
      </c>
      <c r="J18" s="24">
        <f t="shared" si="2"/>
        <v>0.96247285538644101</v>
      </c>
      <c r="K18" s="5"/>
      <c r="L18" t="s">
        <v>245</v>
      </c>
      <c r="M18" s="6">
        <v>1.3416224678439903</v>
      </c>
      <c r="N18" s="72">
        <v>0.90306453063710224</v>
      </c>
    </row>
    <row r="19" spans="1:14" x14ac:dyDescent="0.25">
      <c r="A19" s="18"/>
      <c r="B19" s="51">
        <v>13</v>
      </c>
      <c r="C19" s="20" t="s">
        <v>256</v>
      </c>
      <c r="D19" s="21">
        <v>2.2871190000000001</v>
      </c>
      <c r="E19" s="22">
        <v>3.0059769999999992</v>
      </c>
      <c r="F19" s="22">
        <f t="shared" si="0"/>
        <v>2.3162965285855535</v>
      </c>
      <c r="G19" s="22">
        <v>1.0478490085251906</v>
      </c>
      <c r="H19" s="22">
        <v>1.2684475200603629</v>
      </c>
      <c r="I19" s="23">
        <f t="shared" si="1"/>
        <v>0.34858849835683736</v>
      </c>
      <c r="J19" s="24">
        <f t="shared" si="2"/>
        <v>0.77056362326975691</v>
      </c>
      <c r="K19" s="5"/>
      <c r="L19" t="s">
        <v>247</v>
      </c>
      <c r="M19" s="6">
        <v>22.091254930909145</v>
      </c>
      <c r="N19" s="72">
        <v>0.89310427760151567</v>
      </c>
    </row>
    <row r="20" spans="1:14" x14ac:dyDescent="0.25">
      <c r="A20" s="18"/>
      <c r="B20" s="51">
        <v>14</v>
      </c>
      <c r="C20" s="20" t="s">
        <v>257</v>
      </c>
      <c r="D20" s="21">
        <v>14.919269</v>
      </c>
      <c r="E20" s="22">
        <v>6.7806149999999992</v>
      </c>
      <c r="F20" s="22">
        <f t="shared" si="0"/>
        <v>3.7379381624868984</v>
      </c>
      <c r="G20" s="22">
        <v>0.69926367712832871</v>
      </c>
      <c r="H20" s="22">
        <v>3.0386744853585697</v>
      </c>
      <c r="I20" s="23">
        <f t="shared" si="1"/>
        <v>0.10312688113516677</v>
      </c>
      <c r="J20" s="24">
        <f t="shared" si="2"/>
        <v>0.55126830862494014</v>
      </c>
      <c r="K20" s="5"/>
      <c r="L20" t="s">
        <v>253</v>
      </c>
      <c r="M20" s="6">
        <v>3.3603585305154411</v>
      </c>
      <c r="N20" s="72">
        <v>0.86817307832318902</v>
      </c>
    </row>
    <row r="21" spans="1:14" x14ac:dyDescent="0.25">
      <c r="A21" s="18"/>
      <c r="B21" s="51">
        <v>15</v>
      </c>
      <c r="C21" s="20" t="s">
        <v>258</v>
      </c>
      <c r="D21" s="21">
        <v>99.067024999999987</v>
      </c>
      <c r="E21" s="22">
        <v>93.299946999999975</v>
      </c>
      <c r="F21" s="22">
        <f t="shared" si="0"/>
        <v>85.276668158396888</v>
      </c>
      <c r="G21" s="22">
        <v>34.271997146251557</v>
      </c>
      <c r="H21" s="22">
        <v>51.004671012145337</v>
      </c>
      <c r="I21" s="23">
        <f t="shared" si="1"/>
        <v>0.36733136779007569</v>
      </c>
      <c r="J21" s="24">
        <f t="shared" si="2"/>
        <v>0.9140055369848914</v>
      </c>
      <c r="K21" s="5"/>
      <c r="L21" t="s">
        <v>244</v>
      </c>
      <c r="M21" s="6">
        <v>45.963901438692972</v>
      </c>
      <c r="N21" s="72">
        <v>0.86606643908085434</v>
      </c>
    </row>
    <row r="22" spans="1:14" x14ac:dyDescent="0.25">
      <c r="A22" s="18"/>
      <c r="B22" s="51">
        <v>16</v>
      </c>
      <c r="C22" s="20" t="s">
        <v>259</v>
      </c>
      <c r="D22" s="21">
        <v>1.2391399999999999</v>
      </c>
      <c r="E22" s="22">
        <v>1.009592</v>
      </c>
      <c r="F22" s="22">
        <f t="shared" si="0"/>
        <v>0.66155842015787503</v>
      </c>
      <c r="G22" s="22">
        <v>0.44044050270167645</v>
      </c>
      <c r="H22" s="22">
        <v>0.22111791745619858</v>
      </c>
      <c r="I22" s="23">
        <f t="shared" si="1"/>
        <v>0.43625593576581079</v>
      </c>
      <c r="J22" s="24">
        <f t="shared" si="2"/>
        <v>0.65527304114719109</v>
      </c>
      <c r="K22" s="5"/>
      <c r="L22" t="s">
        <v>262</v>
      </c>
      <c r="M22" s="6">
        <v>1.8251032162910406</v>
      </c>
      <c r="N22" s="72">
        <v>0.85886725171012734</v>
      </c>
    </row>
    <row r="23" spans="1:14" x14ac:dyDescent="0.25">
      <c r="A23" s="18"/>
      <c r="B23" s="51">
        <v>17</v>
      </c>
      <c r="C23" s="20" t="s">
        <v>260</v>
      </c>
      <c r="D23" s="21">
        <v>0.13848099999999999</v>
      </c>
      <c r="E23" s="22">
        <v>2.2246000000000002E-2</v>
      </c>
      <c r="F23" s="22">
        <f t="shared" si="0"/>
        <v>1.4629999874159694E-2</v>
      </c>
      <c r="G23" s="22">
        <v>1.0929999873042107E-2</v>
      </c>
      <c r="H23" s="22">
        <v>3.7000000011175871E-3</v>
      </c>
      <c r="I23" s="23">
        <f t="shared" si="1"/>
        <v>0.49132427731017286</v>
      </c>
      <c r="J23" s="24">
        <f t="shared" si="2"/>
        <v>0.65764631278250885</v>
      </c>
      <c r="K23" s="5"/>
      <c r="L23" t="s">
        <v>254</v>
      </c>
      <c r="M23" s="6">
        <v>0.76892274591955356</v>
      </c>
      <c r="N23" s="72">
        <v>0.85181923877989685</v>
      </c>
    </row>
    <row r="24" spans="1:14" x14ac:dyDescent="0.25">
      <c r="A24" s="18"/>
      <c r="B24" s="51">
        <v>18</v>
      </c>
      <c r="C24" s="20" t="s">
        <v>261</v>
      </c>
      <c r="D24" s="21">
        <v>2.8659189999999999</v>
      </c>
      <c r="E24" s="22">
        <v>3.7306639999999995</v>
      </c>
      <c r="F24" s="22">
        <f t="shared" si="0"/>
        <v>1.2428016842895886</v>
      </c>
      <c r="G24" s="22">
        <v>0.23214208245917689</v>
      </c>
      <c r="H24" s="22">
        <v>1.0106596018304117</v>
      </c>
      <c r="I24" s="23">
        <f t="shared" si="1"/>
        <v>6.2225406109790889E-2</v>
      </c>
      <c r="J24" s="24">
        <f t="shared" si="2"/>
        <v>0.33313149731243252</v>
      </c>
      <c r="K24" s="5"/>
      <c r="L24" t="s">
        <v>263</v>
      </c>
      <c r="M24" s="6">
        <v>1.1797759229844296</v>
      </c>
      <c r="N24" s="72">
        <v>0.84891844732426891</v>
      </c>
    </row>
    <row r="25" spans="1:14" x14ac:dyDescent="0.25">
      <c r="A25" s="18"/>
      <c r="B25" s="51">
        <v>19</v>
      </c>
      <c r="C25" s="20" t="s">
        <v>262</v>
      </c>
      <c r="D25" s="21">
        <v>0.88800800000000002</v>
      </c>
      <c r="E25" s="22">
        <v>2.1250119999999995</v>
      </c>
      <c r="F25" s="22">
        <f t="shared" si="0"/>
        <v>1.8251032162910406</v>
      </c>
      <c r="G25" s="22">
        <v>0.36753610155574279</v>
      </c>
      <c r="H25" s="22">
        <v>1.4575671147352978</v>
      </c>
      <c r="I25" s="23">
        <f t="shared" si="1"/>
        <v>0.1729571887385779</v>
      </c>
      <c r="J25" s="24">
        <f t="shared" si="2"/>
        <v>0.85886725171012734</v>
      </c>
      <c r="K25" s="5"/>
      <c r="L25" t="s">
        <v>256</v>
      </c>
      <c r="M25" s="6">
        <v>2.3162965285855535</v>
      </c>
      <c r="N25" s="72">
        <v>0.77056362326975691</v>
      </c>
    </row>
    <row r="26" spans="1:14" x14ac:dyDescent="0.25">
      <c r="A26" s="18"/>
      <c r="B26" s="51">
        <v>20</v>
      </c>
      <c r="C26" s="20" t="s">
        <v>263</v>
      </c>
      <c r="D26" s="21">
        <v>1.8847790000000004</v>
      </c>
      <c r="E26" s="22">
        <v>1.3897400000000002</v>
      </c>
      <c r="F26" s="22">
        <f t="shared" si="0"/>
        <v>1.1797759229844296</v>
      </c>
      <c r="G26" s="22">
        <v>0.43235153497334977</v>
      </c>
      <c r="H26" s="22">
        <v>0.7474243880110798</v>
      </c>
      <c r="I26" s="23">
        <f t="shared" si="1"/>
        <v>0.311102461592348</v>
      </c>
      <c r="J26" s="24">
        <f t="shared" si="2"/>
        <v>0.84891844732426891</v>
      </c>
      <c r="K26" s="5"/>
      <c r="L26" t="s">
        <v>264</v>
      </c>
      <c r="M26" s="6">
        <v>4.4392572296745891</v>
      </c>
      <c r="N26" s="72">
        <v>0.69021961980176305</v>
      </c>
    </row>
    <row r="27" spans="1:14" x14ac:dyDescent="0.25">
      <c r="A27" s="18"/>
      <c r="B27" s="51">
        <v>21</v>
      </c>
      <c r="C27" s="20" t="s">
        <v>264</v>
      </c>
      <c r="D27" s="21">
        <v>14.811585999999998</v>
      </c>
      <c r="E27" s="22">
        <v>6.4316590000000025</v>
      </c>
      <c r="F27" s="22">
        <f t="shared" si="0"/>
        <v>4.4392572296745891</v>
      </c>
      <c r="G27" s="22">
        <v>1.3191014050753438</v>
      </c>
      <c r="H27" s="22">
        <v>3.1201558245992453</v>
      </c>
      <c r="I27" s="23">
        <f t="shared" si="1"/>
        <v>0.2050950470283551</v>
      </c>
      <c r="J27" s="24">
        <f t="shared" si="2"/>
        <v>0.69021961980176305</v>
      </c>
      <c r="K27" s="5"/>
      <c r="L27" t="s">
        <v>260</v>
      </c>
      <c r="M27" s="6">
        <v>1.4629999874159694E-2</v>
      </c>
      <c r="N27" s="72">
        <v>0.65764631278250885</v>
      </c>
    </row>
    <row r="28" spans="1:14" x14ac:dyDescent="0.25">
      <c r="A28" s="18"/>
      <c r="B28" s="51">
        <v>22</v>
      </c>
      <c r="C28" s="20" t="s">
        <v>265</v>
      </c>
      <c r="D28" s="21">
        <v>2.2700720000000008</v>
      </c>
      <c r="E28" s="22">
        <v>5.1590220000000002</v>
      </c>
      <c r="F28" s="22">
        <f t="shared" si="0"/>
        <v>4.6685351504227128</v>
      </c>
      <c r="G28" s="22">
        <v>2.0097408510580408</v>
      </c>
      <c r="H28" s="22">
        <v>2.658794299364672</v>
      </c>
      <c r="I28" s="23">
        <f t="shared" si="1"/>
        <v>0.38955849598199827</v>
      </c>
      <c r="J28" s="24">
        <f t="shared" si="2"/>
        <v>0.90492638923088764</v>
      </c>
      <c r="K28" s="5"/>
      <c r="L28" t="s">
        <v>259</v>
      </c>
      <c r="M28" s="6">
        <v>0.66155842015787503</v>
      </c>
      <c r="N28" s="72">
        <v>0.65527304114719109</v>
      </c>
    </row>
    <row r="29" spans="1:14" x14ac:dyDescent="0.25">
      <c r="A29" s="18"/>
      <c r="B29" s="51">
        <v>23</v>
      </c>
      <c r="C29" s="20" t="s">
        <v>266</v>
      </c>
      <c r="D29" s="21">
        <v>0.24529999999999999</v>
      </c>
      <c r="E29" s="22">
        <v>0.648393</v>
      </c>
      <c r="F29" s="22">
        <f t="shared" si="0"/>
        <v>0.63090322205971461</v>
      </c>
      <c r="G29" s="22">
        <v>0.21894376700220164</v>
      </c>
      <c r="H29" s="22">
        <v>0.41195945505751297</v>
      </c>
      <c r="I29" s="23">
        <f t="shared" si="1"/>
        <v>0.33767139219917802</v>
      </c>
      <c r="J29" s="24">
        <f t="shared" si="2"/>
        <v>0.97302596119901763</v>
      </c>
      <c r="K29" s="5"/>
      <c r="L29" t="s">
        <v>257</v>
      </c>
      <c r="M29" s="6">
        <v>3.7379381624868984</v>
      </c>
      <c r="N29" s="72">
        <v>0.55126830862494014</v>
      </c>
    </row>
    <row r="30" spans="1:14" x14ac:dyDescent="0.25">
      <c r="A30" s="18"/>
      <c r="B30" s="51">
        <v>24</v>
      </c>
      <c r="C30" s="20" t="s">
        <v>267</v>
      </c>
      <c r="D30" s="21">
        <v>4.0353350000000008</v>
      </c>
      <c r="E30" s="22">
        <v>1.800724</v>
      </c>
      <c r="F30" s="22">
        <f t="shared" si="0"/>
        <v>0.93241966843197588</v>
      </c>
      <c r="G30" s="22">
        <v>0.33752534682571422</v>
      </c>
      <c r="H30" s="22">
        <v>0.59489432160626166</v>
      </c>
      <c r="I30" s="23">
        <f t="shared" si="1"/>
        <v>0.18743868956359455</v>
      </c>
      <c r="J30" s="24">
        <f t="shared" si="2"/>
        <v>0.5178026551720174</v>
      </c>
      <c r="K30" s="5"/>
      <c r="L30" t="s">
        <v>267</v>
      </c>
      <c r="M30" s="6">
        <v>0.93241966843197588</v>
      </c>
      <c r="N30" s="72">
        <v>0.5178026551720174</v>
      </c>
    </row>
    <row r="31" spans="1:14" x14ac:dyDescent="0.25">
      <c r="A31" s="18"/>
      <c r="B31" s="51">
        <v>25</v>
      </c>
      <c r="C31" s="20" t="s">
        <v>268</v>
      </c>
      <c r="D31" s="21">
        <v>8.3124839999999995</v>
      </c>
      <c r="E31" s="22">
        <v>48.548176000000005</v>
      </c>
      <c r="F31" s="22">
        <f t="shared" si="0"/>
        <v>48.051806243493047</v>
      </c>
      <c r="G31" s="22">
        <v>16.283566810379853</v>
      </c>
      <c r="H31" s="22">
        <v>31.768239433113195</v>
      </c>
      <c r="I31" s="23">
        <f t="shared" si="1"/>
        <v>0.33541047577935473</v>
      </c>
      <c r="J31" s="24">
        <f t="shared" si="2"/>
        <v>0.98977572800043079</v>
      </c>
      <c r="K31" s="5"/>
      <c r="L31" t="s">
        <v>250</v>
      </c>
      <c r="M31" s="6">
        <v>0.29743146149894528</v>
      </c>
      <c r="N31" s="72">
        <v>0.47559052613063968</v>
      </c>
    </row>
    <row r="32" spans="1:14" ht="15.75" thickBot="1" x14ac:dyDescent="0.3">
      <c r="A32" s="25"/>
      <c r="B32" s="52">
        <v>98</v>
      </c>
      <c r="C32" s="27" t="s">
        <v>562</v>
      </c>
      <c r="D32" s="28">
        <v>55</v>
      </c>
      <c r="E32" s="29">
        <v>78.930454999999967</v>
      </c>
      <c r="F32" s="29">
        <f t="shared" si="0"/>
        <v>78.218429329703213</v>
      </c>
      <c r="G32" s="29">
        <v>29.714264929905767</v>
      </c>
      <c r="H32" s="29">
        <v>48.504164399797446</v>
      </c>
      <c r="I32" s="30">
        <f t="shared" si="1"/>
        <v>0.37646134093495065</v>
      </c>
      <c r="J32" s="31">
        <f t="shared" si="2"/>
        <v>0.99097907556345954</v>
      </c>
      <c r="K32" s="5"/>
      <c r="L32" t="s">
        <v>261</v>
      </c>
      <c r="M32" s="6">
        <v>1.2428016842895886</v>
      </c>
      <c r="N32" s="72">
        <v>0.33313149731243252</v>
      </c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topLeftCell="A11" workbookViewId="0">
      <selection activeCell="A26" sqref="A26:J26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127</v>
      </c>
      <c r="B1" s="53" t="s">
        <v>232</v>
      </c>
      <c r="C1" s="47" t="s">
        <v>85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2492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310.36976900000002</v>
      </c>
      <c r="E6" s="15">
        <v>359.72352399999988</v>
      </c>
      <c r="F6" s="15">
        <v>327.57770541981796</v>
      </c>
      <c r="G6" s="15">
        <v>100.76131109762284</v>
      </c>
      <c r="H6" s="15">
        <v>226.81639432219512</v>
      </c>
      <c r="I6" s="16">
        <v>0.28010765038992241</v>
      </c>
      <c r="J6" s="17">
        <v>0.91063743003868181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195.93747699999997</v>
      </c>
      <c r="E7" s="36">
        <f ca="1">SUM(E8:OFFSET(E6,MATCH("GOBIERNOS REGIONALES",$A$8:$A$50,0),0))</f>
        <v>265.62997099999995</v>
      </c>
      <c r="F7" s="36">
        <f ca="1">SUM(F8:OFFSET(F6,MATCH("GOBIERNOS REGIONALES",$A$8:$A$50,0),0))</f>
        <v>259.31589291858774</v>
      </c>
      <c r="G7" s="36">
        <f ca="1">SUM(G8:OFFSET(G6,MATCH("GOBIERNOS REGIONALES",$A$8:$A$50,0),0))</f>
        <v>81.762575041984263</v>
      </c>
      <c r="H7" s="36">
        <f ca="1">SUM(H8:OFFSET(H6,MATCH("GOBIERNOS REGIONALES",$A$8:$A$50,0),0))</f>
        <v>177.55331787660344</v>
      </c>
      <c r="I7" s="37">
        <f ca="1">IFERROR(G7/E7,0)</f>
        <v>0.30780628682139288</v>
      </c>
      <c r="J7" s="38">
        <f ca="1">IFERROR(SUM(G7,H7)/E7,0)</f>
        <v>0.97622979794922204</v>
      </c>
      <c r="K7" s="5"/>
    </row>
    <row r="8" spans="1:11" ht="38.25" x14ac:dyDescent="0.25">
      <c r="A8" s="18"/>
      <c r="B8" s="19">
        <v>8</v>
      </c>
      <c r="C8" s="20" t="s">
        <v>107</v>
      </c>
      <c r="D8" s="21">
        <v>76.239687000000004</v>
      </c>
      <c r="E8" s="22">
        <v>104.35394699999998</v>
      </c>
      <c r="F8" s="22">
        <f t="shared" ref="F8:F27" si="0">SUM(G8,H8)</f>
        <v>103.53750732443706</v>
      </c>
      <c r="G8" s="22">
        <v>37.611832301125105</v>
      </c>
      <c r="H8" s="22">
        <v>65.925675023311953</v>
      </c>
      <c r="I8" s="23">
        <f t="shared" ref="I8:I27" si="1">IFERROR(G8/E8,0)</f>
        <v>0.36042558410488407</v>
      </c>
      <c r="J8" s="24">
        <f t="shared" ref="J8:J27" si="2">IFERROR(SUM(G8,H8)/E8,0)</f>
        <v>0.99217624537418869</v>
      </c>
      <c r="K8" s="5"/>
    </row>
    <row r="9" spans="1:11" ht="25.5" x14ac:dyDescent="0.25">
      <c r="A9" s="18"/>
      <c r="B9" s="19">
        <v>35</v>
      </c>
      <c r="C9" s="20" t="s">
        <v>120</v>
      </c>
      <c r="D9" s="21">
        <v>104.10031299999999</v>
      </c>
      <c r="E9" s="22">
        <v>142.411238</v>
      </c>
      <c r="F9" s="22">
        <f t="shared" si="0"/>
        <v>140.06832107404267</v>
      </c>
      <c r="G9" s="22">
        <v>38.822329122426233</v>
      </c>
      <c r="H9" s="22">
        <v>101.24599195161645</v>
      </c>
      <c r="I9" s="23">
        <f t="shared" si="1"/>
        <v>0.27260720198518484</v>
      </c>
      <c r="J9" s="24">
        <f t="shared" si="2"/>
        <v>0.98354823004939174</v>
      </c>
      <c r="K9" s="5"/>
    </row>
    <row r="10" spans="1:11" x14ac:dyDescent="0.25">
      <c r="A10" s="18"/>
      <c r="B10" s="19">
        <v>180</v>
      </c>
      <c r="C10" s="20" t="s">
        <v>149</v>
      </c>
      <c r="D10" s="21">
        <v>15.597477000000001</v>
      </c>
      <c r="E10" s="22">
        <v>18.864786000000009</v>
      </c>
      <c r="F10" s="22">
        <f t="shared" si="0"/>
        <v>15.710064520107979</v>
      </c>
      <c r="G10" s="22">
        <v>5.3284136184329327</v>
      </c>
      <c r="H10" s="22">
        <v>10.381650901675046</v>
      </c>
      <c r="I10" s="23">
        <f t="shared" si="1"/>
        <v>0.28245290555816166</v>
      </c>
      <c r="J10" s="24">
        <f t="shared" si="2"/>
        <v>0.83277194451651726</v>
      </c>
      <c r="K10" s="5"/>
    </row>
    <row r="11" spans="1:11" x14ac:dyDescent="0.25">
      <c r="A11" s="32" t="s">
        <v>204</v>
      </c>
      <c r="B11" s="33"/>
      <c r="C11" s="34"/>
      <c r="D11" s="35">
        <f ca="1">SUM(D12:OFFSET(D10,(MATCH("GOBIERNOS LOCALES",$A$8:$A$50,0)-MATCH("GOBIERNOS REGIONALES",$A$8:$A$50,0)),0))</f>
        <v>48.202523000000006</v>
      </c>
      <c r="E11" s="36">
        <f ca="1">SUM(E12:OFFSET(E10,(MATCH("GOBIERNOS LOCALES",$A$8:$A$50,0)-MATCH("GOBIERNOS REGIONALES",$A$8:$A$50,0)),0))</f>
        <v>43.367007000000015</v>
      </c>
      <c r="F11" s="36">
        <f ca="1">SUM(F12:OFFSET(F10,(MATCH("GOBIERNOS LOCALES",$A$8:$A$50,0)-MATCH("GOBIERNOS REGIONALES",$A$8:$A$50,0)),0))</f>
        <v>31.418888765145766</v>
      </c>
      <c r="G11" s="36">
        <f ca="1">SUM(G12:OFFSET(G10,(MATCH("GOBIERNOS LOCALES",$A$8:$A$50,0)-MATCH("GOBIERNOS REGIONALES",$A$8:$A$50,0)),0))</f>
        <v>6.4489908703271794</v>
      </c>
      <c r="H11" s="36">
        <f ca="1">SUM(H12:OFFSET(H10,(MATCH("GOBIERNOS LOCALES",$A$8:$A$50,0)-MATCH("GOBIERNOS REGIONALES",$A$8:$A$50,0)),0))</f>
        <v>24.969897894818587</v>
      </c>
      <c r="I11" s="37">
        <f t="shared" ca="1" si="1"/>
        <v>0.14870730807701757</v>
      </c>
      <c r="J11" s="38">
        <f t="shared" ca="1" si="2"/>
        <v>0.7244882904911043</v>
      </c>
      <c r="K11" s="5"/>
    </row>
    <row r="12" spans="1:11" x14ac:dyDescent="0.25">
      <c r="A12" s="18"/>
      <c r="B12" s="19">
        <v>440</v>
      </c>
      <c r="C12" s="20" t="s">
        <v>205</v>
      </c>
      <c r="D12" s="21">
        <v>12.278486000000001</v>
      </c>
      <c r="E12" s="22">
        <v>8.2603760000000008</v>
      </c>
      <c r="F12" s="22">
        <f t="shared" si="0"/>
        <v>1.8003129049011477</v>
      </c>
      <c r="G12" s="22">
        <v>0.67373628001223551</v>
      </c>
      <c r="H12" s="22">
        <v>1.1265766248889122</v>
      </c>
      <c r="I12" s="23">
        <f t="shared" si="1"/>
        <v>8.1562422825817549E-2</v>
      </c>
      <c r="J12" s="24">
        <f t="shared" si="2"/>
        <v>0.21794563648206178</v>
      </c>
      <c r="K12" s="5"/>
    </row>
    <row r="13" spans="1:11" x14ac:dyDescent="0.25">
      <c r="A13" s="18"/>
      <c r="B13" s="19">
        <v>443</v>
      </c>
      <c r="C13" s="20" t="s">
        <v>208</v>
      </c>
      <c r="D13" s="21">
        <v>11.276738</v>
      </c>
      <c r="E13" s="22">
        <v>14.465559000000004</v>
      </c>
      <c r="F13" s="22">
        <f t="shared" si="0"/>
        <v>14.073355540931971</v>
      </c>
      <c r="G13" s="22">
        <v>1.7074331031071779</v>
      </c>
      <c r="H13" s="22">
        <v>12.365922437824793</v>
      </c>
      <c r="I13" s="23">
        <f t="shared" si="1"/>
        <v>0.1180343672240511</v>
      </c>
      <c r="J13" s="24">
        <f t="shared" si="2"/>
        <v>0.97288708586595007</v>
      </c>
      <c r="K13" s="5"/>
    </row>
    <row r="14" spans="1:11" x14ac:dyDescent="0.25">
      <c r="A14" s="18"/>
      <c r="B14" s="19">
        <v>444</v>
      </c>
      <c r="C14" s="20" t="s">
        <v>209</v>
      </c>
      <c r="D14" s="21">
        <v>1.7036</v>
      </c>
      <c r="E14" s="22">
        <v>2.559069</v>
      </c>
      <c r="F14" s="22">
        <f t="shared" si="0"/>
        <v>2.3618746043648571</v>
      </c>
      <c r="G14" s="22">
        <v>0.53104532114230096</v>
      </c>
      <c r="H14" s="22">
        <v>1.8308292832225561</v>
      </c>
      <c r="I14" s="23">
        <f t="shared" si="1"/>
        <v>0.20751504595706521</v>
      </c>
      <c r="J14" s="24">
        <f t="shared" si="2"/>
        <v>0.92294291571069675</v>
      </c>
      <c r="K14" s="5"/>
    </row>
    <row r="15" spans="1:11" x14ac:dyDescent="0.25">
      <c r="A15" s="18"/>
      <c r="B15" s="19">
        <v>445</v>
      </c>
      <c r="C15" s="20" t="s">
        <v>210</v>
      </c>
      <c r="D15" s="21">
        <v>1</v>
      </c>
      <c r="E15" s="22">
        <v>0</v>
      </c>
      <c r="F15" s="22">
        <f t="shared" si="0"/>
        <v>0</v>
      </c>
      <c r="G15" s="22">
        <v>0</v>
      </c>
      <c r="H15" s="22">
        <v>0</v>
      </c>
      <c r="I15" s="23">
        <f t="shared" si="1"/>
        <v>0</v>
      </c>
      <c r="J15" s="24">
        <f t="shared" si="2"/>
        <v>0</v>
      </c>
      <c r="K15" s="5"/>
    </row>
    <row r="16" spans="1:11" x14ac:dyDescent="0.25">
      <c r="A16" s="18"/>
      <c r="B16" s="19">
        <v>446</v>
      </c>
      <c r="C16" s="20" t="s">
        <v>211</v>
      </c>
      <c r="D16" s="21">
        <v>7.1694420000000001</v>
      </c>
      <c r="E16" s="22">
        <v>8.7701399999999996</v>
      </c>
      <c r="F16" s="22">
        <f t="shared" si="0"/>
        <v>8.0982726219808683</v>
      </c>
      <c r="G16" s="22">
        <v>2.3589778550667688</v>
      </c>
      <c r="H16" s="22">
        <v>5.7392947669140995</v>
      </c>
      <c r="I16" s="23">
        <f t="shared" si="1"/>
        <v>0.26897835782174162</v>
      </c>
      <c r="J16" s="24">
        <f t="shared" si="2"/>
        <v>0.92339148770497037</v>
      </c>
      <c r="K16" s="5"/>
    </row>
    <row r="17" spans="1:11" x14ac:dyDescent="0.25">
      <c r="A17" s="18"/>
      <c r="B17" s="19">
        <v>449</v>
      </c>
      <c r="C17" s="20" t="s">
        <v>214</v>
      </c>
      <c r="D17" s="21">
        <v>3.5454690000000002</v>
      </c>
      <c r="E17" s="22">
        <v>0</v>
      </c>
      <c r="F17" s="22">
        <f t="shared" si="0"/>
        <v>0</v>
      </c>
      <c r="G17" s="22">
        <v>0</v>
      </c>
      <c r="H17" s="22">
        <v>0</v>
      </c>
      <c r="I17" s="23">
        <f t="shared" si="1"/>
        <v>0</v>
      </c>
      <c r="J17" s="24">
        <f t="shared" si="2"/>
        <v>0</v>
      </c>
      <c r="K17" s="5"/>
    </row>
    <row r="18" spans="1:11" x14ac:dyDescent="0.25">
      <c r="A18" s="18"/>
      <c r="B18" s="19">
        <v>450</v>
      </c>
      <c r="C18" s="20" t="s">
        <v>215</v>
      </c>
      <c r="D18" s="21">
        <v>0.37150100000000003</v>
      </c>
      <c r="E18" s="22">
        <v>0.42651800000000001</v>
      </c>
      <c r="F18" s="22">
        <f t="shared" si="0"/>
        <v>0.42146958563535009</v>
      </c>
      <c r="G18" s="22">
        <v>0.17671146155043971</v>
      </c>
      <c r="H18" s="22">
        <v>0.24475812408491038</v>
      </c>
      <c r="I18" s="23">
        <f t="shared" si="1"/>
        <v>0.41431184979400565</v>
      </c>
      <c r="J18" s="24">
        <f t="shared" si="2"/>
        <v>0.98816365460625366</v>
      </c>
      <c r="K18" s="5"/>
    </row>
    <row r="19" spans="1:11" x14ac:dyDescent="0.25">
      <c r="A19" s="18"/>
      <c r="B19" s="19">
        <v>452</v>
      </c>
      <c r="C19" s="20" t="s">
        <v>217</v>
      </c>
      <c r="D19" s="21">
        <v>6.2560649999999995</v>
      </c>
      <c r="E19" s="22">
        <v>3.071771</v>
      </c>
      <c r="F19" s="22">
        <f t="shared" si="0"/>
        <v>0.1163207872887142</v>
      </c>
      <c r="G19" s="22">
        <v>0.1043855877360329</v>
      </c>
      <c r="H19" s="22">
        <v>1.1935199552681297E-2</v>
      </c>
      <c r="I19" s="23">
        <f t="shared" si="1"/>
        <v>3.3982216687387469E-2</v>
      </c>
      <c r="J19" s="24">
        <f t="shared" si="2"/>
        <v>3.7867662429495623E-2</v>
      </c>
      <c r="K19" s="5"/>
    </row>
    <row r="20" spans="1:11" x14ac:dyDescent="0.25">
      <c r="A20" s="18"/>
      <c r="B20" s="19">
        <v>453</v>
      </c>
      <c r="C20" s="20" t="s">
        <v>218</v>
      </c>
      <c r="D20" s="21">
        <v>0.42605499999999996</v>
      </c>
      <c r="E20" s="22">
        <v>0.29550900000000002</v>
      </c>
      <c r="F20" s="22">
        <f t="shared" si="0"/>
        <v>0.11568199806788471</v>
      </c>
      <c r="G20" s="22">
        <v>7.1882000760524534E-2</v>
      </c>
      <c r="H20" s="22">
        <v>4.3799997307360172E-2</v>
      </c>
      <c r="I20" s="23">
        <f t="shared" si="1"/>
        <v>0.24324809315629822</v>
      </c>
      <c r="J20" s="24">
        <f t="shared" si="2"/>
        <v>0.39146692001896627</v>
      </c>
      <c r="K20" s="5"/>
    </row>
    <row r="21" spans="1:11" x14ac:dyDescent="0.25">
      <c r="A21" s="18"/>
      <c r="B21" s="19">
        <v>454</v>
      </c>
      <c r="C21" s="20" t="s">
        <v>219</v>
      </c>
      <c r="D21" s="21">
        <v>5.2481E-2</v>
      </c>
      <c r="E21" s="22">
        <v>3.2299999999999998E-3</v>
      </c>
      <c r="F21" s="22">
        <f t="shared" si="0"/>
        <v>3.229999914765358E-3</v>
      </c>
      <c r="G21" s="22">
        <v>3.229999914765358E-3</v>
      </c>
      <c r="H21" s="22">
        <v>0</v>
      </c>
      <c r="I21" s="23">
        <f t="shared" si="1"/>
        <v>0.99999997361156601</v>
      </c>
      <c r="J21" s="24">
        <f t="shared" si="2"/>
        <v>0.99999997361156601</v>
      </c>
      <c r="K21" s="5"/>
    </row>
    <row r="22" spans="1:11" x14ac:dyDescent="0.25">
      <c r="A22" s="18"/>
      <c r="B22" s="19">
        <v>457</v>
      </c>
      <c r="C22" s="20" t="s">
        <v>222</v>
      </c>
      <c r="D22" s="21">
        <v>5.3188000000000006E-2</v>
      </c>
      <c r="E22" s="22">
        <v>0.134524</v>
      </c>
      <c r="F22" s="22">
        <f t="shared" si="0"/>
        <v>0.12768277985742316</v>
      </c>
      <c r="G22" s="22">
        <v>3.5392999814575887E-2</v>
      </c>
      <c r="H22" s="22">
        <v>9.2289780042847269E-2</v>
      </c>
      <c r="I22" s="23">
        <f t="shared" si="1"/>
        <v>0.2630980331730835</v>
      </c>
      <c r="J22" s="24">
        <f t="shared" si="2"/>
        <v>0.94914498422157501</v>
      </c>
      <c r="K22" s="5"/>
    </row>
    <row r="23" spans="1:11" x14ac:dyDescent="0.25">
      <c r="A23" s="18"/>
      <c r="B23" s="19">
        <v>461</v>
      </c>
      <c r="C23" s="20" t="s">
        <v>226</v>
      </c>
      <c r="D23" s="21">
        <v>3.8413349999999999</v>
      </c>
      <c r="E23" s="22">
        <v>1.381818</v>
      </c>
      <c r="F23" s="22">
        <f t="shared" si="0"/>
        <v>0.67070067721942905</v>
      </c>
      <c r="G23" s="22">
        <v>0.33752534682571422</v>
      </c>
      <c r="H23" s="22">
        <v>0.33317533039371483</v>
      </c>
      <c r="I23" s="23">
        <f t="shared" si="1"/>
        <v>0.24426179628989797</v>
      </c>
      <c r="J23" s="24">
        <f t="shared" si="2"/>
        <v>0.48537555395821236</v>
      </c>
      <c r="K23" s="5"/>
    </row>
    <row r="24" spans="1:11" x14ac:dyDescent="0.25">
      <c r="A24" s="18"/>
      <c r="B24" s="19">
        <v>462</v>
      </c>
      <c r="C24" s="20" t="s">
        <v>227</v>
      </c>
      <c r="D24" s="21">
        <v>0</v>
      </c>
      <c r="E24" s="22">
        <v>3.1227989999999997</v>
      </c>
      <c r="F24" s="22">
        <f t="shared" si="0"/>
        <v>2.9824567176401615</v>
      </c>
      <c r="G24" s="22">
        <v>0</v>
      </c>
      <c r="H24" s="22">
        <v>2.9824567176401615</v>
      </c>
      <c r="I24" s="23">
        <f t="shared" si="1"/>
        <v>0</v>
      </c>
      <c r="J24" s="24">
        <f t="shared" si="2"/>
        <v>0.95505881667060921</v>
      </c>
      <c r="K24" s="5"/>
    </row>
    <row r="25" spans="1:11" x14ac:dyDescent="0.25">
      <c r="A25" s="18"/>
      <c r="B25" s="19">
        <v>463</v>
      </c>
      <c r="C25" s="20" t="s">
        <v>228</v>
      </c>
      <c r="D25" s="21">
        <v>0</v>
      </c>
      <c r="E25" s="22">
        <v>0.64753099999999997</v>
      </c>
      <c r="F25" s="22">
        <f t="shared" si="0"/>
        <v>0.64753054734319448</v>
      </c>
      <c r="G25" s="22">
        <v>0.44867091439664364</v>
      </c>
      <c r="H25" s="22">
        <v>0.19885963294655085</v>
      </c>
      <c r="I25" s="23">
        <f t="shared" si="1"/>
        <v>0.69289487977663411</v>
      </c>
      <c r="J25" s="24">
        <f t="shared" si="2"/>
        <v>0.99999930094959855</v>
      </c>
      <c r="K25" s="5"/>
    </row>
    <row r="26" spans="1:11" x14ac:dyDescent="0.25">
      <c r="A26" s="18"/>
      <c r="B26" s="19">
        <v>464</v>
      </c>
      <c r="C26" s="20" t="s">
        <v>229</v>
      </c>
      <c r="D26" s="21">
        <v>0.228163</v>
      </c>
      <c r="E26" s="22">
        <v>0.228163</v>
      </c>
      <c r="F26" s="22">
        <f t="shared" si="0"/>
        <v>0</v>
      </c>
      <c r="G26" s="22">
        <v>0</v>
      </c>
      <c r="H26" s="22">
        <v>0</v>
      </c>
      <c r="I26" s="23">
        <f t="shared" si="1"/>
        <v>0</v>
      </c>
      <c r="J26" s="24">
        <f t="shared" si="2"/>
        <v>0</v>
      </c>
      <c r="K26" s="5"/>
    </row>
    <row r="27" spans="1:11" ht="15.75" thickBot="1" x14ac:dyDescent="0.3">
      <c r="A27" s="39" t="s">
        <v>231</v>
      </c>
      <c r="B27" s="40"/>
      <c r="C27" s="41"/>
      <c r="D27" s="42">
        <v>66.229769000000005</v>
      </c>
      <c r="E27" s="43">
        <v>50.726545999999985</v>
      </c>
      <c r="F27" s="43">
        <f t="shared" si="0"/>
        <v>36.842923736084501</v>
      </c>
      <c r="G27" s="43">
        <v>12.549745185311394</v>
      </c>
      <c r="H27" s="43">
        <v>24.29317855077311</v>
      </c>
      <c r="I27" s="44">
        <f t="shared" si="1"/>
        <v>0.2473999547556697</v>
      </c>
      <c r="J27" s="45">
        <f t="shared" si="2"/>
        <v>0.7263046006736692</v>
      </c>
      <c r="K27" s="5"/>
    </row>
    <row r="28" spans="1:11" x14ac:dyDescent="0.25">
      <c r="D28" s="6"/>
      <c r="E28" s="6"/>
      <c r="F28" s="6"/>
      <c r="G28" s="6"/>
      <c r="H28" s="6"/>
      <c r="I28" s="5"/>
      <c r="J28" s="5"/>
      <c r="K28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127</v>
      </c>
      <c r="B1" s="47" t="s">
        <v>232</v>
      </c>
      <c r="C1" s="47" t="s">
        <v>85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2493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310.36976900000002</v>
      </c>
      <c r="G6" s="15">
        <v>359.72352399999988</v>
      </c>
      <c r="H6" s="15">
        <v>327.57770541981796</v>
      </c>
      <c r="I6" s="15">
        <v>100.76131109762284</v>
      </c>
      <c r="J6" s="15">
        <v>226.81639432219512</v>
      </c>
      <c r="K6" s="16">
        <v>0.28010765038992241</v>
      </c>
      <c r="L6" s="17">
        <v>0.91063743003868181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147.88625699999994</v>
      </c>
      <c r="G7" s="36">
        <f ca="1">SUM(G8:OFFSET(G6,MATCH("PROYECTOS",$A$8:$A$50,0),0))</f>
        <v>188.17380100000003</v>
      </c>
      <c r="H7" s="36">
        <f ca="1">SUM(H8:OFFSET(H6,MATCH("PROYECTOS",$A$8:$A$50,0),0))</f>
        <v>173.57246605150124</v>
      </c>
      <c r="I7" s="36">
        <f ca="1">SUM(I8:OFFSET(I6,MATCH("PROYECTOS",$A$8:$A$50,0),0))</f>
        <v>66.676285114757064</v>
      </c>
      <c r="J7" s="36">
        <f ca="1">SUM(J8:OFFSET(J6,MATCH("PROYECTOS",$A$8:$A$50,0),0))</f>
        <v>106.89618093674416</v>
      </c>
      <c r="K7" s="37">
        <f ca="1">IFERROR(I7/G7,0)</f>
        <v>0.35433351912127797</v>
      </c>
      <c r="L7" s="38">
        <f ca="1">IFERROR(SUM(I7,J7)/G7,0)</f>
        <v>0.92240505920110105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13.288574000000001</v>
      </c>
      <c r="G8" s="22">
        <v>20.210608000000008</v>
      </c>
      <c r="H8" s="22">
        <f t="shared" ref="H8:H10" si="0">SUM(I8,J8)</f>
        <v>19.730527500202385</v>
      </c>
      <c r="I8" s="22">
        <v>11.156075392522325</v>
      </c>
      <c r="J8" s="22">
        <v>8.5744521076800577</v>
      </c>
      <c r="K8" s="23">
        <f t="shared" ref="K8:K11" si="1">IFERROR(I8/G8,0)</f>
        <v>0.55199108272855135</v>
      </c>
      <c r="L8" s="24">
        <f t="shared" ref="L8:L11" si="2">IFERROR(SUM(I8,J8)/G8,0)</f>
        <v>0.97624611294239028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3000664</v>
      </c>
      <c r="C9" s="20" t="s">
        <v>2494</v>
      </c>
      <c r="D9" s="60">
        <v>86</v>
      </c>
      <c r="E9" s="20" t="s">
        <v>469</v>
      </c>
      <c r="F9" s="21">
        <v>41.058328000000003</v>
      </c>
      <c r="G9" s="22">
        <v>40.134017000000014</v>
      </c>
      <c r="H9" s="22">
        <f t="shared" si="0"/>
        <v>33.352853819588788</v>
      </c>
      <c r="I9" s="22">
        <v>11.024269502962376</v>
      </c>
      <c r="J9" s="22">
        <v>22.328584316626408</v>
      </c>
      <c r="K9" s="23">
        <f t="shared" si="1"/>
        <v>0.27468642132090521</v>
      </c>
      <c r="L9" s="24">
        <f t="shared" si="2"/>
        <v>0.8310370182877227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3000665</v>
      </c>
      <c r="C10" s="20" t="s">
        <v>2495</v>
      </c>
      <c r="D10" s="60">
        <v>14</v>
      </c>
      <c r="E10" s="20" t="s">
        <v>815</v>
      </c>
      <c r="F10" s="21">
        <v>93.539354999999944</v>
      </c>
      <c r="G10" s="22">
        <v>127.82917599999999</v>
      </c>
      <c r="H10" s="22">
        <f t="shared" si="0"/>
        <v>120.48908473171007</v>
      </c>
      <c r="I10" s="22">
        <v>44.49594021927237</v>
      </c>
      <c r="J10" s="22">
        <v>75.993144512437695</v>
      </c>
      <c r="K10" s="23">
        <f t="shared" si="1"/>
        <v>0.3480890795953529</v>
      </c>
      <c r="L10" s="24">
        <f t="shared" si="2"/>
        <v>0.94257890492629071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162.48351200000008</v>
      </c>
      <c r="G11" s="43">
        <f t="shared" ref="G11:J11" ca="1" si="4">OFFSET(G11,-MATCH("PROYECTOS",$A$8:$A$50,0)-1,0)-(OFFSET(G11,-MATCH("PROYECTOS",$A$8:$A$50,0),0))</f>
        <v>171.54972299999986</v>
      </c>
      <c r="H11" s="43">
        <f t="shared" ca="1" si="4"/>
        <v>154.00523936831672</v>
      </c>
      <c r="I11" s="43">
        <f t="shared" ca="1" si="4"/>
        <v>34.085025982865773</v>
      </c>
      <c r="J11" s="43">
        <f t="shared" ca="1" si="4"/>
        <v>119.92021338545096</v>
      </c>
      <c r="K11" s="44">
        <f t="shared" ca="1" si="1"/>
        <v>0.19868890130977246</v>
      </c>
      <c r="L11" s="45">
        <f t="shared" ca="1" si="2"/>
        <v>0.89772945519892711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2511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B1" sqref="B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127</v>
      </c>
      <c r="B1" s="47" t="s">
        <v>232</v>
      </c>
      <c r="C1" s="47" t="s">
        <v>85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2496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310.36976900000002</v>
      </c>
      <c r="I6" s="15">
        <v>359.72352399999988</v>
      </c>
      <c r="J6" s="15">
        <v>327.57770541981796</v>
      </c>
      <c r="K6" s="15">
        <v>100.76131109762284</v>
      </c>
      <c r="L6" s="15">
        <v>226.81639432219512</v>
      </c>
      <c r="M6" s="16">
        <v>0.28010765038992241</v>
      </c>
      <c r="N6" s="17">
        <v>0.91063743003868181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147.886257</v>
      </c>
      <c r="I7" s="35">
        <f ca="1">SUM(I8:OFFSET(I6,MATCH("PROYECTOS",$A$8:$A$18,0),0))</f>
        <v>188.17380099999997</v>
      </c>
      <c r="J7" s="35">
        <f ca="1">SUM(J8:OFFSET(J6,MATCH("PROYECTOS",$A$8:$A$18,0),0))</f>
        <v>173.57246605150124</v>
      </c>
      <c r="K7" s="35">
        <f ca="1">SUM(K8:OFFSET(K6,MATCH("PROYECTOS",$A$8:$A$18,0),0))</f>
        <v>66.676285114757064</v>
      </c>
      <c r="L7" s="35">
        <f ca="1">SUM(L8:OFFSET(L6,MATCH("PROYECTOS",$A$8:$A$18,0),0))</f>
        <v>106.89618093674417</v>
      </c>
      <c r="M7" s="37">
        <f ca="1">IFERROR(K7/I7,0)</f>
        <v>0.35433351912127808</v>
      </c>
      <c r="N7" s="38">
        <f ca="1">IFERROR(SUM(K7,L7)/I7,0)</f>
        <v>0.92240505920110138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13.288574000000001</v>
      </c>
      <c r="I8" s="22">
        <v>20.210608000000011</v>
      </c>
      <c r="J8" s="22">
        <f t="shared" ref="J8:J17" si="0">SUM(K8,L8)</f>
        <v>19.730527500202385</v>
      </c>
      <c r="K8" s="22">
        <v>11.156075392522325</v>
      </c>
      <c r="L8" s="22">
        <v>8.5744521076800577</v>
      </c>
      <c r="M8" s="23">
        <f t="shared" ref="M8:M18" si="1">IFERROR(K8/I8,0)</f>
        <v>0.55199108272855124</v>
      </c>
      <c r="N8" s="24">
        <f t="shared" ref="N8:N18" si="2">IFERROR(SUM(K8,L8)/I8,0)</f>
        <v>0.97624611294239017</v>
      </c>
      <c r="O8" s="61">
        <v>12486</v>
      </c>
      <c r="P8" s="22">
        <v>13568.548000000001</v>
      </c>
      <c r="Q8" s="24">
        <f>IFERROR(P8/O8,".")</f>
        <v>1.0867009450584655</v>
      </c>
    </row>
    <row r="9" spans="1:17" ht="51" x14ac:dyDescent="0.25">
      <c r="A9" s="18"/>
      <c r="B9" s="65">
        <v>5005043</v>
      </c>
      <c r="C9" s="20" t="s">
        <v>2497</v>
      </c>
      <c r="D9" s="20">
        <v>3000664</v>
      </c>
      <c r="E9" s="20" t="s">
        <v>2494</v>
      </c>
      <c r="F9" s="60">
        <v>86</v>
      </c>
      <c r="G9" s="20" t="s">
        <v>469</v>
      </c>
      <c r="H9" s="21">
        <v>2.1708059999999998</v>
      </c>
      <c r="I9" s="22">
        <v>5.6906850000000002</v>
      </c>
      <c r="J9" s="22">
        <f t="shared" si="0"/>
        <v>4.613384032569229</v>
      </c>
      <c r="K9" s="22">
        <v>0.25671473025249725</v>
      </c>
      <c r="L9" s="22">
        <v>4.3566693023167318</v>
      </c>
      <c r="M9" s="23">
        <f t="shared" si="1"/>
        <v>4.5111393488217542E-2</v>
      </c>
      <c r="N9" s="24">
        <f t="shared" si="2"/>
        <v>0.8106904586300645</v>
      </c>
      <c r="O9" s="61">
        <v>3867.25</v>
      </c>
      <c r="P9" s="22">
        <v>5474</v>
      </c>
      <c r="Q9" s="24">
        <f t="shared" ref="Q9:Q17" si="3">IFERROR(P9/O9,".")</f>
        <v>1.4154761135173572</v>
      </c>
    </row>
    <row r="10" spans="1:17" ht="51" x14ac:dyDescent="0.25">
      <c r="A10" s="18"/>
      <c r="B10" s="65">
        <v>5005044</v>
      </c>
      <c r="C10" s="20" t="s">
        <v>2498</v>
      </c>
      <c r="D10" s="20">
        <v>3000664</v>
      </c>
      <c r="E10" s="20" t="s">
        <v>2494</v>
      </c>
      <c r="F10" s="60">
        <v>86</v>
      </c>
      <c r="G10" s="20" t="s">
        <v>469</v>
      </c>
      <c r="H10" s="21">
        <v>2.9950970000000003</v>
      </c>
      <c r="I10" s="22">
        <v>5.2689409999999999</v>
      </c>
      <c r="J10" s="22">
        <f t="shared" si="0"/>
        <v>4.831783643732706</v>
      </c>
      <c r="K10" s="22">
        <v>0.23510932980570942</v>
      </c>
      <c r="L10" s="22">
        <v>4.5966743139269965</v>
      </c>
      <c r="M10" s="23">
        <f t="shared" si="1"/>
        <v>4.4621742738381286E-2</v>
      </c>
      <c r="N10" s="24">
        <f t="shared" si="2"/>
        <v>0.91703126752277286</v>
      </c>
      <c r="O10" s="61">
        <v>3276</v>
      </c>
      <c r="P10" s="22">
        <v>1085</v>
      </c>
      <c r="Q10" s="24">
        <f t="shared" si="3"/>
        <v>0.33119658119658119</v>
      </c>
    </row>
    <row r="11" spans="1:17" ht="51" x14ac:dyDescent="0.25">
      <c r="A11" s="18"/>
      <c r="B11" s="65">
        <v>5005045</v>
      </c>
      <c r="C11" s="20" t="s">
        <v>2499</v>
      </c>
      <c r="D11" s="20">
        <v>3000664</v>
      </c>
      <c r="E11" s="20" t="s">
        <v>2494</v>
      </c>
      <c r="F11" s="60">
        <v>86</v>
      </c>
      <c r="G11" s="20" t="s">
        <v>469</v>
      </c>
      <c r="H11" s="21">
        <v>12.144771000000002</v>
      </c>
      <c r="I11" s="22">
        <v>12.144770999999993</v>
      </c>
      <c r="J11" s="22">
        <f t="shared" si="0"/>
        <v>9.1735718184468773</v>
      </c>
      <c r="K11" s="22">
        <v>3.083666283425373</v>
      </c>
      <c r="L11" s="22">
        <v>6.0899055350215034</v>
      </c>
      <c r="M11" s="23">
        <f t="shared" si="1"/>
        <v>0.25390896900611587</v>
      </c>
      <c r="N11" s="24">
        <f t="shared" si="2"/>
        <v>0.75535156804907089</v>
      </c>
      <c r="O11" s="61">
        <v>7612</v>
      </c>
      <c r="P11" s="22">
        <v>15138</v>
      </c>
      <c r="Q11" s="24">
        <f t="shared" si="3"/>
        <v>1.9887020493956911</v>
      </c>
    </row>
    <row r="12" spans="1:17" ht="51" x14ac:dyDescent="0.25">
      <c r="A12" s="18"/>
      <c r="B12" s="65">
        <v>5005046</v>
      </c>
      <c r="C12" s="20" t="s">
        <v>2500</v>
      </c>
      <c r="D12" s="20">
        <v>3000664</v>
      </c>
      <c r="E12" s="20" t="s">
        <v>2494</v>
      </c>
      <c r="F12" s="60">
        <v>65</v>
      </c>
      <c r="G12" s="20" t="s">
        <v>814</v>
      </c>
      <c r="H12" s="21">
        <v>9.7267559999999964</v>
      </c>
      <c r="I12" s="22">
        <v>8.8468389999999975</v>
      </c>
      <c r="J12" s="22">
        <f t="shared" si="0"/>
        <v>7.3574589536860699</v>
      </c>
      <c r="K12" s="22">
        <v>4.7118119155843274</v>
      </c>
      <c r="L12" s="22">
        <v>2.6456470381017425</v>
      </c>
      <c r="M12" s="23">
        <f t="shared" si="1"/>
        <v>0.5325983569480951</v>
      </c>
      <c r="N12" s="24">
        <f t="shared" si="2"/>
        <v>0.83164833831451801</v>
      </c>
      <c r="O12" s="61">
        <v>12836</v>
      </c>
      <c r="P12" s="22">
        <v>13115</v>
      </c>
      <c r="Q12" s="24">
        <f t="shared" si="3"/>
        <v>1.0217357432221876</v>
      </c>
    </row>
    <row r="13" spans="1:17" ht="51" x14ac:dyDescent="0.25">
      <c r="A13" s="18"/>
      <c r="B13" s="65">
        <v>5005047</v>
      </c>
      <c r="C13" s="20" t="s">
        <v>2501</v>
      </c>
      <c r="D13" s="20">
        <v>3000664</v>
      </c>
      <c r="E13" s="20" t="s">
        <v>2494</v>
      </c>
      <c r="F13" s="60">
        <v>603</v>
      </c>
      <c r="G13" s="20" t="s">
        <v>2506</v>
      </c>
      <c r="H13" s="21">
        <v>4.92</v>
      </c>
      <c r="I13" s="22">
        <v>1.5070839999999999</v>
      </c>
      <c r="J13" s="22">
        <f t="shared" si="0"/>
        <v>0.83412009058520198</v>
      </c>
      <c r="K13" s="22">
        <v>5.0476320553570986E-2</v>
      </c>
      <c r="L13" s="22">
        <v>0.78364377003163099</v>
      </c>
      <c r="M13" s="23">
        <f t="shared" si="1"/>
        <v>3.3492705485275533E-2</v>
      </c>
      <c r="N13" s="24">
        <f t="shared" si="2"/>
        <v>0.55346622390338029</v>
      </c>
      <c r="O13" s="61">
        <v>21</v>
      </c>
      <c r="P13" s="22">
        <v>15</v>
      </c>
      <c r="Q13" s="24">
        <f t="shared" si="3"/>
        <v>0.7142857142857143</v>
      </c>
    </row>
    <row r="14" spans="1:17" ht="51" x14ac:dyDescent="0.25">
      <c r="A14" s="18"/>
      <c r="B14" s="65">
        <v>5005048</v>
      </c>
      <c r="C14" s="20" t="s">
        <v>2502</v>
      </c>
      <c r="D14" s="20">
        <v>3000664</v>
      </c>
      <c r="E14" s="20" t="s">
        <v>2494</v>
      </c>
      <c r="F14" s="60">
        <v>46</v>
      </c>
      <c r="G14" s="20" t="s">
        <v>866</v>
      </c>
      <c r="H14" s="21">
        <v>0.49</v>
      </c>
      <c r="I14" s="22">
        <v>3.4510369999999999</v>
      </c>
      <c r="J14" s="22">
        <f t="shared" si="0"/>
        <v>3.4502283748879563</v>
      </c>
      <c r="K14" s="22">
        <v>0.14623984877835028</v>
      </c>
      <c r="L14" s="22">
        <v>3.303988526109606</v>
      </c>
      <c r="M14" s="23">
        <f t="shared" si="1"/>
        <v>4.2375624711746149E-2</v>
      </c>
      <c r="N14" s="24">
        <f t="shared" si="2"/>
        <v>0.9997656863394847</v>
      </c>
      <c r="O14" s="61">
        <v>20</v>
      </c>
      <c r="P14" s="22">
        <v>2</v>
      </c>
      <c r="Q14" s="24">
        <f t="shared" si="3"/>
        <v>0.1</v>
      </c>
    </row>
    <row r="15" spans="1:17" ht="51" x14ac:dyDescent="0.25">
      <c r="A15" s="18"/>
      <c r="B15" s="65">
        <v>5005049</v>
      </c>
      <c r="C15" s="20" t="s">
        <v>2503</v>
      </c>
      <c r="D15" s="20">
        <v>3000664</v>
      </c>
      <c r="E15" s="20" t="s">
        <v>2494</v>
      </c>
      <c r="F15" s="60">
        <v>14</v>
      </c>
      <c r="G15" s="20" t="s">
        <v>815</v>
      </c>
      <c r="H15" s="21">
        <v>8.6108980000000006</v>
      </c>
      <c r="I15" s="22">
        <v>3.2246600000000001</v>
      </c>
      <c r="J15" s="22">
        <f t="shared" si="0"/>
        <v>3.0923069056807435</v>
      </c>
      <c r="K15" s="22">
        <v>2.5402510745625477</v>
      </c>
      <c r="L15" s="22">
        <v>0.55205583111819578</v>
      </c>
      <c r="M15" s="23">
        <f t="shared" si="1"/>
        <v>0.78775780223730496</v>
      </c>
      <c r="N15" s="24">
        <f t="shared" si="2"/>
        <v>0.95895595370697795</v>
      </c>
      <c r="O15" s="61">
        <v>17514</v>
      </c>
      <c r="P15" s="22">
        <v>25275</v>
      </c>
      <c r="Q15" s="24">
        <f t="shared" si="3"/>
        <v>1.4431312093182598</v>
      </c>
    </row>
    <row r="16" spans="1:17" ht="25.5" x14ac:dyDescent="0.25">
      <c r="A16" s="18"/>
      <c r="B16" s="65">
        <v>5005050</v>
      </c>
      <c r="C16" s="20" t="s">
        <v>2504</v>
      </c>
      <c r="D16" s="20">
        <v>3000665</v>
      </c>
      <c r="E16" s="20" t="s">
        <v>2495</v>
      </c>
      <c r="F16" s="60">
        <v>14</v>
      </c>
      <c r="G16" s="20" t="s">
        <v>815</v>
      </c>
      <c r="H16" s="21">
        <v>38.529919</v>
      </c>
      <c r="I16" s="22">
        <v>49.042653000000023</v>
      </c>
      <c r="J16" s="22">
        <f t="shared" si="0"/>
        <v>42.413585768967934</v>
      </c>
      <c r="K16" s="22">
        <v>14.928024656411935</v>
      </c>
      <c r="L16" s="22">
        <v>27.485561112556002</v>
      </c>
      <c r="M16" s="23">
        <f t="shared" si="1"/>
        <v>0.30438860345528063</v>
      </c>
      <c r="N16" s="24">
        <f t="shared" si="2"/>
        <v>0.8648305744994651</v>
      </c>
      <c r="O16" s="61">
        <v>169841.40000000002</v>
      </c>
      <c r="P16" s="22">
        <v>627.55100000000004</v>
      </c>
      <c r="Q16" s="24">
        <f t="shared" si="3"/>
        <v>3.6949236169744239E-3</v>
      </c>
    </row>
    <row r="17" spans="1:17" ht="25.5" x14ac:dyDescent="0.25">
      <c r="A17" s="18"/>
      <c r="B17" s="65">
        <v>5005051</v>
      </c>
      <c r="C17" s="20" t="s">
        <v>2505</v>
      </c>
      <c r="D17" s="20">
        <v>3000665</v>
      </c>
      <c r="E17" s="20" t="s">
        <v>2495</v>
      </c>
      <c r="F17" s="60">
        <v>14</v>
      </c>
      <c r="G17" s="20" t="s">
        <v>815</v>
      </c>
      <c r="H17" s="21">
        <v>55.009436000000001</v>
      </c>
      <c r="I17" s="22">
        <v>78.786522999999974</v>
      </c>
      <c r="J17" s="22">
        <f t="shared" si="0"/>
        <v>78.075498962742131</v>
      </c>
      <c r="K17" s="22">
        <v>29.567915562860435</v>
      </c>
      <c r="L17" s="22">
        <v>48.507583399881696</v>
      </c>
      <c r="M17" s="23">
        <f t="shared" si="1"/>
        <v>0.37529154018969013</v>
      </c>
      <c r="N17" s="24">
        <f t="shared" si="2"/>
        <v>0.99097530884491702</v>
      </c>
      <c r="O17" s="61">
        <v>563</v>
      </c>
      <c r="P17" s="22">
        <v>602</v>
      </c>
      <c r="Q17" s="24">
        <f t="shared" si="3"/>
        <v>1.0692717584369449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162.48351200000002</v>
      </c>
      <c r="I18" s="42">
        <f t="shared" ref="I18:L18" ca="1" si="4">OFFSET(I18,-MATCH("PROYECTOS",$A$8:$A$18,0)-1,0)-(OFFSET(I18,-MATCH("PROYECTOS",$A$8:$A$18,0),0))</f>
        <v>171.54972299999991</v>
      </c>
      <c r="J18" s="42">
        <f t="shared" ca="1" si="4"/>
        <v>154.00523936831672</v>
      </c>
      <c r="K18" s="42">
        <f t="shared" ca="1" si="4"/>
        <v>34.085025982865773</v>
      </c>
      <c r="L18" s="42">
        <f t="shared" ca="1" si="4"/>
        <v>119.92021338545095</v>
      </c>
      <c r="M18" s="44">
        <f t="shared" ca="1" si="1"/>
        <v>0.19868890130977238</v>
      </c>
      <c r="N18" s="45">
        <f t="shared" ca="1" si="2"/>
        <v>0.89772945519892677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127</v>
      </c>
      <c r="B1" s="47" t="s">
        <v>232</v>
      </c>
      <c r="C1" s="47" t="s">
        <v>85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2507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3000665</v>
      </c>
      <c r="C6" s="20" t="s">
        <v>2495</v>
      </c>
      <c r="D6" s="20">
        <v>14</v>
      </c>
      <c r="E6" s="20" t="s">
        <v>815</v>
      </c>
      <c r="F6" s="20">
        <v>5</v>
      </c>
      <c r="G6" s="20" t="s">
        <v>1225</v>
      </c>
      <c r="H6" s="20">
        <v>1</v>
      </c>
      <c r="I6" s="20" t="s">
        <v>1364</v>
      </c>
      <c r="J6" s="20">
        <v>3</v>
      </c>
      <c r="K6" s="20" t="s">
        <v>657</v>
      </c>
      <c r="L6" s="66">
        <v>0</v>
      </c>
      <c r="M6" s="67">
        <v>0.49974299999999994</v>
      </c>
      <c r="N6" s="68">
        <v>0.49974265694618225</v>
      </c>
      <c r="O6" s="67"/>
      <c r="P6" s="68"/>
    </row>
    <row r="7" spans="1:16" ht="39" thickBot="1" x14ac:dyDescent="0.3">
      <c r="A7" s="25"/>
      <c r="B7" s="27">
        <v>3000665</v>
      </c>
      <c r="C7" s="27" t="s">
        <v>2495</v>
      </c>
      <c r="D7" s="27">
        <v>14</v>
      </c>
      <c r="E7" s="27" t="s">
        <v>815</v>
      </c>
      <c r="F7" s="27">
        <v>453</v>
      </c>
      <c r="G7" s="27" t="s">
        <v>218</v>
      </c>
      <c r="H7" s="27">
        <v>1</v>
      </c>
      <c r="I7" s="27" t="s">
        <v>2508</v>
      </c>
      <c r="J7" s="27">
        <v>3</v>
      </c>
      <c r="K7" s="27" t="s">
        <v>657</v>
      </c>
      <c r="L7" s="69">
        <v>0</v>
      </c>
      <c r="M7" s="70">
        <v>0.1</v>
      </c>
      <c r="N7" s="71">
        <v>0</v>
      </c>
      <c r="O7" s="70"/>
      <c r="P7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topLeftCell="A16" workbookViewId="0">
      <selection activeCell="F31" sqref="F31:K3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18</v>
      </c>
      <c r="B1" s="47" t="s">
        <v>232</v>
      </c>
      <c r="C1" s="47" t="s">
        <v>15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524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341.32211699999988</v>
      </c>
      <c r="G6" s="15">
        <v>366.66732699999989</v>
      </c>
      <c r="H6" s="15">
        <v>358.06693808527268</v>
      </c>
      <c r="I6" s="15">
        <v>160.37864883415307</v>
      </c>
      <c r="J6" s="15">
        <v>197.68828925111961</v>
      </c>
      <c r="K6" s="16">
        <v>0.43739552729265435</v>
      </c>
      <c r="L6" s="17">
        <v>0.97654443611026409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340.32211700000005</v>
      </c>
      <c r="G7" s="36">
        <f ca="1">SUM(G8:OFFSET(G6,MATCH("PROYECTOS",$A$8:$A$50,0),0))</f>
        <v>364.05877200000009</v>
      </c>
      <c r="H7" s="36">
        <f ca="1">SUM(H8:OFFSET(H6,MATCH("PROYECTOS",$A$8:$A$50,0),0))</f>
        <v>356.36406258484425</v>
      </c>
      <c r="I7" s="36">
        <f ca="1">SUM(I8:OFFSET(I6,MATCH("PROYECTOS",$A$8:$A$50,0),0))</f>
        <v>160.08735009093206</v>
      </c>
      <c r="J7" s="36">
        <f ca="1">SUM(J8:OFFSET(J6,MATCH("PROYECTOS",$A$8:$A$50,0),0))</f>
        <v>196.27671249391213</v>
      </c>
      <c r="K7" s="37">
        <f ca="1">IFERROR(I7/G7,0)</f>
        <v>0.43972941295020362</v>
      </c>
      <c r="L7" s="38">
        <f ca="1">IFERROR(SUM(I7,J7)/G7,0)</f>
        <v>0.97886410105466182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30.534986</v>
      </c>
      <c r="G8" s="22">
        <v>31.037395999999998</v>
      </c>
      <c r="H8" s="22">
        <f t="shared" ref="H8:H26" si="0">SUM(I8,J8)</f>
        <v>29.29884764556995</v>
      </c>
      <c r="I8" s="22">
        <v>11.172765304242922</v>
      </c>
      <c r="J8" s="22">
        <v>18.126082341327027</v>
      </c>
      <c r="K8" s="23">
        <f t="shared" ref="K8:K27" si="1">IFERROR(I8/G8,0)</f>
        <v>0.35997753497886625</v>
      </c>
      <c r="L8" s="24">
        <f t="shared" ref="L8:L27" si="2">IFERROR(SUM(I8,J8)/G8,0)</f>
        <v>0.94398536673533928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3000009</v>
      </c>
      <c r="C9" s="20" t="s">
        <v>525</v>
      </c>
      <c r="D9" s="60">
        <v>438</v>
      </c>
      <c r="E9" s="20" t="s">
        <v>543</v>
      </c>
      <c r="F9" s="21">
        <v>3.8035570000000005</v>
      </c>
      <c r="G9" s="22">
        <v>4.2501299999999995</v>
      </c>
      <c r="H9" s="22">
        <f t="shared" si="0"/>
        <v>4.1554569208169188</v>
      </c>
      <c r="I9" s="22">
        <v>1.9208728040002825</v>
      </c>
      <c r="J9" s="22">
        <v>2.2345841168166363</v>
      </c>
      <c r="K9" s="23">
        <f t="shared" si="1"/>
        <v>0.45195624698545284</v>
      </c>
      <c r="L9" s="24">
        <f t="shared" si="2"/>
        <v>0.97772466273194447</v>
      </c>
      <c r="M9" s="61">
        <v>640</v>
      </c>
      <c r="N9" s="22">
        <v>409</v>
      </c>
      <c r="O9" s="24">
        <f t="shared" ref="O9:O26" si="3">IFERROR(N9/M9,".")</f>
        <v>0.63906249999999998</v>
      </c>
    </row>
    <row r="10" spans="1:15" ht="38.25" x14ac:dyDescent="0.25">
      <c r="A10" s="18"/>
      <c r="B10" s="20">
        <v>3000010</v>
      </c>
      <c r="C10" s="20" t="s">
        <v>526</v>
      </c>
      <c r="D10" s="60">
        <v>394</v>
      </c>
      <c r="E10" s="20" t="s">
        <v>467</v>
      </c>
      <c r="F10" s="21">
        <v>3.151189</v>
      </c>
      <c r="G10" s="22">
        <v>3.537693</v>
      </c>
      <c r="H10" s="22">
        <f t="shared" si="0"/>
        <v>3.4044535812668073</v>
      </c>
      <c r="I10" s="22">
        <v>1.1836673899397283</v>
      </c>
      <c r="J10" s="22">
        <v>2.220786191327079</v>
      </c>
      <c r="K10" s="23">
        <f t="shared" si="1"/>
        <v>0.3345873680784987</v>
      </c>
      <c r="L10" s="24">
        <f t="shared" si="2"/>
        <v>0.96233720146626833</v>
      </c>
      <c r="M10" s="61">
        <v>25</v>
      </c>
      <c r="N10" s="22">
        <v>15</v>
      </c>
      <c r="O10" s="24">
        <f t="shared" si="3"/>
        <v>0.6</v>
      </c>
    </row>
    <row r="11" spans="1:15" ht="25.5" x14ac:dyDescent="0.25">
      <c r="A11" s="18"/>
      <c r="B11" s="20">
        <v>3000011</v>
      </c>
      <c r="C11" s="20" t="s">
        <v>527</v>
      </c>
      <c r="D11" s="60">
        <v>438</v>
      </c>
      <c r="E11" s="20" t="s">
        <v>543</v>
      </c>
      <c r="F11" s="21">
        <v>14.046180999999995</v>
      </c>
      <c r="G11" s="22">
        <v>14.91496499999999</v>
      </c>
      <c r="H11" s="22">
        <f t="shared" si="0"/>
        <v>14.704819444911887</v>
      </c>
      <c r="I11" s="22">
        <v>6.2887486165111026</v>
      </c>
      <c r="J11" s="22">
        <v>8.4160708284007839</v>
      </c>
      <c r="K11" s="23">
        <f t="shared" si="1"/>
        <v>0.42164018598173758</v>
      </c>
      <c r="L11" s="24">
        <f t="shared" si="2"/>
        <v>0.98591042251268424</v>
      </c>
      <c r="M11" s="61">
        <v>16368</v>
      </c>
      <c r="N11" s="22">
        <v>11913</v>
      </c>
      <c r="O11" s="24">
        <f t="shared" si="3"/>
        <v>0.72782258064516125</v>
      </c>
    </row>
    <row r="12" spans="1:15" ht="25.5" x14ac:dyDescent="0.25">
      <c r="A12" s="18"/>
      <c r="B12" s="20">
        <v>3000012</v>
      </c>
      <c r="C12" s="20" t="s">
        <v>528</v>
      </c>
      <c r="D12" s="60">
        <v>394</v>
      </c>
      <c r="E12" s="20" t="s">
        <v>467</v>
      </c>
      <c r="F12" s="21">
        <v>9.6981849999999952</v>
      </c>
      <c r="G12" s="22">
        <v>10.429548000000002</v>
      </c>
      <c r="H12" s="22">
        <f t="shared" si="0"/>
        <v>9.8868536328972514</v>
      </c>
      <c r="I12" s="22">
        <v>3.345387572535401</v>
      </c>
      <c r="J12" s="22">
        <v>6.5414660603618504</v>
      </c>
      <c r="K12" s="23">
        <f t="shared" si="1"/>
        <v>0.3207605518988359</v>
      </c>
      <c r="L12" s="24">
        <f t="shared" si="2"/>
        <v>0.94796568680610604</v>
      </c>
      <c r="M12" s="61">
        <v>2337</v>
      </c>
      <c r="N12" s="22">
        <v>674</v>
      </c>
      <c r="O12" s="24">
        <f t="shared" si="3"/>
        <v>0.28840393667094566</v>
      </c>
    </row>
    <row r="13" spans="1:15" ht="25.5" x14ac:dyDescent="0.25">
      <c r="A13" s="18"/>
      <c r="B13" s="20">
        <v>3000013</v>
      </c>
      <c r="C13" s="20" t="s">
        <v>529</v>
      </c>
      <c r="D13" s="60">
        <v>438</v>
      </c>
      <c r="E13" s="20" t="s">
        <v>543</v>
      </c>
      <c r="F13" s="21">
        <v>10.568758000000006</v>
      </c>
      <c r="G13" s="22">
        <v>11.547626000000003</v>
      </c>
      <c r="H13" s="22">
        <f t="shared" si="0"/>
        <v>11.405748272029218</v>
      </c>
      <c r="I13" s="22">
        <v>5.0385210119358934</v>
      </c>
      <c r="J13" s="22">
        <v>6.3672272600933244</v>
      </c>
      <c r="K13" s="23">
        <f t="shared" si="1"/>
        <v>0.4363252682357302</v>
      </c>
      <c r="L13" s="24">
        <f t="shared" si="2"/>
        <v>0.98771368868624732</v>
      </c>
      <c r="M13" s="61">
        <v>34543</v>
      </c>
      <c r="N13" s="22">
        <v>33945</v>
      </c>
      <c r="O13" s="24">
        <f t="shared" si="3"/>
        <v>0.98268824363836382</v>
      </c>
    </row>
    <row r="14" spans="1:15" ht="25.5" x14ac:dyDescent="0.25">
      <c r="A14" s="18"/>
      <c r="B14" s="20">
        <v>3000014</v>
      </c>
      <c r="C14" s="20" t="s">
        <v>530</v>
      </c>
      <c r="D14" s="60">
        <v>394</v>
      </c>
      <c r="E14" s="20" t="s">
        <v>467</v>
      </c>
      <c r="F14" s="21">
        <v>4.5937669999999997</v>
      </c>
      <c r="G14" s="22">
        <v>4.765401999999999</v>
      </c>
      <c r="H14" s="22">
        <f t="shared" si="0"/>
        <v>4.5455849748027592</v>
      </c>
      <c r="I14" s="22">
        <v>2.2057892394624368</v>
      </c>
      <c r="J14" s="22">
        <v>2.339795735340322</v>
      </c>
      <c r="K14" s="23">
        <f t="shared" si="1"/>
        <v>0.46287579504571436</v>
      </c>
      <c r="L14" s="24">
        <f t="shared" si="2"/>
        <v>0.95387230181268234</v>
      </c>
      <c r="M14" s="61">
        <v>948</v>
      </c>
      <c r="N14" s="22">
        <v>300</v>
      </c>
      <c r="O14" s="24">
        <f t="shared" si="3"/>
        <v>0.31645569620253167</v>
      </c>
    </row>
    <row r="15" spans="1:15" ht="38.25" x14ac:dyDescent="0.25">
      <c r="A15" s="18"/>
      <c r="B15" s="20">
        <v>3000015</v>
      </c>
      <c r="C15" s="20" t="s">
        <v>531</v>
      </c>
      <c r="D15" s="60">
        <v>438</v>
      </c>
      <c r="E15" s="20" t="s">
        <v>543</v>
      </c>
      <c r="F15" s="21">
        <v>27.209560999999994</v>
      </c>
      <c r="G15" s="22">
        <v>30.938883000000015</v>
      </c>
      <c r="H15" s="22">
        <f t="shared" si="0"/>
        <v>30.335609298256418</v>
      </c>
      <c r="I15" s="22">
        <v>14.450387213507106</v>
      </c>
      <c r="J15" s="22">
        <v>15.885222084749312</v>
      </c>
      <c r="K15" s="23">
        <f t="shared" si="1"/>
        <v>0.46706234396074026</v>
      </c>
      <c r="L15" s="24">
        <f t="shared" si="2"/>
        <v>0.9805011156432637</v>
      </c>
      <c r="M15" s="61">
        <v>31745</v>
      </c>
      <c r="N15" s="22">
        <v>30980</v>
      </c>
      <c r="O15" s="24">
        <f t="shared" si="3"/>
        <v>0.97590171680579618</v>
      </c>
    </row>
    <row r="16" spans="1:15" ht="25.5" x14ac:dyDescent="0.25">
      <c r="A16" s="18"/>
      <c r="B16" s="20">
        <v>3000016</v>
      </c>
      <c r="C16" s="20" t="s">
        <v>532</v>
      </c>
      <c r="D16" s="60">
        <v>394</v>
      </c>
      <c r="E16" s="20" t="s">
        <v>467</v>
      </c>
      <c r="F16" s="21">
        <v>83.916715000000039</v>
      </c>
      <c r="G16" s="22">
        <v>71.374641000000054</v>
      </c>
      <c r="H16" s="22">
        <f t="shared" si="0"/>
        <v>70.609939946997514</v>
      </c>
      <c r="I16" s="22">
        <v>33.716040425261589</v>
      </c>
      <c r="J16" s="22">
        <v>36.893899521735918</v>
      </c>
      <c r="K16" s="23">
        <f t="shared" si="1"/>
        <v>0.47238122606124999</v>
      </c>
      <c r="L16" s="24">
        <f t="shared" si="2"/>
        <v>0.98928609598186923</v>
      </c>
      <c r="M16" s="61">
        <v>6626</v>
      </c>
      <c r="N16" s="22">
        <v>5627</v>
      </c>
      <c r="O16" s="24">
        <f t="shared" si="3"/>
        <v>0.84923030485964379</v>
      </c>
    </row>
    <row r="17" spans="1:15" ht="25.5" x14ac:dyDescent="0.25">
      <c r="A17" s="18"/>
      <c r="B17" s="20">
        <v>3000017</v>
      </c>
      <c r="C17" s="20" t="s">
        <v>533</v>
      </c>
      <c r="D17" s="60">
        <v>394</v>
      </c>
      <c r="E17" s="20" t="s">
        <v>467</v>
      </c>
      <c r="F17" s="21">
        <v>31.237422999999964</v>
      </c>
      <c r="G17" s="22">
        <v>41.955408999999996</v>
      </c>
      <c r="H17" s="22">
        <f t="shared" si="0"/>
        <v>40.907357092971623</v>
      </c>
      <c r="I17" s="22">
        <v>19.778559010940565</v>
      </c>
      <c r="J17" s="22">
        <v>21.128798082031054</v>
      </c>
      <c r="K17" s="23">
        <f t="shared" si="1"/>
        <v>0.47141857229756878</v>
      </c>
      <c r="L17" s="24">
        <f t="shared" si="2"/>
        <v>0.97501986199137347</v>
      </c>
      <c r="M17" s="61">
        <v>4711</v>
      </c>
      <c r="N17" s="22">
        <v>4319</v>
      </c>
      <c r="O17" s="24">
        <f t="shared" si="3"/>
        <v>0.91679049034175331</v>
      </c>
    </row>
    <row r="18" spans="1:15" ht="25.5" x14ac:dyDescent="0.25">
      <c r="A18" s="18"/>
      <c r="B18" s="20">
        <v>3000680</v>
      </c>
      <c r="C18" s="20" t="s">
        <v>534</v>
      </c>
      <c r="D18" s="60">
        <v>394</v>
      </c>
      <c r="E18" s="20" t="s">
        <v>467</v>
      </c>
      <c r="F18" s="21">
        <v>35.57359499999999</v>
      </c>
      <c r="G18" s="22">
        <v>41.908086999999995</v>
      </c>
      <c r="H18" s="22">
        <f t="shared" si="0"/>
        <v>41.434814518599239</v>
      </c>
      <c r="I18" s="22">
        <v>18.295757264695318</v>
      </c>
      <c r="J18" s="22">
        <v>23.139057253903921</v>
      </c>
      <c r="K18" s="23">
        <f t="shared" si="1"/>
        <v>0.43656865713520449</v>
      </c>
      <c r="L18" s="24">
        <f t="shared" si="2"/>
        <v>0.98870689369808851</v>
      </c>
      <c r="M18" s="61">
        <v>108615</v>
      </c>
      <c r="N18" s="22">
        <v>98413</v>
      </c>
      <c r="O18" s="24">
        <f t="shared" si="3"/>
        <v>0.90607190535377247</v>
      </c>
    </row>
    <row r="19" spans="1:15" ht="25.5" x14ac:dyDescent="0.25">
      <c r="A19" s="18"/>
      <c r="B19" s="20">
        <v>3000681</v>
      </c>
      <c r="C19" s="20" t="s">
        <v>535</v>
      </c>
      <c r="D19" s="60">
        <v>394</v>
      </c>
      <c r="E19" s="20" t="s">
        <v>467</v>
      </c>
      <c r="F19" s="21">
        <v>23.21401599999999</v>
      </c>
      <c r="G19" s="22">
        <v>27.021052999999998</v>
      </c>
      <c r="H19" s="22">
        <f t="shared" si="0"/>
        <v>26.571267344561562</v>
      </c>
      <c r="I19" s="22">
        <v>12.621082738869845</v>
      </c>
      <c r="J19" s="22">
        <v>13.950184605691716</v>
      </c>
      <c r="K19" s="23">
        <f t="shared" si="1"/>
        <v>0.46708330496483041</v>
      </c>
      <c r="L19" s="24">
        <f t="shared" si="2"/>
        <v>0.98335425138915067</v>
      </c>
      <c r="M19" s="61">
        <v>76774</v>
      </c>
      <c r="N19" s="22">
        <v>37798</v>
      </c>
      <c r="O19" s="24">
        <f t="shared" si="3"/>
        <v>0.49232813191966029</v>
      </c>
    </row>
    <row r="20" spans="1:15" ht="25.5" x14ac:dyDescent="0.25">
      <c r="A20" s="18"/>
      <c r="B20" s="20">
        <v>3000682</v>
      </c>
      <c r="C20" s="20" t="s">
        <v>536</v>
      </c>
      <c r="D20" s="60">
        <v>394</v>
      </c>
      <c r="E20" s="20" t="s">
        <v>467</v>
      </c>
      <c r="F20" s="21">
        <v>15.052786999999995</v>
      </c>
      <c r="G20" s="22">
        <v>17.157373999999994</v>
      </c>
      <c r="H20" s="22">
        <f t="shared" si="0"/>
        <v>16.784843583356324</v>
      </c>
      <c r="I20" s="22">
        <v>7.4503977201778255</v>
      </c>
      <c r="J20" s="22">
        <v>9.3344458631784981</v>
      </c>
      <c r="K20" s="23">
        <f t="shared" si="1"/>
        <v>0.43423881301286715</v>
      </c>
      <c r="L20" s="24">
        <f t="shared" si="2"/>
        <v>0.97828744558207625</v>
      </c>
      <c r="M20" s="61">
        <v>4310</v>
      </c>
      <c r="N20" s="22">
        <v>1370</v>
      </c>
      <c r="O20" s="24">
        <f t="shared" si="3"/>
        <v>0.31786542923433875</v>
      </c>
    </row>
    <row r="21" spans="1:15" ht="76.5" x14ac:dyDescent="0.25">
      <c r="A21" s="18"/>
      <c r="B21" s="20">
        <v>3043987</v>
      </c>
      <c r="C21" s="20" t="s">
        <v>537</v>
      </c>
      <c r="D21" s="60">
        <v>259</v>
      </c>
      <c r="E21" s="20" t="s">
        <v>296</v>
      </c>
      <c r="F21" s="21">
        <v>18.213916999999995</v>
      </c>
      <c r="G21" s="22">
        <v>21.06744800000001</v>
      </c>
      <c r="H21" s="22">
        <f t="shared" si="0"/>
        <v>20.731128243863854</v>
      </c>
      <c r="I21" s="22">
        <v>8.8675386835470817</v>
      </c>
      <c r="J21" s="22">
        <v>11.863589560316772</v>
      </c>
      <c r="K21" s="23">
        <f t="shared" si="1"/>
        <v>0.42091185812097781</v>
      </c>
      <c r="L21" s="24">
        <f t="shared" si="2"/>
        <v>0.98403604669458988</v>
      </c>
      <c r="M21" s="61">
        <v>65028</v>
      </c>
      <c r="N21" s="22">
        <v>36430</v>
      </c>
      <c r="O21" s="24">
        <f t="shared" si="3"/>
        <v>0.56022021283139567</v>
      </c>
    </row>
    <row r="22" spans="1:15" ht="89.25" x14ac:dyDescent="0.25">
      <c r="A22" s="18"/>
      <c r="B22" s="20">
        <v>3043988</v>
      </c>
      <c r="C22" s="20" t="s">
        <v>538</v>
      </c>
      <c r="D22" s="60">
        <v>56</v>
      </c>
      <c r="E22" s="20" t="s">
        <v>300</v>
      </c>
      <c r="F22" s="21">
        <v>8.2212270000000007</v>
      </c>
      <c r="G22" s="22">
        <v>10.213051</v>
      </c>
      <c r="H22" s="22">
        <f t="shared" si="0"/>
        <v>10.162775928248948</v>
      </c>
      <c r="I22" s="22">
        <v>4.5300181532109036</v>
      </c>
      <c r="J22" s="22">
        <v>5.6327577750380442</v>
      </c>
      <c r="K22" s="23">
        <f t="shared" si="1"/>
        <v>0.44355189778362053</v>
      </c>
      <c r="L22" s="24">
        <f t="shared" si="2"/>
        <v>0.99507736995036522</v>
      </c>
      <c r="M22" s="61">
        <v>3115</v>
      </c>
      <c r="N22" s="22">
        <v>2536</v>
      </c>
      <c r="O22" s="24">
        <f t="shared" si="3"/>
        <v>0.81412520064205462</v>
      </c>
    </row>
    <row r="23" spans="1:15" ht="89.25" x14ac:dyDescent="0.25">
      <c r="A23" s="18"/>
      <c r="B23" s="20">
        <v>3043989</v>
      </c>
      <c r="C23" s="20" t="s">
        <v>539</v>
      </c>
      <c r="D23" s="60">
        <v>236</v>
      </c>
      <c r="E23" s="20" t="s">
        <v>299</v>
      </c>
      <c r="F23" s="21">
        <v>4.5792870000000008</v>
      </c>
      <c r="G23" s="22">
        <v>5.8366629999999997</v>
      </c>
      <c r="H23" s="22">
        <f t="shared" si="0"/>
        <v>5.7870463932563805</v>
      </c>
      <c r="I23" s="22">
        <v>2.8254917071208183</v>
      </c>
      <c r="J23" s="22">
        <v>2.9615546861355622</v>
      </c>
      <c r="K23" s="23">
        <f t="shared" si="1"/>
        <v>0.48409368625888088</v>
      </c>
      <c r="L23" s="24">
        <f t="shared" si="2"/>
        <v>0.99149914827297392</v>
      </c>
      <c r="M23" s="61">
        <v>132</v>
      </c>
      <c r="N23" s="22">
        <v>110</v>
      </c>
      <c r="O23" s="24">
        <f t="shared" si="3"/>
        <v>0.83333333333333337</v>
      </c>
    </row>
    <row r="24" spans="1:15" ht="63.75" x14ac:dyDescent="0.25">
      <c r="A24" s="18"/>
      <c r="B24" s="20">
        <v>3043990</v>
      </c>
      <c r="C24" s="20" t="s">
        <v>540</v>
      </c>
      <c r="D24" s="60">
        <v>215</v>
      </c>
      <c r="E24" s="20" t="s">
        <v>297</v>
      </c>
      <c r="F24" s="21">
        <v>1.7813859999999997</v>
      </c>
      <c r="G24" s="22">
        <v>2.3630789999999999</v>
      </c>
      <c r="H24" s="22">
        <f t="shared" si="0"/>
        <v>2.294192425058327</v>
      </c>
      <c r="I24" s="22">
        <v>1.0799731868028175</v>
      </c>
      <c r="J24" s="22">
        <v>1.2142192382555095</v>
      </c>
      <c r="K24" s="23">
        <f t="shared" si="1"/>
        <v>0.45701950159212518</v>
      </c>
      <c r="L24" s="24">
        <f t="shared" si="2"/>
        <v>0.97084880575652654</v>
      </c>
      <c r="M24" s="61">
        <v>19</v>
      </c>
      <c r="N24" s="22">
        <v>19</v>
      </c>
      <c r="O24" s="24">
        <f t="shared" si="3"/>
        <v>1</v>
      </c>
    </row>
    <row r="25" spans="1:15" ht="38.25" x14ac:dyDescent="0.25">
      <c r="A25" s="18"/>
      <c r="B25" s="20">
        <v>3043994</v>
      </c>
      <c r="C25" s="20" t="s">
        <v>541</v>
      </c>
      <c r="D25" s="60">
        <v>394</v>
      </c>
      <c r="E25" s="20" t="s">
        <v>467</v>
      </c>
      <c r="F25" s="21">
        <v>2.6750880000000001</v>
      </c>
      <c r="G25" s="22">
        <v>3.0574069999999991</v>
      </c>
      <c r="H25" s="22">
        <f t="shared" si="0"/>
        <v>2.9196094741200955</v>
      </c>
      <c r="I25" s="22">
        <v>1.2331742824826506</v>
      </c>
      <c r="J25" s="22">
        <v>1.6864351916374449</v>
      </c>
      <c r="K25" s="23">
        <f t="shared" si="1"/>
        <v>0.40333991597541674</v>
      </c>
      <c r="L25" s="24">
        <f t="shared" si="2"/>
        <v>0.95492993707416007</v>
      </c>
      <c r="M25" s="61"/>
      <c r="N25" s="22"/>
      <c r="O25" s="24" t="str">
        <f t="shared" si="3"/>
        <v>.</v>
      </c>
    </row>
    <row r="26" spans="1:15" ht="25.5" x14ac:dyDescent="0.25">
      <c r="A26" s="18"/>
      <c r="B26" s="20">
        <v>3043997</v>
      </c>
      <c r="C26" s="20" t="s">
        <v>542</v>
      </c>
      <c r="D26" s="60">
        <v>394</v>
      </c>
      <c r="E26" s="20" t="s">
        <v>467</v>
      </c>
      <c r="F26" s="21">
        <v>12.250491999999999</v>
      </c>
      <c r="G26" s="22">
        <v>10.682917</v>
      </c>
      <c r="H26" s="22">
        <f t="shared" si="0"/>
        <v>10.423713863259149</v>
      </c>
      <c r="I26" s="22">
        <v>4.083177765687803</v>
      </c>
      <c r="J26" s="22">
        <v>6.340536097571345</v>
      </c>
      <c r="K26" s="23">
        <f t="shared" si="1"/>
        <v>0.38221562197738718</v>
      </c>
      <c r="L26" s="24">
        <f t="shared" si="2"/>
        <v>0.97573667035503031</v>
      </c>
      <c r="M26" s="61">
        <v>465</v>
      </c>
      <c r="N26" s="22">
        <v>678</v>
      </c>
      <c r="O26" s="24">
        <f t="shared" si="3"/>
        <v>1.4580645161290322</v>
      </c>
    </row>
    <row r="27" spans="1:15" ht="15.75" thickBot="1" x14ac:dyDescent="0.3">
      <c r="A27" s="39" t="s">
        <v>306</v>
      </c>
      <c r="B27" s="41"/>
      <c r="C27" s="41"/>
      <c r="D27" s="58"/>
      <c r="E27" s="41"/>
      <c r="F27" s="42">
        <f ca="1">OFFSET(F27,-MATCH("PROYECTOS",$A$8:$A$50,0)-1,0)-(OFFSET(F27,-MATCH("PROYECTOS",$A$8:$A$50,0),0))</f>
        <v>0.99999999999982947</v>
      </c>
      <c r="G27" s="43">
        <f t="shared" ref="G27:J27" ca="1" si="4">OFFSET(G27,-MATCH("PROYECTOS",$A$8:$A$50,0)-1,0)-(OFFSET(G27,-MATCH("PROYECTOS",$A$8:$A$50,0),0))</f>
        <v>2.6085549999997966</v>
      </c>
      <c r="H27" s="43">
        <f t="shared" ca="1" si="4"/>
        <v>1.7028755004284335</v>
      </c>
      <c r="I27" s="43">
        <f t="shared" ca="1" si="4"/>
        <v>0.29129874322100591</v>
      </c>
      <c r="J27" s="43">
        <f t="shared" ca="1" si="4"/>
        <v>1.4115767572074844</v>
      </c>
      <c r="K27" s="44">
        <f t="shared" ca="1" si="1"/>
        <v>0.11167053913796283</v>
      </c>
      <c r="L27" s="45">
        <f t="shared" ca="1" si="2"/>
        <v>0.65280413885412547</v>
      </c>
      <c r="M27" s="59"/>
      <c r="N27" s="43"/>
      <c r="O27" s="45"/>
    </row>
    <row r="28" spans="1:15" ht="15.75" thickBot="1" x14ac:dyDescent="0.3"/>
    <row r="29" spans="1:15" ht="15.75" thickBot="1" x14ac:dyDescent="0.3">
      <c r="A29" s="87" t="s">
        <v>377</v>
      </c>
      <c r="B29" s="88"/>
      <c r="C29" s="88"/>
      <c r="D29" s="88"/>
      <c r="E29" s="88"/>
      <c r="F29" s="89"/>
    </row>
    <row r="30" spans="1:15" ht="15.75" thickBot="1" x14ac:dyDescent="0.3">
      <c r="A30" s="2" t="s">
        <v>560</v>
      </c>
    </row>
    <row r="31" spans="1:15" ht="45" customHeight="1" x14ac:dyDescent="0.25">
      <c r="A31" s="80" t="s">
        <v>379</v>
      </c>
      <c r="B31" s="81"/>
      <c r="C31" s="81"/>
      <c r="D31" s="81"/>
      <c r="E31" s="81"/>
      <c r="F31" s="103" t="s">
        <v>380</v>
      </c>
      <c r="G31" s="7"/>
      <c r="H31" s="7"/>
      <c r="I31" s="7"/>
      <c r="J31" s="7"/>
      <c r="K31" s="7"/>
    </row>
    <row r="32" spans="1:15" ht="15.75" thickBot="1" x14ac:dyDescent="0.3">
      <c r="A32" s="101"/>
      <c r="B32" s="102"/>
      <c r="C32" s="102"/>
      <c r="D32" s="102"/>
      <c r="E32" s="102"/>
      <c r="F32" s="104"/>
      <c r="G32" s="8"/>
      <c r="H32" s="8"/>
      <c r="I32" s="8"/>
      <c r="J32" s="8"/>
      <c r="K32" s="8"/>
    </row>
  </sheetData>
  <mergeCells count="16">
    <mergeCell ref="A31:E32"/>
    <mergeCell ref="F31:F32"/>
    <mergeCell ref="A3:E3"/>
    <mergeCell ref="F3:L3"/>
    <mergeCell ref="M3:O3"/>
    <mergeCell ref="I4:J4"/>
    <mergeCell ref="K4:L4"/>
    <mergeCell ref="A29:F29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127</v>
      </c>
      <c r="B1" s="47" t="s">
        <v>232</v>
      </c>
      <c r="C1" s="47" t="s">
        <v>85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2509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" x14ac:dyDescent="0.25">
      <c r="A6" s="18"/>
      <c r="B6" s="20">
        <v>5005050</v>
      </c>
      <c r="C6" s="20" t="s">
        <v>2504</v>
      </c>
      <c r="D6" s="20">
        <v>3000665</v>
      </c>
      <c r="E6" s="20" t="s">
        <v>2495</v>
      </c>
      <c r="F6" s="20">
        <v>14</v>
      </c>
      <c r="G6" s="20" t="s">
        <v>815</v>
      </c>
      <c r="H6" s="20">
        <v>5</v>
      </c>
      <c r="I6" s="20" t="s">
        <v>1225</v>
      </c>
      <c r="J6" s="20">
        <v>1</v>
      </c>
      <c r="K6" s="20" t="s">
        <v>1364</v>
      </c>
      <c r="L6" s="20">
        <v>3</v>
      </c>
      <c r="M6" s="20" t="s">
        <v>657</v>
      </c>
      <c r="N6" s="66">
        <v>0</v>
      </c>
      <c r="O6" s="67">
        <v>0.49974299999999994</v>
      </c>
      <c r="P6" s="68">
        <v>0.49974265694618225</v>
      </c>
      <c r="Q6" s="67">
        <v>120000</v>
      </c>
      <c r="R6" s="68">
        <v>0</v>
      </c>
    </row>
    <row r="7" spans="1:18" ht="39" thickBot="1" x14ac:dyDescent="0.3">
      <c r="A7" s="25"/>
      <c r="B7" s="27">
        <v>5005050</v>
      </c>
      <c r="C7" s="27" t="s">
        <v>2504</v>
      </c>
      <c r="D7" s="27">
        <v>3000665</v>
      </c>
      <c r="E7" s="27" t="s">
        <v>2495</v>
      </c>
      <c r="F7" s="27">
        <v>14</v>
      </c>
      <c r="G7" s="27" t="s">
        <v>815</v>
      </c>
      <c r="H7" s="27">
        <v>453</v>
      </c>
      <c r="I7" s="27" t="s">
        <v>218</v>
      </c>
      <c r="J7" s="27">
        <v>1</v>
      </c>
      <c r="K7" s="27" t="s">
        <v>2508</v>
      </c>
      <c r="L7" s="27">
        <v>3</v>
      </c>
      <c r="M7" s="27" t="s">
        <v>657</v>
      </c>
      <c r="N7" s="69">
        <v>0</v>
      </c>
      <c r="O7" s="70">
        <v>0.1</v>
      </c>
      <c r="P7" s="71">
        <v>0</v>
      </c>
      <c r="Q7" s="70">
        <v>1</v>
      </c>
      <c r="R7" s="71">
        <v>1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128</v>
      </c>
      <c r="B1" s="48" t="s">
        <v>232</v>
      </c>
      <c r="C1" s="47" t="s">
        <v>86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2512</v>
      </c>
      <c r="L2" s="1" t="s">
        <v>2528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29.988216000000005</v>
      </c>
      <c r="E6" s="15">
        <f ca="1">SUM(E7:OFFSET(E7,50,0))</f>
        <v>39.853523999999986</v>
      </c>
      <c r="F6" s="15">
        <f ca="1">SUM(F7:OFFSET(F7,50,0))</f>
        <v>28.304252275706762</v>
      </c>
      <c r="G6" s="15">
        <f ca="1">SUM(G7:OFFSET(G7,50,0))</f>
        <v>6.0348878387188378</v>
      </c>
      <c r="H6" s="15">
        <f ca="1">SUM(H7:OFFSET(H7,50,0))</f>
        <v>22.269364436987921</v>
      </c>
      <c r="I6" s="16">
        <f ca="1">IFERROR(G6/E6,0)</f>
        <v>0.15142670542055051</v>
      </c>
      <c r="J6" s="17">
        <f ca="1">IFERROR(SUM(G6,H6)/E6,0)</f>
        <v>0.71020701395707864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1.1975E-2</v>
      </c>
      <c r="E7" s="22">
        <v>1.9195E-2</v>
      </c>
      <c r="F7" s="22">
        <f t="shared" ref="F7:F22" si="0">SUM(G7,H7)</f>
        <v>1.738866015956737E-2</v>
      </c>
      <c r="G7" s="22">
        <v>7.6657499012071639E-3</v>
      </c>
      <c r="H7" s="22">
        <v>9.722910258360206E-3</v>
      </c>
      <c r="I7" s="23">
        <f t="shared" ref="I7:I22" si="1">IFERROR(G7/E7,0)</f>
        <v>0.39936180782532765</v>
      </c>
      <c r="J7" s="24">
        <f t="shared" ref="J7:J22" si="2">IFERROR(SUM(G7,H7)/E7,0)</f>
        <v>0.90589529354349407</v>
      </c>
      <c r="K7" s="5"/>
      <c r="L7" t="s">
        <v>254</v>
      </c>
      <c r="M7" s="6">
        <v>1.0180000079395249E-2</v>
      </c>
      <c r="N7" s="72">
        <v>1.0000000077991404</v>
      </c>
    </row>
    <row r="8" spans="1:14" x14ac:dyDescent="0.25">
      <c r="A8" s="18"/>
      <c r="B8" s="51">
        <v>4</v>
      </c>
      <c r="C8" s="20" t="s">
        <v>247</v>
      </c>
      <c r="D8" s="21">
        <v>5.6488740000000002</v>
      </c>
      <c r="E8" s="22">
        <v>3.6337380000000001</v>
      </c>
      <c r="F8" s="22">
        <f t="shared" si="0"/>
        <v>3.1100429790167254</v>
      </c>
      <c r="G8" s="22">
        <v>0.55891498527489603</v>
      </c>
      <c r="H8" s="22">
        <v>2.5511279937418294</v>
      </c>
      <c r="I8" s="23">
        <f t="shared" si="1"/>
        <v>0.15381268139719925</v>
      </c>
      <c r="J8" s="24">
        <f t="shared" si="2"/>
        <v>0.85587980724442025</v>
      </c>
      <c r="K8" s="5"/>
      <c r="L8" t="s">
        <v>256</v>
      </c>
      <c r="M8" s="6">
        <v>0.67056087404489517</v>
      </c>
      <c r="N8" s="72">
        <v>0.98384018493180525</v>
      </c>
    </row>
    <row r="9" spans="1:14" x14ac:dyDescent="0.25">
      <c r="A9" s="18"/>
      <c r="B9" s="51">
        <v>5</v>
      </c>
      <c r="C9" s="20" t="s">
        <v>248</v>
      </c>
      <c r="D9" s="21">
        <v>0.82169999999999999</v>
      </c>
      <c r="E9" s="22">
        <v>1.82667</v>
      </c>
      <c r="F9" s="22">
        <f t="shared" si="0"/>
        <v>1.7836059629917145</v>
      </c>
      <c r="G9" s="22">
        <v>0.2675900012254715</v>
      </c>
      <c r="H9" s="22">
        <v>1.516015961766243</v>
      </c>
      <c r="I9" s="23">
        <f t="shared" si="1"/>
        <v>0.14649060926465726</v>
      </c>
      <c r="J9" s="24">
        <f t="shared" si="2"/>
        <v>0.97642484027860232</v>
      </c>
      <c r="K9" s="5"/>
      <c r="L9" t="s">
        <v>248</v>
      </c>
      <c r="M9" s="6">
        <v>1.7836059629917145</v>
      </c>
      <c r="N9" s="72">
        <v>0.97642484027860232</v>
      </c>
    </row>
    <row r="10" spans="1:14" x14ac:dyDescent="0.25">
      <c r="A10" s="18"/>
      <c r="B10" s="51">
        <v>7</v>
      </c>
      <c r="C10" s="20" t="s">
        <v>250</v>
      </c>
      <c r="D10" s="21">
        <v>8.5085390000000007</v>
      </c>
      <c r="E10" s="22">
        <v>9.7190960000000004</v>
      </c>
      <c r="F10" s="22">
        <f t="shared" si="0"/>
        <v>5.3655567224050174</v>
      </c>
      <c r="G10" s="22">
        <v>0.75857632410770748</v>
      </c>
      <c r="H10" s="22">
        <v>4.6069803982973099</v>
      </c>
      <c r="I10" s="23">
        <f t="shared" si="1"/>
        <v>7.8050090677950656E-2</v>
      </c>
      <c r="J10" s="24">
        <f t="shared" si="2"/>
        <v>0.55206335264154371</v>
      </c>
      <c r="K10" s="5"/>
      <c r="L10" t="s">
        <v>251</v>
      </c>
      <c r="M10" s="6">
        <v>4.1803144030272961</v>
      </c>
      <c r="N10" s="72">
        <v>0.96890094405743266</v>
      </c>
    </row>
    <row r="11" spans="1:14" x14ac:dyDescent="0.25">
      <c r="A11" s="18"/>
      <c r="B11" s="51">
        <v>8</v>
      </c>
      <c r="C11" s="20" t="s">
        <v>251</v>
      </c>
      <c r="D11" s="21">
        <v>5.9943610000000005</v>
      </c>
      <c r="E11" s="22">
        <v>4.3144909999999994</v>
      </c>
      <c r="F11" s="22">
        <f t="shared" si="0"/>
        <v>4.1803144030272961</v>
      </c>
      <c r="G11" s="22">
        <v>1.0480150077491999</v>
      </c>
      <c r="H11" s="22">
        <v>3.1322993952780962</v>
      </c>
      <c r="I11" s="23">
        <f t="shared" si="1"/>
        <v>0.24290582776721517</v>
      </c>
      <c r="J11" s="24">
        <f t="shared" si="2"/>
        <v>0.96890094405743266</v>
      </c>
      <c r="K11" s="5"/>
      <c r="L11" t="s">
        <v>245</v>
      </c>
      <c r="M11" s="6">
        <v>1.738866015956737E-2</v>
      </c>
      <c r="N11" s="72">
        <v>0.90589529354349407</v>
      </c>
    </row>
    <row r="12" spans="1:14" x14ac:dyDescent="0.25">
      <c r="A12" s="18"/>
      <c r="B12" s="51">
        <v>10</v>
      </c>
      <c r="C12" s="20" t="s">
        <v>253</v>
      </c>
      <c r="D12" s="21">
        <v>3.1134999999999999E-2</v>
      </c>
      <c r="E12" s="22">
        <v>0.237287</v>
      </c>
      <c r="F12" s="22">
        <f t="shared" si="0"/>
        <v>0.206792449895147</v>
      </c>
      <c r="G12" s="22">
        <v>8.7920100399060175E-2</v>
      </c>
      <c r="H12" s="22">
        <v>0.11887234949608683</v>
      </c>
      <c r="I12" s="23">
        <f t="shared" si="1"/>
        <v>0.37052219632369315</v>
      </c>
      <c r="J12" s="24">
        <f t="shared" si="2"/>
        <v>0.8714866381013161</v>
      </c>
      <c r="K12" s="5"/>
      <c r="L12" t="s">
        <v>253</v>
      </c>
      <c r="M12" s="6">
        <v>0.206792449895147</v>
      </c>
      <c r="N12" s="72">
        <v>0.8714866381013161</v>
      </c>
    </row>
    <row r="13" spans="1:14" x14ac:dyDescent="0.25">
      <c r="A13" s="18"/>
      <c r="B13" s="51">
        <v>11</v>
      </c>
      <c r="C13" s="20" t="s">
        <v>254</v>
      </c>
      <c r="D13" s="21">
        <v>2.1992000000000001E-2</v>
      </c>
      <c r="E13" s="22">
        <v>1.018E-2</v>
      </c>
      <c r="F13" s="22">
        <f t="shared" si="0"/>
        <v>1.0180000079395249E-2</v>
      </c>
      <c r="G13" s="22">
        <v>4.1500000580633059E-3</v>
      </c>
      <c r="H13" s="22">
        <v>6.0300000213319438E-3</v>
      </c>
      <c r="I13" s="23">
        <f t="shared" si="1"/>
        <v>0.40766208821839939</v>
      </c>
      <c r="J13" s="24">
        <f t="shared" si="2"/>
        <v>1.0000000077991404</v>
      </c>
      <c r="K13" s="5"/>
      <c r="L13" t="s">
        <v>247</v>
      </c>
      <c r="M13" s="6">
        <v>3.1100429790167254</v>
      </c>
      <c r="N13" s="72">
        <v>0.85587980724442025</v>
      </c>
    </row>
    <row r="14" spans="1:14" x14ac:dyDescent="0.25">
      <c r="A14" s="18"/>
      <c r="B14" s="51">
        <v>12</v>
      </c>
      <c r="C14" s="20" t="s">
        <v>255</v>
      </c>
      <c r="D14" s="21">
        <v>0</v>
      </c>
      <c r="E14" s="22">
        <v>0.10888399999999999</v>
      </c>
      <c r="F14" s="22">
        <f t="shared" si="0"/>
        <v>0</v>
      </c>
      <c r="G14" s="22">
        <v>0</v>
      </c>
      <c r="H14" s="22">
        <v>0</v>
      </c>
      <c r="I14" s="23">
        <f t="shared" si="1"/>
        <v>0</v>
      </c>
      <c r="J14" s="24">
        <f t="shared" si="2"/>
        <v>0</v>
      </c>
      <c r="K14" s="5"/>
      <c r="L14" t="s">
        <v>258</v>
      </c>
      <c r="M14" s="6">
        <v>10.563386761192257</v>
      </c>
      <c r="N14" s="72">
        <v>0.80486153933541571</v>
      </c>
    </row>
    <row r="15" spans="1:14" x14ac:dyDescent="0.25">
      <c r="A15" s="18"/>
      <c r="B15" s="51">
        <v>13</v>
      </c>
      <c r="C15" s="20" t="s">
        <v>256</v>
      </c>
      <c r="D15" s="21">
        <v>0.78520000000000001</v>
      </c>
      <c r="E15" s="22">
        <v>0.68157500000000004</v>
      </c>
      <c r="F15" s="22">
        <f t="shared" si="0"/>
        <v>0.67056087404489517</v>
      </c>
      <c r="G15" s="22">
        <v>0.34316250681877136</v>
      </c>
      <c r="H15" s="22">
        <v>0.32739836722612381</v>
      </c>
      <c r="I15" s="23">
        <f t="shared" si="1"/>
        <v>0.50348458616993186</v>
      </c>
      <c r="J15" s="24">
        <f t="shared" si="2"/>
        <v>0.98384018493180525</v>
      </c>
      <c r="K15" s="5"/>
      <c r="L15" t="s">
        <v>250</v>
      </c>
      <c r="M15" s="6">
        <v>5.3655567224050174</v>
      </c>
      <c r="N15" s="72">
        <v>0.55206335264154371</v>
      </c>
    </row>
    <row r="16" spans="1:14" x14ac:dyDescent="0.25">
      <c r="A16" s="18"/>
      <c r="B16" s="51">
        <v>15</v>
      </c>
      <c r="C16" s="20" t="s">
        <v>258</v>
      </c>
      <c r="D16" s="21">
        <v>7.5785010000000002</v>
      </c>
      <c r="E16" s="22">
        <v>13.124476999999999</v>
      </c>
      <c r="F16" s="22">
        <f t="shared" si="0"/>
        <v>10.563386761192257</v>
      </c>
      <c r="G16" s="22">
        <v>2.7691331636708347</v>
      </c>
      <c r="H16" s="22">
        <v>7.794253597521422</v>
      </c>
      <c r="I16" s="23">
        <f t="shared" si="1"/>
        <v>0.21098998182333933</v>
      </c>
      <c r="J16" s="24">
        <f t="shared" si="2"/>
        <v>0.80486153933541571</v>
      </c>
      <c r="K16" s="5"/>
      <c r="L16" t="s">
        <v>260</v>
      </c>
      <c r="M16" s="6">
        <v>2.3376084637129679</v>
      </c>
      <c r="N16" s="72">
        <v>0.39346133186127574</v>
      </c>
    </row>
    <row r="17" spans="1:14" x14ac:dyDescent="0.25">
      <c r="A17" s="18"/>
      <c r="B17" s="51">
        <v>16</v>
      </c>
      <c r="C17" s="20" t="s">
        <v>259</v>
      </c>
      <c r="D17" s="21">
        <v>3.5802E-2</v>
      </c>
      <c r="E17" s="22">
        <v>0</v>
      </c>
      <c r="F17" s="22">
        <f t="shared" si="0"/>
        <v>0</v>
      </c>
      <c r="G17" s="22">
        <v>0</v>
      </c>
      <c r="H17" s="22">
        <v>0</v>
      </c>
      <c r="I17" s="23">
        <f t="shared" si="1"/>
        <v>0</v>
      </c>
      <c r="J17" s="24">
        <f t="shared" si="2"/>
        <v>0</v>
      </c>
      <c r="K17" s="5"/>
      <c r="L17" t="s">
        <v>263</v>
      </c>
      <c r="M17" s="6">
        <v>5.8814999181777239E-2</v>
      </c>
      <c r="N17" s="72">
        <v>0.25736789927481563</v>
      </c>
    </row>
    <row r="18" spans="1:14" x14ac:dyDescent="0.25">
      <c r="A18" s="18"/>
      <c r="B18" s="51">
        <v>17</v>
      </c>
      <c r="C18" s="20" t="s">
        <v>260</v>
      </c>
      <c r="D18" s="21">
        <v>0.26867000000000002</v>
      </c>
      <c r="E18" s="22">
        <v>5.9411389999999997</v>
      </c>
      <c r="F18" s="22">
        <f t="shared" si="0"/>
        <v>2.3376084637129679</v>
      </c>
      <c r="G18" s="22">
        <v>0.1897599995136261</v>
      </c>
      <c r="H18" s="22">
        <v>2.1478484641993418</v>
      </c>
      <c r="I18" s="23">
        <f t="shared" si="1"/>
        <v>3.1940003341720521E-2</v>
      </c>
      <c r="J18" s="24">
        <f t="shared" si="2"/>
        <v>0.39346133186127574</v>
      </c>
      <c r="K18" s="5"/>
      <c r="L18" t="s">
        <v>255</v>
      </c>
      <c r="M18" s="6">
        <v>0</v>
      </c>
      <c r="N18" s="72">
        <v>0</v>
      </c>
    </row>
    <row r="19" spans="1:14" x14ac:dyDescent="0.25">
      <c r="A19" s="18"/>
      <c r="B19" s="51">
        <v>19</v>
      </c>
      <c r="C19" s="20" t="s">
        <v>262</v>
      </c>
      <c r="D19" s="21">
        <v>0</v>
      </c>
      <c r="E19" s="22">
        <v>8.267E-3</v>
      </c>
      <c r="F19" s="22">
        <f t="shared" si="0"/>
        <v>0</v>
      </c>
      <c r="G19" s="22">
        <v>0</v>
      </c>
      <c r="H19" s="22">
        <v>0</v>
      </c>
      <c r="I19" s="23">
        <f t="shared" si="1"/>
        <v>0</v>
      </c>
      <c r="J19" s="24">
        <f t="shared" si="2"/>
        <v>0</v>
      </c>
      <c r="K19" s="5"/>
      <c r="L19" t="s">
        <v>259</v>
      </c>
      <c r="M19" s="6">
        <v>0</v>
      </c>
      <c r="N19" s="72">
        <v>0</v>
      </c>
    </row>
    <row r="20" spans="1:14" x14ac:dyDescent="0.25">
      <c r="A20" s="18"/>
      <c r="B20" s="51">
        <v>20</v>
      </c>
      <c r="C20" s="20" t="s">
        <v>263</v>
      </c>
      <c r="D20" s="21">
        <v>0.22852500000000001</v>
      </c>
      <c r="E20" s="22">
        <v>0.22852500000000001</v>
      </c>
      <c r="F20" s="22">
        <f t="shared" si="0"/>
        <v>5.8814999181777239E-2</v>
      </c>
      <c r="G20" s="22">
        <v>0</v>
      </c>
      <c r="H20" s="22">
        <v>5.8814999181777239E-2</v>
      </c>
      <c r="I20" s="23">
        <f t="shared" si="1"/>
        <v>0</v>
      </c>
      <c r="J20" s="24">
        <f t="shared" si="2"/>
        <v>0.25736789927481563</v>
      </c>
      <c r="K20" s="5"/>
      <c r="L20" t="s">
        <v>262</v>
      </c>
      <c r="M20" s="6">
        <v>0</v>
      </c>
      <c r="N20" s="72">
        <v>0</v>
      </c>
    </row>
    <row r="21" spans="1:14" x14ac:dyDescent="0.25">
      <c r="A21" s="18"/>
      <c r="B21" s="51">
        <v>21</v>
      </c>
      <c r="C21" s="20" t="s">
        <v>264</v>
      </c>
      <c r="D21" s="21">
        <v>2.6391999999999999E-2</v>
      </c>
      <c r="E21" s="22">
        <v>0</v>
      </c>
      <c r="F21" s="22">
        <f t="shared" si="0"/>
        <v>0</v>
      </c>
      <c r="G21" s="22">
        <v>0</v>
      </c>
      <c r="H21" s="22">
        <v>0</v>
      </c>
      <c r="I21" s="23">
        <f t="shared" si="1"/>
        <v>0</v>
      </c>
      <c r="J21" s="24">
        <f t="shared" si="2"/>
        <v>0</v>
      </c>
      <c r="K21" s="5"/>
      <c r="L21" t="s">
        <v>264</v>
      </c>
      <c r="M21" s="6">
        <v>0</v>
      </c>
      <c r="N21" s="72">
        <v>0</v>
      </c>
    </row>
    <row r="22" spans="1:14" ht="15.75" thickBot="1" x14ac:dyDescent="0.3">
      <c r="A22" s="25"/>
      <c r="B22" s="52">
        <v>22</v>
      </c>
      <c r="C22" s="27" t="s">
        <v>265</v>
      </c>
      <c r="D22" s="28">
        <v>2.6550000000000001E-2</v>
      </c>
      <c r="E22" s="29">
        <v>0</v>
      </c>
      <c r="F22" s="29">
        <f t="shared" si="0"/>
        <v>0</v>
      </c>
      <c r="G22" s="29">
        <v>0</v>
      </c>
      <c r="H22" s="29">
        <v>0</v>
      </c>
      <c r="I22" s="30">
        <f t="shared" si="1"/>
        <v>0</v>
      </c>
      <c r="J22" s="31">
        <f t="shared" si="2"/>
        <v>0</v>
      </c>
      <c r="K22" s="5"/>
      <c r="L22" t="s">
        <v>265</v>
      </c>
      <c r="M22" s="6">
        <v>0</v>
      </c>
      <c r="N22" s="72">
        <v>0</v>
      </c>
    </row>
    <row r="23" spans="1:14" x14ac:dyDescent="0.25">
      <c r="M23" s="6"/>
      <c r="N23" s="72"/>
    </row>
    <row r="24" spans="1:14" x14ac:dyDescent="0.25">
      <c r="M24" s="6"/>
      <c r="N24" s="72"/>
    </row>
    <row r="25" spans="1:14" x14ac:dyDescent="0.25">
      <c r="M25" s="6"/>
      <c r="N25" s="72"/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A12" sqref="A12:J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128</v>
      </c>
      <c r="B1" s="53" t="s">
        <v>232</v>
      </c>
      <c r="C1" s="47" t="s">
        <v>86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2513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29.988216000000005</v>
      </c>
      <c r="E6" s="15">
        <v>39.853523999999986</v>
      </c>
      <c r="F6" s="15">
        <v>28.304252275706762</v>
      </c>
      <c r="G6" s="15">
        <v>6.0348878387188378</v>
      </c>
      <c r="H6" s="15">
        <v>22.269364436987921</v>
      </c>
      <c r="I6" s="16">
        <v>0.15142670542055051</v>
      </c>
      <c r="J6" s="17">
        <v>0.71020701395707864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29.988216000000001</v>
      </c>
      <c r="E7" s="36">
        <f ca="1">SUM(E8:OFFSET(E6,MATCH("GOBIERNOS REGIONALES",$A$8:$A$50,0),0))</f>
        <v>39.853523999999993</v>
      </c>
      <c r="F7" s="36">
        <f ca="1">SUM(F8:OFFSET(F6,MATCH("GOBIERNOS REGIONALES",$A$8:$A$50,0),0))</f>
        <v>28.304252275706759</v>
      </c>
      <c r="G7" s="36">
        <f ca="1">SUM(G8:OFFSET(G6,MATCH("GOBIERNOS REGIONALES",$A$8:$A$50,0),0))</f>
        <v>6.0348878387188378</v>
      </c>
      <c r="H7" s="36">
        <f ca="1">SUM(H8:OFFSET(H6,MATCH("GOBIERNOS REGIONALES",$A$8:$A$50,0),0))</f>
        <v>22.269364436987921</v>
      </c>
      <c r="I7" s="37">
        <f ca="1">IFERROR(G7/E7,0)</f>
        <v>0.15142670542055048</v>
      </c>
      <c r="J7" s="38">
        <f ca="1">IFERROR(SUM(G7,H7)/E7,0)</f>
        <v>0.71020701395707853</v>
      </c>
      <c r="K7" s="5"/>
    </row>
    <row r="8" spans="1:11" x14ac:dyDescent="0.25">
      <c r="A8" s="18"/>
      <c r="B8" s="19">
        <v>1</v>
      </c>
      <c r="C8" s="20" t="s">
        <v>98</v>
      </c>
      <c r="D8" s="21">
        <v>1.5750000000000002</v>
      </c>
      <c r="E8" s="22">
        <v>0.66446500000000008</v>
      </c>
      <c r="F8" s="22">
        <f t="shared" ref="F8:F14" si="0">SUM(G8,H8)</f>
        <v>0.60984375100815669</v>
      </c>
      <c r="G8" s="22">
        <v>0.18989324189897161</v>
      </c>
      <c r="H8" s="22">
        <v>0.41995050910918508</v>
      </c>
      <c r="I8" s="23">
        <f t="shared" ref="I8:I14" si="1">IFERROR(G8/E8,0)</f>
        <v>0.28578366339682537</v>
      </c>
      <c r="J8" s="24">
        <f t="shared" ref="J8:J14" si="2">IFERROR(SUM(G8,H8)/E8,0)</f>
        <v>0.91779664994869048</v>
      </c>
      <c r="K8" s="5"/>
    </row>
    <row r="9" spans="1:11" x14ac:dyDescent="0.25">
      <c r="A9" s="18"/>
      <c r="B9" s="19">
        <v>7</v>
      </c>
      <c r="C9" s="20" t="s">
        <v>105</v>
      </c>
      <c r="D9" s="21">
        <v>26.013866</v>
      </c>
      <c r="E9" s="22">
        <v>25.846684999999997</v>
      </c>
      <c r="F9" s="22">
        <f t="shared" si="0"/>
        <v>19.055112753077992</v>
      </c>
      <c r="G9" s="22">
        <v>4.5034863153850893</v>
      </c>
      <c r="H9" s="22">
        <v>14.551626437692903</v>
      </c>
      <c r="I9" s="23">
        <f t="shared" si="1"/>
        <v>0.17423844935569455</v>
      </c>
      <c r="J9" s="24">
        <f t="shared" si="2"/>
        <v>0.7372362356363299</v>
      </c>
      <c r="K9" s="5"/>
    </row>
    <row r="10" spans="1:11" x14ac:dyDescent="0.25">
      <c r="A10" s="18"/>
      <c r="B10" s="19">
        <v>26</v>
      </c>
      <c r="C10" s="20" t="s">
        <v>117</v>
      </c>
      <c r="D10" s="21">
        <v>0.19800000000000001</v>
      </c>
      <c r="E10" s="22">
        <v>11.087221999999999</v>
      </c>
      <c r="F10" s="22">
        <f t="shared" si="0"/>
        <v>6.9458711661864072</v>
      </c>
      <c r="G10" s="22">
        <v>0.87971882428973913</v>
      </c>
      <c r="H10" s="22">
        <v>6.0661523418966681</v>
      </c>
      <c r="I10" s="23">
        <f t="shared" si="1"/>
        <v>7.9345288142488646E-2</v>
      </c>
      <c r="J10" s="24">
        <f t="shared" si="2"/>
        <v>0.62647533946613565</v>
      </c>
      <c r="K10" s="5"/>
    </row>
    <row r="11" spans="1:11" ht="25.5" x14ac:dyDescent="0.25">
      <c r="A11" s="18"/>
      <c r="B11" s="19">
        <v>50</v>
      </c>
      <c r="C11" s="20" t="s">
        <v>126</v>
      </c>
      <c r="D11" s="21">
        <v>1.0000000000000002</v>
      </c>
      <c r="E11" s="22">
        <v>1.0538019999999999</v>
      </c>
      <c r="F11" s="22">
        <f t="shared" si="0"/>
        <v>0.96508905802774425</v>
      </c>
      <c r="G11" s="22">
        <v>0.33209529043536867</v>
      </c>
      <c r="H11" s="22">
        <v>0.63299376759237558</v>
      </c>
      <c r="I11" s="23">
        <f t="shared" si="1"/>
        <v>0.31514012161237948</v>
      </c>
      <c r="J11" s="24">
        <f t="shared" si="2"/>
        <v>0.91581630897241073</v>
      </c>
      <c r="K11" s="5"/>
    </row>
    <row r="12" spans="1:11" ht="38.25" x14ac:dyDescent="0.25">
      <c r="A12" s="18"/>
      <c r="B12" s="19">
        <v>72</v>
      </c>
      <c r="C12" s="20" t="s">
        <v>136</v>
      </c>
      <c r="D12" s="21">
        <v>1.2013499999999999</v>
      </c>
      <c r="E12" s="22">
        <v>1.2013499999999999</v>
      </c>
      <c r="F12" s="22">
        <f t="shared" si="0"/>
        <v>0.72833554740645923</v>
      </c>
      <c r="G12" s="22">
        <v>0.12969416670966893</v>
      </c>
      <c r="H12" s="22">
        <v>0.59864138069679029</v>
      </c>
      <c r="I12" s="23">
        <f t="shared" si="1"/>
        <v>0.10795702060987135</v>
      </c>
      <c r="J12" s="24">
        <f t="shared" si="2"/>
        <v>0.60626424223287079</v>
      </c>
      <c r="K12" s="5"/>
    </row>
    <row r="13" spans="1:11" ht="15.75" thickBot="1" x14ac:dyDescent="0.3">
      <c r="A13" s="39" t="s">
        <v>204</v>
      </c>
      <c r="B13" s="40"/>
      <c r="C13" s="41"/>
      <c r="D13" s="42">
        <f ca="1">SUM(D14:OFFSET(D12,(MATCH("GOBIERNOS LOCALES",$A$8:$A$50,0)-MATCH("GOBIERNOS REGIONALES",$A$8:$A$50,0)),0))</f>
        <v>0</v>
      </c>
      <c r="E13" s="43">
        <f ca="1">SUM(E14:OFFSET(E12,(MATCH("GOBIERNOS LOCALES",$A$8:$A$50,0)-MATCH("GOBIERNOS REGIONALES",$A$8:$A$50,0)),0))</f>
        <v>0</v>
      </c>
      <c r="F13" s="43">
        <f ca="1">SUM(F14:OFFSET(F12,(MATCH("GOBIERNOS LOCALES",$A$8:$A$50,0)-MATCH("GOBIERNOS REGIONALES",$A$8:$A$50,0)),0))</f>
        <v>0</v>
      </c>
      <c r="G13" s="43">
        <f ca="1">SUM(G14:OFFSET(G12,(MATCH("GOBIERNOS LOCALES",$A$8:$A$50,0)-MATCH("GOBIERNOS REGIONALES",$A$8:$A$50,0)),0))</f>
        <v>0</v>
      </c>
      <c r="H13" s="43">
        <f ca="1">SUM(H14:OFFSET(H12,(MATCH("GOBIERNOS LOCALES",$A$8:$A$50,0)-MATCH("GOBIERNOS REGIONALES",$A$8:$A$50,0)),0))</f>
        <v>0</v>
      </c>
      <c r="I13" s="44">
        <f ca="1">IFERROR(G13/E13,0)</f>
        <v>0</v>
      </c>
      <c r="J13" s="45">
        <f ca="1">IFERROR(SUM(G13,H13)/E13,0)</f>
        <v>0</v>
      </c>
      <c r="K13" s="5"/>
    </row>
    <row r="14" spans="1:11" x14ac:dyDescent="0.25">
      <c r="A14" t="s">
        <v>231</v>
      </c>
      <c r="D14" s="6"/>
      <c r="E14" s="6"/>
      <c r="F14" s="6">
        <f t="shared" si="0"/>
        <v>0</v>
      </c>
      <c r="G14" s="6"/>
      <c r="H14" s="6"/>
      <c r="I14" s="5">
        <f t="shared" si="1"/>
        <v>0</v>
      </c>
      <c r="J14" s="5">
        <f t="shared" si="2"/>
        <v>0</v>
      </c>
      <c r="K14" s="5"/>
    </row>
    <row r="15" spans="1:11" x14ac:dyDescent="0.25">
      <c r="D15" s="6"/>
      <c r="E15" s="6"/>
      <c r="F15" s="6"/>
      <c r="G15" s="6"/>
      <c r="H15" s="6"/>
      <c r="I15" s="5"/>
      <c r="J15" s="5"/>
      <c r="K15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C15" sqref="C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128</v>
      </c>
      <c r="B1" s="47" t="s">
        <v>232</v>
      </c>
      <c r="C1" s="47" t="s">
        <v>86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2514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29.988216000000005</v>
      </c>
      <c r="G6" s="15">
        <v>39.853523999999986</v>
      </c>
      <c r="H6" s="15">
        <v>28.304252275706762</v>
      </c>
      <c r="I6" s="15">
        <v>6.0348878387188378</v>
      </c>
      <c r="J6" s="15">
        <v>22.269364436987921</v>
      </c>
      <c r="K6" s="16">
        <v>0.15142670542055051</v>
      </c>
      <c r="L6" s="17">
        <v>0.71020701395707864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29.988216000000001</v>
      </c>
      <c r="G7" s="36">
        <f ca="1">SUM(G8:OFFSET(G6,MATCH("PROYECTOS",$A$8:$A$50,0),0))</f>
        <v>39.853524000000007</v>
      </c>
      <c r="H7" s="36">
        <f ca="1">SUM(H8:OFFSET(H6,MATCH("PROYECTOS",$A$8:$A$50,0),0))</f>
        <v>28.304252275706759</v>
      </c>
      <c r="I7" s="36">
        <f ca="1">SUM(I8:OFFSET(I6,MATCH("PROYECTOS",$A$8:$A$50,0),0))</f>
        <v>6.0348878387188378</v>
      </c>
      <c r="J7" s="36">
        <f ca="1">SUM(J8:OFFSET(J6,MATCH("PROYECTOS",$A$8:$A$50,0),0))</f>
        <v>22.269364436987921</v>
      </c>
      <c r="K7" s="37">
        <f ca="1">IFERROR(I7/G7,0)</f>
        <v>0.15142670542055042</v>
      </c>
      <c r="L7" s="38">
        <f ca="1">IFERROR(SUM(I7,J7)/G7,0)</f>
        <v>0.7102070139570783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2.0418000000000003</v>
      </c>
      <c r="G8" s="22">
        <v>1.2591240000000001</v>
      </c>
      <c r="H8" s="22">
        <f t="shared" ref="H8:H11" si="0">SUM(I8,J8)</f>
        <v>1.1441175095242215</v>
      </c>
      <c r="I8" s="22">
        <v>0.36838723071559798</v>
      </c>
      <c r="J8" s="22">
        <v>0.77573027880862355</v>
      </c>
      <c r="K8" s="23">
        <f t="shared" ref="K8:K12" si="1">IFERROR(I8/G8,0)</f>
        <v>0.29257422677639211</v>
      </c>
      <c r="L8" s="24">
        <f t="shared" ref="L8:L12" si="2">IFERROR(SUM(I8,J8)/G8,0)</f>
        <v>0.90866150555800806</v>
      </c>
      <c r="M8" s="61"/>
      <c r="N8" s="22"/>
      <c r="O8" s="24" t="str">
        <f>IFERROR(N8/M8,".")</f>
        <v>.</v>
      </c>
    </row>
    <row r="9" spans="1:15" x14ac:dyDescent="0.25">
      <c r="A9" s="18"/>
      <c r="B9" s="20">
        <v>3000677</v>
      </c>
      <c r="C9" s="20" t="s">
        <v>2515</v>
      </c>
      <c r="D9" s="60">
        <v>227</v>
      </c>
      <c r="E9" s="20" t="s">
        <v>903</v>
      </c>
      <c r="F9" s="21">
        <v>0.23</v>
      </c>
      <c r="G9" s="22">
        <v>0.21139099999999997</v>
      </c>
      <c r="H9" s="22">
        <f t="shared" si="0"/>
        <v>0.20093590798852501</v>
      </c>
      <c r="I9" s="22">
        <v>5.9552940473724156E-2</v>
      </c>
      <c r="J9" s="22">
        <v>0.14138296751480084</v>
      </c>
      <c r="K9" s="23">
        <f t="shared" si="1"/>
        <v>0.28171937534580072</v>
      </c>
      <c r="L9" s="24">
        <f t="shared" si="2"/>
        <v>0.95054145156853909</v>
      </c>
      <c r="M9" s="61"/>
      <c r="N9" s="22"/>
      <c r="O9" s="24" t="str">
        <f t="shared" ref="O9:O11" si="3">IFERROR(N9/M9,".")</f>
        <v>.</v>
      </c>
    </row>
    <row r="10" spans="1:15" x14ac:dyDescent="0.25">
      <c r="A10" s="18"/>
      <c r="B10" s="20">
        <v>3000678</v>
      </c>
      <c r="C10" s="20" t="s">
        <v>2516</v>
      </c>
      <c r="D10" s="60">
        <v>59</v>
      </c>
      <c r="E10" s="20" t="s">
        <v>670</v>
      </c>
      <c r="F10" s="21">
        <v>1.5415209999999999</v>
      </c>
      <c r="G10" s="22">
        <v>1.4860730000000002</v>
      </c>
      <c r="H10" s="22">
        <f t="shared" si="0"/>
        <v>0.99098593933538714</v>
      </c>
      <c r="I10" s="22">
        <v>0.2462466284307302</v>
      </c>
      <c r="J10" s="22">
        <v>0.74473931090465695</v>
      </c>
      <c r="K10" s="23">
        <f t="shared" si="1"/>
        <v>0.16570291528796377</v>
      </c>
      <c r="L10" s="24">
        <f t="shared" si="2"/>
        <v>0.66684876135653293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3000679</v>
      </c>
      <c r="C11" s="20" t="s">
        <v>2517</v>
      </c>
      <c r="D11" s="60">
        <v>59</v>
      </c>
      <c r="E11" s="20" t="s">
        <v>670</v>
      </c>
      <c r="F11" s="21">
        <v>26.174895000000003</v>
      </c>
      <c r="G11" s="22">
        <v>36.896936000000004</v>
      </c>
      <c r="H11" s="22">
        <f t="shared" si="0"/>
        <v>25.968212918858626</v>
      </c>
      <c r="I11" s="22">
        <v>5.3607010390987853</v>
      </c>
      <c r="J11" s="22">
        <v>20.607511879759841</v>
      </c>
      <c r="K11" s="23">
        <f t="shared" si="1"/>
        <v>0.14528851498939599</v>
      </c>
      <c r="L11" s="24">
        <f t="shared" si="2"/>
        <v>0.70380404808840014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0</v>
      </c>
      <c r="G12" s="43">
        <f t="shared" ref="G12:J12" ca="1" si="4">OFFSET(G12,-MATCH("PROYECTOS",$A$8:$A$50,0)-1,0)-(OFFSET(G12,-MATCH("PROYECTOS",$A$8:$A$50,0),0))</f>
        <v>0</v>
      </c>
      <c r="H12" s="43">
        <f t="shared" ca="1" si="4"/>
        <v>0</v>
      </c>
      <c r="I12" s="43">
        <f t="shared" ca="1" si="4"/>
        <v>0</v>
      </c>
      <c r="J12" s="43">
        <f t="shared" ca="1" si="4"/>
        <v>0</v>
      </c>
      <c r="K12" s="44">
        <f t="shared" ca="1" si="1"/>
        <v>0</v>
      </c>
      <c r="L12" s="45">
        <f t="shared" ca="1" si="2"/>
        <v>0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2529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</row>
    <row r="17" spans="1:6" ht="15.75" thickBot="1" x14ac:dyDescent="0.3">
      <c r="A17" s="101"/>
      <c r="B17" s="102"/>
      <c r="C17" s="102"/>
      <c r="D17" s="102"/>
      <c r="E17" s="102"/>
      <c r="F17" s="104"/>
    </row>
    <row r="18" spans="1:6" x14ac:dyDescent="0.25">
      <c r="A18" s="18"/>
      <c r="B18" s="20">
        <v>3000678</v>
      </c>
      <c r="C18" s="97" t="s">
        <v>2516</v>
      </c>
      <c r="D18" s="97"/>
      <c r="E18" s="98"/>
      <c r="F18" s="24">
        <v>0.66684876135653293</v>
      </c>
    </row>
    <row r="19" spans="1:6" ht="26.25" customHeight="1" thickBot="1" x14ac:dyDescent="0.3">
      <c r="A19" s="25"/>
      <c r="B19" s="27">
        <v>3000679</v>
      </c>
      <c r="C19" s="99" t="s">
        <v>2517</v>
      </c>
      <c r="D19" s="99"/>
      <c r="E19" s="100"/>
      <c r="F19" s="31">
        <v>0.70380404808840014</v>
      </c>
    </row>
  </sheetData>
  <mergeCells count="18">
    <mergeCell ref="C18:E18"/>
    <mergeCell ref="C19:E19"/>
    <mergeCell ref="A16:E17"/>
    <mergeCell ref="F16:F17"/>
    <mergeCell ref="A3:E3"/>
    <mergeCell ref="F3:L3"/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3" sqref="A3:G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128</v>
      </c>
      <c r="B1" s="47" t="s">
        <v>232</v>
      </c>
      <c r="C1" s="47" t="s">
        <v>86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2518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29.988216000000005</v>
      </c>
      <c r="I6" s="15">
        <v>39.853523999999986</v>
      </c>
      <c r="J6" s="15">
        <v>28.304252275706762</v>
      </c>
      <c r="K6" s="15">
        <v>6.0348878387188378</v>
      </c>
      <c r="L6" s="15">
        <v>22.269364436987921</v>
      </c>
      <c r="M6" s="16">
        <v>0.15142670542055051</v>
      </c>
      <c r="N6" s="17">
        <v>0.71020701395707864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SUM(H8:OFFSET(H6,MATCH("PROYECTOS",$A$8:$A$18,0),0))</f>
        <v>29.988216000000008</v>
      </c>
      <c r="I7" s="35">
        <f ca="1">SUM(I8:OFFSET(I6,MATCH("PROYECTOS",$A$8:$A$18,0),0))</f>
        <v>39.853524</v>
      </c>
      <c r="J7" s="35">
        <f ca="1">SUM(J8:OFFSET(J6,MATCH("PROYECTOS",$A$8:$A$18,0),0))</f>
        <v>28.304252275706759</v>
      </c>
      <c r="K7" s="35">
        <f ca="1">SUM(K8:OFFSET(K6,MATCH("PROYECTOS",$A$8:$A$18,0),0))</f>
        <v>6.0348878387188378</v>
      </c>
      <c r="L7" s="35">
        <f ca="1">SUM(L8:OFFSET(L6,MATCH("PROYECTOS",$A$8:$A$18,0),0))</f>
        <v>22.269364436987921</v>
      </c>
      <c r="M7" s="37">
        <f ca="1">IFERROR(K7/I7,0)</f>
        <v>0.15142670542055045</v>
      </c>
      <c r="N7" s="38">
        <f ca="1">IFERROR(SUM(K7,L7)/I7,0)</f>
        <v>0.71020701395707841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0.54100000000000015</v>
      </c>
      <c r="I8" s="22">
        <v>0.35221600000000003</v>
      </c>
      <c r="J8" s="22">
        <f t="shared" ref="J8:J17" si="0">SUM(K8,L8)</f>
        <v>0.3453145197199774</v>
      </c>
      <c r="K8" s="22">
        <v>8.5138519527390599E-2</v>
      </c>
      <c r="L8" s="22">
        <v>0.2601760001925868</v>
      </c>
      <c r="M8" s="23">
        <f t="shared" ref="M8:M18" si="1">IFERROR(K8/I8,0)</f>
        <v>0.24172246441783052</v>
      </c>
      <c r="N8" s="24">
        <f t="shared" ref="N8:N18" si="2">IFERROR(SUM(K8,L8)/I8,0)</f>
        <v>0.98040554580137573</v>
      </c>
      <c r="O8" s="61">
        <v>7</v>
      </c>
      <c r="P8" s="22">
        <v>7</v>
      </c>
      <c r="Q8" s="24">
        <f>IFERROR(P8/O8,".")</f>
        <v>1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201</v>
      </c>
      <c r="G9" s="20" t="s">
        <v>750</v>
      </c>
      <c r="H9" s="21">
        <v>1.5007999999999999</v>
      </c>
      <c r="I9" s="22">
        <v>0.90690800000000005</v>
      </c>
      <c r="J9" s="22">
        <f t="shared" si="0"/>
        <v>0.79880298980424413</v>
      </c>
      <c r="K9" s="22">
        <v>0.28324871118820738</v>
      </c>
      <c r="L9" s="22">
        <v>0.51555427861603675</v>
      </c>
      <c r="M9" s="23">
        <f t="shared" si="1"/>
        <v>0.31232353357585041</v>
      </c>
      <c r="N9" s="24">
        <f t="shared" si="2"/>
        <v>0.88079826157035124</v>
      </c>
      <c r="O9" s="61">
        <v>89</v>
      </c>
      <c r="P9" s="22">
        <v>97</v>
      </c>
      <c r="Q9" s="24">
        <f t="shared" ref="Q9:Q17" si="3">IFERROR(P9/O9,".")</f>
        <v>1.0898876404494382</v>
      </c>
    </row>
    <row r="10" spans="1:17" ht="51" x14ac:dyDescent="0.25">
      <c r="A10" s="18"/>
      <c r="B10" s="65">
        <v>5005123</v>
      </c>
      <c r="C10" s="20" t="s">
        <v>2519</v>
      </c>
      <c r="D10" s="20">
        <v>3000677</v>
      </c>
      <c r="E10" s="20" t="s">
        <v>2515</v>
      </c>
      <c r="F10" s="60">
        <v>227</v>
      </c>
      <c r="G10" s="20" t="s">
        <v>903</v>
      </c>
      <c r="H10" s="21">
        <v>0.23</v>
      </c>
      <c r="I10" s="22">
        <v>0.21139099999999997</v>
      </c>
      <c r="J10" s="22">
        <f t="shared" si="0"/>
        <v>0.20093590798852501</v>
      </c>
      <c r="K10" s="22">
        <v>5.9552940473724156E-2</v>
      </c>
      <c r="L10" s="22">
        <v>0.14138296751480084</v>
      </c>
      <c r="M10" s="23">
        <f t="shared" si="1"/>
        <v>0.28171937534580072</v>
      </c>
      <c r="N10" s="24">
        <f t="shared" si="2"/>
        <v>0.95054145156853909</v>
      </c>
      <c r="O10" s="61">
        <v>45</v>
      </c>
      <c r="P10" s="22">
        <v>44</v>
      </c>
      <c r="Q10" s="24">
        <f t="shared" si="3"/>
        <v>0.97777777777777775</v>
      </c>
    </row>
    <row r="11" spans="1:17" ht="25.5" x14ac:dyDescent="0.25">
      <c r="A11" s="18"/>
      <c r="B11" s="65">
        <v>5005124</v>
      </c>
      <c r="C11" s="20" t="s">
        <v>2520</v>
      </c>
      <c r="D11" s="20">
        <v>3000678</v>
      </c>
      <c r="E11" s="20" t="s">
        <v>2516</v>
      </c>
      <c r="F11" s="60">
        <v>59</v>
      </c>
      <c r="G11" s="20" t="s">
        <v>670</v>
      </c>
      <c r="H11" s="21">
        <v>0.31</v>
      </c>
      <c r="I11" s="22">
        <v>0.254552</v>
      </c>
      <c r="J11" s="22">
        <f t="shared" si="0"/>
        <v>0.23247939153023239</v>
      </c>
      <c r="K11" s="22">
        <v>9.4048361145018133E-2</v>
      </c>
      <c r="L11" s="22">
        <v>0.13843103038521426</v>
      </c>
      <c r="M11" s="23">
        <f t="shared" si="1"/>
        <v>0.36946620393875568</v>
      </c>
      <c r="N11" s="24">
        <f t="shared" si="2"/>
        <v>0.91328841073820832</v>
      </c>
      <c r="O11" s="61">
        <v>1958</v>
      </c>
      <c r="P11" s="22">
        <v>1141</v>
      </c>
      <c r="Q11" s="24">
        <f t="shared" si="3"/>
        <v>0.58273748723186924</v>
      </c>
    </row>
    <row r="12" spans="1:17" ht="38.25" x14ac:dyDescent="0.25">
      <c r="A12" s="18"/>
      <c r="B12" s="65">
        <v>5005128</v>
      </c>
      <c r="C12" s="20" t="s">
        <v>2521</v>
      </c>
      <c r="D12" s="20">
        <v>3000678</v>
      </c>
      <c r="E12" s="20" t="s">
        <v>2516</v>
      </c>
      <c r="F12" s="60">
        <v>60</v>
      </c>
      <c r="G12" s="20" t="s">
        <v>323</v>
      </c>
      <c r="H12" s="21">
        <v>3.0171E-2</v>
      </c>
      <c r="I12" s="22">
        <v>3.0171E-2</v>
      </c>
      <c r="J12" s="22">
        <f t="shared" si="0"/>
        <v>3.0171000398695469E-2</v>
      </c>
      <c r="K12" s="22">
        <v>2.2504100576043129E-2</v>
      </c>
      <c r="L12" s="22">
        <v>7.6668998226523399E-3</v>
      </c>
      <c r="M12" s="23">
        <f t="shared" si="1"/>
        <v>0.74588514056687316</v>
      </c>
      <c r="N12" s="24">
        <f t="shared" si="2"/>
        <v>1.0000000132145261</v>
      </c>
      <c r="O12" s="61">
        <v>6</v>
      </c>
      <c r="P12" s="22">
        <v>3</v>
      </c>
      <c r="Q12" s="24">
        <f t="shared" si="3"/>
        <v>0.5</v>
      </c>
    </row>
    <row r="13" spans="1:17" ht="25.5" x14ac:dyDescent="0.25">
      <c r="A13" s="18"/>
      <c r="B13" s="65">
        <v>5005131</v>
      </c>
      <c r="C13" s="20" t="s">
        <v>2522</v>
      </c>
      <c r="D13" s="20">
        <v>3000678</v>
      </c>
      <c r="E13" s="20" t="s">
        <v>2516</v>
      </c>
      <c r="F13" s="60">
        <v>1</v>
      </c>
      <c r="G13" s="20" t="s">
        <v>649</v>
      </c>
      <c r="H13" s="21">
        <v>1.2013499999999999</v>
      </c>
      <c r="I13" s="22">
        <v>1.2013499999999999</v>
      </c>
      <c r="J13" s="22">
        <f t="shared" si="0"/>
        <v>0.72833554740645923</v>
      </c>
      <c r="K13" s="22">
        <v>0.12969416670966893</v>
      </c>
      <c r="L13" s="22">
        <v>0.59864138069679029</v>
      </c>
      <c r="M13" s="23">
        <f t="shared" si="1"/>
        <v>0.10795702060987135</v>
      </c>
      <c r="N13" s="24">
        <f t="shared" si="2"/>
        <v>0.60626424223287079</v>
      </c>
      <c r="O13" s="61">
        <v>936</v>
      </c>
      <c r="P13" s="22">
        <v>1788</v>
      </c>
      <c r="Q13" s="24">
        <f t="shared" si="3"/>
        <v>1.9102564102564104</v>
      </c>
    </row>
    <row r="14" spans="1:17" ht="38.25" x14ac:dyDescent="0.25">
      <c r="A14" s="18"/>
      <c r="B14" s="65">
        <v>5005132</v>
      </c>
      <c r="C14" s="20" t="s">
        <v>2523</v>
      </c>
      <c r="D14" s="20">
        <v>3000679</v>
      </c>
      <c r="E14" s="20" t="s">
        <v>2517</v>
      </c>
      <c r="F14" s="60">
        <v>444</v>
      </c>
      <c r="G14" s="20" t="s">
        <v>2527</v>
      </c>
      <c r="H14" s="21">
        <v>0.15076400000000001</v>
      </c>
      <c r="I14" s="22">
        <v>0.99725200000000003</v>
      </c>
      <c r="J14" s="22">
        <f t="shared" si="0"/>
        <v>0.69350874423980713</v>
      </c>
      <c r="K14" s="22">
        <v>0</v>
      </c>
      <c r="L14" s="22">
        <v>0.69350874423980713</v>
      </c>
      <c r="M14" s="23">
        <f t="shared" si="1"/>
        <v>0</v>
      </c>
      <c r="N14" s="24">
        <f t="shared" si="2"/>
        <v>0.69541975773406028</v>
      </c>
      <c r="O14" s="61">
        <v>26</v>
      </c>
      <c r="P14" s="22">
        <v>6</v>
      </c>
      <c r="Q14" s="24">
        <f t="shared" si="3"/>
        <v>0.23076923076923078</v>
      </c>
    </row>
    <row r="15" spans="1:17" ht="38.25" x14ac:dyDescent="0.25">
      <c r="A15" s="18"/>
      <c r="B15" s="65">
        <v>5005133</v>
      </c>
      <c r="C15" s="20" t="s">
        <v>2524</v>
      </c>
      <c r="D15" s="20">
        <v>3000679</v>
      </c>
      <c r="E15" s="20" t="s">
        <v>2517</v>
      </c>
      <c r="F15" s="60">
        <v>444</v>
      </c>
      <c r="G15" s="20" t="s">
        <v>2527</v>
      </c>
      <c r="H15" s="21">
        <v>17.317592000000005</v>
      </c>
      <c r="I15" s="22">
        <v>23.905033</v>
      </c>
      <c r="J15" s="22">
        <f t="shared" si="0"/>
        <v>20.955520909628831</v>
      </c>
      <c r="K15" s="22">
        <v>5.1023235402535647</v>
      </c>
      <c r="L15" s="22">
        <v>15.853197369375266</v>
      </c>
      <c r="M15" s="23">
        <f t="shared" si="1"/>
        <v>0.21344139287544864</v>
      </c>
      <c r="N15" s="24">
        <f t="shared" si="2"/>
        <v>0.87661543531978525</v>
      </c>
      <c r="O15" s="61">
        <v>91</v>
      </c>
      <c r="P15" s="22">
        <v>64</v>
      </c>
      <c r="Q15" s="24">
        <f t="shared" si="3"/>
        <v>0.70329670329670335</v>
      </c>
    </row>
    <row r="16" spans="1:17" ht="25.5" x14ac:dyDescent="0.25">
      <c r="A16" s="18"/>
      <c r="B16" s="65">
        <v>5005134</v>
      </c>
      <c r="C16" s="20" t="s">
        <v>2525</v>
      </c>
      <c r="D16" s="20">
        <v>3000679</v>
      </c>
      <c r="E16" s="20" t="s">
        <v>2517</v>
      </c>
      <c r="F16" s="60">
        <v>448</v>
      </c>
      <c r="G16" s="20" t="s">
        <v>699</v>
      </c>
      <c r="H16" s="21">
        <v>8.7065390000000011</v>
      </c>
      <c r="I16" s="22">
        <v>11.204802000000001</v>
      </c>
      <c r="J16" s="22">
        <f t="shared" si="0"/>
        <v>3.6174474946601549</v>
      </c>
      <c r="K16" s="22">
        <v>0.25837749884522054</v>
      </c>
      <c r="L16" s="22">
        <v>3.3590699958149344</v>
      </c>
      <c r="M16" s="23">
        <f t="shared" si="1"/>
        <v>2.3059532765078807E-2</v>
      </c>
      <c r="N16" s="24">
        <f t="shared" si="2"/>
        <v>0.32284796238792568</v>
      </c>
      <c r="O16" s="61">
        <v>562</v>
      </c>
      <c r="P16" s="22">
        <v>148.33000000000001</v>
      </c>
      <c r="Q16" s="24">
        <f t="shared" si="3"/>
        <v>0.26393238434163702</v>
      </c>
    </row>
    <row r="17" spans="1:17" ht="63.75" x14ac:dyDescent="0.25">
      <c r="A17" s="18"/>
      <c r="B17" s="65">
        <v>5005135</v>
      </c>
      <c r="C17" s="20" t="s">
        <v>2526</v>
      </c>
      <c r="D17" s="20">
        <v>3000679</v>
      </c>
      <c r="E17" s="20" t="s">
        <v>2517</v>
      </c>
      <c r="F17" s="60">
        <v>533</v>
      </c>
      <c r="G17" s="20" t="s">
        <v>672</v>
      </c>
      <c r="H17" s="21">
        <v>0</v>
      </c>
      <c r="I17" s="22">
        <v>0.78984900000000002</v>
      </c>
      <c r="J17" s="22">
        <f t="shared" si="0"/>
        <v>0.70173577032983303</v>
      </c>
      <c r="K17" s="22">
        <v>0</v>
      </c>
      <c r="L17" s="22">
        <v>0.70173577032983303</v>
      </c>
      <c r="M17" s="23">
        <f t="shared" si="1"/>
        <v>0</v>
      </c>
      <c r="N17" s="24">
        <f t="shared" si="2"/>
        <v>0.88844294330920592</v>
      </c>
      <c r="O17" s="61">
        <v>9</v>
      </c>
      <c r="P17" s="22">
        <v>9</v>
      </c>
      <c r="Q17" s="24">
        <f t="shared" si="3"/>
        <v>1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OFFSET(H18,-MATCH("PROYECTOS",$A$8:$A$18,0)-1,0)-(OFFSET(H18,-MATCH("PROYECTOS",$A$8:$A$18,0),0))</f>
        <v>0</v>
      </c>
      <c r="I18" s="42">
        <f t="shared" ref="I18:L18" ca="1" si="4">OFFSET(I18,-MATCH("PROYECTOS",$A$8:$A$18,0)-1,0)-(OFFSET(I18,-MATCH("PROYECTOS",$A$8:$A$18,0),0))</f>
        <v>0</v>
      </c>
      <c r="J18" s="42">
        <f t="shared" ca="1" si="4"/>
        <v>0</v>
      </c>
      <c r="K18" s="42">
        <f t="shared" ca="1" si="4"/>
        <v>0</v>
      </c>
      <c r="L18" s="42">
        <f t="shared" ca="1" si="4"/>
        <v>0</v>
      </c>
      <c r="M18" s="44">
        <f t="shared" ca="1" si="1"/>
        <v>0</v>
      </c>
      <c r="N18" s="45">
        <f t="shared" ca="1" si="2"/>
        <v>0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129</v>
      </c>
      <c r="B1" s="48" t="s">
        <v>232</v>
      </c>
      <c r="C1" s="47" t="s">
        <v>87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2530</v>
      </c>
      <c r="L2" s="1" t="s">
        <v>2553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48.876338999999987</v>
      </c>
      <c r="E6" s="15">
        <f ca="1">SUM(E7:OFFSET(E7,50,0))</f>
        <v>52.600594999999991</v>
      </c>
      <c r="F6" s="15">
        <f ca="1">SUM(F7:OFFSET(F7,50,0))</f>
        <v>51.188109979088225</v>
      </c>
      <c r="G6" s="15">
        <f ca="1">SUM(G7:OFFSET(G7,50,0))</f>
        <v>19.49044940884626</v>
      </c>
      <c r="H6" s="15">
        <f ca="1">SUM(H7:OFFSET(H7,50,0))</f>
        <v>31.697660570241972</v>
      </c>
      <c r="I6" s="16">
        <f ca="1">IFERROR(G6/E6,0)</f>
        <v>0.37053667185411615</v>
      </c>
      <c r="J6" s="17">
        <f ca="1">IFERROR(SUM(G6,H6)/E6,0)</f>
        <v>0.97314697636192593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1.2999999999999999E-3</v>
      </c>
      <c r="E7" s="22">
        <v>0.206207</v>
      </c>
      <c r="F7" s="22">
        <f t="shared" ref="F7:F31" si="0">SUM(G7,H7)</f>
        <v>0.20351219084477634</v>
      </c>
      <c r="G7" s="22">
        <v>1.3923669863288524E-2</v>
      </c>
      <c r="H7" s="22">
        <v>0.18958852098148782</v>
      </c>
      <c r="I7" s="23">
        <f t="shared" ref="I7:I31" si="1">IFERROR(G7/E7,0)</f>
        <v>6.7522779843984554E-2</v>
      </c>
      <c r="J7" s="24">
        <f t="shared" ref="J7:J31" si="2">IFERROR(SUM(G7,H7)/E7,0)</f>
        <v>0.98693153406419931</v>
      </c>
      <c r="K7" s="5"/>
      <c r="L7" t="s">
        <v>259</v>
      </c>
      <c r="M7" s="6">
        <v>0.2443838190738461</v>
      </c>
      <c r="N7" s="72">
        <v>0.99997880049366383</v>
      </c>
    </row>
    <row r="8" spans="1:14" x14ac:dyDescent="0.25">
      <c r="A8" s="18"/>
      <c r="B8" s="51">
        <v>2</v>
      </c>
      <c r="C8" s="20" t="s">
        <v>245</v>
      </c>
      <c r="D8" s="21">
        <v>0.262683</v>
      </c>
      <c r="E8" s="22">
        <v>0.70498099999999986</v>
      </c>
      <c r="F8" s="22">
        <f t="shared" si="0"/>
        <v>0.67414787868256099</v>
      </c>
      <c r="G8" s="22">
        <v>8.5125609170063399E-2</v>
      </c>
      <c r="H8" s="22">
        <v>0.58902226951249759</v>
      </c>
      <c r="I8" s="23">
        <f t="shared" si="1"/>
        <v>0.12074879914503145</v>
      </c>
      <c r="J8" s="24">
        <f t="shared" si="2"/>
        <v>0.95626389744200357</v>
      </c>
      <c r="K8" s="5"/>
      <c r="L8" t="s">
        <v>246</v>
      </c>
      <c r="M8" s="6">
        <v>0.60835492516147882</v>
      </c>
      <c r="N8" s="72">
        <v>0.99939369100196274</v>
      </c>
    </row>
    <row r="9" spans="1:14" x14ac:dyDescent="0.25">
      <c r="A9" s="18"/>
      <c r="B9" s="51">
        <v>3</v>
      </c>
      <c r="C9" s="20" t="s">
        <v>246</v>
      </c>
      <c r="D9" s="21">
        <v>0.347688</v>
      </c>
      <c r="E9" s="22">
        <v>0.60872400000000004</v>
      </c>
      <c r="F9" s="22">
        <f t="shared" si="0"/>
        <v>0.60835492516147882</v>
      </c>
      <c r="G9" s="22">
        <v>0.37388985132565722</v>
      </c>
      <c r="H9" s="22">
        <v>0.2344650738358216</v>
      </c>
      <c r="I9" s="23">
        <f t="shared" si="1"/>
        <v>0.61421900783550043</v>
      </c>
      <c r="J9" s="24">
        <f t="shared" si="2"/>
        <v>0.99939369100196274</v>
      </c>
      <c r="K9" s="5"/>
      <c r="L9" t="s">
        <v>249</v>
      </c>
      <c r="M9" s="6">
        <v>0.31337170165318184</v>
      </c>
      <c r="N9" s="72">
        <v>0.99923695805689805</v>
      </c>
    </row>
    <row r="10" spans="1:14" x14ac:dyDescent="0.25">
      <c r="A10" s="18"/>
      <c r="B10" s="51">
        <v>4</v>
      </c>
      <c r="C10" s="20" t="s">
        <v>247</v>
      </c>
      <c r="D10" s="21">
        <v>0.35402600000000001</v>
      </c>
      <c r="E10" s="22">
        <v>1.116247</v>
      </c>
      <c r="F10" s="22">
        <f t="shared" si="0"/>
        <v>0.96178352239076048</v>
      </c>
      <c r="G10" s="22">
        <v>0.41902413009665906</v>
      </c>
      <c r="H10" s="22">
        <v>0.54275939229410142</v>
      </c>
      <c r="I10" s="23">
        <f t="shared" si="1"/>
        <v>0.37538656775485985</v>
      </c>
      <c r="J10" s="24">
        <f t="shared" si="2"/>
        <v>0.86162249250458056</v>
      </c>
      <c r="K10" s="5"/>
      <c r="L10" t="s">
        <v>251</v>
      </c>
      <c r="M10" s="6">
        <v>0.52963323535090012</v>
      </c>
      <c r="N10" s="72">
        <v>0.99836237252809645</v>
      </c>
    </row>
    <row r="11" spans="1:14" x14ac:dyDescent="0.25">
      <c r="A11" s="18"/>
      <c r="B11" s="51">
        <v>5</v>
      </c>
      <c r="C11" s="20" t="s">
        <v>248</v>
      </c>
      <c r="D11" s="21">
        <v>1.4450000000000001E-2</v>
      </c>
      <c r="E11" s="22">
        <v>0.32685400000000003</v>
      </c>
      <c r="F11" s="22">
        <f t="shared" si="0"/>
        <v>0.3257930644613225</v>
      </c>
      <c r="G11" s="22">
        <v>1.7579699720954522E-2</v>
      </c>
      <c r="H11" s="22">
        <v>0.30821336474036798</v>
      </c>
      <c r="I11" s="23">
        <f t="shared" si="1"/>
        <v>5.3784563508338649E-2</v>
      </c>
      <c r="J11" s="24">
        <f t="shared" si="2"/>
        <v>0.99675409957143701</v>
      </c>
      <c r="K11" s="5"/>
      <c r="L11" t="s">
        <v>248</v>
      </c>
      <c r="M11" s="6">
        <v>0.3257930644613225</v>
      </c>
      <c r="N11" s="72">
        <v>0.99675409957143701</v>
      </c>
    </row>
    <row r="12" spans="1:14" x14ac:dyDescent="0.25">
      <c r="A12" s="18"/>
      <c r="B12" s="51">
        <v>6</v>
      </c>
      <c r="C12" s="20" t="s">
        <v>249</v>
      </c>
      <c r="D12" s="21">
        <v>0.12796299999999999</v>
      </c>
      <c r="E12" s="22">
        <v>0.31361099999999997</v>
      </c>
      <c r="F12" s="22">
        <f t="shared" si="0"/>
        <v>0.31337170165318184</v>
      </c>
      <c r="G12" s="22">
        <v>0.11311818765534554</v>
      </c>
      <c r="H12" s="22">
        <v>0.20025351399783631</v>
      </c>
      <c r="I12" s="23">
        <f t="shared" si="1"/>
        <v>0.36069585459485015</v>
      </c>
      <c r="J12" s="24">
        <f t="shared" si="2"/>
        <v>0.99923695805689805</v>
      </c>
      <c r="K12" s="5"/>
      <c r="L12" t="s">
        <v>252</v>
      </c>
      <c r="M12" s="6">
        <v>0.29147965023003053</v>
      </c>
      <c r="N12" s="72">
        <v>0.99613020050452683</v>
      </c>
    </row>
    <row r="13" spans="1:14" x14ac:dyDescent="0.25">
      <c r="A13" s="18"/>
      <c r="B13" s="51">
        <v>7</v>
      </c>
      <c r="C13" s="20" t="s">
        <v>250</v>
      </c>
      <c r="D13" s="21">
        <v>1.0078450000000001</v>
      </c>
      <c r="E13" s="22">
        <v>1.7085609999999996</v>
      </c>
      <c r="F13" s="22">
        <f t="shared" si="0"/>
        <v>1.6175897942885058</v>
      </c>
      <c r="G13" s="22">
        <v>0.66241755529699731</v>
      </c>
      <c r="H13" s="22">
        <v>0.95517223899150849</v>
      </c>
      <c r="I13" s="23">
        <f t="shared" si="1"/>
        <v>0.38770494895821539</v>
      </c>
      <c r="J13" s="24">
        <f t="shared" si="2"/>
        <v>0.94675565829285946</v>
      </c>
      <c r="K13" s="5"/>
      <c r="L13" t="s">
        <v>261</v>
      </c>
      <c r="M13" s="6">
        <v>0.2281191790534649</v>
      </c>
      <c r="N13" s="72">
        <v>0.99440797836751593</v>
      </c>
    </row>
    <row r="14" spans="1:14" x14ac:dyDescent="0.25">
      <c r="A14" s="18"/>
      <c r="B14" s="51">
        <v>8</v>
      </c>
      <c r="C14" s="20" t="s">
        <v>251</v>
      </c>
      <c r="D14" s="21">
        <v>0.33987299999999998</v>
      </c>
      <c r="E14" s="22">
        <v>0.53050199999999992</v>
      </c>
      <c r="F14" s="22">
        <f t="shared" si="0"/>
        <v>0.52963323535090012</v>
      </c>
      <c r="G14" s="22">
        <v>0.18453284013594384</v>
      </c>
      <c r="H14" s="22">
        <v>0.34510039521495628</v>
      </c>
      <c r="I14" s="23">
        <f t="shared" si="1"/>
        <v>0.34784570112071939</v>
      </c>
      <c r="J14" s="24">
        <f t="shared" si="2"/>
        <v>0.99836237252809645</v>
      </c>
      <c r="K14" s="5"/>
      <c r="L14" t="s">
        <v>266</v>
      </c>
      <c r="M14" s="6">
        <v>0.46040577010717243</v>
      </c>
      <c r="N14" s="72">
        <v>0.99261106930117615</v>
      </c>
    </row>
    <row r="15" spans="1:14" x14ac:dyDescent="0.25">
      <c r="A15" s="18"/>
      <c r="B15" s="51">
        <v>9</v>
      </c>
      <c r="C15" s="20" t="s">
        <v>252</v>
      </c>
      <c r="D15" s="21">
        <v>3.27E-2</v>
      </c>
      <c r="E15" s="22">
        <v>0.29261199999999993</v>
      </c>
      <c r="F15" s="22">
        <f t="shared" si="0"/>
        <v>0.29147965023003053</v>
      </c>
      <c r="G15" s="22">
        <v>6.8761078735406045E-2</v>
      </c>
      <c r="H15" s="22">
        <v>0.22271857149462448</v>
      </c>
      <c r="I15" s="23">
        <f t="shared" si="1"/>
        <v>0.23499063174239629</v>
      </c>
      <c r="J15" s="24">
        <f t="shared" si="2"/>
        <v>0.99613020050452683</v>
      </c>
      <c r="K15" s="5"/>
      <c r="L15" t="s">
        <v>267</v>
      </c>
      <c r="M15" s="6">
        <v>0.86815948845469393</v>
      </c>
      <c r="N15" s="72">
        <v>0.99253050893821493</v>
      </c>
    </row>
    <row r="16" spans="1:14" x14ac:dyDescent="0.25">
      <c r="A16" s="18"/>
      <c r="B16" s="51">
        <v>10</v>
      </c>
      <c r="C16" s="20" t="s">
        <v>253</v>
      </c>
      <c r="D16" s="21">
        <v>0</v>
      </c>
      <c r="E16" s="22">
        <v>0.298647</v>
      </c>
      <c r="F16" s="22">
        <f t="shared" si="0"/>
        <v>0.27036865835543722</v>
      </c>
      <c r="G16" s="22">
        <v>7.0978000294417143E-3</v>
      </c>
      <c r="H16" s="22">
        <v>0.2632708583259955</v>
      </c>
      <c r="I16" s="23">
        <f t="shared" si="1"/>
        <v>2.3766520438650695E-2</v>
      </c>
      <c r="J16" s="24">
        <f t="shared" si="2"/>
        <v>0.90531181748163292</v>
      </c>
      <c r="K16" s="5"/>
      <c r="L16" t="s">
        <v>263</v>
      </c>
      <c r="M16" s="6">
        <v>0.62482873019477836</v>
      </c>
      <c r="N16" s="72">
        <v>0.99170033583380945</v>
      </c>
    </row>
    <row r="17" spans="1:14" x14ac:dyDescent="0.25">
      <c r="A17" s="18"/>
      <c r="B17" s="51">
        <v>11</v>
      </c>
      <c r="C17" s="20" t="s">
        <v>254</v>
      </c>
      <c r="D17" s="21">
        <v>0.43633000000000005</v>
      </c>
      <c r="E17" s="22">
        <v>0.62708599999999992</v>
      </c>
      <c r="F17" s="22">
        <f t="shared" si="0"/>
        <v>0.610086146996764</v>
      </c>
      <c r="G17" s="22">
        <v>0.17901917030394543</v>
      </c>
      <c r="H17" s="22">
        <v>0.43106697669281857</v>
      </c>
      <c r="I17" s="23">
        <f t="shared" si="1"/>
        <v>0.2854778615755183</v>
      </c>
      <c r="J17" s="24">
        <f t="shared" si="2"/>
        <v>0.97289071514395808</v>
      </c>
      <c r="K17" s="5"/>
      <c r="L17" t="s">
        <v>244</v>
      </c>
      <c r="M17" s="6">
        <v>0.20351219084477634</v>
      </c>
      <c r="N17" s="72">
        <v>0.98693153406419931</v>
      </c>
    </row>
    <row r="18" spans="1:14" x14ac:dyDescent="0.25">
      <c r="A18" s="18"/>
      <c r="B18" s="51">
        <v>12</v>
      </c>
      <c r="C18" s="20" t="s">
        <v>255</v>
      </c>
      <c r="D18" s="21">
        <v>0.24338900000000005</v>
      </c>
      <c r="E18" s="22">
        <v>0.401478</v>
      </c>
      <c r="F18" s="22">
        <f t="shared" si="0"/>
        <v>0.39316299286883805</v>
      </c>
      <c r="G18" s="22">
        <v>4.2124049614358228E-2</v>
      </c>
      <c r="H18" s="22">
        <v>0.35103894325447982</v>
      </c>
      <c r="I18" s="23">
        <f t="shared" si="1"/>
        <v>0.10492243563621974</v>
      </c>
      <c r="J18" s="24">
        <f t="shared" si="2"/>
        <v>0.97928900928279516</v>
      </c>
      <c r="K18" s="5"/>
      <c r="L18" t="s">
        <v>258</v>
      </c>
      <c r="M18" s="6">
        <v>38.609172958154204</v>
      </c>
      <c r="N18" s="72">
        <v>0.98232219678088617</v>
      </c>
    </row>
    <row r="19" spans="1:14" x14ac:dyDescent="0.25">
      <c r="A19" s="18"/>
      <c r="B19" s="51">
        <v>13</v>
      </c>
      <c r="C19" s="20" t="s">
        <v>256</v>
      </c>
      <c r="D19" s="21">
        <v>0.44681299999999996</v>
      </c>
      <c r="E19" s="22">
        <v>0.59882600000000008</v>
      </c>
      <c r="F19" s="22">
        <f t="shared" si="0"/>
        <v>0.56337339844867529</v>
      </c>
      <c r="G19" s="22">
        <v>0.24469570558539999</v>
      </c>
      <c r="H19" s="22">
        <v>0.3186776928632753</v>
      </c>
      <c r="I19" s="23">
        <f t="shared" si="1"/>
        <v>0.40862572030172362</v>
      </c>
      <c r="J19" s="24">
        <f t="shared" si="2"/>
        <v>0.94079648921168291</v>
      </c>
      <c r="K19" s="5"/>
      <c r="L19" t="s">
        <v>255</v>
      </c>
      <c r="M19" s="6">
        <v>0.39316299286883805</v>
      </c>
      <c r="N19" s="72">
        <v>0.97928900928279516</v>
      </c>
    </row>
    <row r="20" spans="1:14" x14ac:dyDescent="0.25">
      <c r="A20" s="18"/>
      <c r="B20" s="51">
        <v>14</v>
      </c>
      <c r="C20" s="20" t="s">
        <v>257</v>
      </c>
      <c r="D20" s="21">
        <v>0.61348799999999992</v>
      </c>
      <c r="E20" s="22">
        <v>0.74930099999999977</v>
      </c>
      <c r="F20" s="22">
        <f t="shared" si="0"/>
        <v>0.68074451854985085</v>
      </c>
      <c r="G20" s="22">
        <v>0.25608804890680403</v>
      </c>
      <c r="H20" s="22">
        <v>0.42465646964304682</v>
      </c>
      <c r="I20" s="23">
        <f t="shared" si="1"/>
        <v>0.3417692608268294</v>
      </c>
      <c r="J20" s="24">
        <f t="shared" si="2"/>
        <v>0.90850608573837621</v>
      </c>
      <c r="K20" s="5"/>
      <c r="L20" t="s">
        <v>254</v>
      </c>
      <c r="M20" s="6">
        <v>0.610086146996764</v>
      </c>
      <c r="N20" s="72">
        <v>0.97289071514395808</v>
      </c>
    </row>
    <row r="21" spans="1:14" x14ac:dyDescent="0.25">
      <c r="A21" s="18"/>
      <c r="B21" s="51">
        <v>15</v>
      </c>
      <c r="C21" s="20" t="s">
        <v>258</v>
      </c>
      <c r="D21" s="21">
        <v>42.436518999999997</v>
      </c>
      <c r="E21" s="22">
        <v>39.303980999999993</v>
      </c>
      <c r="F21" s="22">
        <f t="shared" si="0"/>
        <v>38.609172958154204</v>
      </c>
      <c r="G21" s="22">
        <v>16.328101714858544</v>
      </c>
      <c r="H21" s="22">
        <v>22.28107124329566</v>
      </c>
      <c r="I21" s="23">
        <f t="shared" si="1"/>
        <v>0.41543124384419344</v>
      </c>
      <c r="J21" s="24">
        <f t="shared" si="2"/>
        <v>0.98232219678088617</v>
      </c>
      <c r="K21" s="5"/>
      <c r="L21" t="s">
        <v>245</v>
      </c>
      <c r="M21" s="6">
        <v>0.67414787868256099</v>
      </c>
      <c r="N21" s="72">
        <v>0.95626389744200357</v>
      </c>
    </row>
    <row r="22" spans="1:14" x14ac:dyDescent="0.25">
      <c r="A22" s="18"/>
      <c r="B22" s="51">
        <v>16</v>
      </c>
      <c r="C22" s="20" t="s">
        <v>259</v>
      </c>
      <c r="D22" s="21">
        <v>0</v>
      </c>
      <c r="E22" s="22">
        <v>0.24438900000000008</v>
      </c>
      <c r="F22" s="22">
        <f t="shared" si="0"/>
        <v>0.2443838190738461</v>
      </c>
      <c r="G22" s="22">
        <v>0</v>
      </c>
      <c r="H22" s="22">
        <v>0.2443838190738461</v>
      </c>
      <c r="I22" s="23">
        <f t="shared" si="1"/>
        <v>0</v>
      </c>
      <c r="J22" s="24">
        <f t="shared" si="2"/>
        <v>0.99997880049366383</v>
      </c>
      <c r="K22" s="5"/>
      <c r="L22" t="s">
        <v>265</v>
      </c>
      <c r="M22" s="6">
        <v>0.28353265382611426</v>
      </c>
      <c r="N22" s="72">
        <v>0.94716735647512007</v>
      </c>
    </row>
    <row r="23" spans="1:14" x14ac:dyDescent="0.25">
      <c r="A23" s="18"/>
      <c r="B23" s="51">
        <v>17</v>
      </c>
      <c r="C23" s="20" t="s">
        <v>260</v>
      </c>
      <c r="D23" s="21">
        <v>1.2689079999999999</v>
      </c>
      <c r="E23" s="22">
        <v>1.2705109999999999</v>
      </c>
      <c r="F23" s="22">
        <f t="shared" si="0"/>
        <v>1.1550122086463148</v>
      </c>
      <c r="G23" s="22">
        <v>0.28369977020939813</v>
      </c>
      <c r="H23" s="22">
        <v>0.87131243843691664</v>
      </c>
      <c r="I23" s="23">
        <f t="shared" si="1"/>
        <v>0.22329580004376046</v>
      </c>
      <c r="J23" s="24">
        <f t="shared" si="2"/>
        <v>0.90909264748303231</v>
      </c>
      <c r="K23" s="5"/>
      <c r="L23" t="s">
        <v>250</v>
      </c>
      <c r="M23" s="6">
        <v>1.6175897942885058</v>
      </c>
      <c r="N23" s="72">
        <v>0.94675565829285946</v>
      </c>
    </row>
    <row r="24" spans="1:14" x14ac:dyDescent="0.25">
      <c r="A24" s="18"/>
      <c r="B24" s="51">
        <v>18</v>
      </c>
      <c r="C24" s="20" t="s">
        <v>261</v>
      </c>
      <c r="D24" s="21">
        <v>0</v>
      </c>
      <c r="E24" s="22">
        <v>0.22940200000000002</v>
      </c>
      <c r="F24" s="22">
        <f t="shared" si="0"/>
        <v>0.2281191790534649</v>
      </c>
      <c r="G24" s="22">
        <v>1.2421859981259331E-2</v>
      </c>
      <c r="H24" s="22">
        <v>0.21569731907220557</v>
      </c>
      <c r="I24" s="23">
        <f t="shared" si="1"/>
        <v>5.4148873947303555E-2</v>
      </c>
      <c r="J24" s="24">
        <f t="shared" si="2"/>
        <v>0.99440797836751593</v>
      </c>
      <c r="K24" s="5"/>
      <c r="L24" t="s">
        <v>268</v>
      </c>
      <c r="M24" s="6">
        <v>4.435366015894187E-2</v>
      </c>
      <c r="N24" s="72">
        <v>0.94099204750062315</v>
      </c>
    </row>
    <row r="25" spans="1:14" x14ac:dyDescent="0.25">
      <c r="A25" s="18"/>
      <c r="B25" s="51">
        <v>19</v>
      </c>
      <c r="C25" s="20" t="s">
        <v>262</v>
      </c>
      <c r="D25" s="21">
        <v>2.5000000000000001E-3</v>
      </c>
      <c r="E25" s="22">
        <v>0.22105999999999998</v>
      </c>
      <c r="F25" s="22">
        <f t="shared" si="0"/>
        <v>0.16915488695940439</v>
      </c>
      <c r="G25" s="22">
        <v>1.1767060321290046E-2</v>
      </c>
      <c r="H25" s="22">
        <v>0.15738782663811435</v>
      </c>
      <c r="I25" s="23">
        <f t="shared" si="1"/>
        <v>5.3230165209852742E-2</v>
      </c>
      <c r="J25" s="24">
        <f t="shared" si="2"/>
        <v>0.76519898199314396</v>
      </c>
      <c r="K25" s="5"/>
      <c r="L25" t="s">
        <v>256</v>
      </c>
      <c r="M25" s="6">
        <v>0.56337339844867529</v>
      </c>
      <c r="N25" s="72">
        <v>0.94079648921168291</v>
      </c>
    </row>
    <row r="26" spans="1:14" x14ac:dyDescent="0.25">
      <c r="A26" s="18"/>
      <c r="B26" s="51">
        <v>20</v>
      </c>
      <c r="C26" s="20" t="s">
        <v>263</v>
      </c>
      <c r="D26" s="21">
        <v>0</v>
      </c>
      <c r="E26" s="22">
        <v>0.63005800000000001</v>
      </c>
      <c r="F26" s="22">
        <f t="shared" si="0"/>
        <v>0.62482873019477836</v>
      </c>
      <c r="G26" s="22">
        <v>4.2658769933041185E-2</v>
      </c>
      <c r="H26" s="22">
        <v>0.58216996026173717</v>
      </c>
      <c r="I26" s="23">
        <f t="shared" si="1"/>
        <v>6.7706099967052527E-2</v>
      </c>
      <c r="J26" s="24">
        <f t="shared" si="2"/>
        <v>0.99170033583380945</v>
      </c>
      <c r="K26" s="5"/>
      <c r="L26" t="s">
        <v>260</v>
      </c>
      <c r="M26" s="6">
        <v>1.1550122086463148</v>
      </c>
      <c r="N26" s="72">
        <v>0.90909264748303231</v>
      </c>
    </row>
    <row r="27" spans="1:14" x14ac:dyDescent="0.25">
      <c r="A27" s="18"/>
      <c r="B27" s="51">
        <v>21</v>
      </c>
      <c r="C27" s="20" t="s">
        <v>264</v>
      </c>
      <c r="D27" s="21">
        <v>4.0000000000000001E-3</v>
      </c>
      <c r="E27" s="22">
        <v>0.53254800000000013</v>
      </c>
      <c r="F27" s="22">
        <f t="shared" si="0"/>
        <v>0.45758494617621182</v>
      </c>
      <c r="G27" s="22">
        <v>0</v>
      </c>
      <c r="H27" s="22">
        <v>0.45758494617621182</v>
      </c>
      <c r="I27" s="23">
        <f t="shared" si="1"/>
        <v>0</v>
      </c>
      <c r="J27" s="24">
        <f t="shared" si="2"/>
        <v>0.85923700056372698</v>
      </c>
      <c r="K27" s="5"/>
      <c r="L27" t="s">
        <v>257</v>
      </c>
      <c r="M27" s="6">
        <v>0.68074451854985085</v>
      </c>
      <c r="N27" s="72">
        <v>0.90850608573837621</v>
      </c>
    </row>
    <row r="28" spans="1:14" x14ac:dyDescent="0.25">
      <c r="A28" s="18"/>
      <c r="B28" s="51">
        <v>22</v>
      </c>
      <c r="C28" s="20" t="s">
        <v>265</v>
      </c>
      <c r="D28" s="21">
        <v>0</v>
      </c>
      <c r="E28" s="22">
        <v>0.299348</v>
      </c>
      <c r="F28" s="22">
        <f t="shared" si="0"/>
        <v>0.28353265382611426</v>
      </c>
      <c r="G28" s="22">
        <v>1.0770999717351515E-2</v>
      </c>
      <c r="H28" s="22">
        <v>0.27276165410876274</v>
      </c>
      <c r="I28" s="23">
        <f t="shared" si="1"/>
        <v>3.5981532254605056E-2</v>
      </c>
      <c r="J28" s="24">
        <f t="shared" si="2"/>
        <v>0.94716735647512007</v>
      </c>
      <c r="K28" s="5"/>
      <c r="L28" t="s">
        <v>253</v>
      </c>
      <c r="M28" s="6">
        <v>0.27036865835543722</v>
      </c>
      <c r="N28" s="72">
        <v>0.90531181748163292</v>
      </c>
    </row>
    <row r="29" spans="1:14" x14ac:dyDescent="0.25">
      <c r="A29" s="18"/>
      <c r="B29" s="51">
        <v>23</v>
      </c>
      <c r="C29" s="20" t="s">
        <v>266</v>
      </c>
      <c r="D29" s="21">
        <v>0.21735699999999999</v>
      </c>
      <c r="E29" s="22">
        <v>0.463833</v>
      </c>
      <c r="F29" s="22">
        <f t="shared" si="0"/>
        <v>0.46040577010717243</v>
      </c>
      <c r="G29" s="22">
        <v>0.1077707369113341</v>
      </c>
      <c r="H29" s="22">
        <v>0.35263503319583833</v>
      </c>
      <c r="I29" s="23">
        <f t="shared" si="1"/>
        <v>0.23234814450747165</v>
      </c>
      <c r="J29" s="24">
        <f t="shared" si="2"/>
        <v>0.99261106930117615</v>
      </c>
      <c r="K29" s="5"/>
      <c r="L29" t="s">
        <v>247</v>
      </c>
      <c r="M29" s="6">
        <v>0.96178352239076048</v>
      </c>
      <c r="N29" s="72">
        <v>0.86162249250458056</v>
      </c>
    </row>
    <row r="30" spans="1:14" x14ac:dyDescent="0.25">
      <c r="A30" s="18"/>
      <c r="B30" s="51">
        <v>24</v>
      </c>
      <c r="C30" s="20" t="s">
        <v>267</v>
      </c>
      <c r="D30" s="21">
        <v>0.67137199999999997</v>
      </c>
      <c r="E30" s="22">
        <v>0.87469299999999994</v>
      </c>
      <c r="F30" s="22">
        <f t="shared" si="0"/>
        <v>0.86815948845469393</v>
      </c>
      <c r="G30" s="22">
        <v>1.8359120338573121E-2</v>
      </c>
      <c r="H30" s="22">
        <v>0.84980036811612081</v>
      </c>
      <c r="I30" s="23">
        <f t="shared" si="1"/>
        <v>2.0989216031879896E-2</v>
      </c>
      <c r="J30" s="24">
        <f t="shared" si="2"/>
        <v>0.99253050893821493</v>
      </c>
      <c r="K30" s="5"/>
      <c r="L30" t="s">
        <v>264</v>
      </c>
      <c r="M30" s="6">
        <v>0.45758494617621182</v>
      </c>
      <c r="N30" s="72">
        <v>0.85923700056372698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4.7135000000000003E-2</v>
      </c>
      <c r="E31" s="29">
        <v>4.7134999999999996E-2</v>
      </c>
      <c r="F31" s="29">
        <f t="shared" si="0"/>
        <v>4.435366015894187E-2</v>
      </c>
      <c r="G31" s="29">
        <v>7.5019801352027571E-3</v>
      </c>
      <c r="H31" s="29">
        <v>3.6851680023739113E-2</v>
      </c>
      <c r="I31" s="30">
        <f t="shared" si="1"/>
        <v>0.15915943853193504</v>
      </c>
      <c r="J31" s="31">
        <f t="shared" si="2"/>
        <v>0.94099204750062315</v>
      </c>
      <c r="K31" s="5"/>
      <c r="L31" t="s">
        <v>262</v>
      </c>
      <c r="M31" s="6">
        <v>0.16915488695940439</v>
      </c>
      <c r="N31" s="72">
        <v>0.76519898199314396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129</v>
      </c>
      <c r="B1" s="53" t="s">
        <v>232</v>
      </c>
      <c r="C1" s="47" t="s">
        <v>87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2531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48.876338999999987</v>
      </c>
      <c r="E6" s="15">
        <v>52.600594999999991</v>
      </c>
      <c r="F6" s="15">
        <v>51.188109979088225</v>
      </c>
      <c r="G6" s="15">
        <v>19.49044940884626</v>
      </c>
      <c r="H6" s="15">
        <v>31.697660570241972</v>
      </c>
      <c r="I6" s="16">
        <v>0.37053667185411615</v>
      </c>
      <c r="J6" s="17">
        <v>0.97314697636192593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41.771622999999998</v>
      </c>
      <c r="E7" s="36">
        <f ca="1">SUM(E8:OFFSET(E6,MATCH("GOBIERNOS REGIONALES",$A$8:$A$50,0),0))</f>
        <v>37.546713000000004</v>
      </c>
      <c r="F7" s="36">
        <f ca="1">SUM(F8:OFFSET(F6,MATCH("GOBIERNOS REGIONALES",$A$8:$A$50,0),0))</f>
        <v>36.85672670412373</v>
      </c>
      <c r="G7" s="36">
        <f ca="1">SUM(G8:OFFSET(G6,MATCH("GOBIERNOS REGIONALES",$A$8:$A$50,0),0))</f>
        <v>15.966967752119867</v>
      </c>
      <c r="H7" s="36">
        <f ca="1">SUM(H8:OFFSET(H6,MATCH("GOBIERNOS REGIONALES",$A$8:$A$50,0),0))</f>
        <v>20.889758952003863</v>
      </c>
      <c r="I7" s="37">
        <f ca="1">IFERROR(G7/E7,0)</f>
        <v>0.42525607373726337</v>
      </c>
      <c r="J7" s="38">
        <f ca="1">IFERROR(SUM(G7,H7)/E7,0)</f>
        <v>0.98162325698453889</v>
      </c>
      <c r="K7" s="5"/>
    </row>
    <row r="8" spans="1:11" x14ac:dyDescent="0.25">
      <c r="A8" s="18"/>
      <c r="B8" s="19">
        <v>11</v>
      </c>
      <c r="C8" s="20" t="s">
        <v>109</v>
      </c>
      <c r="D8" s="21">
        <v>11.033753000000001</v>
      </c>
      <c r="E8" s="22">
        <v>0.430705</v>
      </c>
      <c r="F8" s="22">
        <f t="shared" ref="F8:F36" si="0">SUM(G8,H8)</f>
        <v>0.42855387795452771</v>
      </c>
      <c r="G8" s="22">
        <v>0.1925884000552287</v>
      </c>
      <c r="H8" s="22">
        <v>0.235965477899299</v>
      </c>
      <c r="I8" s="23">
        <f t="shared" ref="I8:I36" si="1">IFERROR(G8/E8,0)</f>
        <v>0.44714688720871293</v>
      </c>
      <c r="J8" s="24">
        <f t="shared" ref="J8:J36" si="2">IFERROR(SUM(G8,H8)/E8,0)</f>
        <v>0.99500557911918297</v>
      </c>
      <c r="K8" s="5"/>
    </row>
    <row r="9" spans="1:11" ht="25.5" x14ac:dyDescent="0.25">
      <c r="A9" s="18"/>
      <c r="B9" s="19">
        <v>137</v>
      </c>
      <c r="C9" s="20" t="s">
        <v>144</v>
      </c>
      <c r="D9" s="21">
        <v>30.737869999999997</v>
      </c>
      <c r="E9" s="22">
        <v>37.116008000000001</v>
      </c>
      <c r="F9" s="22">
        <f t="shared" si="0"/>
        <v>36.428172826169202</v>
      </c>
      <c r="G9" s="22">
        <v>15.774379352064638</v>
      </c>
      <c r="H9" s="22">
        <v>20.653793474104564</v>
      </c>
      <c r="I9" s="23">
        <f t="shared" si="1"/>
        <v>0.42500204634250099</v>
      </c>
      <c r="J9" s="24">
        <f t="shared" si="2"/>
        <v>0.98146796460894181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7.0172659999999993</v>
      </c>
      <c r="E10" s="36">
        <f ca="1">SUM(E11:OFFSET(E9,(MATCH("GOBIERNOS LOCALES",$A$8:$A$50,0)-MATCH("GOBIERNOS REGIONALES",$A$8:$A$50,0)),0))</f>
        <v>14.972360999999999</v>
      </c>
      <c r="F10" s="36">
        <f ca="1">SUM(F11:OFFSET(F9,(MATCH("GOBIERNOS LOCALES",$A$8:$A$50,0)-MATCH("GOBIERNOS REGIONALES",$A$8:$A$50,0)),0))</f>
        <v>14.307701075651456</v>
      </c>
      <c r="G10" s="36">
        <f ca="1">SUM(G11:OFFSET(G9,(MATCH("GOBIERNOS LOCALES",$A$8:$A$50,0)-MATCH("GOBIERNOS REGIONALES",$A$8:$A$50,0)),0))</f>
        <v>3.5173009568735436</v>
      </c>
      <c r="H10" s="36">
        <f ca="1">SUM(H11:OFFSET(H9,(MATCH("GOBIERNOS LOCALES",$A$8:$A$50,0)-MATCH("GOBIERNOS REGIONALES",$A$8:$A$50,0)),0))</f>
        <v>10.790400118777912</v>
      </c>
      <c r="I10" s="37">
        <f t="shared" ca="1" si="1"/>
        <v>0.23491959330085241</v>
      </c>
      <c r="J10" s="38">
        <f t="shared" ca="1" si="2"/>
        <v>0.95560754083149979</v>
      </c>
      <c r="K10" s="5"/>
    </row>
    <row r="11" spans="1:11" x14ac:dyDescent="0.25">
      <c r="A11" s="18"/>
      <c r="B11" s="19">
        <v>440</v>
      </c>
      <c r="C11" s="20" t="s">
        <v>205</v>
      </c>
      <c r="D11" s="21">
        <v>1.2999999999999999E-3</v>
      </c>
      <c r="E11" s="22">
        <v>0.20375699999999999</v>
      </c>
      <c r="F11" s="22">
        <f t="shared" si="0"/>
        <v>0.20246219085674966</v>
      </c>
      <c r="G11" s="22">
        <v>1.3723669857427012E-2</v>
      </c>
      <c r="H11" s="22">
        <v>0.18873852099932265</v>
      </c>
      <c r="I11" s="23">
        <f t="shared" si="1"/>
        <v>6.7353120910825209E-2</v>
      </c>
      <c r="J11" s="24">
        <f t="shared" si="2"/>
        <v>0.99364532681944506</v>
      </c>
      <c r="K11" s="5"/>
    </row>
    <row r="12" spans="1:11" x14ac:dyDescent="0.25">
      <c r="A12" s="18"/>
      <c r="B12" s="19">
        <v>441</v>
      </c>
      <c r="C12" s="20" t="s">
        <v>206</v>
      </c>
      <c r="D12" s="21">
        <v>0.262683</v>
      </c>
      <c r="E12" s="22">
        <v>0.70498099999999986</v>
      </c>
      <c r="F12" s="22">
        <f t="shared" si="0"/>
        <v>0.67414787868256099</v>
      </c>
      <c r="G12" s="22">
        <v>8.5125609170063399E-2</v>
      </c>
      <c r="H12" s="22">
        <v>0.58902226951249759</v>
      </c>
      <c r="I12" s="23">
        <f t="shared" si="1"/>
        <v>0.12074879914503145</v>
      </c>
      <c r="J12" s="24">
        <f t="shared" si="2"/>
        <v>0.95626389744200357</v>
      </c>
      <c r="K12" s="5"/>
    </row>
    <row r="13" spans="1:11" x14ac:dyDescent="0.25">
      <c r="A13" s="18"/>
      <c r="B13" s="19">
        <v>442</v>
      </c>
      <c r="C13" s="20" t="s">
        <v>207</v>
      </c>
      <c r="D13" s="21">
        <v>0.34768800000000005</v>
      </c>
      <c r="E13" s="22">
        <v>0.60872400000000004</v>
      </c>
      <c r="F13" s="22">
        <f t="shared" si="0"/>
        <v>0.60835492516147882</v>
      </c>
      <c r="G13" s="22">
        <v>0.37388985132565722</v>
      </c>
      <c r="H13" s="22">
        <v>0.2344650738358216</v>
      </c>
      <c r="I13" s="23">
        <f t="shared" si="1"/>
        <v>0.61421900783550043</v>
      </c>
      <c r="J13" s="24">
        <f t="shared" si="2"/>
        <v>0.99939369100196274</v>
      </c>
      <c r="K13" s="5"/>
    </row>
    <row r="14" spans="1:11" x14ac:dyDescent="0.25">
      <c r="A14" s="18"/>
      <c r="B14" s="19">
        <v>443</v>
      </c>
      <c r="C14" s="20" t="s">
        <v>208</v>
      </c>
      <c r="D14" s="21">
        <v>0.35402599999999995</v>
      </c>
      <c r="E14" s="22">
        <v>1.116247</v>
      </c>
      <c r="F14" s="22">
        <f t="shared" si="0"/>
        <v>0.96178352239076048</v>
      </c>
      <c r="G14" s="22">
        <v>0.41902413009665906</v>
      </c>
      <c r="H14" s="22">
        <v>0.54275939229410142</v>
      </c>
      <c r="I14" s="23">
        <f t="shared" si="1"/>
        <v>0.37538656775485985</v>
      </c>
      <c r="J14" s="24">
        <f t="shared" si="2"/>
        <v>0.86162249250458056</v>
      </c>
      <c r="K14" s="5"/>
    </row>
    <row r="15" spans="1:11" x14ac:dyDescent="0.25">
      <c r="A15" s="18"/>
      <c r="B15" s="19">
        <v>444</v>
      </c>
      <c r="C15" s="20" t="s">
        <v>209</v>
      </c>
      <c r="D15" s="21">
        <v>2E-3</v>
      </c>
      <c r="E15" s="22">
        <v>0.31320400000000004</v>
      </c>
      <c r="F15" s="22">
        <f t="shared" si="0"/>
        <v>0.31240236508892849</v>
      </c>
      <c r="G15" s="22">
        <v>1.1908999877050519E-2</v>
      </c>
      <c r="H15" s="22">
        <v>0.30049336521187797</v>
      </c>
      <c r="I15" s="23">
        <f t="shared" si="1"/>
        <v>3.8023141074349363E-2</v>
      </c>
      <c r="J15" s="24">
        <f t="shared" si="2"/>
        <v>0.99744053424901491</v>
      </c>
      <c r="K15" s="5"/>
    </row>
    <row r="16" spans="1:11" x14ac:dyDescent="0.25">
      <c r="A16" s="18"/>
      <c r="B16" s="19">
        <v>445</v>
      </c>
      <c r="C16" s="20" t="s">
        <v>210</v>
      </c>
      <c r="D16" s="21">
        <v>0.12796299999999999</v>
      </c>
      <c r="E16" s="22">
        <v>0.31361099999999997</v>
      </c>
      <c r="F16" s="22">
        <f t="shared" si="0"/>
        <v>0.31337170165318184</v>
      </c>
      <c r="G16" s="22">
        <v>0.11311818765534554</v>
      </c>
      <c r="H16" s="22">
        <v>0.20025351399783631</v>
      </c>
      <c r="I16" s="23">
        <f t="shared" si="1"/>
        <v>0.36069585459485015</v>
      </c>
      <c r="J16" s="24">
        <f t="shared" si="2"/>
        <v>0.99923695805689805</v>
      </c>
      <c r="K16" s="5"/>
    </row>
    <row r="17" spans="1:11" x14ac:dyDescent="0.25">
      <c r="A17" s="18"/>
      <c r="B17" s="19">
        <v>446</v>
      </c>
      <c r="C17" s="20" t="s">
        <v>211</v>
      </c>
      <c r="D17" s="21">
        <v>0.33987299999999998</v>
      </c>
      <c r="E17" s="22">
        <v>0.52388099999999993</v>
      </c>
      <c r="F17" s="22">
        <f t="shared" si="0"/>
        <v>0.52301223535772579</v>
      </c>
      <c r="G17" s="22">
        <v>0.18422284013286117</v>
      </c>
      <c r="H17" s="22">
        <v>0.33878939522486462</v>
      </c>
      <c r="I17" s="23">
        <f t="shared" si="1"/>
        <v>0.35165016508111802</v>
      </c>
      <c r="J17" s="24">
        <f t="shared" si="2"/>
        <v>0.99834167560519638</v>
      </c>
      <c r="K17" s="5"/>
    </row>
    <row r="18" spans="1:11" x14ac:dyDescent="0.25">
      <c r="A18" s="18"/>
      <c r="B18" s="19">
        <v>447</v>
      </c>
      <c r="C18" s="20" t="s">
        <v>212</v>
      </c>
      <c r="D18" s="21">
        <v>3.2700000000000007E-2</v>
      </c>
      <c r="E18" s="22">
        <v>0.29261199999999998</v>
      </c>
      <c r="F18" s="22">
        <f t="shared" si="0"/>
        <v>0.29147965023003053</v>
      </c>
      <c r="G18" s="22">
        <v>6.8761078735406045E-2</v>
      </c>
      <c r="H18" s="22">
        <v>0.22271857149462448</v>
      </c>
      <c r="I18" s="23">
        <f t="shared" si="1"/>
        <v>0.23499063174239623</v>
      </c>
      <c r="J18" s="24">
        <f t="shared" si="2"/>
        <v>0.99613020050452661</v>
      </c>
      <c r="K18" s="5"/>
    </row>
    <row r="19" spans="1:11" x14ac:dyDescent="0.25">
      <c r="A19" s="18"/>
      <c r="B19" s="19">
        <v>448</v>
      </c>
      <c r="C19" s="20" t="s">
        <v>213</v>
      </c>
      <c r="D19" s="21">
        <v>0</v>
      </c>
      <c r="E19" s="22">
        <v>0.298647</v>
      </c>
      <c r="F19" s="22">
        <f t="shared" si="0"/>
        <v>0.27036865835543722</v>
      </c>
      <c r="G19" s="22">
        <v>7.0978000294417143E-3</v>
      </c>
      <c r="H19" s="22">
        <v>0.2632708583259955</v>
      </c>
      <c r="I19" s="23">
        <f t="shared" si="1"/>
        <v>2.3766520438650695E-2</v>
      </c>
      <c r="J19" s="24">
        <f t="shared" si="2"/>
        <v>0.90531181748163292</v>
      </c>
      <c r="K19" s="5"/>
    </row>
    <row r="20" spans="1:11" x14ac:dyDescent="0.25">
      <c r="A20" s="18"/>
      <c r="B20" s="19">
        <v>449</v>
      </c>
      <c r="C20" s="20" t="s">
        <v>214</v>
      </c>
      <c r="D20" s="21">
        <v>0.43633000000000011</v>
      </c>
      <c r="E20" s="22">
        <v>0.62708600000000003</v>
      </c>
      <c r="F20" s="22">
        <f t="shared" si="0"/>
        <v>0.610086146996764</v>
      </c>
      <c r="G20" s="22">
        <v>0.17901917030394543</v>
      </c>
      <c r="H20" s="22">
        <v>0.43106697669281857</v>
      </c>
      <c r="I20" s="23">
        <f t="shared" si="1"/>
        <v>0.28547786157551824</v>
      </c>
      <c r="J20" s="24">
        <f t="shared" si="2"/>
        <v>0.97289071514395786</v>
      </c>
      <c r="K20" s="5"/>
    </row>
    <row r="21" spans="1:11" x14ac:dyDescent="0.25">
      <c r="A21" s="18"/>
      <c r="B21" s="19">
        <v>450</v>
      </c>
      <c r="C21" s="20" t="s">
        <v>215</v>
      </c>
      <c r="D21" s="21">
        <v>0.24338900000000002</v>
      </c>
      <c r="E21" s="22">
        <v>0.40147799999999995</v>
      </c>
      <c r="F21" s="22">
        <f t="shared" si="0"/>
        <v>0.39316299286883805</v>
      </c>
      <c r="G21" s="22">
        <v>4.2124049614358228E-2</v>
      </c>
      <c r="H21" s="22">
        <v>0.35103894325447982</v>
      </c>
      <c r="I21" s="23">
        <f t="shared" si="1"/>
        <v>0.10492243563621975</v>
      </c>
      <c r="J21" s="24">
        <f t="shared" si="2"/>
        <v>0.97928900928279528</v>
      </c>
      <c r="K21" s="5"/>
    </row>
    <row r="22" spans="1:11" x14ac:dyDescent="0.25">
      <c r="A22" s="18"/>
      <c r="B22" s="19">
        <v>451</v>
      </c>
      <c r="C22" s="20" t="s">
        <v>216</v>
      </c>
      <c r="D22" s="21">
        <v>0.44681299999999996</v>
      </c>
      <c r="E22" s="22">
        <v>0.59882599999999997</v>
      </c>
      <c r="F22" s="22">
        <f t="shared" si="0"/>
        <v>0.56337339844867529</v>
      </c>
      <c r="G22" s="22">
        <v>0.24469570558539999</v>
      </c>
      <c r="H22" s="22">
        <v>0.3186776928632753</v>
      </c>
      <c r="I22" s="23">
        <f t="shared" si="1"/>
        <v>0.40862572030172373</v>
      </c>
      <c r="J22" s="24">
        <f t="shared" si="2"/>
        <v>0.94079648921168302</v>
      </c>
      <c r="K22" s="5"/>
    </row>
    <row r="23" spans="1:11" x14ac:dyDescent="0.25">
      <c r="A23" s="18"/>
      <c r="B23" s="19">
        <v>452</v>
      </c>
      <c r="C23" s="20" t="s">
        <v>217</v>
      </c>
      <c r="D23" s="21">
        <v>0.53848799999999997</v>
      </c>
      <c r="E23" s="22">
        <v>0.69050099999999992</v>
      </c>
      <c r="F23" s="22">
        <f t="shared" si="0"/>
        <v>0.6781240185904025</v>
      </c>
      <c r="G23" s="22">
        <v>0.25608804890680403</v>
      </c>
      <c r="H23" s="22">
        <v>0.42203596968359847</v>
      </c>
      <c r="I23" s="23">
        <f t="shared" si="1"/>
        <v>0.37087281395219424</v>
      </c>
      <c r="J23" s="24">
        <f t="shared" si="2"/>
        <v>0.98207536063003897</v>
      </c>
      <c r="K23" s="5"/>
    </row>
    <row r="24" spans="1:11" x14ac:dyDescent="0.25">
      <c r="A24" s="18"/>
      <c r="B24" s="19">
        <v>453</v>
      </c>
      <c r="C24" s="20" t="s">
        <v>218</v>
      </c>
      <c r="D24" s="21">
        <v>0</v>
      </c>
      <c r="E24" s="22">
        <v>0.24438900000000008</v>
      </c>
      <c r="F24" s="22">
        <f t="shared" si="0"/>
        <v>0.2443838190738461</v>
      </c>
      <c r="G24" s="22">
        <v>0</v>
      </c>
      <c r="H24" s="22">
        <v>0.2443838190738461</v>
      </c>
      <c r="I24" s="23">
        <f t="shared" si="1"/>
        <v>0</v>
      </c>
      <c r="J24" s="24">
        <f t="shared" si="2"/>
        <v>0.99997880049366383</v>
      </c>
      <c r="K24" s="5"/>
    </row>
    <row r="25" spans="1:11" x14ac:dyDescent="0.25">
      <c r="A25" s="18"/>
      <c r="B25" s="19">
        <v>454</v>
      </c>
      <c r="C25" s="20" t="s">
        <v>219</v>
      </c>
      <c r="D25" s="21">
        <v>1.2689080000000001</v>
      </c>
      <c r="E25" s="22">
        <v>1.2705109999999999</v>
      </c>
      <c r="F25" s="22">
        <f t="shared" si="0"/>
        <v>1.1550122086463148</v>
      </c>
      <c r="G25" s="22">
        <v>0.28369977020939813</v>
      </c>
      <c r="H25" s="22">
        <v>0.87131243843691664</v>
      </c>
      <c r="I25" s="23">
        <f t="shared" si="1"/>
        <v>0.22329580004376046</v>
      </c>
      <c r="J25" s="24">
        <f t="shared" si="2"/>
        <v>0.90909264748303231</v>
      </c>
      <c r="K25" s="5"/>
    </row>
    <row r="26" spans="1:11" x14ac:dyDescent="0.25">
      <c r="A26" s="18"/>
      <c r="B26" s="19">
        <v>455</v>
      </c>
      <c r="C26" s="20" t="s">
        <v>220</v>
      </c>
      <c r="D26" s="21">
        <v>0</v>
      </c>
      <c r="E26" s="22">
        <v>0.22940200000000002</v>
      </c>
      <c r="F26" s="22">
        <f t="shared" si="0"/>
        <v>0.2281191790534649</v>
      </c>
      <c r="G26" s="22">
        <v>1.2421859981259331E-2</v>
      </c>
      <c r="H26" s="22">
        <v>0.21569731907220557</v>
      </c>
      <c r="I26" s="23">
        <f t="shared" si="1"/>
        <v>5.4148873947303555E-2</v>
      </c>
      <c r="J26" s="24">
        <f t="shared" si="2"/>
        <v>0.99440797836751593</v>
      </c>
      <c r="K26" s="5"/>
    </row>
    <row r="27" spans="1:11" x14ac:dyDescent="0.25">
      <c r="A27" s="18"/>
      <c r="B27" s="19">
        <v>456</v>
      </c>
      <c r="C27" s="20" t="s">
        <v>221</v>
      </c>
      <c r="D27" s="21">
        <v>2.5000000000000001E-3</v>
      </c>
      <c r="E27" s="22">
        <v>0.22105999999999998</v>
      </c>
      <c r="F27" s="22">
        <f t="shared" si="0"/>
        <v>0.16915488695940439</v>
      </c>
      <c r="G27" s="22">
        <v>1.1767060321290046E-2</v>
      </c>
      <c r="H27" s="22">
        <v>0.15738782663811435</v>
      </c>
      <c r="I27" s="23">
        <f t="shared" si="1"/>
        <v>5.3230165209852742E-2</v>
      </c>
      <c r="J27" s="24">
        <f t="shared" si="2"/>
        <v>0.76519898199314396</v>
      </c>
      <c r="K27" s="5"/>
    </row>
    <row r="28" spans="1:11" x14ac:dyDescent="0.25">
      <c r="A28" s="18"/>
      <c r="B28" s="19">
        <v>457</v>
      </c>
      <c r="C28" s="20" t="s">
        <v>222</v>
      </c>
      <c r="D28" s="21">
        <v>0</v>
      </c>
      <c r="E28" s="22">
        <v>0.63005800000000001</v>
      </c>
      <c r="F28" s="22">
        <f t="shared" si="0"/>
        <v>0.62482873019477836</v>
      </c>
      <c r="G28" s="22">
        <v>4.2658769933041185E-2</v>
      </c>
      <c r="H28" s="22">
        <v>0.58216996026173717</v>
      </c>
      <c r="I28" s="23">
        <f t="shared" si="1"/>
        <v>6.7706099967052527E-2</v>
      </c>
      <c r="J28" s="24">
        <f t="shared" si="2"/>
        <v>0.99170033583380945</v>
      </c>
      <c r="K28" s="5"/>
    </row>
    <row r="29" spans="1:11" x14ac:dyDescent="0.25">
      <c r="A29" s="18"/>
      <c r="B29" s="19">
        <v>458</v>
      </c>
      <c r="C29" s="20" t="s">
        <v>223</v>
      </c>
      <c r="D29" s="21">
        <v>4.0000000000000001E-3</v>
      </c>
      <c r="E29" s="22">
        <v>0.53254800000000013</v>
      </c>
      <c r="F29" s="22">
        <f t="shared" si="0"/>
        <v>0.45758494617621182</v>
      </c>
      <c r="G29" s="22">
        <v>0</v>
      </c>
      <c r="H29" s="22">
        <v>0.45758494617621182</v>
      </c>
      <c r="I29" s="23">
        <f t="shared" si="1"/>
        <v>0</v>
      </c>
      <c r="J29" s="24">
        <f t="shared" si="2"/>
        <v>0.85923700056372698</v>
      </c>
      <c r="K29" s="5"/>
    </row>
    <row r="30" spans="1:11" x14ac:dyDescent="0.25">
      <c r="A30" s="18"/>
      <c r="B30" s="19">
        <v>459</v>
      </c>
      <c r="C30" s="20" t="s">
        <v>224</v>
      </c>
      <c r="D30" s="21">
        <v>0</v>
      </c>
      <c r="E30" s="22">
        <v>0.299348</v>
      </c>
      <c r="F30" s="22">
        <f t="shared" si="0"/>
        <v>0.28353265382611426</v>
      </c>
      <c r="G30" s="22">
        <v>1.0770999717351515E-2</v>
      </c>
      <c r="H30" s="22">
        <v>0.27276165410876274</v>
      </c>
      <c r="I30" s="23">
        <f t="shared" si="1"/>
        <v>3.5981532254605056E-2</v>
      </c>
      <c r="J30" s="24">
        <f t="shared" si="2"/>
        <v>0.94716735647512007</v>
      </c>
      <c r="K30" s="5"/>
    </row>
    <row r="31" spans="1:11" x14ac:dyDescent="0.25">
      <c r="A31" s="18"/>
      <c r="B31" s="19">
        <v>460</v>
      </c>
      <c r="C31" s="20" t="s">
        <v>225</v>
      </c>
      <c r="D31" s="21">
        <v>0.21735699999999999</v>
      </c>
      <c r="E31" s="22">
        <v>0.463833</v>
      </c>
      <c r="F31" s="22">
        <f t="shared" si="0"/>
        <v>0.46040577010717243</v>
      </c>
      <c r="G31" s="22">
        <v>0.1077707369113341</v>
      </c>
      <c r="H31" s="22">
        <v>0.35263503319583833</v>
      </c>
      <c r="I31" s="23">
        <f t="shared" si="1"/>
        <v>0.23234814450747165</v>
      </c>
      <c r="J31" s="24">
        <f t="shared" si="2"/>
        <v>0.99261106930117615</v>
      </c>
      <c r="K31" s="5"/>
    </row>
    <row r="32" spans="1:11" x14ac:dyDescent="0.25">
      <c r="A32" s="18"/>
      <c r="B32" s="19">
        <v>461</v>
      </c>
      <c r="C32" s="20" t="s">
        <v>226</v>
      </c>
      <c r="D32" s="21">
        <v>0.67137199999999997</v>
      </c>
      <c r="E32" s="22">
        <v>0.87469299999999983</v>
      </c>
      <c r="F32" s="22">
        <f t="shared" si="0"/>
        <v>0.86815948845469393</v>
      </c>
      <c r="G32" s="22">
        <v>1.8359120338573121E-2</v>
      </c>
      <c r="H32" s="22">
        <v>0.84980036811612081</v>
      </c>
      <c r="I32" s="23">
        <f t="shared" si="1"/>
        <v>2.09892160318799E-2</v>
      </c>
      <c r="J32" s="24">
        <f t="shared" si="2"/>
        <v>0.99253050893821504</v>
      </c>
      <c r="K32" s="5"/>
    </row>
    <row r="33" spans="1:11" x14ac:dyDescent="0.25">
      <c r="A33" s="18"/>
      <c r="B33" s="19">
        <v>462</v>
      </c>
      <c r="C33" s="20" t="s">
        <v>227</v>
      </c>
      <c r="D33" s="21">
        <v>4.713500000000001E-2</v>
      </c>
      <c r="E33" s="22">
        <v>4.713500000000001E-2</v>
      </c>
      <c r="F33" s="22">
        <f t="shared" si="0"/>
        <v>4.435366015894187E-2</v>
      </c>
      <c r="G33" s="22">
        <v>7.5019801352027571E-3</v>
      </c>
      <c r="H33" s="22">
        <v>3.6851680023739113E-2</v>
      </c>
      <c r="I33" s="23">
        <f t="shared" si="1"/>
        <v>0.15915943853193498</v>
      </c>
      <c r="J33" s="24">
        <f t="shared" si="2"/>
        <v>0.94099204750062293</v>
      </c>
      <c r="K33" s="5"/>
    </row>
    <row r="34" spans="1:11" x14ac:dyDescent="0.25">
      <c r="A34" s="18"/>
      <c r="B34" s="19">
        <v>463</v>
      </c>
      <c r="C34" s="20" t="s">
        <v>228</v>
      </c>
      <c r="D34" s="21">
        <v>0.66489599999999971</v>
      </c>
      <c r="E34" s="22">
        <v>1.7572679999999998</v>
      </c>
      <c r="F34" s="22">
        <f t="shared" si="0"/>
        <v>1.7524462540304739</v>
      </c>
      <c r="G34" s="22">
        <v>0.36113396273867693</v>
      </c>
      <c r="H34" s="22">
        <v>1.391312291291797</v>
      </c>
      <c r="I34" s="23">
        <f t="shared" si="1"/>
        <v>0.20550875719507608</v>
      </c>
      <c r="J34" s="24">
        <f t="shared" si="2"/>
        <v>0.99725611234625233</v>
      </c>
      <c r="K34" s="5"/>
    </row>
    <row r="35" spans="1:11" x14ac:dyDescent="0.25">
      <c r="A35" s="18"/>
      <c r="B35" s="19">
        <v>464</v>
      </c>
      <c r="C35" s="20" t="s">
        <v>229</v>
      </c>
      <c r="D35" s="21">
        <v>1.0078449999999999</v>
      </c>
      <c r="E35" s="22">
        <v>1.7085610000000004</v>
      </c>
      <c r="F35" s="22">
        <f t="shared" si="0"/>
        <v>1.6175897942885058</v>
      </c>
      <c r="G35" s="22">
        <v>0.66241755529699731</v>
      </c>
      <c r="H35" s="22">
        <v>0.95517223899150849</v>
      </c>
      <c r="I35" s="23">
        <f t="shared" si="1"/>
        <v>0.38770494895821522</v>
      </c>
      <c r="J35" s="24">
        <f t="shared" si="2"/>
        <v>0.9467556582928589</v>
      </c>
      <c r="K35" s="5"/>
    </row>
    <row r="36" spans="1:11" ht="15.75" thickBot="1" x14ac:dyDescent="0.3">
      <c r="A36" s="39" t="s">
        <v>231</v>
      </c>
      <c r="B36" s="40"/>
      <c r="C36" s="41"/>
      <c r="D36" s="42">
        <v>8.745E-2</v>
      </c>
      <c r="E36" s="43">
        <v>8.152100000000001E-2</v>
      </c>
      <c r="F36" s="43">
        <f t="shared" si="0"/>
        <v>2.3682199313043384E-2</v>
      </c>
      <c r="G36" s="43">
        <v>6.1806998528481927E-3</v>
      </c>
      <c r="H36" s="43">
        <v>1.7501499460195191E-2</v>
      </c>
      <c r="I36" s="44">
        <f t="shared" si="1"/>
        <v>7.5817272271539754E-2</v>
      </c>
      <c r="J36" s="45">
        <f t="shared" si="2"/>
        <v>0.2905042788121267</v>
      </c>
      <c r="K36" s="5"/>
    </row>
    <row r="37" spans="1:11" x14ac:dyDescent="0.25">
      <c r="D37" s="6"/>
      <c r="E37" s="6"/>
      <c r="F37" s="6"/>
      <c r="G37" s="6"/>
      <c r="H37" s="6"/>
      <c r="I37" s="5"/>
      <c r="J37" s="5"/>
      <c r="K3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129</v>
      </c>
      <c r="B1" s="47" t="s">
        <v>232</v>
      </c>
      <c r="C1" s="47" t="s">
        <v>87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2532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48.876338999999987</v>
      </c>
      <c r="G6" s="15">
        <v>52.600594999999991</v>
      </c>
      <c r="H6" s="15">
        <v>51.188109979088225</v>
      </c>
      <c r="I6" s="15">
        <v>19.49044940884626</v>
      </c>
      <c r="J6" s="15">
        <v>31.697660570241972</v>
      </c>
      <c r="K6" s="16">
        <v>0.37053667185411615</v>
      </c>
      <c r="L6" s="17">
        <v>0.97314697636192593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44.051854000000027</v>
      </c>
      <c r="G7" s="36">
        <f ca="1">SUM(G8:OFFSET(G6,MATCH("PROYECTOS",$A$8:$A$50,0),0))</f>
        <v>51.651319999999991</v>
      </c>
      <c r="H7" s="36">
        <f ca="1">SUM(H8:OFFSET(H6,MATCH("PROYECTOS",$A$8:$A$50,0),0))</f>
        <v>50.403479218159383</v>
      </c>
      <c r="I7" s="36">
        <f ca="1">SUM(I8:OFFSET(I6,MATCH("PROYECTOS",$A$8:$A$50,0),0))</f>
        <v>19.307106337355734</v>
      </c>
      <c r="J7" s="36">
        <f ca="1">SUM(J8:OFFSET(J6,MATCH("PROYECTOS",$A$8:$A$50,0),0))</f>
        <v>31.096372880803646</v>
      </c>
      <c r="K7" s="37">
        <f ca="1">IFERROR(I7/G7,0)</f>
        <v>0.37379695886486031</v>
      </c>
      <c r="L7" s="38">
        <f ca="1">IFERROR(SUM(I7,J7)/G7,0)</f>
        <v>0.97584106694968076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1.6717860000000004</v>
      </c>
      <c r="G8" s="22">
        <v>1.2007690000000002</v>
      </c>
      <c r="H8" s="22">
        <f t="shared" ref="H8:H12" si="0">SUM(I8,J8)</f>
        <v>1.1370083784172493</v>
      </c>
      <c r="I8" s="22">
        <v>0.39444722976941193</v>
      </c>
      <c r="J8" s="22">
        <v>0.7425611486478374</v>
      </c>
      <c r="K8" s="23">
        <f t="shared" ref="K8:K13" si="1">IFERROR(I8/G8,0)</f>
        <v>0.32849551393266468</v>
      </c>
      <c r="L8" s="24">
        <f t="shared" ref="L8:L13" si="2">IFERROR(SUM(I8,J8)/G8,0)</f>
        <v>0.94690017681773031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3000687</v>
      </c>
      <c r="C9" s="20" t="s">
        <v>2533</v>
      </c>
      <c r="D9" s="60">
        <v>375</v>
      </c>
      <c r="E9" s="20" t="s">
        <v>2537</v>
      </c>
      <c r="F9" s="21">
        <v>1.5375889999999992</v>
      </c>
      <c r="G9" s="22">
        <v>1.5371109999999992</v>
      </c>
      <c r="H9" s="22">
        <f t="shared" si="0"/>
        <v>1.5064397983772875</v>
      </c>
      <c r="I9" s="22">
        <v>0.65354538255041916</v>
      </c>
      <c r="J9" s="22">
        <v>0.85289441582686831</v>
      </c>
      <c r="K9" s="23">
        <f t="shared" si="1"/>
        <v>0.42517774093765481</v>
      </c>
      <c r="L9" s="24">
        <f t="shared" si="2"/>
        <v>0.98004620250410557</v>
      </c>
      <c r="M9" s="61">
        <v>232</v>
      </c>
      <c r="N9" s="22">
        <v>232</v>
      </c>
      <c r="O9" s="24">
        <f t="shared" ref="O9:O12" si="3">IFERROR(N9/M9,".")</f>
        <v>1</v>
      </c>
    </row>
    <row r="10" spans="1:15" ht="38.25" x14ac:dyDescent="0.25">
      <c r="A10" s="18"/>
      <c r="B10" s="20">
        <v>3000688</v>
      </c>
      <c r="C10" s="20" t="s">
        <v>2534</v>
      </c>
      <c r="D10" s="60">
        <v>375</v>
      </c>
      <c r="E10" s="20" t="s">
        <v>2537</v>
      </c>
      <c r="F10" s="21">
        <v>35.510712000000026</v>
      </c>
      <c r="G10" s="22">
        <v>42.913579999999996</v>
      </c>
      <c r="H10" s="22">
        <f t="shared" si="0"/>
        <v>42.079212233587285</v>
      </c>
      <c r="I10" s="22">
        <v>16.677057654564194</v>
      </c>
      <c r="J10" s="22">
        <v>25.402154579023087</v>
      </c>
      <c r="K10" s="23">
        <f t="shared" si="1"/>
        <v>0.3886195850955384</v>
      </c>
      <c r="L10" s="24">
        <f t="shared" si="2"/>
        <v>0.98055702259255206</v>
      </c>
      <c r="M10" s="61">
        <v>4981</v>
      </c>
      <c r="N10" s="22">
        <v>4859</v>
      </c>
      <c r="O10" s="24">
        <f t="shared" si="3"/>
        <v>0.97550692632001601</v>
      </c>
    </row>
    <row r="11" spans="1:15" ht="25.5" x14ac:dyDescent="0.25">
      <c r="A11" s="18"/>
      <c r="B11" s="20">
        <v>3000689</v>
      </c>
      <c r="C11" s="20" t="s">
        <v>2535</v>
      </c>
      <c r="D11" s="60">
        <v>375</v>
      </c>
      <c r="E11" s="20" t="s">
        <v>2537</v>
      </c>
      <c r="F11" s="21">
        <v>4.4822670000000002</v>
      </c>
      <c r="G11" s="22">
        <v>5.2413710000000009</v>
      </c>
      <c r="H11" s="22">
        <f t="shared" si="0"/>
        <v>4.9326600334578075</v>
      </c>
      <c r="I11" s="22">
        <v>1.2534671586811328</v>
      </c>
      <c r="J11" s="22">
        <v>3.6791928747766747</v>
      </c>
      <c r="K11" s="23">
        <f t="shared" si="1"/>
        <v>0.2391487186618029</v>
      </c>
      <c r="L11" s="24">
        <f t="shared" si="2"/>
        <v>0.94110110378712108</v>
      </c>
      <c r="M11" s="61">
        <v>600</v>
      </c>
      <c r="N11" s="22">
        <v>589</v>
      </c>
      <c r="O11" s="24">
        <f t="shared" si="3"/>
        <v>0.98166666666666669</v>
      </c>
    </row>
    <row r="12" spans="1:15" ht="38.25" x14ac:dyDescent="0.25">
      <c r="A12" s="18"/>
      <c r="B12" s="20">
        <v>3000690</v>
      </c>
      <c r="C12" s="20" t="s">
        <v>2536</v>
      </c>
      <c r="D12" s="60">
        <v>375</v>
      </c>
      <c r="E12" s="20" t="s">
        <v>2537</v>
      </c>
      <c r="F12" s="21">
        <v>0.84949999999999981</v>
      </c>
      <c r="G12" s="22">
        <v>0.75848899999999986</v>
      </c>
      <c r="H12" s="22">
        <f t="shared" si="0"/>
        <v>0.74815877431975619</v>
      </c>
      <c r="I12" s="22">
        <v>0.32858891179057537</v>
      </c>
      <c r="J12" s="22">
        <v>0.41956986252918088</v>
      </c>
      <c r="K12" s="23">
        <f t="shared" si="1"/>
        <v>0.43321513138697521</v>
      </c>
      <c r="L12" s="24">
        <f t="shared" si="2"/>
        <v>0.98638052011269295</v>
      </c>
      <c r="M12" s="61">
        <v>114</v>
      </c>
      <c r="N12" s="22">
        <v>114</v>
      </c>
      <c r="O12" s="24">
        <f t="shared" si="3"/>
        <v>1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4.8244849999999602</v>
      </c>
      <c r="G13" s="43">
        <f t="shared" ref="G13:J13" ca="1" si="4">OFFSET(G13,-MATCH("PROYECTOS",$A$8:$A$50,0)-1,0)-(OFFSET(G13,-MATCH("PROYECTOS",$A$8:$A$50,0),0))</f>
        <v>0.94927500000000009</v>
      </c>
      <c r="H13" s="43">
        <f t="shared" ca="1" si="4"/>
        <v>0.78463076092884165</v>
      </c>
      <c r="I13" s="43">
        <f t="shared" ca="1" si="4"/>
        <v>0.1833430714905262</v>
      </c>
      <c r="J13" s="43">
        <f t="shared" ca="1" si="4"/>
        <v>0.60128768943832611</v>
      </c>
      <c r="K13" s="44">
        <f t="shared" ca="1" si="1"/>
        <v>0.19314010322670055</v>
      </c>
      <c r="L13" s="45">
        <f t="shared" ca="1" si="2"/>
        <v>0.82655791096242104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2554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activeCell="E13" sqref="E1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129</v>
      </c>
      <c r="B1" s="47" t="s">
        <v>232</v>
      </c>
      <c r="C1" s="47" t="s">
        <v>87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2538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48.876338999999987</v>
      </c>
      <c r="I6" s="15">
        <v>52.600594999999991</v>
      </c>
      <c r="J6" s="15">
        <v>51.188109979088225</v>
      </c>
      <c r="K6" s="15">
        <v>19.49044940884626</v>
      </c>
      <c r="L6" s="15">
        <v>31.697660570241972</v>
      </c>
      <c r="M6" s="16">
        <v>0.37053667185411615</v>
      </c>
      <c r="N6" s="17">
        <v>0.97314697636192593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SUM(H8:OFFSET(H6,MATCH("PROYECTOS",$A$8:$A$22,0),0))</f>
        <v>44.051853999999992</v>
      </c>
      <c r="I7" s="35">
        <f ca="1">SUM(I8:OFFSET(I6,MATCH("PROYECTOS",$A$8:$A$22,0),0))</f>
        <v>51.651319999999998</v>
      </c>
      <c r="J7" s="35">
        <f ca="1">SUM(J8:OFFSET(J6,MATCH("PROYECTOS",$A$8:$A$22,0),0))</f>
        <v>50.403479218159383</v>
      </c>
      <c r="K7" s="35">
        <f ca="1">SUM(K8:OFFSET(K6,MATCH("PROYECTOS",$A$8:$A$22,0),0))</f>
        <v>19.307106337355734</v>
      </c>
      <c r="L7" s="35">
        <f ca="1">SUM(L8:OFFSET(L6,MATCH("PROYECTOS",$A$8:$A$22,0),0))</f>
        <v>31.096372880803649</v>
      </c>
      <c r="M7" s="37">
        <f ca="1">IFERROR(K7/I7,0)</f>
        <v>0.37379695886486025</v>
      </c>
      <c r="N7" s="38">
        <f ca="1">IFERROR(SUM(K7,L7)/I7,0)</f>
        <v>0.97584106694968076</v>
      </c>
      <c r="O7" s="57"/>
      <c r="P7" s="36"/>
      <c r="Q7" s="38"/>
    </row>
    <row r="8" spans="1:17" ht="25.5" x14ac:dyDescent="0.25">
      <c r="A8" s="18"/>
      <c r="B8" s="65">
        <v>5005144</v>
      </c>
      <c r="C8" s="20" t="s">
        <v>2539</v>
      </c>
      <c r="D8" s="20">
        <v>3000001</v>
      </c>
      <c r="E8" s="20" t="s">
        <v>275</v>
      </c>
      <c r="F8" s="60">
        <v>80</v>
      </c>
      <c r="G8" s="20" t="s">
        <v>324</v>
      </c>
      <c r="H8" s="21">
        <v>0.72945300000000002</v>
      </c>
      <c r="I8" s="22">
        <v>0.35279600000000005</v>
      </c>
      <c r="J8" s="22">
        <f t="shared" ref="J8:J21" si="0">SUM(K8,L8)</f>
        <v>0.33738986494063283</v>
      </c>
      <c r="K8" s="22">
        <v>0.13311888268799521</v>
      </c>
      <c r="L8" s="22">
        <v>0.20427098225263762</v>
      </c>
      <c r="M8" s="23">
        <f t="shared" ref="M8:M22" si="1">IFERROR(K8/I8,0)</f>
        <v>0.37732537411987432</v>
      </c>
      <c r="N8" s="24">
        <f t="shared" ref="N8:N22" si="2">IFERROR(SUM(K8,L8)/I8,0)</f>
        <v>0.95633132161541734</v>
      </c>
      <c r="O8" s="61">
        <v>40</v>
      </c>
      <c r="P8" s="22">
        <v>29</v>
      </c>
      <c r="Q8" s="24">
        <f>IFERROR(P8/O8,".")</f>
        <v>0.72499999999999998</v>
      </c>
    </row>
    <row r="9" spans="1:17" ht="25.5" x14ac:dyDescent="0.25">
      <c r="A9" s="18"/>
      <c r="B9" s="65">
        <v>5005145</v>
      </c>
      <c r="C9" s="20" t="s">
        <v>2540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0.94233299999999975</v>
      </c>
      <c r="I9" s="22">
        <v>0.84797299999999975</v>
      </c>
      <c r="J9" s="22">
        <f t="shared" si="0"/>
        <v>0.7996185134766165</v>
      </c>
      <c r="K9" s="22">
        <v>0.26132834708141672</v>
      </c>
      <c r="L9" s="22">
        <v>0.53829016639519978</v>
      </c>
      <c r="M9" s="23">
        <f t="shared" si="1"/>
        <v>0.30818003295083313</v>
      </c>
      <c r="N9" s="24">
        <f t="shared" si="2"/>
        <v>0.94297638424409358</v>
      </c>
      <c r="O9" s="61">
        <v>304</v>
      </c>
      <c r="P9" s="22">
        <v>234</v>
      </c>
      <c r="Q9" s="24">
        <f t="shared" ref="Q9:Q21" si="3">IFERROR(P9/O9,".")</f>
        <v>0.76973684210526316</v>
      </c>
    </row>
    <row r="10" spans="1:17" ht="38.25" x14ac:dyDescent="0.25">
      <c r="A10" s="18"/>
      <c r="B10" s="65">
        <v>5005146</v>
      </c>
      <c r="C10" s="20" t="s">
        <v>2541</v>
      </c>
      <c r="D10" s="20">
        <v>3000687</v>
      </c>
      <c r="E10" s="20" t="s">
        <v>2533</v>
      </c>
      <c r="F10" s="60">
        <v>88</v>
      </c>
      <c r="G10" s="20" t="s">
        <v>471</v>
      </c>
      <c r="H10" s="21">
        <v>1.0314270000000001</v>
      </c>
      <c r="I10" s="22">
        <v>1.059464</v>
      </c>
      <c r="J10" s="22">
        <f t="shared" si="0"/>
        <v>1.0440102468615902</v>
      </c>
      <c r="K10" s="22">
        <v>0.46071119099542557</v>
      </c>
      <c r="L10" s="22">
        <v>0.5832990558661646</v>
      </c>
      <c r="M10" s="23">
        <f t="shared" si="1"/>
        <v>0.43485308702837056</v>
      </c>
      <c r="N10" s="24">
        <f t="shared" si="2"/>
        <v>0.98541361184673593</v>
      </c>
      <c r="O10" s="61">
        <v>3761</v>
      </c>
      <c r="P10" s="22">
        <v>2865.9989999999998</v>
      </c>
      <c r="Q10" s="24">
        <f t="shared" si="3"/>
        <v>0.76203110874767344</v>
      </c>
    </row>
    <row r="11" spans="1:17" ht="38.25" x14ac:dyDescent="0.25">
      <c r="A11" s="18"/>
      <c r="B11" s="65">
        <v>5005147</v>
      </c>
      <c r="C11" s="20" t="s">
        <v>2542</v>
      </c>
      <c r="D11" s="20">
        <v>3000687</v>
      </c>
      <c r="E11" s="20" t="s">
        <v>2533</v>
      </c>
      <c r="F11" s="60">
        <v>44</v>
      </c>
      <c r="G11" s="20" t="s">
        <v>1543</v>
      </c>
      <c r="H11" s="21">
        <v>0.26900200000000002</v>
      </c>
      <c r="I11" s="22">
        <v>0.28173100000000006</v>
      </c>
      <c r="J11" s="22">
        <f t="shared" si="0"/>
        <v>0.27541030240649889</v>
      </c>
      <c r="K11" s="22">
        <v>9.4550892186816782E-2</v>
      </c>
      <c r="L11" s="22">
        <v>0.1808594102196821</v>
      </c>
      <c r="M11" s="23">
        <f t="shared" si="1"/>
        <v>0.335606987469667</v>
      </c>
      <c r="N11" s="24">
        <f t="shared" si="2"/>
        <v>0.97756477777205497</v>
      </c>
      <c r="O11" s="61">
        <v>632</v>
      </c>
      <c r="P11" s="22">
        <v>577</v>
      </c>
      <c r="Q11" s="24">
        <f t="shared" si="3"/>
        <v>0.91297468354430378</v>
      </c>
    </row>
    <row r="12" spans="1:17" ht="38.25" x14ac:dyDescent="0.25">
      <c r="A12" s="18"/>
      <c r="B12" s="65">
        <v>5005148</v>
      </c>
      <c r="C12" s="20" t="s">
        <v>2543</v>
      </c>
      <c r="D12" s="20">
        <v>3000687</v>
      </c>
      <c r="E12" s="20" t="s">
        <v>2533</v>
      </c>
      <c r="F12" s="60">
        <v>215</v>
      </c>
      <c r="G12" s="20" t="s">
        <v>297</v>
      </c>
      <c r="H12" s="21">
        <v>1.2450000000000001E-2</v>
      </c>
      <c r="I12" s="22">
        <v>2.6721000000000002E-2</v>
      </c>
      <c r="J12" s="22">
        <f t="shared" si="0"/>
        <v>2.006169930609758E-2</v>
      </c>
      <c r="K12" s="22">
        <v>6.1806998528481927E-3</v>
      </c>
      <c r="L12" s="22">
        <v>1.3880999453249387E-2</v>
      </c>
      <c r="M12" s="23">
        <f t="shared" si="1"/>
        <v>0.23130496062453473</v>
      </c>
      <c r="N12" s="24">
        <f t="shared" si="2"/>
        <v>0.75078400157544922</v>
      </c>
      <c r="O12" s="61">
        <v>526</v>
      </c>
      <c r="P12" s="22">
        <v>0</v>
      </c>
      <c r="Q12" s="24">
        <f t="shared" si="3"/>
        <v>0</v>
      </c>
    </row>
    <row r="13" spans="1:17" ht="51" x14ac:dyDescent="0.25">
      <c r="A13" s="18"/>
      <c r="B13" s="65">
        <v>5005149</v>
      </c>
      <c r="C13" s="20" t="s">
        <v>2544</v>
      </c>
      <c r="D13" s="20">
        <v>3000687</v>
      </c>
      <c r="E13" s="20" t="s">
        <v>2533</v>
      </c>
      <c r="F13" s="60">
        <v>236</v>
      </c>
      <c r="G13" s="20" t="s">
        <v>299</v>
      </c>
      <c r="H13" s="21">
        <v>0.22471000000000002</v>
      </c>
      <c r="I13" s="22">
        <v>0.16919500000000001</v>
      </c>
      <c r="J13" s="22">
        <f t="shared" si="0"/>
        <v>0.16695754980310085</v>
      </c>
      <c r="K13" s="22">
        <v>9.210259951532862E-2</v>
      </c>
      <c r="L13" s="22">
        <v>7.4854950287772226E-2</v>
      </c>
      <c r="M13" s="23">
        <f t="shared" si="1"/>
        <v>0.54435769092070463</v>
      </c>
      <c r="N13" s="24">
        <f t="shared" si="2"/>
        <v>0.98677590828984796</v>
      </c>
      <c r="O13" s="61">
        <v>785</v>
      </c>
      <c r="P13" s="22">
        <v>141.5</v>
      </c>
      <c r="Q13" s="24">
        <f t="shared" si="3"/>
        <v>0.18025477707006368</v>
      </c>
    </row>
    <row r="14" spans="1:17" ht="38.25" x14ac:dyDescent="0.25">
      <c r="A14" s="18"/>
      <c r="B14" s="65">
        <v>5004449</v>
      </c>
      <c r="C14" s="20" t="s">
        <v>2545</v>
      </c>
      <c r="D14" s="20">
        <v>3000688</v>
      </c>
      <c r="E14" s="20" t="s">
        <v>2534</v>
      </c>
      <c r="F14" s="60">
        <v>88</v>
      </c>
      <c r="G14" s="20" t="s">
        <v>471</v>
      </c>
      <c r="H14" s="21">
        <v>8.5142100000000038</v>
      </c>
      <c r="I14" s="22">
        <v>1.1509249999999995</v>
      </c>
      <c r="J14" s="22">
        <f t="shared" si="0"/>
        <v>1.1067212177606507</v>
      </c>
      <c r="K14" s="22">
        <v>0.62625283601209958</v>
      </c>
      <c r="L14" s="22">
        <v>0.48046838174855111</v>
      </c>
      <c r="M14" s="23">
        <f t="shared" si="1"/>
        <v>0.54413001369515812</v>
      </c>
      <c r="N14" s="24">
        <f t="shared" si="2"/>
        <v>0.96159282121828193</v>
      </c>
      <c r="O14" s="61">
        <v>2882</v>
      </c>
      <c r="P14" s="22">
        <v>2758</v>
      </c>
      <c r="Q14" s="24">
        <f t="shared" si="3"/>
        <v>0.9569743233865371</v>
      </c>
    </row>
    <row r="15" spans="1:17" ht="38.25" x14ac:dyDescent="0.25">
      <c r="A15" s="18"/>
      <c r="B15" s="65">
        <v>5005150</v>
      </c>
      <c r="C15" s="20" t="s">
        <v>2546</v>
      </c>
      <c r="D15" s="20">
        <v>3000688</v>
      </c>
      <c r="E15" s="20" t="s">
        <v>2534</v>
      </c>
      <c r="F15" s="60">
        <v>6</v>
      </c>
      <c r="G15" s="20" t="s">
        <v>404</v>
      </c>
      <c r="H15" s="21">
        <v>16.608386999999993</v>
      </c>
      <c r="I15" s="22">
        <v>31.092771999999993</v>
      </c>
      <c r="J15" s="22">
        <f t="shared" si="0"/>
        <v>30.446471958371422</v>
      </c>
      <c r="K15" s="22">
        <v>11.537561843648714</v>
      </c>
      <c r="L15" s="22">
        <v>18.908910114722708</v>
      </c>
      <c r="M15" s="23">
        <f t="shared" si="1"/>
        <v>0.3710689366534678</v>
      </c>
      <c r="N15" s="24">
        <f t="shared" si="2"/>
        <v>0.97921381722965806</v>
      </c>
      <c r="O15" s="61">
        <v>689032</v>
      </c>
      <c r="P15" s="22">
        <v>723692</v>
      </c>
      <c r="Q15" s="24">
        <f t="shared" si="3"/>
        <v>1.0503024532967991</v>
      </c>
    </row>
    <row r="16" spans="1:17" ht="38.25" x14ac:dyDescent="0.25">
      <c r="A16" s="18"/>
      <c r="B16" s="65">
        <v>5005151</v>
      </c>
      <c r="C16" s="20" t="s">
        <v>2547</v>
      </c>
      <c r="D16" s="20">
        <v>3000688</v>
      </c>
      <c r="E16" s="20" t="s">
        <v>2534</v>
      </c>
      <c r="F16" s="60">
        <v>6</v>
      </c>
      <c r="G16" s="20" t="s">
        <v>404</v>
      </c>
      <c r="H16" s="21">
        <v>3.8440819999999998</v>
      </c>
      <c r="I16" s="22">
        <v>4.3447940000000003</v>
      </c>
      <c r="J16" s="22">
        <f t="shared" si="0"/>
        <v>4.2652379214583673</v>
      </c>
      <c r="K16" s="22">
        <v>1.5807995451419743</v>
      </c>
      <c r="L16" s="22">
        <v>2.6844383763163933</v>
      </c>
      <c r="M16" s="23">
        <f t="shared" si="1"/>
        <v>0.36383762846799506</v>
      </c>
      <c r="N16" s="24">
        <f t="shared" si="2"/>
        <v>0.9816893324420829</v>
      </c>
      <c r="O16" s="61">
        <v>94217</v>
      </c>
      <c r="P16" s="22">
        <v>83786.732000000004</v>
      </c>
      <c r="Q16" s="24">
        <f t="shared" si="3"/>
        <v>0.88929526518568836</v>
      </c>
    </row>
    <row r="17" spans="1:17" ht="38.25" x14ac:dyDescent="0.25">
      <c r="A17" s="18"/>
      <c r="B17" s="65">
        <v>5005152</v>
      </c>
      <c r="C17" s="20" t="s">
        <v>2548</v>
      </c>
      <c r="D17" s="20">
        <v>3000688</v>
      </c>
      <c r="E17" s="20" t="s">
        <v>2534</v>
      </c>
      <c r="F17" s="60">
        <v>6</v>
      </c>
      <c r="G17" s="20" t="s">
        <v>404</v>
      </c>
      <c r="H17" s="21">
        <v>6.5440329999999971</v>
      </c>
      <c r="I17" s="22">
        <v>6.3250890000000011</v>
      </c>
      <c r="J17" s="22">
        <f t="shared" si="0"/>
        <v>6.2607811359968437</v>
      </c>
      <c r="K17" s="22">
        <v>2.9324434297614062</v>
      </c>
      <c r="L17" s="22">
        <v>3.3283377062354376</v>
      </c>
      <c r="M17" s="23">
        <f t="shared" si="1"/>
        <v>0.46362089604769285</v>
      </c>
      <c r="N17" s="24">
        <f t="shared" si="2"/>
        <v>0.98983289183707024</v>
      </c>
      <c r="O17" s="61">
        <v>120601</v>
      </c>
      <c r="P17" s="22">
        <v>131145</v>
      </c>
      <c r="Q17" s="24">
        <f t="shared" si="3"/>
        <v>1.0874287941227685</v>
      </c>
    </row>
    <row r="18" spans="1:17" ht="25.5" x14ac:dyDescent="0.25">
      <c r="A18" s="18"/>
      <c r="B18" s="65">
        <v>5005153</v>
      </c>
      <c r="C18" s="20" t="s">
        <v>2549</v>
      </c>
      <c r="D18" s="20">
        <v>3000689</v>
      </c>
      <c r="E18" s="20" t="s">
        <v>2535</v>
      </c>
      <c r="F18" s="60">
        <v>18</v>
      </c>
      <c r="G18" s="20" t="s">
        <v>840</v>
      </c>
      <c r="H18" s="21">
        <v>3.7847569999999986</v>
      </c>
      <c r="I18" s="22">
        <v>4.2625880000000009</v>
      </c>
      <c r="J18" s="22">
        <f t="shared" si="0"/>
        <v>4.0355470311019985</v>
      </c>
      <c r="K18" s="22">
        <v>0.807377689596251</v>
      </c>
      <c r="L18" s="22">
        <v>3.2281693415057475</v>
      </c>
      <c r="M18" s="23">
        <f t="shared" si="1"/>
        <v>0.18941021032205102</v>
      </c>
      <c r="N18" s="24">
        <f t="shared" si="2"/>
        <v>0.94673635620003571</v>
      </c>
      <c r="O18" s="61">
        <v>24278</v>
      </c>
      <c r="P18" s="22">
        <v>22315</v>
      </c>
      <c r="Q18" s="24">
        <f t="shared" si="3"/>
        <v>0.91914490485212952</v>
      </c>
    </row>
    <row r="19" spans="1:17" ht="25.5" x14ac:dyDescent="0.25">
      <c r="A19" s="18"/>
      <c r="B19" s="65">
        <v>5005154</v>
      </c>
      <c r="C19" s="20" t="s">
        <v>2550</v>
      </c>
      <c r="D19" s="20">
        <v>3000689</v>
      </c>
      <c r="E19" s="20" t="s">
        <v>2535</v>
      </c>
      <c r="F19" s="60">
        <v>18</v>
      </c>
      <c r="G19" s="20" t="s">
        <v>840</v>
      </c>
      <c r="H19" s="21">
        <v>0.69750999999999996</v>
      </c>
      <c r="I19" s="22">
        <v>0.97878299999999974</v>
      </c>
      <c r="J19" s="22">
        <f t="shared" si="0"/>
        <v>0.89711300235580893</v>
      </c>
      <c r="K19" s="22">
        <v>0.44608946908488178</v>
      </c>
      <c r="L19" s="22">
        <v>0.45102353327092715</v>
      </c>
      <c r="M19" s="23">
        <f t="shared" si="1"/>
        <v>0.45575931445977497</v>
      </c>
      <c r="N19" s="24">
        <f t="shared" si="2"/>
        <v>0.91655964841625692</v>
      </c>
      <c r="O19" s="61">
        <v>2975</v>
      </c>
      <c r="P19" s="22">
        <v>2635</v>
      </c>
      <c r="Q19" s="24">
        <f t="shared" si="3"/>
        <v>0.88571428571428568</v>
      </c>
    </row>
    <row r="20" spans="1:17" ht="38.25" x14ac:dyDescent="0.25">
      <c r="A20" s="18"/>
      <c r="B20" s="65">
        <v>5005155</v>
      </c>
      <c r="C20" s="20" t="s">
        <v>2551</v>
      </c>
      <c r="D20" s="20">
        <v>3000690</v>
      </c>
      <c r="E20" s="20" t="s">
        <v>2536</v>
      </c>
      <c r="F20" s="60">
        <v>88</v>
      </c>
      <c r="G20" s="20" t="s">
        <v>471</v>
      </c>
      <c r="H20" s="21">
        <v>0.51738899999999999</v>
      </c>
      <c r="I20" s="22">
        <v>0.47351100000000002</v>
      </c>
      <c r="J20" s="22">
        <f t="shared" si="0"/>
        <v>0.46437259318872748</v>
      </c>
      <c r="K20" s="22">
        <v>0.20712527248178958</v>
      </c>
      <c r="L20" s="22">
        <v>0.2572473207069379</v>
      </c>
      <c r="M20" s="23">
        <f t="shared" si="1"/>
        <v>0.43742441565621404</v>
      </c>
      <c r="N20" s="24">
        <f t="shared" si="2"/>
        <v>0.98070075075072694</v>
      </c>
      <c r="O20" s="61">
        <v>829</v>
      </c>
      <c r="P20" s="22">
        <v>642</v>
      </c>
      <c r="Q20" s="24">
        <f t="shared" si="3"/>
        <v>0.77442702050663448</v>
      </c>
    </row>
    <row r="21" spans="1:17" ht="38.25" x14ac:dyDescent="0.25">
      <c r="A21" s="18"/>
      <c r="B21" s="65">
        <v>5005156</v>
      </c>
      <c r="C21" s="20" t="s">
        <v>2552</v>
      </c>
      <c r="D21" s="20">
        <v>3000690</v>
      </c>
      <c r="E21" s="20" t="s">
        <v>2536</v>
      </c>
      <c r="F21" s="60">
        <v>56</v>
      </c>
      <c r="G21" s="20" t="s">
        <v>300</v>
      </c>
      <c r="H21" s="21">
        <v>0.33211099999999999</v>
      </c>
      <c r="I21" s="22">
        <v>0.28497800000000001</v>
      </c>
      <c r="J21" s="22">
        <f t="shared" si="0"/>
        <v>0.28378618113102877</v>
      </c>
      <c r="K21" s="22">
        <v>0.12146363930878579</v>
      </c>
      <c r="L21" s="22">
        <v>0.16232254182224298</v>
      </c>
      <c r="M21" s="23">
        <f t="shared" si="1"/>
        <v>0.42622110937962154</v>
      </c>
      <c r="N21" s="24">
        <f t="shared" si="2"/>
        <v>0.99581785657499444</v>
      </c>
      <c r="O21" s="61">
        <v>4614</v>
      </c>
      <c r="P21" s="22">
        <v>587.28800000000001</v>
      </c>
      <c r="Q21" s="24">
        <f t="shared" si="3"/>
        <v>0.12728391850888601</v>
      </c>
    </row>
    <row r="22" spans="1:17" ht="15.75" thickBot="1" x14ac:dyDescent="0.3">
      <c r="A22" s="39" t="s">
        <v>306</v>
      </c>
      <c r="B22" s="41"/>
      <c r="C22" s="41"/>
      <c r="D22" s="64"/>
      <c r="E22" s="41"/>
      <c r="F22" s="58"/>
      <c r="G22" s="41"/>
      <c r="H22" s="42">
        <f ca="1">OFFSET(H22,-MATCH("PROYECTOS",$A$8:$A$22,0)-1,0)-(OFFSET(H22,-MATCH("PROYECTOS",$A$8:$A$22,0),0))</f>
        <v>4.8244849999999957</v>
      </c>
      <c r="I22" s="42">
        <f t="shared" ref="I22:L22" ca="1" si="4">OFFSET(I22,-MATCH("PROYECTOS",$A$8:$A$22,0)-1,0)-(OFFSET(I22,-MATCH("PROYECTOS",$A$8:$A$22,0),0))</f>
        <v>0.94927499999999299</v>
      </c>
      <c r="J22" s="42">
        <f t="shared" ca="1" si="4"/>
        <v>0.78463076092884165</v>
      </c>
      <c r="K22" s="42">
        <f t="shared" ca="1" si="4"/>
        <v>0.1833430714905262</v>
      </c>
      <c r="L22" s="42">
        <f t="shared" ca="1" si="4"/>
        <v>0.60128768943832256</v>
      </c>
      <c r="M22" s="44">
        <f t="shared" ca="1" si="1"/>
        <v>0.19314010322670203</v>
      </c>
      <c r="N22" s="45">
        <f t="shared" ca="1" si="2"/>
        <v>0.82655791096242348</v>
      </c>
      <c r="O22" s="59"/>
      <c r="P22" s="43"/>
      <c r="Q22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130</v>
      </c>
      <c r="B1" s="48" t="s">
        <v>232</v>
      </c>
      <c r="C1" s="47" t="s">
        <v>88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2555</v>
      </c>
      <c r="L2" s="1" t="s">
        <v>2578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68.916943000000003</v>
      </c>
      <c r="E6" s="15">
        <f ca="1">SUM(E7:OFFSET(E7,50,0))</f>
        <v>102.07335300000001</v>
      </c>
      <c r="F6" s="15">
        <f ca="1">SUM(F7:OFFSET(F7,50,0))</f>
        <v>81.93878459060133</v>
      </c>
      <c r="G6" s="15">
        <f ca="1">SUM(G7:OFFSET(G7,50,0))</f>
        <v>27.086809836913204</v>
      </c>
      <c r="H6" s="15">
        <f ca="1">SUM(H7:OFFSET(H7,50,0))</f>
        <v>54.85197475368814</v>
      </c>
      <c r="I6" s="16">
        <f ca="1">IFERROR(G6/E6,0)</f>
        <v>0.26536612191933384</v>
      </c>
      <c r="J6" s="17">
        <f ca="1">IFERROR(SUM(G6,H6)/E6,0)</f>
        <v>0.80274412647737103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14.79908</v>
      </c>
      <c r="E7" s="22">
        <v>16.295521000000001</v>
      </c>
      <c r="F7" s="22">
        <f t="shared" ref="F7:F30" si="0">SUM(G7,H7)</f>
        <v>6.1865703266994387</v>
      </c>
      <c r="G7" s="22">
        <v>0.10838835203321651</v>
      </c>
      <c r="H7" s="22">
        <v>6.0781819746662222</v>
      </c>
      <c r="I7" s="23">
        <f t="shared" ref="I7:I30" si="1">IFERROR(G7/E7,0)</f>
        <v>6.6514198615200155E-3</v>
      </c>
      <c r="J7" s="24">
        <f t="shared" ref="J7:J30" si="2">IFERROR(SUM(G7,H7)/E7,0)</f>
        <v>0.37964851364368396</v>
      </c>
      <c r="K7" s="5"/>
      <c r="L7" t="s">
        <v>252</v>
      </c>
      <c r="M7" s="6">
        <v>7.2760999337333487E-2</v>
      </c>
      <c r="N7" s="72">
        <v>0.99999999089255898</v>
      </c>
    </row>
    <row r="8" spans="1:14" x14ac:dyDescent="0.25">
      <c r="A8" s="18"/>
      <c r="B8" s="51">
        <v>2</v>
      </c>
      <c r="C8" s="20" t="s">
        <v>245</v>
      </c>
      <c r="D8" s="21">
        <v>0.23558400000000002</v>
      </c>
      <c r="E8" s="22">
        <v>2.163764</v>
      </c>
      <c r="F8" s="22">
        <f t="shared" si="0"/>
        <v>1.1577445551483834</v>
      </c>
      <c r="G8" s="22">
        <v>0.40939969578175806</v>
      </c>
      <c r="H8" s="22">
        <v>0.74834485936662531</v>
      </c>
      <c r="I8" s="23">
        <f t="shared" si="1"/>
        <v>0.18920718515594032</v>
      </c>
      <c r="J8" s="24">
        <f t="shared" si="2"/>
        <v>0.5350604572163985</v>
      </c>
      <c r="K8" s="5"/>
      <c r="L8" t="s">
        <v>267</v>
      </c>
      <c r="M8" s="6">
        <v>9.9883773225883488E-2</v>
      </c>
      <c r="N8" s="72">
        <v>0.99883773225883488</v>
      </c>
    </row>
    <row r="9" spans="1:14" x14ac:dyDescent="0.25">
      <c r="A9" s="18"/>
      <c r="B9" s="51">
        <v>3</v>
      </c>
      <c r="C9" s="20" t="s">
        <v>246</v>
      </c>
      <c r="D9" s="21">
        <v>0.19310099999999999</v>
      </c>
      <c r="E9" s="22">
        <v>0.7868590000000002</v>
      </c>
      <c r="F9" s="22">
        <f t="shared" si="0"/>
        <v>0.72071646836411674</v>
      </c>
      <c r="G9" s="22">
        <v>0.33726906285301084</v>
      </c>
      <c r="H9" s="22">
        <v>0.3834474055111059</v>
      </c>
      <c r="I9" s="23">
        <f t="shared" si="1"/>
        <v>0.42862706387422744</v>
      </c>
      <c r="J9" s="24">
        <f t="shared" si="2"/>
        <v>0.91594106233024797</v>
      </c>
      <c r="K9" s="5"/>
      <c r="L9" t="s">
        <v>265</v>
      </c>
      <c r="M9" s="6">
        <v>0.86421201411212678</v>
      </c>
      <c r="N9" s="72">
        <v>0.99343049946964146</v>
      </c>
    </row>
    <row r="10" spans="1:14" x14ac:dyDescent="0.25">
      <c r="A10" s="18"/>
      <c r="B10" s="51">
        <v>4</v>
      </c>
      <c r="C10" s="20" t="s">
        <v>247</v>
      </c>
      <c r="D10" s="21">
        <v>0.21954199999999999</v>
      </c>
      <c r="E10" s="22">
        <v>0.71463799999999977</v>
      </c>
      <c r="F10" s="22">
        <f t="shared" si="0"/>
        <v>0.60298776089257444</v>
      </c>
      <c r="G10" s="22">
        <v>0.2564022487422335</v>
      </c>
      <c r="H10" s="22">
        <v>0.34658551215034095</v>
      </c>
      <c r="I10" s="23">
        <f t="shared" si="1"/>
        <v>0.35878619488780833</v>
      </c>
      <c r="J10" s="24">
        <f t="shared" si="2"/>
        <v>0.84376671950354531</v>
      </c>
      <c r="K10" s="5"/>
      <c r="L10" t="s">
        <v>266</v>
      </c>
      <c r="M10" s="6">
        <v>1.4698766490764683</v>
      </c>
      <c r="N10" s="72">
        <v>0.97794167191260062</v>
      </c>
    </row>
    <row r="11" spans="1:14" x14ac:dyDescent="0.25">
      <c r="A11" s="18"/>
      <c r="B11" s="51">
        <v>5</v>
      </c>
      <c r="C11" s="20" t="s">
        <v>248</v>
      </c>
      <c r="D11" s="21">
        <v>3.9762580000000005</v>
      </c>
      <c r="E11" s="22">
        <v>3.3144999999999998</v>
      </c>
      <c r="F11" s="22">
        <f t="shared" si="0"/>
        <v>3.1583476574593612</v>
      </c>
      <c r="G11" s="22">
        <v>1.3885847751757034</v>
      </c>
      <c r="H11" s="22">
        <v>1.7697628822836577</v>
      </c>
      <c r="I11" s="23">
        <f t="shared" si="1"/>
        <v>0.41894245743723141</v>
      </c>
      <c r="J11" s="24">
        <f t="shared" si="2"/>
        <v>0.95288811508805593</v>
      </c>
      <c r="K11" s="5"/>
      <c r="L11" t="s">
        <v>251</v>
      </c>
      <c r="M11" s="6">
        <v>6.9511242651433349</v>
      </c>
      <c r="N11" s="72">
        <v>0.96556105792031166</v>
      </c>
    </row>
    <row r="12" spans="1:14" x14ac:dyDescent="0.25">
      <c r="A12" s="18"/>
      <c r="B12" s="51">
        <v>6</v>
      </c>
      <c r="C12" s="20" t="s">
        <v>249</v>
      </c>
      <c r="D12" s="21">
        <v>2.5174259999999995</v>
      </c>
      <c r="E12" s="22">
        <v>4.6948580000000009</v>
      </c>
      <c r="F12" s="22">
        <f t="shared" si="0"/>
        <v>3.996396225657918</v>
      </c>
      <c r="G12" s="22">
        <v>1.6079360287694726</v>
      </c>
      <c r="H12" s="22">
        <v>2.3884601968884454</v>
      </c>
      <c r="I12" s="23">
        <f t="shared" si="1"/>
        <v>0.34248874593639944</v>
      </c>
      <c r="J12" s="24">
        <f t="shared" si="2"/>
        <v>0.85122834932556368</v>
      </c>
      <c r="K12" s="5"/>
      <c r="L12" t="s">
        <v>253</v>
      </c>
      <c r="M12" s="6">
        <v>5.1916508738177072</v>
      </c>
      <c r="N12" s="72">
        <v>0.95936503093988579</v>
      </c>
    </row>
    <row r="13" spans="1:14" x14ac:dyDescent="0.25">
      <c r="A13" s="18"/>
      <c r="B13" s="51">
        <v>8</v>
      </c>
      <c r="C13" s="20" t="s">
        <v>251</v>
      </c>
      <c r="D13" s="21">
        <v>3.8233410000000005</v>
      </c>
      <c r="E13" s="22">
        <v>7.1990519999999991</v>
      </c>
      <c r="F13" s="22">
        <f t="shared" si="0"/>
        <v>6.9511242651433349</v>
      </c>
      <c r="G13" s="22">
        <v>2.748945886232832</v>
      </c>
      <c r="H13" s="22">
        <v>4.2021783789105029</v>
      </c>
      <c r="I13" s="23">
        <f t="shared" si="1"/>
        <v>0.38184831644955924</v>
      </c>
      <c r="J13" s="24">
        <f t="shared" si="2"/>
        <v>0.96556105792031166</v>
      </c>
      <c r="K13" s="5"/>
      <c r="L13" t="s">
        <v>248</v>
      </c>
      <c r="M13" s="6">
        <v>3.1583476574593612</v>
      </c>
      <c r="N13" s="72">
        <v>0.95288811508805593</v>
      </c>
    </row>
    <row r="14" spans="1:14" x14ac:dyDescent="0.25">
      <c r="A14" s="18"/>
      <c r="B14" s="51">
        <v>9</v>
      </c>
      <c r="C14" s="20" t="s">
        <v>252</v>
      </c>
      <c r="D14" s="21">
        <v>0.16622799999999999</v>
      </c>
      <c r="E14" s="22">
        <v>7.2761000000000006E-2</v>
      </c>
      <c r="F14" s="22">
        <f t="shared" si="0"/>
        <v>7.2760999337333487E-2</v>
      </c>
      <c r="G14" s="22">
        <v>1.9262000161688775E-2</v>
      </c>
      <c r="H14" s="22">
        <v>5.3498999175644713E-2</v>
      </c>
      <c r="I14" s="23">
        <f t="shared" si="1"/>
        <v>0.26472973380916665</v>
      </c>
      <c r="J14" s="24">
        <f t="shared" si="2"/>
        <v>0.99999999089255898</v>
      </c>
      <c r="K14" s="5"/>
      <c r="L14" t="s">
        <v>257</v>
      </c>
      <c r="M14" s="6">
        <v>1.2527459443339239</v>
      </c>
      <c r="N14" s="72">
        <v>0.94733972255687204</v>
      </c>
    </row>
    <row r="15" spans="1:14" x14ac:dyDescent="0.25">
      <c r="A15" s="18"/>
      <c r="B15" s="51">
        <v>10</v>
      </c>
      <c r="C15" s="20" t="s">
        <v>253</v>
      </c>
      <c r="D15" s="21">
        <v>5.5737989999999993</v>
      </c>
      <c r="E15" s="22">
        <v>5.4115489999999991</v>
      </c>
      <c r="F15" s="22">
        <f t="shared" si="0"/>
        <v>5.1916508738177072</v>
      </c>
      <c r="G15" s="22">
        <v>2.7382582282207295</v>
      </c>
      <c r="H15" s="22">
        <v>2.4533926455969777</v>
      </c>
      <c r="I15" s="23">
        <f t="shared" si="1"/>
        <v>0.50600266729927601</v>
      </c>
      <c r="J15" s="24">
        <f t="shared" si="2"/>
        <v>0.95936503093988579</v>
      </c>
      <c r="K15" s="5"/>
      <c r="L15" t="s">
        <v>255</v>
      </c>
      <c r="M15" s="6">
        <v>5.3224301320337872</v>
      </c>
      <c r="N15" s="72">
        <v>0.94106747397090562</v>
      </c>
    </row>
    <row r="16" spans="1:14" x14ac:dyDescent="0.25">
      <c r="A16" s="18"/>
      <c r="B16" s="51">
        <v>11</v>
      </c>
      <c r="C16" s="20" t="s">
        <v>254</v>
      </c>
      <c r="D16" s="21">
        <v>3.8900999999999998E-2</v>
      </c>
      <c r="E16" s="22">
        <v>0.77300699999999967</v>
      </c>
      <c r="F16" s="22">
        <f t="shared" si="0"/>
        <v>0.64250000167885446</v>
      </c>
      <c r="G16" s="22">
        <v>0.31496366065402981</v>
      </c>
      <c r="H16" s="22">
        <v>0.32753634102482465</v>
      </c>
      <c r="I16" s="23">
        <f t="shared" si="1"/>
        <v>0.40745253361745748</v>
      </c>
      <c r="J16" s="24">
        <f t="shared" si="2"/>
        <v>0.83116970697400505</v>
      </c>
      <c r="K16" s="5"/>
      <c r="L16" t="s">
        <v>268</v>
      </c>
      <c r="M16" s="6">
        <v>1.5602877682533509</v>
      </c>
      <c r="N16" s="72">
        <v>0.93568797458117747</v>
      </c>
    </row>
    <row r="17" spans="1:14" x14ac:dyDescent="0.25">
      <c r="A17" s="18"/>
      <c r="B17" s="51">
        <v>12</v>
      </c>
      <c r="C17" s="20" t="s">
        <v>255</v>
      </c>
      <c r="D17" s="21">
        <v>1.0865760000000002</v>
      </c>
      <c r="E17" s="22">
        <v>5.6557369999999993</v>
      </c>
      <c r="F17" s="22">
        <f t="shared" si="0"/>
        <v>5.3224301320337872</v>
      </c>
      <c r="G17" s="22">
        <v>2.3632808412085069</v>
      </c>
      <c r="H17" s="22">
        <v>2.9591492908252803</v>
      </c>
      <c r="I17" s="23">
        <f t="shared" si="1"/>
        <v>0.4178555051637845</v>
      </c>
      <c r="J17" s="24">
        <f t="shared" si="2"/>
        <v>0.94106747397090562</v>
      </c>
      <c r="K17" s="5"/>
      <c r="L17" t="s">
        <v>259</v>
      </c>
      <c r="M17" s="6">
        <v>1.5091558932082378</v>
      </c>
      <c r="N17" s="72">
        <v>0.93444680965398552</v>
      </c>
    </row>
    <row r="18" spans="1:14" x14ac:dyDescent="0.25">
      <c r="A18" s="18"/>
      <c r="B18" s="51">
        <v>13</v>
      </c>
      <c r="C18" s="20" t="s">
        <v>256</v>
      </c>
      <c r="D18" s="21">
        <v>0.82906400000000002</v>
      </c>
      <c r="E18" s="22">
        <v>0.80307099999999998</v>
      </c>
      <c r="F18" s="22">
        <f t="shared" si="0"/>
        <v>0.69112289323675213</v>
      </c>
      <c r="G18" s="22">
        <v>0.2461153718213609</v>
      </c>
      <c r="H18" s="22">
        <v>0.44500752141539124</v>
      </c>
      <c r="I18" s="23">
        <f t="shared" si="1"/>
        <v>0.30646776165664169</v>
      </c>
      <c r="J18" s="24">
        <f t="shared" si="2"/>
        <v>0.86059998834069729</v>
      </c>
      <c r="K18" s="5"/>
      <c r="L18" t="s">
        <v>246</v>
      </c>
      <c r="M18" s="6">
        <v>0.72071646836411674</v>
      </c>
      <c r="N18" s="72">
        <v>0.91594106233024797</v>
      </c>
    </row>
    <row r="19" spans="1:14" x14ac:dyDescent="0.25">
      <c r="A19" s="18"/>
      <c r="B19" s="51">
        <v>14</v>
      </c>
      <c r="C19" s="20" t="s">
        <v>257</v>
      </c>
      <c r="D19" s="21">
        <v>0.66687200000000013</v>
      </c>
      <c r="E19" s="22">
        <v>1.3223829999999999</v>
      </c>
      <c r="F19" s="22">
        <f t="shared" si="0"/>
        <v>1.2527459443339239</v>
      </c>
      <c r="G19" s="22">
        <v>0.49522202309890417</v>
      </c>
      <c r="H19" s="22">
        <v>0.75752392123501977</v>
      </c>
      <c r="I19" s="23">
        <f t="shared" si="1"/>
        <v>0.37449212754467065</v>
      </c>
      <c r="J19" s="24">
        <f t="shared" si="2"/>
        <v>0.94733972255687204</v>
      </c>
      <c r="K19" s="5"/>
      <c r="L19" t="s">
        <v>263</v>
      </c>
      <c r="M19" s="6">
        <v>1.1288084437728685</v>
      </c>
      <c r="N19" s="72">
        <v>0.90229243853967545</v>
      </c>
    </row>
    <row r="20" spans="1:14" x14ac:dyDescent="0.25">
      <c r="A20" s="18"/>
      <c r="B20" s="51">
        <v>15</v>
      </c>
      <c r="C20" s="20" t="s">
        <v>258</v>
      </c>
      <c r="D20" s="21">
        <v>28.162259999999996</v>
      </c>
      <c r="E20" s="22">
        <v>41.692954999999991</v>
      </c>
      <c r="F20" s="22">
        <f t="shared" si="0"/>
        <v>36.196350519219976</v>
      </c>
      <c r="G20" s="22">
        <v>10.300406004405886</v>
      </c>
      <c r="H20" s="22">
        <v>25.895944514814094</v>
      </c>
      <c r="I20" s="23">
        <f t="shared" si="1"/>
        <v>0.24705387287626623</v>
      </c>
      <c r="J20" s="24">
        <f t="shared" si="2"/>
        <v>0.86816467000767839</v>
      </c>
      <c r="K20" s="5"/>
      <c r="L20" t="s">
        <v>262</v>
      </c>
      <c r="M20" s="6">
        <v>3.755299966178427E-2</v>
      </c>
      <c r="N20" s="72">
        <v>0.88777776978213396</v>
      </c>
    </row>
    <row r="21" spans="1:14" x14ac:dyDescent="0.25">
      <c r="A21" s="18"/>
      <c r="B21" s="51">
        <v>16</v>
      </c>
      <c r="C21" s="20" t="s">
        <v>259</v>
      </c>
      <c r="D21" s="21">
        <v>0.49415400000000009</v>
      </c>
      <c r="E21" s="22">
        <v>1.6150260000000003</v>
      </c>
      <c r="F21" s="22">
        <f t="shared" si="0"/>
        <v>1.5091558932082378</v>
      </c>
      <c r="G21" s="22">
        <v>8.8957841304363683E-2</v>
      </c>
      <c r="H21" s="22">
        <v>1.4201980519038742</v>
      </c>
      <c r="I21" s="23">
        <f t="shared" si="1"/>
        <v>5.5081367918760234E-2</v>
      </c>
      <c r="J21" s="24">
        <f t="shared" si="2"/>
        <v>0.93444680965398552</v>
      </c>
      <c r="K21" s="5"/>
      <c r="L21" t="s">
        <v>258</v>
      </c>
      <c r="M21" s="6">
        <v>36.196350519219976</v>
      </c>
      <c r="N21" s="72">
        <v>0.86816467000767839</v>
      </c>
    </row>
    <row r="22" spans="1:14" x14ac:dyDescent="0.25">
      <c r="A22" s="18"/>
      <c r="B22" s="51">
        <v>17</v>
      </c>
      <c r="C22" s="20" t="s">
        <v>260</v>
      </c>
      <c r="D22" s="21">
        <v>2.094268</v>
      </c>
      <c r="E22" s="22">
        <v>2.9380499999999996</v>
      </c>
      <c r="F22" s="22">
        <f t="shared" si="0"/>
        <v>2.1092384434323321</v>
      </c>
      <c r="G22" s="22">
        <v>0.71093040998857759</v>
      </c>
      <c r="H22" s="22">
        <v>1.3983080334437545</v>
      </c>
      <c r="I22" s="23">
        <f t="shared" si="1"/>
        <v>0.24197355728751305</v>
      </c>
      <c r="J22" s="24">
        <f t="shared" si="2"/>
        <v>0.71790420293471258</v>
      </c>
      <c r="K22" s="5"/>
      <c r="L22" t="s">
        <v>256</v>
      </c>
      <c r="M22" s="6">
        <v>0.69112289323675213</v>
      </c>
      <c r="N22" s="72">
        <v>0.86059998834069729</v>
      </c>
    </row>
    <row r="23" spans="1:14" x14ac:dyDescent="0.25">
      <c r="A23" s="18"/>
      <c r="B23" s="51">
        <v>18</v>
      </c>
      <c r="C23" s="20" t="s">
        <v>261</v>
      </c>
      <c r="D23" s="21">
        <v>3.8900999999999998E-2</v>
      </c>
      <c r="E23" s="22">
        <v>0</v>
      </c>
      <c r="F23" s="22">
        <f t="shared" si="0"/>
        <v>0</v>
      </c>
      <c r="G23" s="22">
        <v>0</v>
      </c>
      <c r="H23" s="22">
        <v>0</v>
      </c>
      <c r="I23" s="23">
        <f t="shared" si="1"/>
        <v>0</v>
      </c>
      <c r="J23" s="24">
        <f t="shared" si="2"/>
        <v>0</v>
      </c>
      <c r="K23" s="5"/>
      <c r="L23" t="s">
        <v>264</v>
      </c>
      <c r="M23" s="6">
        <v>1.0163199828348297</v>
      </c>
      <c r="N23" s="72">
        <v>0.85708332834494971</v>
      </c>
    </row>
    <row r="24" spans="1:14" x14ac:dyDescent="0.25">
      <c r="A24" s="18"/>
      <c r="B24" s="51">
        <v>19</v>
      </c>
      <c r="C24" s="20" t="s">
        <v>262</v>
      </c>
      <c r="D24" s="21">
        <v>0.113397</v>
      </c>
      <c r="E24" s="22">
        <v>4.2300000000000004E-2</v>
      </c>
      <c r="F24" s="22">
        <f t="shared" si="0"/>
        <v>3.755299966178427E-2</v>
      </c>
      <c r="G24" s="22">
        <v>8.2230000843992457E-3</v>
      </c>
      <c r="H24" s="22">
        <v>2.9329999577385024E-2</v>
      </c>
      <c r="I24" s="23">
        <f t="shared" si="1"/>
        <v>0.19439716511582139</v>
      </c>
      <c r="J24" s="24">
        <f t="shared" si="2"/>
        <v>0.88777776978213396</v>
      </c>
      <c r="K24" s="5"/>
      <c r="L24" t="s">
        <v>249</v>
      </c>
      <c r="M24" s="6">
        <v>3.996396225657918</v>
      </c>
      <c r="N24" s="72">
        <v>0.85122834932556368</v>
      </c>
    </row>
    <row r="25" spans="1:14" x14ac:dyDescent="0.25">
      <c r="A25" s="18"/>
      <c r="B25" s="51">
        <v>20</v>
      </c>
      <c r="C25" s="20" t="s">
        <v>263</v>
      </c>
      <c r="D25" s="21">
        <v>0.296095</v>
      </c>
      <c r="E25" s="22">
        <v>1.2510450000000002</v>
      </c>
      <c r="F25" s="22">
        <f t="shared" si="0"/>
        <v>1.1288084437728685</v>
      </c>
      <c r="G25" s="22">
        <v>0.51801335315394681</v>
      </c>
      <c r="H25" s="22">
        <v>0.61079509061892168</v>
      </c>
      <c r="I25" s="23">
        <f t="shared" si="1"/>
        <v>0.414064524580608</v>
      </c>
      <c r="J25" s="24">
        <f t="shared" si="2"/>
        <v>0.90229243853967545</v>
      </c>
      <c r="K25" s="5"/>
      <c r="L25" t="s">
        <v>247</v>
      </c>
      <c r="M25" s="6">
        <v>0.60298776089257444</v>
      </c>
      <c r="N25" s="72">
        <v>0.84376671950354531</v>
      </c>
    </row>
    <row r="26" spans="1:14" x14ac:dyDescent="0.25">
      <c r="A26" s="18"/>
      <c r="B26" s="51">
        <v>21</v>
      </c>
      <c r="C26" s="20" t="s">
        <v>264</v>
      </c>
      <c r="D26" s="21">
        <v>0.65353000000000017</v>
      </c>
      <c r="E26" s="22">
        <v>1.1857890000000002</v>
      </c>
      <c r="F26" s="22">
        <f t="shared" si="0"/>
        <v>1.0163199828348297</v>
      </c>
      <c r="G26" s="22">
        <v>0.45231391680681554</v>
      </c>
      <c r="H26" s="22">
        <v>0.56400606602801417</v>
      </c>
      <c r="I26" s="23">
        <f t="shared" si="1"/>
        <v>0.38144553272699905</v>
      </c>
      <c r="J26" s="24">
        <f t="shared" si="2"/>
        <v>0.85708332834494971</v>
      </c>
      <c r="K26" s="5"/>
      <c r="L26" t="s">
        <v>254</v>
      </c>
      <c r="M26" s="6">
        <v>0.64250000167885446</v>
      </c>
      <c r="N26" s="72">
        <v>0.83116970697400505</v>
      </c>
    </row>
    <row r="27" spans="1:14" x14ac:dyDescent="0.25">
      <c r="A27" s="18"/>
      <c r="B27" s="51">
        <v>22</v>
      </c>
      <c r="C27" s="20" t="s">
        <v>265</v>
      </c>
      <c r="D27" s="21">
        <v>0.94852700000000012</v>
      </c>
      <c r="E27" s="22">
        <v>0.86992700000000001</v>
      </c>
      <c r="F27" s="22">
        <f t="shared" si="0"/>
        <v>0.86421201411212678</v>
      </c>
      <c r="G27" s="22">
        <v>0.35235286056558834</v>
      </c>
      <c r="H27" s="22">
        <v>0.51185915354653844</v>
      </c>
      <c r="I27" s="23">
        <f t="shared" si="1"/>
        <v>0.40503727389262356</v>
      </c>
      <c r="J27" s="24">
        <f t="shared" si="2"/>
        <v>0.99343049946964146</v>
      </c>
      <c r="K27" s="5"/>
      <c r="L27" t="s">
        <v>260</v>
      </c>
      <c r="M27" s="6">
        <v>2.1092384434323321</v>
      </c>
      <c r="N27" s="72">
        <v>0.71790420293471258</v>
      </c>
    </row>
    <row r="28" spans="1:14" x14ac:dyDescent="0.25">
      <c r="A28" s="18"/>
      <c r="B28" s="51">
        <v>23</v>
      </c>
      <c r="C28" s="20" t="s">
        <v>266</v>
      </c>
      <c r="D28" s="21">
        <v>3.9978E-2</v>
      </c>
      <c r="E28" s="22">
        <v>1.5030310000000002</v>
      </c>
      <c r="F28" s="22">
        <f t="shared" si="0"/>
        <v>1.4698766490764683</v>
      </c>
      <c r="G28" s="22">
        <v>0.67921485006445437</v>
      </c>
      <c r="H28" s="22">
        <v>0.79066179901201394</v>
      </c>
      <c r="I28" s="23">
        <f t="shared" si="1"/>
        <v>0.45189676730849482</v>
      </c>
      <c r="J28" s="24">
        <f t="shared" si="2"/>
        <v>0.97794167191260062</v>
      </c>
      <c r="K28" s="5"/>
      <c r="L28" t="s">
        <v>245</v>
      </c>
      <c r="M28" s="6">
        <v>1.1577445551483834</v>
      </c>
      <c r="N28" s="72">
        <v>0.5350604572163985</v>
      </c>
    </row>
    <row r="29" spans="1:14" x14ac:dyDescent="0.25">
      <c r="A29" s="18"/>
      <c r="B29" s="51">
        <v>24</v>
      </c>
      <c r="C29" s="20" t="s">
        <v>267</v>
      </c>
      <c r="D29" s="21">
        <v>0.20263000000000003</v>
      </c>
      <c r="E29" s="22">
        <v>0.1</v>
      </c>
      <c r="F29" s="22">
        <f t="shared" si="0"/>
        <v>9.9883773225883488E-2</v>
      </c>
      <c r="G29" s="22">
        <v>6.5000001341104507E-3</v>
      </c>
      <c r="H29" s="22">
        <v>9.3383773091773037E-2</v>
      </c>
      <c r="I29" s="23">
        <f t="shared" si="1"/>
        <v>6.5000001341104507E-2</v>
      </c>
      <c r="J29" s="24">
        <f t="shared" si="2"/>
        <v>0.99883773225883488</v>
      </c>
      <c r="K29" s="5"/>
      <c r="L29" t="s">
        <v>244</v>
      </c>
      <c r="M29" s="6">
        <v>6.1865703266994387</v>
      </c>
      <c r="N29" s="72">
        <v>0.37964851364368396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1.7474309999999997</v>
      </c>
      <c r="E30" s="29">
        <v>1.66753</v>
      </c>
      <c r="F30" s="29">
        <f t="shared" si="0"/>
        <v>1.5602877682533509</v>
      </c>
      <c r="G30" s="29">
        <v>0.93586942565161735</v>
      </c>
      <c r="H30" s="29">
        <v>0.62441834260173346</v>
      </c>
      <c r="I30" s="30">
        <f t="shared" si="1"/>
        <v>0.56123093776520805</v>
      </c>
      <c r="J30" s="31">
        <f t="shared" si="2"/>
        <v>0.93568797458117747</v>
      </c>
      <c r="K30" s="5"/>
      <c r="L30" t="s">
        <v>261</v>
      </c>
      <c r="M30" s="6">
        <v>0</v>
      </c>
      <c r="N30" s="72">
        <v>0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A8" sqref="A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18</v>
      </c>
      <c r="B1" s="47" t="s">
        <v>232</v>
      </c>
      <c r="C1" s="47" t="s">
        <v>15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544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341.32211699999988</v>
      </c>
      <c r="I6" s="15">
        <v>366.66732699999989</v>
      </c>
      <c r="J6" s="15">
        <v>358.06693808527268</v>
      </c>
      <c r="K6" s="15">
        <v>160.37864883415307</v>
      </c>
      <c r="L6" s="15">
        <v>197.68828925111961</v>
      </c>
      <c r="M6" s="16">
        <v>0.43739552729265435</v>
      </c>
      <c r="N6" s="17">
        <v>0.97654443611026409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SUM(H8:OFFSET(H6,MATCH("PROYECTOS",$A$8:$A$49,0),0))</f>
        <v>340.32211699999999</v>
      </c>
      <c r="I7" s="36">
        <f ca="1">SUM(I8:OFFSET(I6,MATCH("PROYECTOS",$A$8:$A$49,0),0))</f>
        <v>364.05877199999998</v>
      </c>
      <c r="J7" s="36">
        <f ca="1">SUM(J8:OFFSET(J6,MATCH("PROYECTOS",$A$8:$A$49,0),0))</f>
        <v>356.36406258484425</v>
      </c>
      <c r="K7" s="36">
        <f ca="1">SUM(K8:OFFSET(K6,MATCH("PROYECTOS",$A$8:$A$49,0),0))</f>
        <v>160.08735009093209</v>
      </c>
      <c r="L7" s="36">
        <f ca="1">SUM(L8:OFFSET(L6,MATCH("PROYECTOS",$A$8:$A$49,0),0))</f>
        <v>196.27671249391213</v>
      </c>
      <c r="M7" s="37">
        <f ca="1">IFERROR(K7/I7,0)</f>
        <v>0.43972941295020385</v>
      </c>
      <c r="N7" s="38">
        <f ca="1">IFERROR(SUM(K7,L7)/I7,0)</f>
        <v>0.97886410105466215</v>
      </c>
      <c r="O7" s="57"/>
      <c r="P7" s="36"/>
      <c r="Q7" s="38"/>
    </row>
    <row r="8" spans="1:17" ht="38.25" x14ac:dyDescent="0.25">
      <c r="A8" s="18"/>
      <c r="B8" s="65">
        <v>5004452</v>
      </c>
      <c r="C8" s="20" t="s">
        <v>545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25.741964999999997</v>
      </c>
      <c r="I8" s="22">
        <v>25.990616999999993</v>
      </c>
      <c r="J8" s="22">
        <f t="shared" ref="J8:J16" si="0">SUM(K8,L8)</f>
        <v>25.115152879561904</v>
      </c>
      <c r="K8" s="22">
        <v>9.6576178382468694</v>
      </c>
      <c r="L8" s="22">
        <v>15.457535041315037</v>
      </c>
      <c r="M8" s="23">
        <f t="shared" ref="M8:M17" si="1">IFERROR(K8/I8,0)</f>
        <v>0.37158093777638568</v>
      </c>
      <c r="N8" s="24">
        <f t="shared" ref="N8:N17" si="2">IFERROR(SUM(K8,L8)/I8,0)</f>
        <v>0.9663161470757663</v>
      </c>
      <c r="O8" s="61">
        <v>2483</v>
      </c>
      <c r="P8" s="22">
        <v>2034.1869999999999</v>
      </c>
      <c r="Q8" s="24">
        <f>IFERROR(P8/O8,".")</f>
        <v>0.81924567055980668</v>
      </c>
    </row>
    <row r="9" spans="1:17" ht="25.5" x14ac:dyDescent="0.25">
      <c r="A9" s="18"/>
      <c r="B9" s="65">
        <v>5004453</v>
      </c>
      <c r="C9" s="20" t="s">
        <v>546</v>
      </c>
      <c r="D9" s="20">
        <v>3000001</v>
      </c>
      <c r="E9" s="20" t="s">
        <v>275</v>
      </c>
      <c r="F9" s="60">
        <v>80</v>
      </c>
      <c r="G9" s="20" t="s">
        <v>324</v>
      </c>
      <c r="H9" s="21">
        <v>4.7930209999999986</v>
      </c>
      <c r="I9" s="22">
        <v>5.0467789999999999</v>
      </c>
      <c r="J9" s="22">
        <f t="shared" si="0"/>
        <v>4.1836947660080437</v>
      </c>
      <c r="K9" s="22">
        <v>1.5151474659960513</v>
      </c>
      <c r="L9" s="22">
        <v>2.6685473000119919</v>
      </c>
      <c r="M9" s="23">
        <f t="shared" si="1"/>
        <v>0.30022068848191119</v>
      </c>
      <c r="N9" s="24">
        <f t="shared" si="2"/>
        <v>0.82898315262230504</v>
      </c>
      <c r="O9" s="61">
        <v>163</v>
      </c>
      <c r="P9" s="22">
        <v>137</v>
      </c>
      <c r="Q9" s="24">
        <f t="shared" ref="Q9:Q16" si="3">IFERROR(P9/O9,".")</f>
        <v>0.8404907975460123</v>
      </c>
    </row>
    <row r="10" spans="1:17" ht="51" x14ac:dyDescent="0.25">
      <c r="A10" s="18"/>
      <c r="B10" s="65">
        <v>5000113</v>
      </c>
      <c r="C10" s="20" t="s">
        <v>547</v>
      </c>
      <c r="D10" s="20">
        <v>3000015</v>
      </c>
      <c r="E10" s="20" t="s">
        <v>531</v>
      </c>
      <c r="F10" s="60">
        <v>438</v>
      </c>
      <c r="G10" s="20" t="s">
        <v>543</v>
      </c>
      <c r="H10" s="21">
        <v>27.209561000000008</v>
      </c>
      <c r="I10" s="22">
        <v>30.938883000000008</v>
      </c>
      <c r="J10" s="22">
        <f t="shared" si="0"/>
        <v>30.335609298256422</v>
      </c>
      <c r="K10" s="22">
        <v>14.450387213507106</v>
      </c>
      <c r="L10" s="22">
        <v>15.885222084749314</v>
      </c>
      <c r="M10" s="23">
        <f t="shared" si="1"/>
        <v>0.46706234396074037</v>
      </c>
      <c r="N10" s="24">
        <f t="shared" si="2"/>
        <v>0.98050111564326403</v>
      </c>
      <c r="O10" s="61">
        <v>7041434</v>
      </c>
      <c r="P10" s="22">
        <v>8194222</v>
      </c>
      <c r="Q10" s="24">
        <f t="shared" si="3"/>
        <v>1.1637149478359095</v>
      </c>
    </row>
    <row r="11" spans="1:17" ht="25.5" x14ac:dyDescent="0.25">
      <c r="A11" s="18"/>
      <c r="B11" s="65">
        <v>5000114</v>
      </c>
      <c r="C11" s="20" t="s">
        <v>548</v>
      </c>
      <c r="D11" s="20">
        <v>3000016</v>
      </c>
      <c r="E11" s="20" t="s">
        <v>532</v>
      </c>
      <c r="F11" s="60">
        <v>394</v>
      </c>
      <c r="G11" s="20" t="s">
        <v>467</v>
      </c>
      <c r="H11" s="21">
        <v>83.916715000000025</v>
      </c>
      <c r="I11" s="22">
        <v>71.374640999999983</v>
      </c>
      <c r="J11" s="22">
        <f t="shared" si="0"/>
        <v>70.609939946997514</v>
      </c>
      <c r="K11" s="22">
        <v>33.716040425261589</v>
      </c>
      <c r="L11" s="22">
        <v>36.893899521735925</v>
      </c>
      <c r="M11" s="23">
        <f t="shared" si="1"/>
        <v>0.47238122606125049</v>
      </c>
      <c r="N11" s="24">
        <f t="shared" si="2"/>
        <v>0.98928609598187023</v>
      </c>
      <c r="O11" s="61">
        <v>955962</v>
      </c>
      <c r="P11" s="22">
        <v>1133896</v>
      </c>
      <c r="Q11" s="24">
        <f t="shared" si="3"/>
        <v>1.186130829468117</v>
      </c>
    </row>
    <row r="12" spans="1:17" ht="25.5" x14ac:dyDescent="0.25">
      <c r="A12" s="18"/>
      <c r="B12" s="65">
        <v>5000115</v>
      </c>
      <c r="C12" s="20" t="s">
        <v>549</v>
      </c>
      <c r="D12" s="20">
        <v>3000017</v>
      </c>
      <c r="E12" s="20" t="s">
        <v>533</v>
      </c>
      <c r="F12" s="60">
        <v>394</v>
      </c>
      <c r="G12" s="20" t="s">
        <v>467</v>
      </c>
      <c r="H12" s="21">
        <v>31.237422999999975</v>
      </c>
      <c r="I12" s="22">
        <v>41.955408999999989</v>
      </c>
      <c r="J12" s="22">
        <f t="shared" si="0"/>
        <v>40.907357092971623</v>
      </c>
      <c r="K12" s="22">
        <v>19.778559010940565</v>
      </c>
      <c r="L12" s="22">
        <v>21.128798082031054</v>
      </c>
      <c r="M12" s="23">
        <f t="shared" si="1"/>
        <v>0.47141857229756884</v>
      </c>
      <c r="N12" s="24">
        <f t="shared" si="2"/>
        <v>0.97501986199137358</v>
      </c>
      <c r="O12" s="61">
        <v>488468.02</v>
      </c>
      <c r="P12" s="22">
        <v>500827</v>
      </c>
      <c r="Q12" s="24">
        <f t="shared" si="3"/>
        <v>1.0253015130857492</v>
      </c>
    </row>
    <row r="13" spans="1:17" ht="38.25" x14ac:dyDescent="0.25">
      <c r="A13" s="18"/>
      <c r="B13" s="65">
        <v>5000104</v>
      </c>
      <c r="C13" s="20" t="s">
        <v>550</v>
      </c>
      <c r="D13" s="20">
        <v>3000680</v>
      </c>
      <c r="E13" s="20" t="s">
        <v>534</v>
      </c>
      <c r="F13" s="60">
        <v>394</v>
      </c>
      <c r="G13" s="20" t="s">
        <v>467</v>
      </c>
      <c r="H13" s="21">
        <v>35.573594999999983</v>
      </c>
      <c r="I13" s="22">
        <v>41.908087000000023</v>
      </c>
      <c r="J13" s="22">
        <f t="shared" si="0"/>
        <v>41.434814518599239</v>
      </c>
      <c r="K13" s="22">
        <v>18.295757264695318</v>
      </c>
      <c r="L13" s="22">
        <v>23.139057253903918</v>
      </c>
      <c r="M13" s="23">
        <f t="shared" si="1"/>
        <v>0.43656865713520421</v>
      </c>
      <c r="N13" s="24">
        <f t="shared" si="2"/>
        <v>0.98870689369808784</v>
      </c>
      <c r="O13" s="61">
        <v>4447140</v>
      </c>
      <c r="P13" s="22">
        <v>4593271</v>
      </c>
      <c r="Q13" s="24">
        <f t="shared" si="3"/>
        <v>1.0328595456855416</v>
      </c>
    </row>
    <row r="14" spans="1:17" ht="38.25" x14ac:dyDescent="0.25">
      <c r="A14" s="18"/>
      <c r="B14" s="65">
        <v>5000105</v>
      </c>
      <c r="C14" s="20" t="s">
        <v>551</v>
      </c>
      <c r="D14" s="20">
        <v>3000681</v>
      </c>
      <c r="E14" s="20" t="s">
        <v>535</v>
      </c>
      <c r="F14" s="60">
        <v>394</v>
      </c>
      <c r="G14" s="20" t="s">
        <v>467</v>
      </c>
      <c r="H14" s="21">
        <v>23.214016000000004</v>
      </c>
      <c r="I14" s="22">
        <v>27.021053000000016</v>
      </c>
      <c r="J14" s="22">
        <f t="shared" si="0"/>
        <v>26.571267344561559</v>
      </c>
      <c r="K14" s="22">
        <v>12.621082738869845</v>
      </c>
      <c r="L14" s="22">
        <v>13.950184605691714</v>
      </c>
      <c r="M14" s="23">
        <f t="shared" si="1"/>
        <v>0.46708330496483008</v>
      </c>
      <c r="N14" s="24">
        <f t="shared" si="2"/>
        <v>0.98335425138914989</v>
      </c>
      <c r="O14" s="61">
        <v>1559934</v>
      </c>
      <c r="P14" s="22">
        <v>1328939.02</v>
      </c>
      <c r="Q14" s="24">
        <f t="shared" si="3"/>
        <v>0.85192002994998506</v>
      </c>
    </row>
    <row r="15" spans="1:17" ht="76.5" x14ac:dyDescent="0.25">
      <c r="A15" s="18"/>
      <c r="B15" s="65">
        <v>5000098</v>
      </c>
      <c r="C15" s="20" t="s">
        <v>552</v>
      </c>
      <c r="D15" s="20">
        <v>3043987</v>
      </c>
      <c r="E15" s="20" t="s">
        <v>537</v>
      </c>
      <c r="F15" s="60">
        <v>259</v>
      </c>
      <c r="G15" s="20" t="s">
        <v>296</v>
      </c>
      <c r="H15" s="21">
        <v>18.213916999999995</v>
      </c>
      <c r="I15" s="22">
        <v>21.067448000000017</v>
      </c>
      <c r="J15" s="22">
        <f t="shared" si="0"/>
        <v>20.731128243863854</v>
      </c>
      <c r="K15" s="22">
        <v>8.8675386835470817</v>
      </c>
      <c r="L15" s="22">
        <v>11.863589560316772</v>
      </c>
      <c r="M15" s="23">
        <f t="shared" si="1"/>
        <v>0.42091185812097764</v>
      </c>
      <c r="N15" s="24">
        <f t="shared" si="2"/>
        <v>0.98403604669458955</v>
      </c>
      <c r="O15" s="61">
        <v>10726641</v>
      </c>
      <c r="P15" s="22">
        <v>10130336.300000001</v>
      </c>
      <c r="Q15" s="24">
        <f t="shared" si="3"/>
        <v>0.94440899998424488</v>
      </c>
    </row>
    <row r="16" spans="1:17" x14ac:dyDescent="0.25">
      <c r="A16" s="18"/>
      <c r="B16" s="65">
        <v>9000000</v>
      </c>
      <c r="C16" s="20" t="s">
        <v>322</v>
      </c>
      <c r="D16" s="20">
        <v>9000000</v>
      </c>
      <c r="E16" s="20" t="s">
        <v>312</v>
      </c>
      <c r="F16" s="60"/>
      <c r="G16" s="20" t="s">
        <v>293</v>
      </c>
      <c r="H16" s="21">
        <v>90.421903999999969</v>
      </c>
      <c r="I16" s="22">
        <v>98.755854999999912</v>
      </c>
      <c r="J16" s="22">
        <f t="shared" si="0"/>
        <v>96.475098494024053</v>
      </c>
      <c r="K16" s="22">
        <v>41.18521944986766</v>
      </c>
      <c r="L16" s="22">
        <v>55.2898790441564</v>
      </c>
      <c r="M16" s="23">
        <f t="shared" si="1"/>
        <v>0.4170407865930349</v>
      </c>
      <c r="N16" s="24">
        <f t="shared" si="2"/>
        <v>0.97690510090793237</v>
      </c>
      <c r="O16" s="61"/>
      <c r="P16" s="22"/>
      <c r="Q16" s="24" t="str">
        <f t="shared" si="3"/>
        <v>.</v>
      </c>
    </row>
    <row r="17" spans="1:17" ht="15.75" thickBot="1" x14ac:dyDescent="0.3">
      <c r="A17" s="39" t="s">
        <v>306</v>
      </c>
      <c r="B17" s="41"/>
      <c r="C17" s="41"/>
      <c r="D17" s="64"/>
      <c r="E17" s="41"/>
      <c r="F17" s="58"/>
      <c r="G17" s="41"/>
      <c r="H17" s="42">
        <f ca="1">OFFSET(H17,-MATCH("PROYECTOS",$A$8:$A$49,0)-1,0)-(OFFSET(H17,-MATCH("PROYECTOS",$A$8:$A$49,0),0))</f>
        <v>0.99999999999988631</v>
      </c>
      <c r="I17" s="43">
        <f ca="1">OFFSET(I17,-MATCH("PROYECTOS",$A$8:$A$49,0)-1,0)-(OFFSET(I17,-MATCH("PROYECTOS",$A$8:$A$49,0),0))</f>
        <v>2.6085549999999103</v>
      </c>
      <c r="J17" s="43">
        <f ca="1">OFFSET(J17,-MATCH("PROYECTOS",$A$8:$A$49,0)-1,0)-(OFFSET(J17,-MATCH("PROYECTOS",$A$8:$A$49,0),0))</f>
        <v>1.7028755004284335</v>
      </c>
      <c r="K17" s="43">
        <f ca="1">OFFSET(K17,-MATCH("PROYECTOS",$A$8:$A$49,0)-1,0)-(OFFSET(K17,-MATCH("PROYECTOS",$A$8:$A$49,0),0))</f>
        <v>0.29129874322097749</v>
      </c>
      <c r="L17" s="43">
        <f ca="1">OFFSET(L17,-MATCH("PROYECTOS",$A$8:$A$49,0)-1,0)-(OFFSET(L17,-MATCH("PROYECTOS",$A$8:$A$49,0),0))</f>
        <v>1.4115767572074844</v>
      </c>
      <c r="M17" s="44">
        <f t="shared" ca="1" si="1"/>
        <v>0.11167053913794707</v>
      </c>
      <c r="N17" s="45">
        <f t="shared" ca="1" si="2"/>
        <v>0.65280413885408606</v>
      </c>
      <c r="O17" s="59"/>
      <c r="P17" s="43"/>
      <c r="Q1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opLeftCell="A4" workbookViewId="0">
      <selection activeCell="A24" sqref="A24:J24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130</v>
      </c>
      <c r="B1" s="53" t="s">
        <v>232</v>
      </c>
      <c r="C1" s="47" t="s">
        <v>88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2556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68.916943000000003</v>
      </c>
      <c r="E6" s="15">
        <v>102.07335300000001</v>
      </c>
      <c r="F6" s="15">
        <v>81.93878459060133</v>
      </c>
      <c r="G6" s="15">
        <v>27.086809836913204</v>
      </c>
      <c r="H6" s="15">
        <v>54.85197475368814</v>
      </c>
      <c r="I6" s="16">
        <v>0.26536612191933384</v>
      </c>
      <c r="J6" s="17">
        <v>0.80274412647737103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58.821650000000005</v>
      </c>
      <c r="E7" s="36">
        <f ca="1">SUM(E8:OFFSET(E6,MATCH("GOBIERNOS REGIONALES",$A$8:$A$50,0),0))</f>
        <v>84.917537999999993</v>
      </c>
      <c r="F7" s="36">
        <f ca="1">SUM(F8:OFFSET(F6,MATCH("GOBIERNOS REGIONALES",$A$8:$A$50,0),0))</f>
        <v>66.910432516902304</v>
      </c>
      <c r="G7" s="36">
        <f ca="1">SUM(G8:OFFSET(G6,MATCH("GOBIERNOS REGIONALES",$A$8:$A$50,0),0))</f>
        <v>21.765175610927145</v>
      </c>
      <c r="H7" s="36">
        <f ca="1">SUM(H8:OFFSET(H6,MATCH("GOBIERNOS REGIONALES",$A$8:$A$50,0),0))</f>
        <v>45.14525690597516</v>
      </c>
      <c r="I7" s="37">
        <f ca="1">IFERROR(G7/E7,0)</f>
        <v>0.25630954598480171</v>
      </c>
      <c r="J7" s="38">
        <f ca="1">IFERROR(SUM(G7,H7)/E7,0)</f>
        <v>0.78794597786033682</v>
      </c>
      <c r="K7" s="5"/>
    </row>
    <row r="8" spans="1:11" x14ac:dyDescent="0.25">
      <c r="A8" s="18"/>
      <c r="B8" s="19">
        <v>13</v>
      </c>
      <c r="C8" s="20" t="s">
        <v>112</v>
      </c>
      <c r="D8" s="21">
        <v>6.8611829999999996</v>
      </c>
      <c r="E8" s="22">
        <v>7.0236799999999997</v>
      </c>
      <c r="F8" s="22">
        <f t="shared" ref="F8:F25" si="0">SUM(G8,H8)</f>
        <v>6.9866491684251741</v>
      </c>
      <c r="G8" s="22">
        <v>3.4886168193988851</v>
      </c>
      <c r="H8" s="22">
        <v>3.498032349026289</v>
      </c>
      <c r="I8" s="23">
        <f t="shared" ref="I8:I25" si="1">IFERROR(G8/E8,0)</f>
        <v>0.49669358789108919</v>
      </c>
      <c r="J8" s="24">
        <f t="shared" ref="J8:J25" si="2">IFERROR(SUM(G8,H8)/E8,0)</f>
        <v>0.9947277165852052</v>
      </c>
      <c r="K8" s="5"/>
    </row>
    <row r="9" spans="1:11" ht="25.5" x14ac:dyDescent="0.25">
      <c r="A9" s="18"/>
      <c r="B9" s="19">
        <v>163</v>
      </c>
      <c r="C9" s="20" t="s">
        <v>146</v>
      </c>
      <c r="D9" s="21">
        <v>6.6216539999999942</v>
      </c>
      <c r="E9" s="22">
        <v>9.9492869999999947</v>
      </c>
      <c r="F9" s="22">
        <f t="shared" si="0"/>
        <v>8.5403784892116441</v>
      </c>
      <c r="G9" s="22">
        <v>2.6233275967342706</v>
      </c>
      <c r="H9" s="22">
        <v>5.9170508924773744</v>
      </c>
      <c r="I9" s="23">
        <f t="shared" si="1"/>
        <v>0.26366990888234221</v>
      </c>
      <c r="J9" s="24">
        <f t="shared" si="2"/>
        <v>0.85839100723616157</v>
      </c>
      <c r="K9" s="5"/>
    </row>
    <row r="10" spans="1:11" ht="25.5" x14ac:dyDescent="0.25">
      <c r="A10" s="18"/>
      <c r="B10" s="19">
        <v>165</v>
      </c>
      <c r="C10" s="20" t="s">
        <v>148</v>
      </c>
      <c r="D10" s="21">
        <v>45.338813000000009</v>
      </c>
      <c r="E10" s="22">
        <v>67.944570999999996</v>
      </c>
      <c r="F10" s="22">
        <f t="shared" si="0"/>
        <v>51.383404859265482</v>
      </c>
      <c r="G10" s="22">
        <v>15.653231194793989</v>
      </c>
      <c r="H10" s="22">
        <v>35.730173664471494</v>
      </c>
      <c r="I10" s="23">
        <f t="shared" si="1"/>
        <v>0.23038236851615398</v>
      </c>
      <c r="J10" s="24">
        <f t="shared" si="2"/>
        <v>0.75625475447133939</v>
      </c>
      <c r="K10" s="5"/>
    </row>
    <row r="11" spans="1:11" x14ac:dyDescent="0.25">
      <c r="A11" s="32" t="s">
        <v>204</v>
      </c>
      <c r="B11" s="33"/>
      <c r="C11" s="34"/>
      <c r="D11" s="35">
        <f ca="1">SUM(D12:OFFSET(D10,(MATCH("GOBIERNOS LOCALES",$A$8:$A$50,0)-MATCH("GOBIERNOS REGIONALES",$A$8:$A$50,0)),0))</f>
        <v>10.095292999999998</v>
      </c>
      <c r="E11" s="36">
        <f ca="1">SUM(E12:OFFSET(E10,(MATCH("GOBIERNOS LOCALES",$A$8:$A$50,0)-MATCH("GOBIERNOS REGIONALES",$A$8:$A$50,0)),0))</f>
        <v>14.829107999999996</v>
      </c>
      <c r="F11" s="36">
        <f ca="1">SUM(F12:OFFSET(F10,(MATCH("GOBIERNOS LOCALES",$A$8:$A$50,0)-MATCH("GOBIERNOS REGIONALES",$A$8:$A$50,0)),0))</f>
        <v>13.384636613263554</v>
      </c>
      <c r="G11" s="36">
        <f ca="1">SUM(G12:OFFSET(G10,(MATCH("GOBIERNOS LOCALES",$A$8:$A$50,0)-MATCH("GOBIERNOS REGIONALES",$A$8:$A$50,0)),0))</f>
        <v>4.8778393689157458</v>
      </c>
      <c r="H11" s="36">
        <f ca="1">SUM(H12:OFFSET(H10,(MATCH("GOBIERNOS LOCALES",$A$8:$A$50,0)-MATCH("GOBIERNOS REGIONALES",$A$8:$A$50,0)),0))</f>
        <v>8.5067972443478084</v>
      </c>
      <c r="I11" s="37">
        <f t="shared" ca="1" si="1"/>
        <v>0.32893680246416351</v>
      </c>
      <c r="J11" s="38">
        <f t="shared" ca="1" si="2"/>
        <v>0.90259215950572058</v>
      </c>
      <c r="K11" s="5"/>
    </row>
    <row r="12" spans="1:11" x14ac:dyDescent="0.25">
      <c r="A12" s="18"/>
      <c r="B12" s="19">
        <v>440</v>
      </c>
      <c r="C12" s="20" t="s">
        <v>205</v>
      </c>
      <c r="D12" s="21">
        <v>0.1</v>
      </c>
      <c r="E12" s="22">
        <v>0.22336400000000001</v>
      </c>
      <c r="F12" s="22">
        <f t="shared" si="0"/>
        <v>0.22291399328969419</v>
      </c>
      <c r="G12" s="22">
        <v>8.8127351831644773E-2</v>
      </c>
      <c r="H12" s="22">
        <v>0.13478664145804942</v>
      </c>
      <c r="I12" s="23">
        <f t="shared" si="1"/>
        <v>0.39454590637544446</v>
      </c>
      <c r="J12" s="24">
        <f t="shared" si="2"/>
        <v>0.99798532122317918</v>
      </c>
      <c r="K12" s="5"/>
    </row>
    <row r="13" spans="1:11" x14ac:dyDescent="0.25">
      <c r="A13" s="18"/>
      <c r="B13" s="19">
        <v>442</v>
      </c>
      <c r="C13" s="20" t="s">
        <v>207</v>
      </c>
      <c r="D13" s="21">
        <v>6.3696000000000003E-2</v>
      </c>
      <c r="E13" s="22">
        <v>8.6124000000000006E-2</v>
      </c>
      <c r="F13" s="22">
        <f t="shared" si="0"/>
        <v>8.4842310025123879E-2</v>
      </c>
      <c r="G13" s="22">
        <v>5.275879061082378E-2</v>
      </c>
      <c r="H13" s="22">
        <v>3.2083519414300099E-2</v>
      </c>
      <c r="I13" s="23">
        <f t="shared" si="1"/>
        <v>0.61259103862830078</v>
      </c>
      <c r="J13" s="24">
        <f t="shared" si="2"/>
        <v>0.98511808584278338</v>
      </c>
      <c r="K13" s="5"/>
    </row>
    <row r="14" spans="1:11" x14ac:dyDescent="0.25">
      <c r="A14" s="18"/>
      <c r="B14" s="19">
        <v>444</v>
      </c>
      <c r="C14" s="20" t="s">
        <v>209</v>
      </c>
      <c r="D14" s="21">
        <v>2.9483200000000003</v>
      </c>
      <c r="E14" s="22">
        <v>2.6327880000000001</v>
      </c>
      <c r="F14" s="22">
        <f t="shared" si="0"/>
        <v>2.6161155472197231</v>
      </c>
      <c r="G14" s="22">
        <v>1.2085193576553217</v>
      </c>
      <c r="H14" s="22">
        <v>1.4075961895644014</v>
      </c>
      <c r="I14" s="23">
        <f t="shared" si="1"/>
        <v>0.45902646079187598</v>
      </c>
      <c r="J14" s="24">
        <f t="shared" si="2"/>
        <v>0.99366737740362043</v>
      </c>
      <c r="K14" s="5"/>
    </row>
    <row r="15" spans="1:11" x14ac:dyDescent="0.25">
      <c r="A15" s="18"/>
      <c r="B15" s="19">
        <v>446</v>
      </c>
      <c r="C15" s="20" t="s">
        <v>211</v>
      </c>
      <c r="D15" s="21">
        <v>2.6262840000000001</v>
      </c>
      <c r="E15" s="22">
        <v>5.0830049999999991</v>
      </c>
      <c r="F15" s="22">
        <f t="shared" si="0"/>
        <v>5.0353747674380429</v>
      </c>
      <c r="G15" s="22">
        <v>2.1257034531445242</v>
      </c>
      <c r="H15" s="22">
        <v>2.9096713142935187</v>
      </c>
      <c r="I15" s="23">
        <f t="shared" si="1"/>
        <v>0.41819818259956948</v>
      </c>
      <c r="J15" s="24">
        <f t="shared" si="2"/>
        <v>0.99062951294323809</v>
      </c>
      <c r="K15" s="5"/>
    </row>
    <row r="16" spans="1:11" x14ac:dyDescent="0.25">
      <c r="A16" s="18"/>
      <c r="B16" s="19">
        <v>448</v>
      </c>
      <c r="C16" s="20" t="s">
        <v>213</v>
      </c>
      <c r="D16" s="21">
        <v>1.2149999999999992</v>
      </c>
      <c r="E16" s="22">
        <v>1.2567679999999999</v>
      </c>
      <c r="F16" s="22">
        <f t="shared" si="0"/>
        <v>1.0370108445167716</v>
      </c>
      <c r="G16" s="22">
        <v>0.37608088313390908</v>
      </c>
      <c r="H16" s="22">
        <v>0.66092996138286253</v>
      </c>
      <c r="I16" s="23">
        <f t="shared" si="1"/>
        <v>0.29924447720972297</v>
      </c>
      <c r="J16" s="24">
        <f t="shared" si="2"/>
        <v>0.82514103200970401</v>
      </c>
      <c r="K16" s="5"/>
    </row>
    <row r="17" spans="1:11" x14ac:dyDescent="0.25">
      <c r="A17" s="18"/>
      <c r="B17" s="19">
        <v>450</v>
      </c>
      <c r="C17" s="20" t="s">
        <v>215</v>
      </c>
      <c r="D17" s="21">
        <v>0.06</v>
      </c>
      <c r="E17" s="22">
        <v>0.06</v>
      </c>
      <c r="F17" s="22">
        <f t="shared" si="0"/>
        <v>3.5344949588761665E-2</v>
      </c>
      <c r="G17" s="22">
        <v>1.5111949607671704E-2</v>
      </c>
      <c r="H17" s="22">
        <v>2.0232999981089961E-2</v>
      </c>
      <c r="I17" s="23">
        <f t="shared" si="1"/>
        <v>0.2518658267945284</v>
      </c>
      <c r="J17" s="24">
        <f t="shared" si="2"/>
        <v>0.58908249314602779</v>
      </c>
      <c r="K17" s="5"/>
    </row>
    <row r="18" spans="1:11" x14ac:dyDescent="0.25">
      <c r="A18" s="18"/>
      <c r="B18" s="19">
        <v>451</v>
      </c>
      <c r="C18" s="20" t="s">
        <v>216</v>
      </c>
      <c r="D18" s="21">
        <v>0.67924499999999999</v>
      </c>
      <c r="E18" s="22">
        <v>0.6792450000000001</v>
      </c>
      <c r="F18" s="22">
        <f t="shared" si="0"/>
        <v>0.56847589239259833</v>
      </c>
      <c r="G18" s="22">
        <v>0.22578937159050838</v>
      </c>
      <c r="H18" s="22">
        <v>0.34268652080208994</v>
      </c>
      <c r="I18" s="23">
        <f t="shared" si="1"/>
        <v>0.33241226890224934</v>
      </c>
      <c r="J18" s="24">
        <f t="shared" si="2"/>
        <v>0.83692319029598783</v>
      </c>
      <c r="K18" s="5"/>
    </row>
    <row r="19" spans="1:11" x14ac:dyDescent="0.25">
      <c r="A19" s="18"/>
      <c r="B19" s="19">
        <v>453</v>
      </c>
      <c r="C19" s="20" t="s">
        <v>218</v>
      </c>
      <c r="D19" s="21">
        <v>0.1</v>
      </c>
      <c r="E19" s="22">
        <v>1.4701630000000001</v>
      </c>
      <c r="F19" s="22">
        <f t="shared" si="0"/>
        <v>1.3743015006184578</v>
      </c>
      <c r="G19" s="22">
        <v>9.8000001162290573E-3</v>
      </c>
      <c r="H19" s="22">
        <v>1.3645015005022287</v>
      </c>
      <c r="I19" s="23">
        <f t="shared" si="1"/>
        <v>6.6659275986601868E-3</v>
      </c>
      <c r="J19" s="24">
        <f t="shared" si="2"/>
        <v>0.93479532583697023</v>
      </c>
      <c r="K19" s="5"/>
    </row>
    <row r="20" spans="1:11" x14ac:dyDescent="0.25">
      <c r="A20" s="18"/>
      <c r="B20" s="19">
        <v>454</v>
      </c>
      <c r="C20" s="20" t="s">
        <v>219</v>
      </c>
      <c r="D20" s="21">
        <v>1.9031470000000001</v>
      </c>
      <c r="E20" s="22">
        <v>2.9380499999999996</v>
      </c>
      <c r="F20" s="22">
        <f t="shared" si="0"/>
        <v>2.1092384434323321</v>
      </c>
      <c r="G20" s="22">
        <v>0.71093040998857759</v>
      </c>
      <c r="H20" s="22">
        <v>1.3983080334437545</v>
      </c>
      <c r="I20" s="23">
        <f t="shared" si="1"/>
        <v>0.24197355728751305</v>
      </c>
      <c r="J20" s="24">
        <f t="shared" si="2"/>
        <v>0.71790420293471258</v>
      </c>
      <c r="K20" s="5"/>
    </row>
    <row r="21" spans="1:11" x14ac:dyDescent="0.25">
      <c r="A21" s="18"/>
      <c r="B21" s="19">
        <v>458</v>
      </c>
      <c r="C21" s="20" t="s">
        <v>223</v>
      </c>
      <c r="D21" s="21">
        <v>9.9601000000000009E-2</v>
      </c>
      <c r="E21" s="22">
        <v>9.9601000000000023E-2</v>
      </c>
      <c r="F21" s="22">
        <f t="shared" si="0"/>
        <v>9.916455157508608E-2</v>
      </c>
      <c r="G21" s="22">
        <v>2.8005300933727995E-2</v>
      </c>
      <c r="H21" s="22">
        <v>7.1159250641358085E-2</v>
      </c>
      <c r="I21" s="23">
        <f t="shared" si="1"/>
        <v>0.28117489717701616</v>
      </c>
      <c r="J21" s="24">
        <f t="shared" si="2"/>
        <v>0.99561803169733287</v>
      </c>
      <c r="K21" s="5"/>
    </row>
    <row r="22" spans="1:11" x14ac:dyDescent="0.25">
      <c r="A22" s="18"/>
      <c r="B22" s="19">
        <v>459</v>
      </c>
      <c r="C22" s="20" t="s">
        <v>224</v>
      </c>
      <c r="D22" s="21">
        <v>0.1</v>
      </c>
      <c r="E22" s="22">
        <v>9.9999999999999978E-2</v>
      </c>
      <c r="F22" s="22">
        <f t="shared" si="0"/>
        <v>9.9970039846084546E-2</v>
      </c>
      <c r="G22" s="22">
        <v>3.0512500168697443E-2</v>
      </c>
      <c r="H22" s="22">
        <v>6.9457539677387103E-2</v>
      </c>
      <c r="I22" s="23">
        <f t="shared" si="1"/>
        <v>0.30512500168697448</v>
      </c>
      <c r="J22" s="24">
        <f t="shared" si="2"/>
        <v>0.99970039846084569</v>
      </c>
      <c r="K22" s="5"/>
    </row>
    <row r="23" spans="1:11" x14ac:dyDescent="0.25">
      <c r="A23" s="18"/>
      <c r="B23" s="19">
        <v>461</v>
      </c>
      <c r="C23" s="20" t="s">
        <v>226</v>
      </c>
      <c r="D23" s="21">
        <v>0.1</v>
      </c>
      <c r="E23" s="22">
        <v>0.1</v>
      </c>
      <c r="F23" s="22">
        <f t="shared" si="0"/>
        <v>9.9883773225883488E-2</v>
      </c>
      <c r="G23" s="22">
        <v>6.5000001341104507E-3</v>
      </c>
      <c r="H23" s="22">
        <v>9.3383773091773037E-2</v>
      </c>
      <c r="I23" s="23">
        <f t="shared" si="1"/>
        <v>6.5000001341104507E-2</v>
      </c>
      <c r="J23" s="24">
        <f t="shared" si="2"/>
        <v>0.99883773225883488</v>
      </c>
      <c r="K23" s="5"/>
    </row>
    <row r="24" spans="1:11" x14ac:dyDescent="0.25">
      <c r="A24" s="18"/>
      <c r="B24" s="19">
        <v>462</v>
      </c>
      <c r="C24" s="20" t="s">
        <v>227</v>
      </c>
      <c r="D24" s="21">
        <v>0.1</v>
      </c>
      <c r="E24" s="22">
        <v>9.9999999999999992E-2</v>
      </c>
      <c r="F24" s="22">
        <f t="shared" si="0"/>
        <v>2.0000000949949026E-3</v>
      </c>
      <c r="G24" s="22">
        <v>0</v>
      </c>
      <c r="H24" s="22">
        <v>2.0000000949949026E-3</v>
      </c>
      <c r="I24" s="23">
        <f t="shared" si="1"/>
        <v>0</v>
      </c>
      <c r="J24" s="24">
        <f t="shared" si="2"/>
        <v>2.0000000949949026E-2</v>
      </c>
      <c r="K24" s="5"/>
    </row>
    <row r="25" spans="1:11" ht="15.75" thickBot="1" x14ac:dyDescent="0.3">
      <c r="A25" s="39" t="s">
        <v>231</v>
      </c>
      <c r="B25" s="40"/>
      <c r="C25" s="41"/>
      <c r="D25" s="42">
        <v>0</v>
      </c>
      <c r="E25" s="43">
        <v>2.3267069999999999</v>
      </c>
      <c r="F25" s="43">
        <f t="shared" si="0"/>
        <v>1.6437154604354873</v>
      </c>
      <c r="G25" s="43">
        <v>0.44379485707031563</v>
      </c>
      <c r="H25" s="43">
        <v>1.1999206033651717</v>
      </c>
      <c r="I25" s="44">
        <f t="shared" si="1"/>
        <v>0.19073946872997574</v>
      </c>
      <c r="J25" s="45">
        <f t="shared" si="2"/>
        <v>0.70645571635598614</v>
      </c>
      <c r="K25" s="5"/>
    </row>
    <row r="26" spans="1:11" x14ac:dyDescent="0.25">
      <c r="D26" s="6"/>
      <c r="E26" s="6"/>
      <c r="F26" s="6"/>
      <c r="G26" s="6"/>
      <c r="H26" s="6"/>
      <c r="I26" s="5"/>
      <c r="J26" s="5"/>
      <c r="K26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A11" workbookViewId="0">
      <selection activeCell="A18" sqref="A18:E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130</v>
      </c>
      <c r="B1" s="47" t="s">
        <v>232</v>
      </c>
      <c r="C1" s="47" t="s">
        <v>88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2557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68.916943000000003</v>
      </c>
      <c r="G6" s="15">
        <v>102.07335300000001</v>
      </c>
      <c r="H6" s="15">
        <v>81.93878459060133</v>
      </c>
      <c r="I6" s="15">
        <v>27.086809836913204</v>
      </c>
      <c r="J6" s="15">
        <v>54.85197475368814</v>
      </c>
      <c r="K6" s="16">
        <v>0.26536612191933384</v>
      </c>
      <c r="L6" s="17">
        <v>0.80274412647737103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43.746564000000006</v>
      </c>
      <c r="G7" s="36">
        <f ca="1">SUM(G8:OFFSET(G6,MATCH("PROYECTOS",$A$8:$A$50,0),0))</f>
        <v>66.55724499999998</v>
      </c>
      <c r="H7" s="36">
        <f ca="1">SUM(H8:OFFSET(H6,MATCH("PROYECTOS",$A$8:$A$50,0),0))</f>
        <v>58.323776782964799</v>
      </c>
      <c r="I7" s="36">
        <f ca="1">SUM(I8:OFFSET(I6,MATCH("PROYECTOS",$A$8:$A$50,0),0))</f>
        <v>20.211713959854023</v>
      </c>
      <c r="J7" s="36">
        <f ca="1">SUM(J8:OFFSET(J6,MATCH("PROYECTOS",$A$8:$A$50,0),0))</f>
        <v>38.112062823110776</v>
      </c>
      <c r="K7" s="37">
        <f ca="1">IFERROR(I7/G7,0)</f>
        <v>0.30367413735129856</v>
      </c>
      <c r="L7" s="38">
        <f ca="1">IFERROR(SUM(I7,J7)/G7,0)</f>
        <v>0.8762949365311743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33.190683000000014</v>
      </c>
      <c r="G8" s="22">
        <v>40.342956999999984</v>
      </c>
      <c r="H8" s="22">
        <f t="shared" ref="H8:H13" si="0">SUM(I8,J8)</f>
        <v>37.200716027895396</v>
      </c>
      <c r="I8" s="22">
        <v>17.075490754825296</v>
      </c>
      <c r="J8" s="22">
        <v>20.1252252730701</v>
      </c>
      <c r="K8" s="23">
        <f t="shared" ref="K8:K14" si="1">IFERROR(I8/G8,0)</f>
        <v>0.42325828408723987</v>
      </c>
      <c r="L8" s="24">
        <f t="shared" ref="L8:L14" si="2">IFERROR(SUM(I8,J8)/G8,0)</f>
        <v>0.9221117834246858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3000383</v>
      </c>
      <c r="C9" s="20" t="s">
        <v>2558</v>
      </c>
      <c r="D9" s="60">
        <v>86</v>
      </c>
      <c r="E9" s="20" t="s">
        <v>469</v>
      </c>
      <c r="F9" s="21">
        <v>1.9325620000000006</v>
      </c>
      <c r="G9" s="22">
        <v>7.6804430000000012</v>
      </c>
      <c r="H9" s="22">
        <f t="shared" si="0"/>
        <v>6.7357003443495742</v>
      </c>
      <c r="I9" s="22">
        <v>0.42466830605917494</v>
      </c>
      <c r="J9" s="22">
        <v>6.3110320382903993</v>
      </c>
      <c r="K9" s="23">
        <f t="shared" si="1"/>
        <v>5.5292162972783582E-2</v>
      </c>
      <c r="L9" s="24">
        <f t="shared" si="2"/>
        <v>0.87699372866247083</v>
      </c>
      <c r="M9" s="61"/>
      <c r="N9" s="22"/>
      <c r="O9" s="24" t="str">
        <f t="shared" ref="O9:O13" si="3">IFERROR(N9/M9,".")</f>
        <v>.</v>
      </c>
    </row>
    <row r="10" spans="1:15" ht="38.25" x14ac:dyDescent="0.25">
      <c r="A10" s="18"/>
      <c r="B10" s="20">
        <v>3000384</v>
      </c>
      <c r="C10" s="20" t="s">
        <v>2559</v>
      </c>
      <c r="D10" s="60">
        <v>59</v>
      </c>
      <c r="E10" s="20" t="s">
        <v>670</v>
      </c>
      <c r="F10" s="21">
        <v>4.2678310000000002</v>
      </c>
      <c r="G10" s="22">
        <v>4.9269629999999989</v>
      </c>
      <c r="H10" s="22">
        <f t="shared" si="0"/>
        <v>4.4785019260644443</v>
      </c>
      <c r="I10" s="22">
        <v>1.1727134306074731</v>
      </c>
      <c r="J10" s="22">
        <v>3.3057884954569707</v>
      </c>
      <c r="K10" s="23">
        <f t="shared" si="1"/>
        <v>0.23801953264261846</v>
      </c>
      <c r="L10" s="24">
        <f t="shared" si="2"/>
        <v>0.90897819327330964</v>
      </c>
      <c r="M10" s="61"/>
      <c r="N10" s="22"/>
      <c r="O10" s="24" t="str">
        <f t="shared" si="3"/>
        <v>.</v>
      </c>
    </row>
    <row r="11" spans="1:15" ht="63.75" x14ac:dyDescent="0.25">
      <c r="A11" s="18"/>
      <c r="B11" s="20">
        <v>3000695</v>
      </c>
      <c r="C11" s="20" t="s">
        <v>2560</v>
      </c>
      <c r="D11" s="60">
        <v>86</v>
      </c>
      <c r="E11" s="20" t="s">
        <v>469</v>
      </c>
      <c r="F11" s="21">
        <v>1.9641699999999991</v>
      </c>
      <c r="G11" s="22">
        <v>10.786195999999999</v>
      </c>
      <c r="H11" s="22">
        <f t="shared" si="0"/>
        <v>7.2003001658413268</v>
      </c>
      <c r="I11" s="22">
        <v>0.7270871869623079</v>
      </c>
      <c r="J11" s="22">
        <v>6.4732129788790189</v>
      </c>
      <c r="K11" s="23">
        <f t="shared" si="1"/>
        <v>6.7409046429557556E-2</v>
      </c>
      <c r="L11" s="24">
        <f t="shared" si="2"/>
        <v>0.66754768463704239</v>
      </c>
      <c r="M11" s="61"/>
      <c r="N11" s="22"/>
      <c r="O11" s="24" t="str">
        <f t="shared" si="3"/>
        <v>.</v>
      </c>
    </row>
    <row r="12" spans="1:15" ht="51" x14ac:dyDescent="0.25">
      <c r="A12" s="18"/>
      <c r="B12" s="20">
        <v>3000696</v>
      </c>
      <c r="C12" s="20" t="s">
        <v>2561</v>
      </c>
      <c r="D12" s="60">
        <v>86</v>
      </c>
      <c r="E12" s="20" t="s">
        <v>469</v>
      </c>
      <c r="F12" s="21">
        <v>0.34950000000000003</v>
      </c>
      <c r="G12" s="22">
        <v>0.81087399999999998</v>
      </c>
      <c r="H12" s="22">
        <f t="shared" si="0"/>
        <v>0.74264834142488545</v>
      </c>
      <c r="I12" s="22">
        <v>9.4308772242584382E-2</v>
      </c>
      <c r="J12" s="22">
        <v>0.64833956918230107</v>
      </c>
      <c r="K12" s="23">
        <f t="shared" si="1"/>
        <v>0.11630508838929894</v>
      </c>
      <c r="L12" s="24">
        <f t="shared" si="2"/>
        <v>0.91586157827835823</v>
      </c>
      <c r="M12" s="61"/>
      <c r="N12" s="22"/>
      <c r="O12" s="24" t="str">
        <f t="shared" si="3"/>
        <v>.</v>
      </c>
    </row>
    <row r="13" spans="1:15" ht="63.75" x14ac:dyDescent="0.25">
      <c r="A13" s="18"/>
      <c r="B13" s="20">
        <v>3000697</v>
      </c>
      <c r="C13" s="20" t="s">
        <v>2562</v>
      </c>
      <c r="D13" s="60">
        <v>86</v>
      </c>
      <c r="E13" s="20" t="s">
        <v>469</v>
      </c>
      <c r="F13" s="21">
        <v>2.0418180000000001</v>
      </c>
      <c r="G13" s="22">
        <v>2.0098119999999997</v>
      </c>
      <c r="H13" s="22">
        <f t="shared" si="0"/>
        <v>1.9659099773891739</v>
      </c>
      <c r="I13" s="22">
        <v>0.71744550915718719</v>
      </c>
      <c r="J13" s="22">
        <v>1.2484644682319868</v>
      </c>
      <c r="K13" s="23">
        <f t="shared" si="1"/>
        <v>0.35697145263198116</v>
      </c>
      <c r="L13" s="24">
        <f t="shared" si="2"/>
        <v>0.97815615460011895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25.170378999999997</v>
      </c>
      <c r="G14" s="43">
        <f t="shared" ref="G14:J14" ca="1" si="4">OFFSET(G14,-MATCH("PROYECTOS",$A$8:$A$50,0)-1,0)-(OFFSET(G14,-MATCH("PROYECTOS",$A$8:$A$50,0),0))</f>
        <v>35.516108000000031</v>
      </c>
      <c r="H14" s="43">
        <f t="shared" ca="1" si="4"/>
        <v>23.61500780763653</v>
      </c>
      <c r="I14" s="43">
        <f t="shared" ca="1" si="4"/>
        <v>6.8750958770591808</v>
      </c>
      <c r="J14" s="43">
        <f t="shared" ca="1" si="4"/>
        <v>16.739911930577364</v>
      </c>
      <c r="K14" s="44">
        <f t="shared" ca="1" si="1"/>
        <v>0.19357683778467999</v>
      </c>
      <c r="L14" s="45">
        <f t="shared" ca="1" si="2"/>
        <v>0.66490978706440818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6" ht="15.75" thickBot="1" x14ac:dyDescent="0.3">
      <c r="A17" s="2" t="s">
        <v>2579</v>
      </c>
    </row>
    <row r="18" spans="1:6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</row>
    <row r="19" spans="1:6" ht="15.75" thickBot="1" x14ac:dyDescent="0.3">
      <c r="A19" s="83"/>
      <c r="B19" s="84"/>
      <c r="C19" s="84"/>
      <c r="D19" s="84"/>
      <c r="E19" s="84"/>
      <c r="F19" s="115"/>
    </row>
    <row r="20" spans="1:6" ht="64.5" customHeight="1" thickBot="1" x14ac:dyDescent="0.3">
      <c r="A20" s="73"/>
      <c r="B20" s="74">
        <v>3000695</v>
      </c>
      <c r="C20" s="113" t="s">
        <v>2560</v>
      </c>
      <c r="D20" s="113"/>
      <c r="E20" s="114"/>
      <c r="F20" s="75">
        <v>0.66754768463704239</v>
      </c>
    </row>
  </sheetData>
  <mergeCells count="17">
    <mergeCell ref="C20:E20"/>
    <mergeCell ref="A18:E19"/>
    <mergeCell ref="F18:F19"/>
    <mergeCell ref="A3:E3"/>
    <mergeCell ref="F3:L3"/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B6" sqref="B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130</v>
      </c>
      <c r="B1" s="47" t="s">
        <v>232</v>
      </c>
      <c r="C1" s="47" t="s">
        <v>88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2563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68.916943000000003</v>
      </c>
      <c r="I6" s="15">
        <v>102.07335300000001</v>
      </c>
      <c r="J6" s="15">
        <v>81.93878459060133</v>
      </c>
      <c r="K6" s="15">
        <v>27.086809836913204</v>
      </c>
      <c r="L6" s="15">
        <v>54.85197475368814</v>
      </c>
      <c r="M6" s="16">
        <v>0.26536612191933384</v>
      </c>
      <c r="N6" s="17">
        <v>0.80274412647737103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SUM(H8:OFFSET(H6,MATCH("PROYECTOS",$A$8:$A$23,0),0))</f>
        <v>43.746563999999992</v>
      </c>
      <c r="I7" s="35">
        <f ca="1">SUM(I8:OFFSET(I6,MATCH("PROYECTOS",$A$8:$A$23,0),0))</f>
        <v>66.55724499999998</v>
      </c>
      <c r="J7" s="35">
        <f ca="1">SUM(J8:OFFSET(J6,MATCH("PROYECTOS",$A$8:$A$23,0),0))</f>
        <v>58.323776782964799</v>
      </c>
      <c r="K7" s="35">
        <f ca="1">SUM(K8:OFFSET(K6,MATCH("PROYECTOS",$A$8:$A$23,0),0))</f>
        <v>20.211713959854023</v>
      </c>
      <c r="L7" s="35">
        <f ca="1">SUM(L8:OFFSET(L6,MATCH("PROYECTOS",$A$8:$A$23,0),0))</f>
        <v>38.112062823110776</v>
      </c>
      <c r="M7" s="37">
        <f ca="1">IFERROR(K7/I7,0)</f>
        <v>0.30367413735129856</v>
      </c>
      <c r="N7" s="38">
        <f ca="1">IFERROR(SUM(K7,L7)/I7,0)</f>
        <v>0.8762949365311743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33.190683</v>
      </c>
      <c r="I8" s="22">
        <v>40.342956999999991</v>
      </c>
      <c r="J8" s="22">
        <f t="shared" ref="J8:J22" si="0">SUM(K8,L8)</f>
        <v>37.200716027895396</v>
      </c>
      <c r="K8" s="22">
        <v>17.075490754825296</v>
      </c>
      <c r="L8" s="22">
        <v>20.1252252730701</v>
      </c>
      <c r="M8" s="23">
        <f t="shared" ref="M8:M23" si="1">IFERROR(K8/I8,0)</f>
        <v>0.42325828408723981</v>
      </c>
      <c r="N8" s="24">
        <f t="shared" ref="N8:N23" si="2">IFERROR(SUM(K8,L8)/I8,0)</f>
        <v>0.92211178342468558</v>
      </c>
      <c r="O8" s="61">
        <v>2350</v>
      </c>
      <c r="P8" s="22">
        <v>2013.56</v>
      </c>
      <c r="Q8" s="24">
        <f>IFERROR(P8/O8,".")</f>
        <v>0.85683404255319151</v>
      </c>
    </row>
    <row r="9" spans="1:17" ht="51" x14ac:dyDescent="0.25">
      <c r="A9" s="18"/>
      <c r="B9" s="65">
        <v>5004417</v>
      </c>
      <c r="C9" s="20" t="s">
        <v>2564</v>
      </c>
      <c r="D9" s="20">
        <v>3000383</v>
      </c>
      <c r="E9" s="20" t="s">
        <v>2558</v>
      </c>
      <c r="F9" s="60">
        <v>66</v>
      </c>
      <c r="G9" s="20" t="s">
        <v>697</v>
      </c>
      <c r="H9" s="21">
        <v>1.08009</v>
      </c>
      <c r="I9" s="22">
        <v>2.3986109999999998</v>
      </c>
      <c r="J9" s="22">
        <f t="shared" si="0"/>
        <v>1.5958986688012047</v>
      </c>
      <c r="K9" s="22">
        <v>0.29478050457328209</v>
      </c>
      <c r="L9" s="22">
        <v>1.3011181642279226</v>
      </c>
      <c r="M9" s="23">
        <f t="shared" si="1"/>
        <v>0.12289633649361323</v>
      </c>
      <c r="N9" s="24">
        <f t="shared" si="2"/>
        <v>0.66534284583919812</v>
      </c>
      <c r="O9" s="61">
        <v>42</v>
      </c>
      <c r="P9" s="22">
        <v>34.54</v>
      </c>
      <c r="Q9" s="24">
        <f t="shared" ref="Q9:Q22" si="3">IFERROR(P9/O9,".")</f>
        <v>0.82238095238095232</v>
      </c>
    </row>
    <row r="10" spans="1:17" ht="51" x14ac:dyDescent="0.25">
      <c r="A10" s="18"/>
      <c r="B10" s="65">
        <v>5005174</v>
      </c>
      <c r="C10" s="20" t="s">
        <v>2565</v>
      </c>
      <c r="D10" s="20">
        <v>3000383</v>
      </c>
      <c r="E10" s="20" t="s">
        <v>2558</v>
      </c>
      <c r="F10" s="60">
        <v>222</v>
      </c>
      <c r="G10" s="20" t="s">
        <v>294</v>
      </c>
      <c r="H10" s="21">
        <v>0.8524719999999999</v>
      </c>
      <c r="I10" s="22">
        <v>5.2818320000000014</v>
      </c>
      <c r="J10" s="22">
        <f t="shared" si="0"/>
        <v>5.1398016755483695</v>
      </c>
      <c r="K10" s="22">
        <v>0.12988780148589285</v>
      </c>
      <c r="L10" s="22">
        <v>5.0099138740624767</v>
      </c>
      <c r="M10" s="23">
        <f t="shared" si="1"/>
        <v>2.4591429921643253E-2</v>
      </c>
      <c r="N10" s="24">
        <f t="shared" si="2"/>
        <v>0.97310964747617268</v>
      </c>
      <c r="O10" s="61">
        <v>75</v>
      </c>
      <c r="P10" s="22">
        <v>68.829999999999984</v>
      </c>
      <c r="Q10" s="24">
        <f t="shared" si="3"/>
        <v>0.91773333333333307</v>
      </c>
    </row>
    <row r="11" spans="1:17" ht="38.25" x14ac:dyDescent="0.25">
      <c r="A11" s="18"/>
      <c r="B11" s="65">
        <v>5004420</v>
      </c>
      <c r="C11" s="20" t="s">
        <v>2566</v>
      </c>
      <c r="D11" s="20">
        <v>3000384</v>
      </c>
      <c r="E11" s="20" t="s">
        <v>2559</v>
      </c>
      <c r="F11" s="60">
        <v>59</v>
      </c>
      <c r="G11" s="20" t="s">
        <v>670</v>
      </c>
      <c r="H11" s="21">
        <v>2.7557259999999992</v>
      </c>
      <c r="I11" s="22">
        <v>3.4475429999999996</v>
      </c>
      <c r="J11" s="22">
        <f t="shared" si="0"/>
        <v>3.0680511465948874</v>
      </c>
      <c r="K11" s="22">
        <v>0.91960575937264366</v>
      </c>
      <c r="L11" s="22">
        <v>2.1484453872222438</v>
      </c>
      <c r="M11" s="23">
        <f t="shared" si="1"/>
        <v>0.26674236097204407</v>
      </c>
      <c r="N11" s="24">
        <f t="shared" si="2"/>
        <v>0.88992396805344787</v>
      </c>
      <c r="O11" s="61">
        <v>3422.06</v>
      </c>
      <c r="P11" s="22">
        <v>3246.22</v>
      </c>
      <c r="Q11" s="24">
        <f t="shared" si="3"/>
        <v>0.9486157460710799</v>
      </c>
    </row>
    <row r="12" spans="1:17" ht="63.75" x14ac:dyDescent="0.25">
      <c r="A12" s="18"/>
      <c r="B12" s="65">
        <v>5004422</v>
      </c>
      <c r="C12" s="20" t="s">
        <v>2567</v>
      </c>
      <c r="D12" s="20">
        <v>3000384</v>
      </c>
      <c r="E12" s="20" t="s">
        <v>2559</v>
      </c>
      <c r="F12" s="60">
        <v>117</v>
      </c>
      <c r="G12" s="20" t="s">
        <v>813</v>
      </c>
      <c r="H12" s="21">
        <v>0.5811010000000002</v>
      </c>
      <c r="I12" s="22">
        <v>0.81018500000000016</v>
      </c>
      <c r="J12" s="22">
        <f t="shared" si="0"/>
        <v>0.77140920544161418</v>
      </c>
      <c r="K12" s="22">
        <v>0.16703917275663116</v>
      </c>
      <c r="L12" s="22">
        <v>0.60437003268498302</v>
      </c>
      <c r="M12" s="23">
        <f t="shared" si="1"/>
        <v>0.20617411178512454</v>
      </c>
      <c r="N12" s="24">
        <f t="shared" si="2"/>
        <v>0.95213957977698183</v>
      </c>
      <c r="O12" s="61">
        <v>120</v>
      </c>
      <c r="P12" s="22">
        <v>117.64</v>
      </c>
      <c r="Q12" s="24">
        <f t="shared" si="3"/>
        <v>0.98033333333333339</v>
      </c>
    </row>
    <row r="13" spans="1:17" ht="38.25" x14ac:dyDescent="0.25">
      <c r="A13" s="18"/>
      <c r="B13" s="65">
        <v>5005175</v>
      </c>
      <c r="C13" s="20" t="s">
        <v>2568</v>
      </c>
      <c r="D13" s="20">
        <v>3000384</v>
      </c>
      <c r="E13" s="20" t="s">
        <v>2559</v>
      </c>
      <c r="F13" s="60">
        <v>36</v>
      </c>
      <c r="G13" s="20" t="s">
        <v>650</v>
      </c>
      <c r="H13" s="21">
        <v>0.75650000000000006</v>
      </c>
      <c r="I13" s="22">
        <v>0.37471999999999994</v>
      </c>
      <c r="J13" s="22">
        <f t="shared" si="0"/>
        <v>0.35279301021910214</v>
      </c>
      <c r="K13" s="22">
        <v>5.9330001004127553E-3</v>
      </c>
      <c r="L13" s="22">
        <v>0.34686001011868939</v>
      </c>
      <c r="M13" s="23">
        <f t="shared" si="1"/>
        <v>1.5833155690683061E-2</v>
      </c>
      <c r="N13" s="24">
        <f t="shared" si="2"/>
        <v>0.94148433555482014</v>
      </c>
      <c r="O13" s="61">
        <v>22</v>
      </c>
      <c r="P13" s="22">
        <v>16.39</v>
      </c>
      <c r="Q13" s="24">
        <f t="shared" si="3"/>
        <v>0.745</v>
      </c>
    </row>
    <row r="14" spans="1:17" ht="51" x14ac:dyDescent="0.25">
      <c r="A14" s="18"/>
      <c r="B14" s="65">
        <v>5005176</v>
      </c>
      <c r="C14" s="20" t="s">
        <v>2569</v>
      </c>
      <c r="D14" s="20">
        <v>3000384</v>
      </c>
      <c r="E14" s="20" t="s">
        <v>2559</v>
      </c>
      <c r="F14" s="60">
        <v>132</v>
      </c>
      <c r="G14" s="20" t="s">
        <v>2375</v>
      </c>
      <c r="H14" s="21">
        <v>5.5000000000000007E-2</v>
      </c>
      <c r="I14" s="22">
        <v>0.17501099999999997</v>
      </c>
      <c r="J14" s="22">
        <f t="shared" si="0"/>
        <v>0.17427191378919815</v>
      </c>
      <c r="K14" s="22">
        <v>3.7053608808491845E-2</v>
      </c>
      <c r="L14" s="22">
        <v>0.13721830498070631</v>
      </c>
      <c r="M14" s="23">
        <f t="shared" si="1"/>
        <v>0.21172159926228551</v>
      </c>
      <c r="N14" s="24">
        <f t="shared" si="2"/>
        <v>0.99577691567500426</v>
      </c>
      <c r="O14" s="61">
        <v>4</v>
      </c>
      <c r="P14" s="22">
        <v>4.96</v>
      </c>
      <c r="Q14" s="24">
        <f t="shared" si="3"/>
        <v>1.24</v>
      </c>
    </row>
    <row r="15" spans="1:17" ht="51" x14ac:dyDescent="0.25">
      <c r="A15" s="18"/>
      <c r="B15" s="65">
        <v>5005177</v>
      </c>
      <c r="C15" s="20" t="s">
        <v>2570</v>
      </c>
      <c r="D15" s="20">
        <v>3000384</v>
      </c>
      <c r="E15" s="20" t="s">
        <v>2559</v>
      </c>
      <c r="F15" s="60">
        <v>132</v>
      </c>
      <c r="G15" s="20" t="s">
        <v>2375</v>
      </c>
      <c r="H15" s="21">
        <v>0.11950400000000003</v>
      </c>
      <c r="I15" s="22">
        <v>0.11950399999999999</v>
      </c>
      <c r="J15" s="22">
        <f t="shared" si="0"/>
        <v>0.11197665001964197</v>
      </c>
      <c r="K15" s="22">
        <v>4.3081889569293708E-2</v>
      </c>
      <c r="L15" s="22">
        <v>6.8894760450348258E-2</v>
      </c>
      <c r="M15" s="23">
        <f t="shared" si="1"/>
        <v>0.36050583720455981</v>
      </c>
      <c r="N15" s="24">
        <f t="shared" si="2"/>
        <v>0.93701173198923871</v>
      </c>
      <c r="O15" s="61">
        <v>12</v>
      </c>
      <c r="P15" s="22">
        <v>4</v>
      </c>
      <c r="Q15" s="24">
        <f t="shared" si="3"/>
        <v>0.33333333333333331</v>
      </c>
    </row>
    <row r="16" spans="1:17" ht="63.75" x14ac:dyDescent="0.25">
      <c r="A16" s="18"/>
      <c r="B16" s="65">
        <v>5005178</v>
      </c>
      <c r="C16" s="20" t="s">
        <v>2571</v>
      </c>
      <c r="D16" s="20">
        <v>3000695</v>
      </c>
      <c r="E16" s="20" t="s">
        <v>2560</v>
      </c>
      <c r="F16" s="60">
        <v>117</v>
      </c>
      <c r="G16" s="20" t="s">
        <v>813</v>
      </c>
      <c r="H16" s="21">
        <v>0.23717000000000002</v>
      </c>
      <c r="I16" s="22">
        <v>0.21978800000000001</v>
      </c>
      <c r="J16" s="22">
        <f t="shared" si="0"/>
        <v>0.21386107104626717</v>
      </c>
      <c r="K16" s="22">
        <v>8.1570580870902631E-2</v>
      </c>
      <c r="L16" s="22">
        <v>0.13229049017536454</v>
      </c>
      <c r="M16" s="23">
        <f t="shared" si="1"/>
        <v>0.37113300485423512</v>
      </c>
      <c r="N16" s="24">
        <f t="shared" si="2"/>
        <v>0.97303342787716873</v>
      </c>
      <c r="O16" s="61">
        <v>23</v>
      </c>
      <c r="P16" s="22">
        <v>19.86</v>
      </c>
      <c r="Q16" s="24">
        <f t="shared" si="3"/>
        <v>0.86347826086956514</v>
      </c>
    </row>
    <row r="17" spans="1:17" ht="63.75" x14ac:dyDescent="0.25">
      <c r="A17" s="18"/>
      <c r="B17" s="65">
        <v>5005179</v>
      </c>
      <c r="C17" s="20" t="s">
        <v>2572</v>
      </c>
      <c r="D17" s="20">
        <v>3000695</v>
      </c>
      <c r="E17" s="20" t="s">
        <v>2560</v>
      </c>
      <c r="F17" s="60">
        <v>36</v>
      </c>
      <c r="G17" s="20" t="s">
        <v>650</v>
      </c>
      <c r="H17" s="21">
        <v>0.97700000000000042</v>
      </c>
      <c r="I17" s="22">
        <v>9.876554999999998</v>
      </c>
      <c r="J17" s="22">
        <f t="shared" si="0"/>
        <v>6.3089331769915589</v>
      </c>
      <c r="K17" s="22">
        <v>0.3435170352604473</v>
      </c>
      <c r="L17" s="22">
        <v>5.9654161417311116</v>
      </c>
      <c r="M17" s="23">
        <f t="shared" si="1"/>
        <v>3.4781058300231947E-2</v>
      </c>
      <c r="N17" s="24">
        <f t="shared" si="2"/>
        <v>0.63877872162829652</v>
      </c>
      <c r="O17" s="61">
        <v>40.299999999999997</v>
      </c>
      <c r="P17" s="22">
        <v>19.73</v>
      </c>
      <c r="Q17" s="24">
        <f t="shared" si="3"/>
        <v>0.4895781637717122</v>
      </c>
    </row>
    <row r="18" spans="1:17" ht="63.75" x14ac:dyDescent="0.25">
      <c r="A18" s="18"/>
      <c r="B18" s="65">
        <v>5005180</v>
      </c>
      <c r="C18" s="20" t="s">
        <v>2573</v>
      </c>
      <c r="D18" s="20">
        <v>3000695</v>
      </c>
      <c r="E18" s="20" t="s">
        <v>2560</v>
      </c>
      <c r="F18" s="60">
        <v>222</v>
      </c>
      <c r="G18" s="20" t="s">
        <v>294</v>
      </c>
      <c r="H18" s="21">
        <v>0.74999999999999989</v>
      </c>
      <c r="I18" s="22">
        <v>0.68985299999999983</v>
      </c>
      <c r="J18" s="22">
        <f t="shared" si="0"/>
        <v>0.67750591780350078</v>
      </c>
      <c r="K18" s="22">
        <v>0.30199957083095796</v>
      </c>
      <c r="L18" s="22">
        <v>0.37550634697254281</v>
      </c>
      <c r="M18" s="23">
        <f t="shared" si="1"/>
        <v>0.43777380228970236</v>
      </c>
      <c r="N18" s="24">
        <f t="shared" si="2"/>
        <v>0.98210186489513118</v>
      </c>
      <c r="O18" s="61">
        <v>69</v>
      </c>
      <c r="P18" s="22">
        <v>91</v>
      </c>
      <c r="Q18" s="24">
        <f t="shared" si="3"/>
        <v>1.318840579710145</v>
      </c>
    </row>
    <row r="19" spans="1:17" ht="51" x14ac:dyDescent="0.25">
      <c r="A19" s="18"/>
      <c r="B19" s="65">
        <v>5005181</v>
      </c>
      <c r="C19" s="20" t="s">
        <v>2574</v>
      </c>
      <c r="D19" s="20">
        <v>3000696</v>
      </c>
      <c r="E19" s="20" t="s">
        <v>2561</v>
      </c>
      <c r="F19" s="60">
        <v>36</v>
      </c>
      <c r="G19" s="20" t="s">
        <v>650</v>
      </c>
      <c r="H19" s="21">
        <v>0.14000000000000001</v>
      </c>
      <c r="I19" s="22">
        <v>0.10552899999999998</v>
      </c>
      <c r="J19" s="22">
        <f t="shared" si="0"/>
        <v>0.10078048195393639</v>
      </c>
      <c r="K19" s="22">
        <v>7.0455282035254641E-2</v>
      </c>
      <c r="L19" s="22">
        <v>3.0325199918681756E-2</v>
      </c>
      <c r="M19" s="23">
        <f t="shared" si="1"/>
        <v>0.66763905689672653</v>
      </c>
      <c r="N19" s="24">
        <f t="shared" si="2"/>
        <v>0.95500271919506874</v>
      </c>
      <c r="O19" s="61">
        <v>8</v>
      </c>
      <c r="P19" s="22">
        <v>5</v>
      </c>
      <c r="Q19" s="24">
        <f t="shared" si="3"/>
        <v>0.625</v>
      </c>
    </row>
    <row r="20" spans="1:17" ht="51" x14ac:dyDescent="0.25">
      <c r="A20" s="18"/>
      <c r="B20" s="65">
        <v>5005182</v>
      </c>
      <c r="C20" s="20" t="s">
        <v>2575</v>
      </c>
      <c r="D20" s="20">
        <v>3000696</v>
      </c>
      <c r="E20" s="20" t="s">
        <v>2561</v>
      </c>
      <c r="F20" s="60">
        <v>46</v>
      </c>
      <c r="G20" s="20" t="s">
        <v>866</v>
      </c>
      <c r="H20" s="21">
        <v>0.20949999999999999</v>
      </c>
      <c r="I20" s="22">
        <v>0.705345</v>
      </c>
      <c r="J20" s="22">
        <f t="shared" si="0"/>
        <v>0.64186785947094904</v>
      </c>
      <c r="K20" s="22">
        <v>2.3853490207329742E-2</v>
      </c>
      <c r="L20" s="22">
        <v>0.6180143692636193</v>
      </c>
      <c r="M20" s="23">
        <f t="shared" si="1"/>
        <v>3.3818188556422379E-2</v>
      </c>
      <c r="N20" s="24">
        <f t="shared" si="2"/>
        <v>0.9100055426365099</v>
      </c>
      <c r="O20" s="61">
        <v>12</v>
      </c>
      <c r="P20" s="22">
        <v>10.25</v>
      </c>
      <c r="Q20" s="24">
        <f t="shared" si="3"/>
        <v>0.85416666666666663</v>
      </c>
    </row>
    <row r="21" spans="1:17" ht="63.75" x14ac:dyDescent="0.25">
      <c r="A21" s="18"/>
      <c r="B21" s="65">
        <v>5004413</v>
      </c>
      <c r="C21" s="20" t="s">
        <v>2576</v>
      </c>
      <c r="D21" s="20">
        <v>3000697</v>
      </c>
      <c r="E21" s="20" t="s">
        <v>2562</v>
      </c>
      <c r="F21" s="60">
        <v>86</v>
      </c>
      <c r="G21" s="20" t="s">
        <v>469</v>
      </c>
      <c r="H21" s="21">
        <v>1.1243750000000001</v>
      </c>
      <c r="I21" s="22">
        <v>1.6785529999999997</v>
      </c>
      <c r="J21" s="22">
        <f t="shared" si="0"/>
        <v>1.642257512398146</v>
      </c>
      <c r="K21" s="22">
        <v>0.65756493810295069</v>
      </c>
      <c r="L21" s="22">
        <v>0.9846925742951953</v>
      </c>
      <c r="M21" s="23">
        <f t="shared" si="1"/>
        <v>0.39174511505025505</v>
      </c>
      <c r="N21" s="24">
        <f t="shared" si="2"/>
        <v>0.97837691892847367</v>
      </c>
      <c r="O21" s="61">
        <v>3673</v>
      </c>
      <c r="P21" s="22">
        <v>3900.1409999999996</v>
      </c>
      <c r="Q21" s="24">
        <f t="shared" si="3"/>
        <v>1.0618407296487884</v>
      </c>
    </row>
    <row r="22" spans="1:17" ht="63.75" x14ac:dyDescent="0.25">
      <c r="A22" s="18"/>
      <c r="B22" s="65">
        <v>5004414</v>
      </c>
      <c r="C22" s="20" t="s">
        <v>2577</v>
      </c>
      <c r="D22" s="20">
        <v>3000697</v>
      </c>
      <c r="E22" s="20" t="s">
        <v>2562</v>
      </c>
      <c r="F22" s="60">
        <v>86</v>
      </c>
      <c r="G22" s="20" t="s">
        <v>469</v>
      </c>
      <c r="H22" s="21">
        <v>0.91744299999999979</v>
      </c>
      <c r="I22" s="22">
        <v>0.33125899999999997</v>
      </c>
      <c r="J22" s="22">
        <f t="shared" si="0"/>
        <v>0.32365246499102795</v>
      </c>
      <c r="K22" s="22">
        <v>5.9880571054236498E-2</v>
      </c>
      <c r="L22" s="22">
        <v>0.26377189393679146</v>
      </c>
      <c r="M22" s="23">
        <f t="shared" si="1"/>
        <v>0.18076662386300901</v>
      </c>
      <c r="N22" s="24">
        <f t="shared" si="2"/>
        <v>0.97703749933142336</v>
      </c>
      <c r="O22" s="61">
        <v>622.20000000000005</v>
      </c>
      <c r="P22" s="22">
        <v>529.20000000000005</v>
      </c>
      <c r="Q22" s="24">
        <f t="shared" si="3"/>
        <v>0.85053037608486015</v>
      </c>
    </row>
    <row r="23" spans="1:17" ht="15.75" thickBot="1" x14ac:dyDescent="0.3">
      <c r="A23" s="39" t="s">
        <v>306</v>
      </c>
      <c r="B23" s="41"/>
      <c r="C23" s="41"/>
      <c r="D23" s="64"/>
      <c r="E23" s="41"/>
      <c r="F23" s="58"/>
      <c r="G23" s="41"/>
      <c r="H23" s="42">
        <f ca="1">OFFSET(H23,-MATCH("PROYECTOS",$A$8:$A$23,0)-1,0)-(OFFSET(H23,-MATCH("PROYECTOS",$A$8:$A$23,0),0))</f>
        <v>25.170379000000011</v>
      </c>
      <c r="I23" s="42">
        <f t="shared" ref="I23:L23" ca="1" si="4">OFFSET(I23,-MATCH("PROYECTOS",$A$8:$A$23,0)-1,0)-(OFFSET(I23,-MATCH("PROYECTOS",$A$8:$A$23,0),0))</f>
        <v>35.516108000000031</v>
      </c>
      <c r="J23" s="42">
        <f t="shared" ca="1" si="4"/>
        <v>23.61500780763653</v>
      </c>
      <c r="K23" s="42">
        <f t="shared" ca="1" si="4"/>
        <v>6.8750958770591808</v>
      </c>
      <c r="L23" s="42">
        <f t="shared" ca="1" si="4"/>
        <v>16.739911930577364</v>
      </c>
      <c r="M23" s="44">
        <f t="shared" ca="1" si="1"/>
        <v>0.19357683778467999</v>
      </c>
      <c r="N23" s="45">
        <f t="shared" ca="1" si="2"/>
        <v>0.66490978706440818</v>
      </c>
      <c r="O23" s="59"/>
      <c r="P23" s="43"/>
      <c r="Q2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131</v>
      </c>
      <c r="B1" s="48" t="s">
        <v>232</v>
      </c>
      <c r="C1" s="47" t="s">
        <v>89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2580</v>
      </c>
      <c r="L2" s="1" t="s">
        <v>2613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68.085462999999962</v>
      </c>
      <c r="E6" s="15">
        <f ca="1">SUM(E7:OFFSET(E7,50,0))</f>
        <v>86.732331000000059</v>
      </c>
      <c r="F6" s="15">
        <f ca="1">SUM(F7:OFFSET(F7,50,0))</f>
        <v>84.293722418493545</v>
      </c>
      <c r="G6" s="15">
        <f ca="1">SUM(G7:OFFSET(G7,50,0))</f>
        <v>24.409051297189016</v>
      </c>
      <c r="H6" s="15">
        <f ca="1">SUM(H7:OFFSET(H7,50,0))</f>
        <v>59.884671121304514</v>
      </c>
      <c r="I6" s="16">
        <f ca="1">IFERROR(G6/E6,0)</f>
        <v>0.28142967006373898</v>
      </c>
      <c r="J6" s="17">
        <f ca="1">IFERROR(SUM(G6,H6)/E6,0)</f>
        <v>0.9718835115649489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0.51255299999999993</v>
      </c>
      <c r="E7" s="22">
        <v>1.1288350000000003</v>
      </c>
      <c r="F7" s="22">
        <f t="shared" ref="F7:F31" si="0">SUM(G7,H7)</f>
        <v>1.1152859200628882</v>
      </c>
      <c r="G7" s="22">
        <v>0.2524283104139613</v>
      </c>
      <c r="H7" s="22">
        <v>0.86285760964892688</v>
      </c>
      <c r="I7" s="23">
        <f t="shared" ref="I7:I31" si="1">IFERROR(G7/E7,0)</f>
        <v>0.22361842998663334</v>
      </c>
      <c r="J7" s="24">
        <f t="shared" ref="J7:J31" si="2">IFERROR(SUM(G7,H7)/E7,0)</f>
        <v>0.98799728929638786</v>
      </c>
      <c r="K7" s="5"/>
      <c r="L7" t="s">
        <v>266</v>
      </c>
      <c r="M7" s="6">
        <v>1.2638948267122032</v>
      </c>
      <c r="N7" s="72">
        <v>0.99823937206166491</v>
      </c>
    </row>
    <row r="8" spans="1:14" x14ac:dyDescent="0.25">
      <c r="A8" s="18"/>
      <c r="B8" s="51">
        <v>2</v>
      </c>
      <c r="C8" s="20" t="s">
        <v>245</v>
      </c>
      <c r="D8" s="21">
        <v>2.2901179999999997</v>
      </c>
      <c r="E8" s="22">
        <v>1.5142880000000001</v>
      </c>
      <c r="F8" s="22">
        <f t="shared" si="0"/>
        <v>1.4363980607137885</v>
      </c>
      <c r="G8" s="22">
        <v>0.22957353998572216</v>
      </c>
      <c r="H8" s="22">
        <v>1.2068245207280663</v>
      </c>
      <c r="I8" s="23">
        <f t="shared" si="1"/>
        <v>0.15160493907745565</v>
      </c>
      <c r="J8" s="24">
        <f t="shared" si="2"/>
        <v>0.94856332528144471</v>
      </c>
      <c r="K8" s="5"/>
      <c r="L8" t="s">
        <v>252</v>
      </c>
      <c r="M8" s="6">
        <v>2.2418333566120356</v>
      </c>
      <c r="N8" s="72">
        <v>0.99777258378754308</v>
      </c>
    </row>
    <row r="9" spans="1:14" x14ac:dyDescent="0.25">
      <c r="A9" s="18"/>
      <c r="B9" s="51">
        <v>3</v>
      </c>
      <c r="C9" s="20" t="s">
        <v>246</v>
      </c>
      <c r="D9" s="21">
        <v>1.3833539999999998</v>
      </c>
      <c r="E9" s="22">
        <v>2.3366450000000003</v>
      </c>
      <c r="F9" s="22">
        <f t="shared" si="0"/>
        <v>2.3129746341169941</v>
      </c>
      <c r="G9" s="22">
        <v>1.5735859558226366</v>
      </c>
      <c r="H9" s="22">
        <v>0.73938867829435728</v>
      </c>
      <c r="I9" s="23">
        <f t="shared" si="1"/>
        <v>0.67343817987868781</v>
      </c>
      <c r="J9" s="24">
        <f t="shared" si="2"/>
        <v>0.9898699349353427</v>
      </c>
      <c r="K9" s="5"/>
      <c r="L9" t="s">
        <v>259</v>
      </c>
      <c r="M9" s="6">
        <v>2.6941673635211885</v>
      </c>
      <c r="N9" s="72">
        <v>0.99612642681298869</v>
      </c>
    </row>
    <row r="10" spans="1:14" x14ac:dyDescent="0.25">
      <c r="A10" s="18"/>
      <c r="B10" s="51">
        <v>4</v>
      </c>
      <c r="C10" s="20" t="s">
        <v>247</v>
      </c>
      <c r="D10" s="21">
        <v>1.0565279999999999</v>
      </c>
      <c r="E10" s="22">
        <v>4.4083690000000004</v>
      </c>
      <c r="F10" s="22">
        <f t="shared" si="0"/>
        <v>4.2048809933985467</v>
      </c>
      <c r="G10" s="22">
        <v>0.1510708338682889</v>
      </c>
      <c r="H10" s="22">
        <v>4.0538101595302578</v>
      </c>
      <c r="I10" s="23">
        <f t="shared" si="1"/>
        <v>3.4269099040549665E-2</v>
      </c>
      <c r="J10" s="24">
        <f t="shared" si="2"/>
        <v>0.95384052319543722</v>
      </c>
      <c r="K10" s="5"/>
      <c r="L10" t="s">
        <v>268</v>
      </c>
      <c r="M10" s="6">
        <v>0.8777777324585716</v>
      </c>
      <c r="N10" s="72">
        <v>0.99457235301820557</v>
      </c>
    </row>
    <row r="11" spans="1:14" x14ac:dyDescent="0.25">
      <c r="A11" s="18"/>
      <c r="B11" s="51">
        <v>5</v>
      </c>
      <c r="C11" s="20" t="s">
        <v>248</v>
      </c>
      <c r="D11" s="21">
        <v>0.7190669999999999</v>
      </c>
      <c r="E11" s="22">
        <v>5.8961E-2</v>
      </c>
      <c r="F11" s="22">
        <f t="shared" si="0"/>
        <v>5.7032120355870575E-2</v>
      </c>
      <c r="G11" s="22">
        <v>2.3756130307447165E-2</v>
      </c>
      <c r="H11" s="22">
        <v>3.3275990048423409E-2</v>
      </c>
      <c r="I11" s="23">
        <f t="shared" si="1"/>
        <v>0.40291260846062932</v>
      </c>
      <c r="J11" s="24">
        <f t="shared" si="2"/>
        <v>0.96728549983668144</v>
      </c>
      <c r="K11" s="5"/>
      <c r="L11" t="s">
        <v>267</v>
      </c>
      <c r="M11" s="6">
        <v>0.86773057630489348</v>
      </c>
      <c r="N11" s="72">
        <v>0.9929892148313666</v>
      </c>
    </row>
    <row r="12" spans="1:14" x14ac:dyDescent="0.25">
      <c r="A12" s="18"/>
      <c r="B12" s="51">
        <v>6</v>
      </c>
      <c r="C12" s="20" t="s">
        <v>249</v>
      </c>
      <c r="D12" s="21">
        <v>1.1791860000000001</v>
      </c>
      <c r="E12" s="22">
        <v>1.2600089999999997</v>
      </c>
      <c r="F12" s="22">
        <f t="shared" si="0"/>
        <v>1.2086762186399937</v>
      </c>
      <c r="G12" s="22">
        <v>0.41642147370657767</v>
      </c>
      <c r="H12" s="22">
        <v>0.79225474493341608</v>
      </c>
      <c r="I12" s="23">
        <f t="shared" si="1"/>
        <v>0.3304908724513696</v>
      </c>
      <c r="J12" s="24">
        <f t="shared" si="2"/>
        <v>0.95925998833341197</v>
      </c>
      <c r="K12" s="5"/>
      <c r="L12" t="s">
        <v>251</v>
      </c>
      <c r="M12" s="6">
        <v>1.3182929116956643</v>
      </c>
      <c r="N12" s="72">
        <v>0.99067180255869014</v>
      </c>
    </row>
    <row r="13" spans="1:14" x14ac:dyDescent="0.25">
      <c r="A13" s="18"/>
      <c r="B13" s="51">
        <v>7</v>
      </c>
      <c r="C13" s="20" t="s">
        <v>250</v>
      </c>
      <c r="D13" s="21">
        <v>2.343521</v>
      </c>
      <c r="E13" s="22">
        <v>7.1656289999999991</v>
      </c>
      <c r="F13" s="22">
        <f t="shared" si="0"/>
        <v>7.0938677437288788</v>
      </c>
      <c r="G13" s="22">
        <v>1.2639859707051073</v>
      </c>
      <c r="H13" s="22">
        <v>5.8298817730237715</v>
      </c>
      <c r="I13" s="23">
        <f t="shared" si="1"/>
        <v>0.17639567590020463</v>
      </c>
      <c r="J13" s="24">
        <f t="shared" si="2"/>
        <v>0.98998535142258681</v>
      </c>
      <c r="K13" s="5"/>
      <c r="L13" t="s">
        <v>250</v>
      </c>
      <c r="M13" s="6">
        <v>7.0938677437288788</v>
      </c>
      <c r="N13" s="72">
        <v>0.98998535142258681</v>
      </c>
    </row>
    <row r="14" spans="1:14" x14ac:dyDescent="0.25">
      <c r="A14" s="18"/>
      <c r="B14" s="51">
        <v>8</v>
      </c>
      <c r="C14" s="20" t="s">
        <v>251</v>
      </c>
      <c r="D14" s="21">
        <v>1.8606889999999998</v>
      </c>
      <c r="E14" s="22">
        <v>1.3307059999999999</v>
      </c>
      <c r="F14" s="22">
        <f t="shared" si="0"/>
        <v>1.3182929116956643</v>
      </c>
      <c r="G14" s="22">
        <v>0.60680960266108741</v>
      </c>
      <c r="H14" s="22">
        <v>0.71148330903457691</v>
      </c>
      <c r="I14" s="23">
        <f t="shared" si="1"/>
        <v>0.45600576134855292</v>
      </c>
      <c r="J14" s="24">
        <f t="shared" si="2"/>
        <v>0.99067180255869014</v>
      </c>
      <c r="K14" s="5"/>
      <c r="L14" t="s">
        <v>246</v>
      </c>
      <c r="M14" s="6">
        <v>2.3129746341169941</v>
      </c>
      <c r="N14" s="72">
        <v>0.9898699349353427</v>
      </c>
    </row>
    <row r="15" spans="1:14" x14ac:dyDescent="0.25">
      <c r="A15" s="18"/>
      <c r="B15" s="51">
        <v>9</v>
      </c>
      <c r="C15" s="20" t="s">
        <v>252</v>
      </c>
      <c r="D15" s="21">
        <v>1.142323</v>
      </c>
      <c r="E15" s="22">
        <v>2.2468379999999999</v>
      </c>
      <c r="F15" s="22">
        <f t="shared" si="0"/>
        <v>2.2418333566120356</v>
      </c>
      <c r="G15" s="22">
        <v>0.80842258357006358</v>
      </c>
      <c r="H15" s="22">
        <v>1.4334107730419723</v>
      </c>
      <c r="I15" s="23">
        <f t="shared" si="1"/>
        <v>0.35980457138879779</v>
      </c>
      <c r="J15" s="24">
        <f t="shared" si="2"/>
        <v>0.99777258378754308</v>
      </c>
      <c r="K15" s="5"/>
      <c r="L15" t="s">
        <v>256</v>
      </c>
      <c r="M15" s="6">
        <v>4.1107255552617517</v>
      </c>
      <c r="N15" s="72">
        <v>0.98806373815446191</v>
      </c>
    </row>
    <row r="16" spans="1:14" x14ac:dyDescent="0.25">
      <c r="A16" s="18"/>
      <c r="B16" s="51">
        <v>10</v>
      </c>
      <c r="C16" s="20" t="s">
        <v>253</v>
      </c>
      <c r="D16" s="21">
        <v>0.76014500000000007</v>
      </c>
      <c r="E16" s="22">
        <v>1.610274</v>
      </c>
      <c r="F16" s="22">
        <f t="shared" si="0"/>
        <v>1.4858796048611111</v>
      </c>
      <c r="G16" s="22">
        <v>0.13553414648777107</v>
      </c>
      <c r="H16" s="22">
        <v>1.3503454583733401</v>
      </c>
      <c r="I16" s="23">
        <f t="shared" si="1"/>
        <v>8.4168375374483517E-2</v>
      </c>
      <c r="J16" s="24">
        <f t="shared" si="2"/>
        <v>0.92274954750626981</v>
      </c>
      <c r="K16" s="5"/>
      <c r="L16" t="s">
        <v>244</v>
      </c>
      <c r="M16" s="6">
        <v>1.1152859200628882</v>
      </c>
      <c r="N16" s="72">
        <v>0.98799728929638786</v>
      </c>
    </row>
    <row r="17" spans="1:14" x14ac:dyDescent="0.25">
      <c r="A17" s="18"/>
      <c r="B17" s="51">
        <v>11</v>
      </c>
      <c r="C17" s="20" t="s">
        <v>254</v>
      </c>
      <c r="D17" s="21">
        <v>0.93363800000000019</v>
      </c>
      <c r="E17" s="22">
        <v>0.83771700000000004</v>
      </c>
      <c r="F17" s="22">
        <f t="shared" si="0"/>
        <v>0.82717048279011096</v>
      </c>
      <c r="G17" s="22">
        <v>0.2783782702172175</v>
      </c>
      <c r="H17" s="22">
        <v>0.54879221257289346</v>
      </c>
      <c r="I17" s="23">
        <f t="shared" si="1"/>
        <v>0.3323058625015578</v>
      </c>
      <c r="J17" s="24">
        <f t="shared" si="2"/>
        <v>0.98741040565025051</v>
      </c>
      <c r="K17" s="5"/>
      <c r="L17" t="s">
        <v>254</v>
      </c>
      <c r="M17" s="6">
        <v>0.82717048279011096</v>
      </c>
      <c r="N17" s="72">
        <v>0.98741040565025051</v>
      </c>
    </row>
    <row r="18" spans="1:14" x14ac:dyDescent="0.25">
      <c r="A18" s="18"/>
      <c r="B18" s="51">
        <v>12</v>
      </c>
      <c r="C18" s="20" t="s">
        <v>255</v>
      </c>
      <c r="D18" s="21">
        <v>0.9341069999999998</v>
      </c>
      <c r="E18" s="22">
        <v>1.0573640000000002</v>
      </c>
      <c r="F18" s="22">
        <f t="shared" si="0"/>
        <v>1.0392532452460728</v>
      </c>
      <c r="G18" s="22">
        <v>0.30520065683958819</v>
      </c>
      <c r="H18" s="22">
        <v>0.73405258840648457</v>
      </c>
      <c r="I18" s="23">
        <f t="shared" si="1"/>
        <v>0.28864294305422555</v>
      </c>
      <c r="J18" s="24">
        <f t="shared" si="2"/>
        <v>0.98287178799928177</v>
      </c>
      <c r="K18" s="5"/>
      <c r="L18" t="s">
        <v>257</v>
      </c>
      <c r="M18" s="6">
        <v>2.9078013236438438</v>
      </c>
      <c r="N18" s="72">
        <v>0.98309399725466895</v>
      </c>
    </row>
    <row r="19" spans="1:14" x14ac:dyDescent="0.25">
      <c r="A19" s="18"/>
      <c r="B19" s="51">
        <v>13</v>
      </c>
      <c r="C19" s="20" t="s">
        <v>256</v>
      </c>
      <c r="D19" s="21">
        <v>1.8762500000000002</v>
      </c>
      <c r="E19" s="22">
        <v>4.1603850000000007</v>
      </c>
      <c r="F19" s="22">
        <f t="shared" si="0"/>
        <v>4.1107255552617517</v>
      </c>
      <c r="G19" s="22">
        <v>0.58717121455447341</v>
      </c>
      <c r="H19" s="22">
        <v>3.5235543407072782</v>
      </c>
      <c r="I19" s="23">
        <f t="shared" si="1"/>
        <v>0.1411338649078086</v>
      </c>
      <c r="J19" s="24">
        <f t="shared" si="2"/>
        <v>0.98806373815446191</v>
      </c>
      <c r="K19" s="5"/>
      <c r="L19" t="s">
        <v>255</v>
      </c>
      <c r="M19" s="6">
        <v>1.0392532452460728</v>
      </c>
      <c r="N19" s="72">
        <v>0.98287178799928177</v>
      </c>
    </row>
    <row r="20" spans="1:14" x14ac:dyDescent="0.25">
      <c r="A20" s="18"/>
      <c r="B20" s="51">
        <v>14</v>
      </c>
      <c r="C20" s="20" t="s">
        <v>257</v>
      </c>
      <c r="D20" s="21">
        <v>1.2721989999999996</v>
      </c>
      <c r="E20" s="22">
        <v>2.9578060000000006</v>
      </c>
      <c r="F20" s="22">
        <f t="shared" si="0"/>
        <v>2.9078013236438438</v>
      </c>
      <c r="G20" s="22">
        <v>0.32595080297105594</v>
      </c>
      <c r="H20" s="22">
        <v>2.5818505206727878</v>
      </c>
      <c r="I20" s="23">
        <f t="shared" si="1"/>
        <v>0.11020019669006551</v>
      </c>
      <c r="J20" s="24">
        <f t="shared" si="2"/>
        <v>0.98309399725466895</v>
      </c>
      <c r="K20" s="5"/>
      <c r="L20" t="s">
        <v>261</v>
      </c>
      <c r="M20" s="6">
        <v>1.89864977293837</v>
      </c>
      <c r="N20" s="72">
        <v>0.98134266285895277</v>
      </c>
    </row>
    <row r="21" spans="1:14" x14ac:dyDescent="0.25">
      <c r="A21" s="18"/>
      <c r="B21" s="51">
        <v>15</v>
      </c>
      <c r="C21" s="20" t="s">
        <v>258</v>
      </c>
      <c r="D21" s="21">
        <v>42.69937599999998</v>
      </c>
      <c r="E21" s="22">
        <v>42.107620000000033</v>
      </c>
      <c r="F21" s="22">
        <f t="shared" si="0"/>
        <v>40.723625482192233</v>
      </c>
      <c r="G21" s="22">
        <v>15.047885921771542</v>
      </c>
      <c r="H21" s="22">
        <v>25.675739560420695</v>
      </c>
      <c r="I21" s="23">
        <f t="shared" si="1"/>
        <v>0.35736728700818354</v>
      </c>
      <c r="J21" s="24">
        <f t="shared" si="2"/>
        <v>0.96713196999004458</v>
      </c>
      <c r="K21" s="5"/>
      <c r="L21" t="s">
        <v>263</v>
      </c>
      <c r="M21" s="6">
        <v>0.27529117555378324</v>
      </c>
      <c r="N21" s="72">
        <v>0.97502390905311354</v>
      </c>
    </row>
    <row r="22" spans="1:14" x14ac:dyDescent="0.25">
      <c r="A22" s="18"/>
      <c r="B22" s="51">
        <v>16</v>
      </c>
      <c r="C22" s="20" t="s">
        <v>259</v>
      </c>
      <c r="D22" s="21">
        <v>0.57048199999999993</v>
      </c>
      <c r="E22" s="22">
        <v>2.7046439999999996</v>
      </c>
      <c r="F22" s="22">
        <f t="shared" si="0"/>
        <v>2.6941673635211885</v>
      </c>
      <c r="G22" s="22">
        <v>0.35158157258410938</v>
      </c>
      <c r="H22" s="22">
        <v>2.3425857909370791</v>
      </c>
      <c r="I22" s="23">
        <f t="shared" si="1"/>
        <v>0.12999181133787271</v>
      </c>
      <c r="J22" s="24">
        <f t="shared" si="2"/>
        <v>0.99612642681298869</v>
      </c>
      <c r="K22" s="5"/>
      <c r="L22" t="s">
        <v>248</v>
      </c>
      <c r="M22" s="6">
        <v>5.7032120355870575E-2</v>
      </c>
      <c r="N22" s="72">
        <v>0.96728549983668144</v>
      </c>
    </row>
    <row r="23" spans="1:14" x14ac:dyDescent="0.25">
      <c r="A23" s="18"/>
      <c r="B23" s="51">
        <v>17</v>
      </c>
      <c r="C23" s="20" t="s">
        <v>260</v>
      </c>
      <c r="D23" s="21">
        <v>0.40285500000000002</v>
      </c>
      <c r="E23" s="22">
        <v>0.91619300000000015</v>
      </c>
      <c r="F23" s="22">
        <f t="shared" si="0"/>
        <v>0.87611412793194177</v>
      </c>
      <c r="G23" s="22">
        <v>0.2375299140549032</v>
      </c>
      <c r="H23" s="22">
        <v>0.63858421387703856</v>
      </c>
      <c r="I23" s="23">
        <f t="shared" si="1"/>
        <v>0.25925750803040754</v>
      </c>
      <c r="J23" s="24">
        <f t="shared" si="2"/>
        <v>0.95625498986779167</v>
      </c>
      <c r="K23" s="5"/>
      <c r="L23" t="s">
        <v>258</v>
      </c>
      <c r="M23" s="6">
        <v>40.723625482192233</v>
      </c>
      <c r="N23" s="72">
        <v>0.96713196999004458</v>
      </c>
    </row>
    <row r="24" spans="1:14" x14ac:dyDescent="0.25">
      <c r="A24" s="18"/>
      <c r="B24" s="51">
        <v>18</v>
      </c>
      <c r="C24" s="20" t="s">
        <v>261</v>
      </c>
      <c r="D24" s="21">
        <v>0.55068100000000009</v>
      </c>
      <c r="E24" s="22">
        <v>1.9347469999999998</v>
      </c>
      <c r="F24" s="22">
        <f t="shared" si="0"/>
        <v>1.89864977293837</v>
      </c>
      <c r="G24" s="22">
        <v>0.31147892066655913</v>
      </c>
      <c r="H24" s="22">
        <v>1.5871708522718109</v>
      </c>
      <c r="I24" s="23">
        <f t="shared" si="1"/>
        <v>0.16099206804122668</v>
      </c>
      <c r="J24" s="24">
        <f t="shared" si="2"/>
        <v>0.98134266285895277</v>
      </c>
      <c r="K24" s="5"/>
      <c r="L24" t="s">
        <v>249</v>
      </c>
      <c r="M24" s="6">
        <v>1.2086762186399937</v>
      </c>
      <c r="N24" s="72">
        <v>0.95925998833341197</v>
      </c>
    </row>
    <row r="25" spans="1:14" x14ac:dyDescent="0.25">
      <c r="A25" s="18"/>
      <c r="B25" s="51">
        <v>19</v>
      </c>
      <c r="C25" s="20" t="s">
        <v>262</v>
      </c>
      <c r="D25" s="21">
        <v>0.61227500000000012</v>
      </c>
      <c r="E25" s="22">
        <v>0.58832800000000007</v>
      </c>
      <c r="F25" s="22">
        <f t="shared" si="0"/>
        <v>0.52500806730381555</v>
      </c>
      <c r="G25" s="22">
        <v>0.20714306928675796</v>
      </c>
      <c r="H25" s="22">
        <v>0.31786499801705759</v>
      </c>
      <c r="I25" s="23">
        <f t="shared" si="1"/>
        <v>0.35208772876143568</v>
      </c>
      <c r="J25" s="24">
        <f t="shared" si="2"/>
        <v>0.89237307641964259</v>
      </c>
      <c r="K25" s="5"/>
      <c r="L25" t="s">
        <v>260</v>
      </c>
      <c r="M25" s="6">
        <v>0.87611412793194177</v>
      </c>
      <c r="N25" s="72">
        <v>0.95625498986779167</v>
      </c>
    </row>
    <row r="26" spans="1:14" x14ac:dyDescent="0.25">
      <c r="A26" s="18"/>
      <c r="B26" s="51">
        <v>20</v>
      </c>
      <c r="C26" s="20" t="s">
        <v>263</v>
      </c>
      <c r="D26" s="21">
        <v>1.1449290000000001</v>
      </c>
      <c r="E26" s="22">
        <v>0.28234300000000001</v>
      </c>
      <c r="F26" s="22">
        <f t="shared" si="0"/>
        <v>0.27529117555378324</v>
      </c>
      <c r="G26" s="22">
        <v>0.11984066833974794</v>
      </c>
      <c r="H26" s="22">
        <v>0.15545050721403531</v>
      </c>
      <c r="I26" s="23">
        <f t="shared" si="1"/>
        <v>0.42445064456971815</v>
      </c>
      <c r="J26" s="24">
        <f t="shared" si="2"/>
        <v>0.97502390905311354</v>
      </c>
      <c r="K26" s="5"/>
      <c r="L26" t="s">
        <v>264</v>
      </c>
      <c r="M26" s="6">
        <v>0.65483793173916638</v>
      </c>
      <c r="N26" s="72">
        <v>0.95517436135409606</v>
      </c>
    </row>
    <row r="27" spans="1:14" x14ac:dyDescent="0.25">
      <c r="A27" s="18"/>
      <c r="B27" s="51">
        <v>21</v>
      </c>
      <c r="C27" s="20" t="s">
        <v>264</v>
      </c>
      <c r="D27" s="21">
        <v>0.44785300000000006</v>
      </c>
      <c r="E27" s="22">
        <v>0.68556900000000009</v>
      </c>
      <c r="F27" s="22">
        <f t="shared" si="0"/>
        <v>0.65483793173916638</v>
      </c>
      <c r="G27" s="22">
        <v>6.1763000441715121E-2</v>
      </c>
      <c r="H27" s="22">
        <v>0.59307493129745126</v>
      </c>
      <c r="I27" s="23">
        <f t="shared" si="1"/>
        <v>9.0090130157161594E-2</v>
      </c>
      <c r="J27" s="24">
        <f t="shared" si="2"/>
        <v>0.95517436135409606</v>
      </c>
      <c r="K27" s="5"/>
      <c r="L27" t="s">
        <v>247</v>
      </c>
      <c r="M27" s="6">
        <v>4.2048809933985467</v>
      </c>
      <c r="N27" s="72">
        <v>0.95384052319543722</v>
      </c>
    </row>
    <row r="28" spans="1:14" x14ac:dyDescent="0.25">
      <c r="A28" s="18"/>
      <c r="B28" s="51">
        <v>22</v>
      </c>
      <c r="C28" s="20" t="s">
        <v>265</v>
      </c>
      <c r="D28" s="21">
        <v>1.1095390000000001</v>
      </c>
      <c r="E28" s="22">
        <v>2.4165119999999991</v>
      </c>
      <c r="F28" s="22">
        <f t="shared" si="0"/>
        <v>2.2765531907098193</v>
      </c>
      <c r="G28" s="22">
        <v>0.43120830056432169</v>
      </c>
      <c r="H28" s="22">
        <v>1.8453448901454976</v>
      </c>
      <c r="I28" s="23">
        <f t="shared" si="1"/>
        <v>0.17844244123940697</v>
      </c>
      <c r="J28" s="24">
        <f t="shared" si="2"/>
        <v>0.94208230321629693</v>
      </c>
      <c r="K28" s="5"/>
      <c r="L28" t="s">
        <v>245</v>
      </c>
      <c r="M28" s="6">
        <v>1.4363980607137885</v>
      </c>
      <c r="N28" s="72">
        <v>0.94856332528144471</v>
      </c>
    </row>
    <row r="29" spans="1:14" x14ac:dyDescent="0.25">
      <c r="A29" s="18"/>
      <c r="B29" s="51">
        <v>23</v>
      </c>
      <c r="C29" s="20" t="s">
        <v>266</v>
      </c>
      <c r="D29" s="21">
        <v>1.0124069999999998</v>
      </c>
      <c r="E29" s="22">
        <v>1.2661239999999998</v>
      </c>
      <c r="F29" s="22">
        <f t="shared" si="0"/>
        <v>1.2638948267122032</v>
      </c>
      <c r="G29" s="22">
        <v>0.30104312332696281</v>
      </c>
      <c r="H29" s="22">
        <v>0.9628517033852404</v>
      </c>
      <c r="I29" s="23">
        <f t="shared" si="1"/>
        <v>0.23776748827679031</v>
      </c>
      <c r="J29" s="24">
        <f t="shared" si="2"/>
        <v>0.99823937206166491</v>
      </c>
      <c r="K29" s="5"/>
      <c r="L29" t="s">
        <v>265</v>
      </c>
      <c r="M29" s="6">
        <v>2.2765531907098193</v>
      </c>
      <c r="N29" s="72">
        <v>0.94208230321629693</v>
      </c>
    </row>
    <row r="30" spans="1:14" x14ac:dyDescent="0.25">
      <c r="A30" s="18"/>
      <c r="B30" s="51">
        <v>24</v>
      </c>
      <c r="C30" s="20" t="s">
        <v>267</v>
      </c>
      <c r="D30" s="21">
        <v>0.91172000000000009</v>
      </c>
      <c r="E30" s="22">
        <v>0.87385699999999999</v>
      </c>
      <c r="F30" s="22">
        <f t="shared" si="0"/>
        <v>0.86773057630489348</v>
      </c>
      <c r="G30" s="22">
        <v>8.1070199157693423E-2</v>
      </c>
      <c r="H30" s="22">
        <v>0.78666037714720005</v>
      </c>
      <c r="I30" s="23">
        <f t="shared" si="1"/>
        <v>9.27728440210394E-2</v>
      </c>
      <c r="J30" s="24">
        <f t="shared" si="2"/>
        <v>0.9929892148313666</v>
      </c>
      <c r="K30" s="5"/>
      <c r="L30" t="s">
        <v>253</v>
      </c>
      <c r="M30" s="6">
        <v>1.4858796048611111</v>
      </c>
      <c r="N30" s="72">
        <v>0.92274954750626981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0.35966799999999999</v>
      </c>
      <c r="E31" s="29">
        <v>0.88256799999999991</v>
      </c>
      <c r="F31" s="29">
        <f t="shared" si="0"/>
        <v>0.8777777324585716</v>
      </c>
      <c r="G31" s="29">
        <v>0.30021711488370784</v>
      </c>
      <c r="H31" s="29">
        <v>0.57756061757486377</v>
      </c>
      <c r="I31" s="30">
        <f t="shared" si="1"/>
        <v>0.34016315443536121</v>
      </c>
      <c r="J31" s="31">
        <f t="shared" si="2"/>
        <v>0.99457235301820557</v>
      </c>
      <c r="K31" s="5"/>
      <c r="L31" t="s">
        <v>262</v>
      </c>
      <c r="M31" s="6">
        <v>0.52500806730381555</v>
      </c>
      <c r="N31" s="72">
        <v>0.89237307641964259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131</v>
      </c>
      <c r="B1" s="53" t="s">
        <v>232</v>
      </c>
      <c r="C1" s="47" t="s">
        <v>89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2581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68.085462999999962</v>
      </c>
      <c r="E6" s="15">
        <v>86.732331000000059</v>
      </c>
      <c r="F6" s="15">
        <v>84.293722418493545</v>
      </c>
      <c r="G6" s="15">
        <v>24.409051297189016</v>
      </c>
      <c r="H6" s="15">
        <v>59.884671121304514</v>
      </c>
      <c r="I6" s="16">
        <v>0.28142967006373898</v>
      </c>
      <c r="J6" s="17">
        <v>0.9718835115649489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50.395800999999985</v>
      </c>
      <c r="E7" s="36">
        <f ca="1">SUM(E8:OFFSET(E6,MATCH("GOBIERNOS REGIONALES",$A$8:$A$50,0),0))</f>
        <v>44.627614000000001</v>
      </c>
      <c r="F7" s="36">
        <f ca="1">SUM(F8:OFFSET(F6,MATCH("GOBIERNOS REGIONALES",$A$8:$A$50,0),0))</f>
        <v>43.261409853708741</v>
      </c>
      <c r="G7" s="36">
        <f ca="1">SUM(G8:OFFSET(G6,MATCH("GOBIERNOS REGIONALES",$A$8:$A$50,0),0))</f>
        <v>14.642738678167035</v>
      </c>
      <c r="H7" s="36">
        <f ca="1">SUM(H8:OFFSET(H6,MATCH("GOBIERNOS REGIONALES",$A$8:$A$50,0),0))</f>
        <v>28.618671175541706</v>
      </c>
      <c r="I7" s="37">
        <f ca="1">IFERROR(G7/E7,0)</f>
        <v>0.32810937815691948</v>
      </c>
      <c r="J7" s="38">
        <f ca="1">IFERROR(SUM(G7,H7)/E7,0)</f>
        <v>0.96938657427907171</v>
      </c>
      <c r="K7" s="5"/>
    </row>
    <row r="8" spans="1:11" x14ac:dyDescent="0.25">
      <c r="A8" s="18"/>
      <c r="B8" s="19">
        <v>11</v>
      </c>
      <c r="C8" s="20" t="s">
        <v>109</v>
      </c>
      <c r="D8" s="21">
        <v>26.037332999999997</v>
      </c>
      <c r="E8" s="22">
        <v>1.0073640000000001</v>
      </c>
      <c r="F8" s="22">
        <f t="shared" ref="F8:F39" si="0">SUM(G8,H8)</f>
        <v>0.96758482858058414</v>
      </c>
      <c r="G8" s="22">
        <v>7.810000074096024E-2</v>
      </c>
      <c r="H8" s="22">
        <v>0.8894848278396239</v>
      </c>
      <c r="I8" s="23">
        <f t="shared" ref="I8:I39" si="1">IFERROR(G8/E8,0)</f>
        <v>7.752907662072521E-2</v>
      </c>
      <c r="J8" s="24">
        <f t="shared" ref="J8:J39" si="2">IFERROR(SUM(G8,H8)/E8,0)</f>
        <v>0.96051162100351417</v>
      </c>
      <c r="K8" s="5"/>
    </row>
    <row r="9" spans="1:11" x14ac:dyDescent="0.25">
      <c r="A9" s="18"/>
      <c r="B9" s="19">
        <v>131</v>
      </c>
      <c r="C9" s="20" t="s">
        <v>141</v>
      </c>
      <c r="D9" s="21">
        <v>0.15000000000000002</v>
      </c>
      <c r="E9" s="22">
        <v>0.15000000000000002</v>
      </c>
      <c r="F9" s="22">
        <f t="shared" si="0"/>
        <v>0.10671999852638692</v>
      </c>
      <c r="G9" s="22">
        <v>1.1200000299140811E-3</v>
      </c>
      <c r="H9" s="22">
        <v>0.10559999849647284</v>
      </c>
      <c r="I9" s="23">
        <f t="shared" si="1"/>
        <v>7.4666668660938731E-3</v>
      </c>
      <c r="J9" s="24">
        <f t="shared" si="2"/>
        <v>0.71146665684257937</v>
      </c>
      <c r="K9" s="5"/>
    </row>
    <row r="10" spans="1:11" x14ac:dyDescent="0.25">
      <c r="A10" s="18"/>
      <c r="B10" s="19">
        <v>135</v>
      </c>
      <c r="C10" s="20" t="s">
        <v>142</v>
      </c>
      <c r="D10" s="21">
        <v>9.3865859999999977</v>
      </c>
      <c r="E10" s="22">
        <v>9.3865859999999994</v>
      </c>
      <c r="F10" s="22">
        <f t="shared" si="0"/>
        <v>9.3865860495716333</v>
      </c>
      <c r="G10" s="22">
        <v>3.6089491248130798</v>
      </c>
      <c r="H10" s="22">
        <v>5.7776369247585535</v>
      </c>
      <c r="I10" s="23">
        <f t="shared" si="1"/>
        <v>0.38447941826912152</v>
      </c>
      <c r="J10" s="24">
        <f t="shared" si="2"/>
        <v>1.0000000052811144</v>
      </c>
      <c r="K10" s="5"/>
    </row>
    <row r="11" spans="1:11" ht="25.5" x14ac:dyDescent="0.25">
      <c r="A11" s="18"/>
      <c r="B11" s="19">
        <v>136</v>
      </c>
      <c r="C11" s="20" t="s">
        <v>143</v>
      </c>
      <c r="D11" s="21">
        <v>0.12</v>
      </c>
      <c r="E11" s="22">
        <v>0.54500000000000004</v>
      </c>
      <c r="F11" s="22">
        <f t="shared" si="0"/>
        <v>0.47438211265398422</v>
      </c>
      <c r="G11" s="22">
        <v>5.8450339980481658E-2</v>
      </c>
      <c r="H11" s="22">
        <v>0.41593177267350256</v>
      </c>
      <c r="I11" s="23">
        <f t="shared" si="1"/>
        <v>0.10724833023941588</v>
      </c>
      <c r="J11" s="24">
        <f t="shared" si="2"/>
        <v>0.87042589477795262</v>
      </c>
      <c r="K11" s="5"/>
    </row>
    <row r="12" spans="1:11" ht="25.5" x14ac:dyDescent="0.25">
      <c r="A12" s="18"/>
      <c r="B12" s="19">
        <v>137</v>
      </c>
      <c r="C12" s="20" t="s">
        <v>144</v>
      </c>
      <c r="D12" s="21">
        <v>14.701881999999998</v>
      </c>
      <c r="E12" s="22">
        <v>33.538664000000004</v>
      </c>
      <c r="F12" s="22">
        <f t="shared" si="0"/>
        <v>32.326136864376153</v>
      </c>
      <c r="G12" s="22">
        <v>10.896119212602599</v>
      </c>
      <c r="H12" s="22">
        <v>21.430017651773554</v>
      </c>
      <c r="I12" s="23">
        <f t="shared" si="1"/>
        <v>0.32488232723290938</v>
      </c>
      <c r="J12" s="24">
        <f t="shared" si="2"/>
        <v>0.96384688621992065</v>
      </c>
      <c r="K12" s="5"/>
    </row>
    <row r="13" spans="1:11" x14ac:dyDescent="0.25">
      <c r="A13" s="32" t="s">
        <v>204</v>
      </c>
      <c r="B13" s="33"/>
      <c r="C13" s="34"/>
      <c r="D13" s="35">
        <f ca="1">SUM(D14:OFFSET(D12,(MATCH("GOBIERNOS LOCALES",$A$8:$A$50,0)-MATCH("GOBIERNOS REGIONALES",$A$8:$A$50,0)),0))</f>
        <v>17.689661999999998</v>
      </c>
      <c r="E13" s="36">
        <f ca="1">SUM(E14:OFFSET(E12,(MATCH("GOBIERNOS LOCALES",$A$8:$A$50,0)-MATCH("GOBIERNOS REGIONALES",$A$8:$A$50,0)),0))</f>
        <v>42.104717000000001</v>
      </c>
      <c r="F13" s="36">
        <f ca="1">SUM(F14:OFFSET(F12,(MATCH("GOBIERNOS LOCALES",$A$8:$A$50,0)-MATCH("GOBIERNOS REGIONALES",$A$8:$A$50,0)),0))</f>
        <v>41.032312564784789</v>
      </c>
      <c r="G13" s="36">
        <f ca="1">SUM(G14:OFFSET(G12,(MATCH("GOBIERNOS LOCALES",$A$8:$A$50,0)-MATCH("GOBIERNOS REGIONALES",$A$8:$A$50,0)),0))</f>
        <v>9.7663126190219831</v>
      </c>
      <c r="H13" s="36">
        <f ca="1">SUM(H14:OFFSET(H12,(MATCH("GOBIERNOS LOCALES",$A$8:$A$50,0)-MATCH("GOBIERNOS REGIONALES",$A$8:$A$50,0)),0))</f>
        <v>31.265999945762815</v>
      </c>
      <c r="I13" s="37">
        <f t="shared" ca="1" si="1"/>
        <v>0.23195293342125972</v>
      </c>
      <c r="J13" s="38">
        <f t="shared" ca="1" si="2"/>
        <v>0.97453006428673528</v>
      </c>
      <c r="K13" s="5"/>
    </row>
    <row r="14" spans="1:11" x14ac:dyDescent="0.25">
      <c r="A14" s="18"/>
      <c r="B14" s="19">
        <v>440</v>
      </c>
      <c r="C14" s="20" t="s">
        <v>205</v>
      </c>
      <c r="D14" s="21">
        <v>0.42815100000000011</v>
      </c>
      <c r="E14" s="22">
        <v>1.069647</v>
      </c>
      <c r="F14" s="22">
        <f t="shared" si="0"/>
        <v>1.0560979192050581</v>
      </c>
      <c r="G14" s="22">
        <v>0.2524283104139613</v>
      </c>
      <c r="H14" s="22">
        <v>0.80366960879109683</v>
      </c>
      <c r="I14" s="23">
        <f t="shared" si="1"/>
        <v>0.23599216415692401</v>
      </c>
      <c r="J14" s="24">
        <f t="shared" si="2"/>
        <v>0.98733312878459722</v>
      </c>
      <c r="K14" s="5"/>
    </row>
    <row r="15" spans="1:11" x14ac:dyDescent="0.25">
      <c r="A15" s="18"/>
      <c r="B15" s="19">
        <v>441</v>
      </c>
      <c r="C15" s="20" t="s">
        <v>206</v>
      </c>
      <c r="D15" s="21">
        <v>0.55841200000000002</v>
      </c>
      <c r="E15" s="22">
        <v>0.90129999999999988</v>
      </c>
      <c r="F15" s="22">
        <f t="shared" si="0"/>
        <v>0.82341006556608343</v>
      </c>
      <c r="G15" s="22">
        <v>0.22957353998572216</v>
      </c>
      <c r="H15" s="22">
        <v>0.59383652558036126</v>
      </c>
      <c r="I15" s="23">
        <f t="shared" si="1"/>
        <v>0.25471379117466125</v>
      </c>
      <c r="J15" s="24">
        <f t="shared" si="2"/>
        <v>0.91358045663606291</v>
      </c>
      <c r="K15" s="5"/>
    </row>
    <row r="16" spans="1:11" x14ac:dyDescent="0.25">
      <c r="A16" s="18"/>
      <c r="B16" s="19">
        <v>442</v>
      </c>
      <c r="C16" s="20" t="s">
        <v>207</v>
      </c>
      <c r="D16" s="21">
        <v>1.0871450000000003</v>
      </c>
      <c r="E16" s="22">
        <v>2.2190969999999997</v>
      </c>
      <c r="F16" s="22">
        <f t="shared" si="0"/>
        <v>2.195426637774812</v>
      </c>
      <c r="G16" s="22">
        <v>1.5735859558226366</v>
      </c>
      <c r="H16" s="22">
        <v>0.62184068195217523</v>
      </c>
      <c r="I16" s="23">
        <f t="shared" si="1"/>
        <v>0.70911093828824823</v>
      </c>
      <c r="J16" s="24">
        <f t="shared" si="2"/>
        <v>0.98933333593565864</v>
      </c>
      <c r="K16" s="5"/>
    </row>
    <row r="17" spans="1:11" x14ac:dyDescent="0.25">
      <c r="A17" s="18"/>
      <c r="B17" s="19">
        <v>443</v>
      </c>
      <c r="C17" s="20" t="s">
        <v>208</v>
      </c>
      <c r="D17" s="21">
        <v>0.79067200000000004</v>
      </c>
      <c r="E17" s="22">
        <v>4.4083690000000004</v>
      </c>
      <c r="F17" s="22">
        <f t="shared" si="0"/>
        <v>4.2048809933985467</v>
      </c>
      <c r="G17" s="22">
        <v>0.1510708338682889</v>
      </c>
      <c r="H17" s="22">
        <v>4.0538101595302578</v>
      </c>
      <c r="I17" s="23">
        <f t="shared" si="1"/>
        <v>3.4269099040549665E-2</v>
      </c>
      <c r="J17" s="24">
        <f t="shared" si="2"/>
        <v>0.95384052319543722</v>
      </c>
      <c r="K17" s="5"/>
    </row>
    <row r="18" spans="1:11" x14ac:dyDescent="0.25">
      <c r="A18" s="18"/>
      <c r="B18" s="19">
        <v>444</v>
      </c>
      <c r="C18" s="20" t="s">
        <v>209</v>
      </c>
      <c r="D18" s="21">
        <v>0</v>
      </c>
      <c r="E18" s="22">
        <v>4.5311000000000004E-2</v>
      </c>
      <c r="F18" s="22">
        <f t="shared" si="0"/>
        <v>4.3382120260503143E-2</v>
      </c>
      <c r="G18" s="22">
        <v>1.0106130212079734E-2</v>
      </c>
      <c r="H18" s="22">
        <v>3.3275990048423409E-2</v>
      </c>
      <c r="I18" s="23">
        <f t="shared" si="1"/>
        <v>0.22303922253050545</v>
      </c>
      <c r="J18" s="24">
        <f t="shared" si="2"/>
        <v>0.95743021033530795</v>
      </c>
      <c r="K18" s="5"/>
    </row>
    <row r="19" spans="1:11" x14ac:dyDescent="0.25">
      <c r="A19" s="18"/>
      <c r="B19" s="19">
        <v>445</v>
      </c>
      <c r="C19" s="20" t="s">
        <v>210</v>
      </c>
      <c r="D19" s="21">
        <v>0.7695240000000001</v>
      </c>
      <c r="E19" s="22">
        <v>1.225741</v>
      </c>
      <c r="F19" s="22">
        <f t="shared" si="0"/>
        <v>1.1744082194081784</v>
      </c>
      <c r="G19" s="22">
        <v>0.40992147357246722</v>
      </c>
      <c r="H19" s="22">
        <v>0.76448674583571119</v>
      </c>
      <c r="I19" s="23">
        <f t="shared" si="1"/>
        <v>0.33442747984481813</v>
      </c>
      <c r="J19" s="24">
        <f t="shared" si="2"/>
        <v>0.95812102182123171</v>
      </c>
      <c r="K19" s="5"/>
    </row>
    <row r="20" spans="1:11" x14ac:dyDescent="0.25">
      <c r="A20" s="18"/>
      <c r="B20" s="19">
        <v>446</v>
      </c>
      <c r="C20" s="20" t="s">
        <v>211</v>
      </c>
      <c r="D20" s="21">
        <v>0.82669499999999974</v>
      </c>
      <c r="E20" s="22">
        <v>1.1474559999999998</v>
      </c>
      <c r="F20" s="22">
        <f t="shared" si="0"/>
        <v>1.1350429044760517</v>
      </c>
      <c r="G20" s="22">
        <v>0.42355959544147481</v>
      </c>
      <c r="H20" s="22">
        <v>0.71148330903457691</v>
      </c>
      <c r="I20" s="23">
        <f t="shared" si="1"/>
        <v>0.36912926982949662</v>
      </c>
      <c r="J20" s="24">
        <f t="shared" si="2"/>
        <v>0.98918207275577619</v>
      </c>
      <c r="K20" s="5"/>
    </row>
    <row r="21" spans="1:11" x14ac:dyDescent="0.25">
      <c r="A21" s="18"/>
      <c r="B21" s="19">
        <v>447</v>
      </c>
      <c r="C21" s="20" t="s">
        <v>212</v>
      </c>
      <c r="D21" s="21">
        <v>0.69876799999999994</v>
      </c>
      <c r="E21" s="22">
        <v>2.2468379999999999</v>
      </c>
      <c r="F21" s="22">
        <f t="shared" si="0"/>
        <v>2.2418333566120356</v>
      </c>
      <c r="G21" s="22">
        <v>0.80842258357006358</v>
      </c>
      <c r="H21" s="22">
        <v>1.4334107730419723</v>
      </c>
      <c r="I21" s="23">
        <f t="shared" si="1"/>
        <v>0.35980457138879779</v>
      </c>
      <c r="J21" s="24">
        <f t="shared" si="2"/>
        <v>0.99777258378754308</v>
      </c>
      <c r="K21" s="5"/>
    </row>
    <row r="22" spans="1:11" x14ac:dyDescent="0.25">
      <c r="A22" s="18"/>
      <c r="B22" s="19">
        <v>448</v>
      </c>
      <c r="C22" s="20" t="s">
        <v>213</v>
      </c>
      <c r="D22" s="21">
        <v>0.39005800000000007</v>
      </c>
      <c r="E22" s="22">
        <v>1.0388850000000001</v>
      </c>
      <c r="F22" s="22">
        <f t="shared" si="0"/>
        <v>0.91449058537182282</v>
      </c>
      <c r="G22" s="22">
        <v>0.13553414648777107</v>
      </c>
      <c r="H22" s="22">
        <v>0.77895643888405175</v>
      </c>
      <c r="I22" s="23">
        <f t="shared" si="1"/>
        <v>0.13046116412092876</v>
      </c>
      <c r="J22" s="24">
        <f t="shared" si="2"/>
        <v>0.88026161256714919</v>
      </c>
      <c r="K22" s="5"/>
    </row>
    <row r="23" spans="1:11" x14ac:dyDescent="0.25">
      <c r="A23" s="18"/>
      <c r="B23" s="19">
        <v>449</v>
      </c>
      <c r="C23" s="20" t="s">
        <v>214</v>
      </c>
      <c r="D23" s="21">
        <v>0.79318000000000044</v>
      </c>
      <c r="E23" s="22">
        <v>0.83056700000000017</v>
      </c>
      <c r="F23" s="22">
        <f t="shared" si="0"/>
        <v>0.82002048282885398</v>
      </c>
      <c r="G23" s="22">
        <v>0.27122827025596052</v>
      </c>
      <c r="H23" s="22">
        <v>0.54879221257289346</v>
      </c>
      <c r="I23" s="23">
        <f t="shared" si="1"/>
        <v>0.32655796613152277</v>
      </c>
      <c r="J23" s="24">
        <f t="shared" si="2"/>
        <v>0.9873020272041314</v>
      </c>
      <c r="K23" s="5"/>
    </row>
    <row r="24" spans="1:11" x14ac:dyDescent="0.25">
      <c r="A24" s="18"/>
      <c r="B24" s="19">
        <v>450</v>
      </c>
      <c r="C24" s="20" t="s">
        <v>215</v>
      </c>
      <c r="D24" s="21">
        <v>0.56897499999999979</v>
      </c>
      <c r="E24" s="22">
        <v>1.0508639999999998</v>
      </c>
      <c r="F24" s="22">
        <f t="shared" si="0"/>
        <v>1.0327532451119623</v>
      </c>
      <c r="G24" s="22">
        <v>0.29870065670547774</v>
      </c>
      <c r="H24" s="22">
        <v>0.73405258840648457</v>
      </c>
      <c r="I24" s="23">
        <f t="shared" si="1"/>
        <v>0.28424292458917405</v>
      </c>
      <c r="J24" s="24">
        <f t="shared" si="2"/>
        <v>0.9827658432603672</v>
      </c>
      <c r="K24" s="5"/>
    </row>
    <row r="25" spans="1:11" x14ac:dyDescent="0.25">
      <c r="A25" s="18"/>
      <c r="B25" s="19">
        <v>451</v>
      </c>
      <c r="C25" s="20" t="s">
        <v>216</v>
      </c>
      <c r="D25" s="21">
        <v>0.93907299999999994</v>
      </c>
      <c r="E25" s="22">
        <v>4.1538849999999989</v>
      </c>
      <c r="F25" s="22">
        <f t="shared" si="0"/>
        <v>4.1042255551276412</v>
      </c>
      <c r="G25" s="22">
        <v>0.58067121442036296</v>
      </c>
      <c r="H25" s="22">
        <v>3.5235543407072782</v>
      </c>
      <c r="I25" s="23">
        <f t="shared" si="1"/>
        <v>0.13978991099184573</v>
      </c>
      <c r="J25" s="24">
        <f t="shared" si="2"/>
        <v>0.98804506025747996</v>
      </c>
      <c r="K25" s="5"/>
    </row>
    <row r="26" spans="1:11" x14ac:dyDescent="0.25">
      <c r="A26" s="18"/>
      <c r="B26" s="19">
        <v>452</v>
      </c>
      <c r="C26" s="20" t="s">
        <v>217</v>
      </c>
      <c r="D26" s="21">
        <v>1.1185159999999996</v>
      </c>
      <c r="E26" s="22">
        <v>2.5949869999999997</v>
      </c>
      <c r="F26" s="22">
        <f t="shared" si="0"/>
        <v>2.5449823374663993</v>
      </c>
      <c r="G26" s="22">
        <v>0.32595080297105594</v>
      </c>
      <c r="H26" s="22">
        <v>2.2190315344953433</v>
      </c>
      <c r="I26" s="23">
        <f t="shared" si="1"/>
        <v>0.12560787509573496</v>
      </c>
      <c r="J26" s="24">
        <f t="shared" si="2"/>
        <v>0.98073028399232809</v>
      </c>
      <c r="K26" s="5"/>
    </row>
    <row r="27" spans="1:11" x14ac:dyDescent="0.25">
      <c r="A27" s="18"/>
      <c r="B27" s="19">
        <v>453</v>
      </c>
      <c r="C27" s="20" t="s">
        <v>218</v>
      </c>
      <c r="D27" s="21">
        <v>0.52922800000000003</v>
      </c>
      <c r="E27" s="22">
        <v>2.3252509999999997</v>
      </c>
      <c r="F27" s="22">
        <f t="shared" si="0"/>
        <v>2.3147743521896302</v>
      </c>
      <c r="G27" s="22">
        <v>0.35158157258410938</v>
      </c>
      <c r="H27" s="22">
        <v>1.9631927796055209</v>
      </c>
      <c r="I27" s="23">
        <f t="shared" si="1"/>
        <v>0.15120155741642921</v>
      </c>
      <c r="J27" s="24">
        <f t="shared" si="2"/>
        <v>0.9954944013311382</v>
      </c>
      <c r="K27" s="5"/>
    </row>
    <row r="28" spans="1:11" x14ac:dyDescent="0.25">
      <c r="A28" s="18"/>
      <c r="B28" s="19">
        <v>454</v>
      </c>
      <c r="C28" s="20" t="s">
        <v>219</v>
      </c>
      <c r="D28" s="21">
        <v>0.38772000000000006</v>
      </c>
      <c r="E28" s="22">
        <v>0.91619300000000004</v>
      </c>
      <c r="F28" s="22">
        <f t="shared" si="0"/>
        <v>0.87611412793194177</v>
      </c>
      <c r="G28" s="22">
        <v>0.2375299140549032</v>
      </c>
      <c r="H28" s="22">
        <v>0.63858421387703856</v>
      </c>
      <c r="I28" s="23">
        <f t="shared" si="1"/>
        <v>0.25925750803040754</v>
      </c>
      <c r="J28" s="24">
        <f t="shared" si="2"/>
        <v>0.95625498986779178</v>
      </c>
      <c r="K28" s="5"/>
    </row>
    <row r="29" spans="1:11" x14ac:dyDescent="0.25">
      <c r="A29" s="18"/>
      <c r="B29" s="19">
        <v>455</v>
      </c>
      <c r="C29" s="20" t="s">
        <v>220</v>
      </c>
      <c r="D29" s="21">
        <v>0.52195999999999998</v>
      </c>
      <c r="E29" s="22">
        <v>1.927713</v>
      </c>
      <c r="F29" s="22">
        <f t="shared" si="0"/>
        <v>1.8916157729290717</v>
      </c>
      <c r="G29" s="22">
        <v>0.31147892066655913</v>
      </c>
      <c r="H29" s="22">
        <v>1.5801368522625125</v>
      </c>
      <c r="I29" s="23">
        <f t="shared" si="1"/>
        <v>0.16157950932870149</v>
      </c>
      <c r="J29" s="24">
        <f t="shared" si="2"/>
        <v>0.98127458440601467</v>
      </c>
      <c r="K29" s="5"/>
    </row>
    <row r="30" spans="1:11" x14ac:dyDescent="0.25">
      <c r="A30" s="18"/>
      <c r="B30" s="19">
        <v>456</v>
      </c>
      <c r="C30" s="20" t="s">
        <v>221</v>
      </c>
      <c r="D30" s="21">
        <v>0.5670360000000001</v>
      </c>
      <c r="E30" s="22">
        <v>0.58832800000000018</v>
      </c>
      <c r="F30" s="22">
        <f t="shared" si="0"/>
        <v>0.52500806730381555</v>
      </c>
      <c r="G30" s="22">
        <v>0.20714306928675796</v>
      </c>
      <c r="H30" s="22">
        <v>0.31786499801705759</v>
      </c>
      <c r="I30" s="23">
        <f t="shared" si="1"/>
        <v>0.35208772876143563</v>
      </c>
      <c r="J30" s="24">
        <f t="shared" si="2"/>
        <v>0.89237307641964247</v>
      </c>
      <c r="K30" s="5"/>
    </row>
    <row r="31" spans="1:11" x14ac:dyDescent="0.25">
      <c r="A31" s="18"/>
      <c r="B31" s="19">
        <v>457</v>
      </c>
      <c r="C31" s="20" t="s">
        <v>222</v>
      </c>
      <c r="D31" s="21">
        <v>0.24299500000000002</v>
      </c>
      <c r="E31" s="22">
        <v>0.2628430000000001</v>
      </c>
      <c r="F31" s="22">
        <f t="shared" si="0"/>
        <v>0.25579117515145189</v>
      </c>
      <c r="G31" s="22">
        <v>0.10034066793741658</v>
      </c>
      <c r="H31" s="22">
        <v>0.15545050721403531</v>
      </c>
      <c r="I31" s="23">
        <f t="shared" si="1"/>
        <v>0.38175134181780207</v>
      </c>
      <c r="J31" s="24">
        <f t="shared" si="2"/>
        <v>0.97317096194858443</v>
      </c>
      <c r="K31" s="5"/>
    </row>
    <row r="32" spans="1:11" x14ac:dyDescent="0.25">
      <c r="A32" s="18"/>
      <c r="B32" s="19">
        <v>458</v>
      </c>
      <c r="C32" s="20" t="s">
        <v>223</v>
      </c>
      <c r="D32" s="21">
        <v>0.17235700000000001</v>
      </c>
      <c r="E32" s="22">
        <v>0.68556900000000009</v>
      </c>
      <c r="F32" s="22">
        <f t="shared" si="0"/>
        <v>0.65483793173916638</v>
      </c>
      <c r="G32" s="22">
        <v>6.1763000441715121E-2</v>
      </c>
      <c r="H32" s="22">
        <v>0.59307493129745126</v>
      </c>
      <c r="I32" s="23">
        <f t="shared" si="1"/>
        <v>9.0090130157161594E-2</v>
      </c>
      <c r="J32" s="24">
        <f t="shared" si="2"/>
        <v>0.95517436135409606</v>
      </c>
      <c r="K32" s="5"/>
    </row>
    <row r="33" spans="1:11" x14ac:dyDescent="0.25">
      <c r="A33" s="18"/>
      <c r="B33" s="19">
        <v>459</v>
      </c>
      <c r="C33" s="20" t="s">
        <v>224</v>
      </c>
      <c r="D33" s="21">
        <v>0.82593799999999995</v>
      </c>
      <c r="E33" s="22">
        <v>1.8394409999999997</v>
      </c>
      <c r="F33" s="22">
        <f t="shared" si="0"/>
        <v>1.6994821796433826</v>
      </c>
      <c r="G33" s="22">
        <v>0.43120830056432169</v>
      </c>
      <c r="H33" s="22">
        <v>1.2682738790790609</v>
      </c>
      <c r="I33" s="23">
        <f t="shared" si="1"/>
        <v>0.23442355615881225</v>
      </c>
      <c r="J33" s="24">
        <f t="shared" si="2"/>
        <v>0.92391230794756829</v>
      </c>
      <c r="K33" s="5"/>
    </row>
    <row r="34" spans="1:11" x14ac:dyDescent="0.25">
      <c r="A34" s="18"/>
      <c r="B34" s="19">
        <v>460</v>
      </c>
      <c r="C34" s="20" t="s">
        <v>225</v>
      </c>
      <c r="D34" s="21">
        <v>0.84727699999999995</v>
      </c>
      <c r="E34" s="22">
        <v>1.2661239999999998</v>
      </c>
      <c r="F34" s="22">
        <f t="shared" si="0"/>
        <v>1.2638948267122032</v>
      </c>
      <c r="G34" s="22">
        <v>0.30104312332696281</v>
      </c>
      <c r="H34" s="22">
        <v>0.9628517033852404</v>
      </c>
      <c r="I34" s="23">
        <f t="shared" si="1"/>
        <v>0.23776748827679031</v>
      </c>
      <c r="J34" s="24">
        <f t="shared" si="2"/>
        <v>0.99823937206166491</v>
      </c>
      <c r="K34" s="5"/>
    </row>
    <row r="35" spans="1:11" x14ac:dyDescent="0.25">
      <c r="A35" s="18"/>
      <c r="B35" s="19">
        <v>461</v>
      </c>
      <c r="C35" s="20" t="s">
        <v>226</v>
      </c>
      <c r="D35" s="21">
        <v>0.87385699999999999</v>
      </c>
      <c r="E35" s="22">
        <v>0.87385700000000022</v>
      </c>
      <c r="F35" s="22">
        <f t="shared" si="0"/>
        <v>0.86773057630489348</v>
      </c>
      <c r="G35" s="22">
        <v>8.1070199157693423E-2</v>
      </c>
      <c r="H35" s="22">
        <v>0.78666037714720005</v>
      </c>
      <c r="I35" s="23">
        <f t="shared" si="1"/>
        <v>9.2772844021039372E-2</v>
      </c>
      <c r="J35" s="24">
        <f t="shared" si="2"/>
        <v>0.99298921483136626</v>
      </c>
      <c r="K35" s="5"/>
    </row>
    <row r="36" spans="1:11" x14ac:dyDescent="0.25">
      <c r="A36" s="18"/>
      <c r="B36" s="19">
        <v>462</v>
      </c>
      <c r="C36" s="20" t="s">
        <v>227</v>
      </c>
      <c r="D36" s="21">
        <v>0.32058000000000003</v>
      </c>
      <c r="E36" s="22">
        <v>0.88256799999999991</v>
      </c>
      <c r="F36" s="22">
        <f t="shared" si="0"/>
        <v>0.8777777324585716</v>
      </c>
      <c r="G36" s="22">
        <v>0.30021711488370784</v>
      </c>
      <c r="H36" s="22">
        <v>0.57756061757486377</v>
      </c>
      <c r="I36" s="23">
        <f t="shared" si="1"/>
        <v>0.34016315443536121</v>
      </c>
      <c r="J36" s="24">
        <f t="shared" si="2"/>
        <v>0.99457235301820557</v>
      </c>
      <c r="K36" s="5"/>
    </row>
    <row r="37" spans="1:11" x14ac:dyDescent="0.25">
      <c r="A37" s="18"/>
      <c r="B37" s="19">
        <v>463</v>
      </c>
      <c r="C37" s="20" t="s">
        <v>228</v>
      </c>
      <c r="D37" s="21">
        <v>1.2560240000000003</v>
      </c>
      <c r="E37" s="22">
        <v>2.0082689999999994</v>
      </c>
      <c r="F37" s="22">
        <f t="shared" si="0"/>
        <v>1.9904786096971241</v>
      </c>
      <c r="G37" s="22">
        <v>0.64819725168540643</v>
      </c>
      <c r="H37" s="22">
        <v>1.3422813580117177</v>
      </c>
      <c r="I37" s="23">
        <f t="shared" si="1"/>
        <v>0.32276415743379328</v>
      </c>
      <c r="J37" s="24">
        <f t="shared" si="2"/>
        <v>0.99114143060373117</v>
      </c>
      <c r="K37" s="5"/>
    </row>
    <row r="38" spans="1:11" ht="15.75" thickBot="1" x14ac:dyDescent="0.3">
      <c r="A38" s="25"/>
      <c r="B38" s="26">
        <v>464</v>
      </c>
      <c r="C38" s="27" t="s">
        <v>229</v>
      </c>
      <c r="D38" s="28">
        <v>2.1755209999999998</v>
      </c>
      <c r="E38" s="29">
        <v>5.5956140000000003</v>
      </c>
      <c r="F38" s="29">
        <f t="shared" si="0"/>
        <v>5.5238527901155976</v>
      </c>
      <c r="G38" s="29">
        <v>1.2639859707051073</v>
      </c>
      <c r="H38" s="29">
        <v>4.2598668194104903</v>
      </c>
      <c r="I38" s="30">
        <f t="shared" si="1"/>
        <v>0.22588869973967241</v>
      </c>
      <c r="J38" s="31">
        <f t="shared" si="2"/>
        <v>0.98717545386718908</v>
      </c>
      <c r="K38" s="5"/>
    </row>
    <row r="39" spans="1:11" x14ac:dyDescent="0.25">
      <c r="A39" t="s">
        <v>231</v>
      </c>
      <c r="D39" s="6"/>
      <c r="E39" s="6"/>
      <c r="F39" s="6">
        <f t="shared" si="0"/>
        <v>0</v>
      </c>
      <c r="G39" s="6"/>
      <c r="H39" s="6"/>
      <c r="I39" s="5">
        <f t="shared" si="1"/>
        <v>0</v>
      </c>
      <c r="J39" s="5">
        <f t="shared" si="2"/>
        <v>0</v>
      </c>
      <c r="K39" s="5"/>
    </row>
    <row r="40" spans="1:11" x14ac:dyDescent="0.25">
      <c r="D40" s="6"/>
      <c r="E40" s="6"/>
      <c r="F40" s="6"/>
      <c r="G40" s="6"/>
      <c r="H40" s="6"/>
      <c r="I40" s="5"/>
      <c r="J40" s="5"/>
      <c r="K4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topLeftCell="A13" workbookViewId="0">
      <selection activeCell="F23" sqref="F23:K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131</v>
      </c>
      <c r="B1" s="47" t="s">
        <v>232</v>
      </c>
      <c r="C1" s="47" t="s">
        <v>89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2582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68.085462999999962</v>
      </c>
      <c r="G6" s="15">
        <v>86.732331000000059</v>
      </c>
      <c r="H6" s="15">
        <v>84.293722418493545</v>
      </c>
      <c r="I6" s="15">
        <v>24.409051297189016</v>
      </c>
      <c r="J6" s="15">
        <v>59.884671121304514</v>
      </c>
      <c r="K6" s="16">
        <v>0.28142967006373898</v>
      </c>
      <c r="L6" s="17">
        <v>0.9718835115649489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68.085463000000018</v>
      </c>
      <c r="G7" s="36">
        <f ca="1">SUM(G8:OFFSET(G6,MATCH("PROYECTOS",$A$8:$A$50,0),0))</f>
        <v>86.732330999999988</v>
      </c>
      <c r="H7" s="36">
        <f ca="1">SUM(H8:OFFSET(H6,MATCH("PROYECTOS",$A$8:$A$50,0),0))</f>
        <v>84.29372241849353</v>
      </c>
      <c r="I7" s="36">
        <f ca="1">SUM(I8:OFFSET(I6,MATCH("PROYECTOS",$A$8:$A$50,0),0))</f>
        <v>24.40905129718902</v>
      </c>
      <c r="J7" s="36">
        <f ca="1">SUM(J8:OFFSET(J6,MATCH("PROYECTOS",$A$8:$A$50,0),0))</f>
        <v>59.884671121304521</v>
      </c>
      <c r="K7" s="37">
        <f ca="1">IFERROR(I7/G7,0)</f>
        <v>0.28142967006373926</v>
      </c>
      <c r="L7" s="38">
        <f ca="1">IFERROR(SUM(I7,J7)/G7,0)</f>
        <v>0.97188351156494979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4.4375469999999995</v>
      </c>
      <c r="G8" s="22">
        <v>7.0886329999999989</v>
      </c>
      <c r="H8" s="22">
        <f t="shared" ref="H8:H18" si="0">SUM(I8,J8)</f>
        <v>6.778032415749716</v>
      </c>
      <c r="I8" s="22">
        <v>0.98675341615307843</v>
      </c>
      <c r="J8" s="22">
        <v>5.7912789995966376</v>
      </c>
      <c r="K8" s="23">
        <f t="shared" ref="K8:K19" si="1">IFERROR(I8/G8,0)</f>
        <v>0.139202215173656</v>
      </c>
      <c r="L8" s="24">
        <f t="shared" ref="L8:L19" si="2">IFERROR(SUM(I8,J8)/G8,0)</f>
        <v>0.95618328890065507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3000698</v>
      </c>
      <c r="C9" s="20" t="s">
        <v>2583</v>
      </c>
      <c r="D9" s="60">
        <v>438</v>
      </c>
      <c r="E9" s="20" t="s">
        <v>543</v>
      </c>
      <c r="F9" s="21">
        <v>21.745165000000011</v>
      </c>
      <c r="G9" s="22">
        <v>22.484884999999998</v>
      </c>
      <c r="H9" s="22">
        <f t="shared" si="0"/>
        <v>21.941581451043497</v>
      </c>
      <c r="I9" s="22">
        <v>8.415334965584389</v>
      </c>
      <c r="J9" s="22">
        <v>13.526246485459108</v>
      </c>
      <c r="K9" s="23">
        <f t="shared" si="1"/>
        <v>0.37426631115010772</v>
      </c>
      <c r="L9" s="24">
        <f t="shared" si="2"/>
        <v>0.97583694339746452</v>
      </c>
      <c r="M9" s="61">
        <v>185300</v>
      </c>
      <c r="N9" s="22">
        <v>178781</v>
      </c>
      <c r="O9" s="24">
        <f t="shared" ref="O9:O18" si="3">IFERROR(N9/M9,".")</f>
        <v>0.96481921208850507</v>
      </c>
    </row>
    <row r="10" spans="1:15" ht="38.25" x14ac:dyDescent="0.25">
      <c r="A10" s="18"/>
      <c r="B10" s="20">
        <v>3000699</v>
      </c>
      <c r="C10" s="20" t="s">
        <v>2584</v>
      </c>
      <c r="D10" s="60">
        <v>394</v>
      </c>
      <c r="E10" s="20" t="s">
        <v>467</v>
      </c>
      <c r="F10" s="21">
        <v>7.2277620000000002</v>
      </c>
      <c r="G10" s="22">
        <v>5.1489800000000008</v>
      </c>
      <c r="H10" s="22">
        <f t="shared" si="0"/>
        <v>4.8026427724737548</v>
      </c>
      <c r="I10" s="22">
        <v>1.9778502805006291</v>
      </c>
      <c r="J10" s="22">
        <v>2.8247924919731258</v>
      </c>
      <c r="K10" s="23">
        <f t="shared" si="1"/>
        <v>0.38412467721774579</v>
      </c>
      <c r="L10" s="24">
        <f t="shared" si="2"/>
        <v>0.93273673086198705</v>
      </c>
      <c r="M10" s="61">
        <v>8822</v>
      </c>
      <c r="N10" s="22">
        <v>6281</v>
      </c>
      <c r="O10" s="24">
        <f t="shared" si="3"/>
        <v>0.71197007481296759</v>
      </c>
    </row>
    <row r="11" spans="1:15" ht="25.5" x14ac:dyDescent="0.25">
      <c r="A11" s="18"/>
      <c r="B11" s="20">
        <v>3000700</v>
      </c>
      <c r="C11" s="20" t="s">
        <v>2585</v>
      </c>
      <c r="D11" s="60">
        <v>394</v>
      </c>
      <c r="E11" s="20" t="s">
        <v>467</v>
      </c>
      <c r="F11" s="21">
        <v>10.483405000000003</v>
      </c>
      <c r="G11" s="22">
        <v>19.342923999999993</v>
      </c>
      <c r="H11" s="22">
        <f t="shared" si="0"/>
        <v>18.874595393322807</v>
      </c>
      <c r="I11" s="22">
        <v>4.5038925805547478</v>
      </c>
      <c r="J11" s="22">
        <v>14.370702812768059</v>
      </c>
      <c r="K11" s="23">
        <f t="shared" si="1"/>
        <v>0.23284445415567726</v>
      </c>
      <c r="L11" s="24">
        <f t="shared" si="2"/>
        <v>0.97578811731477688</v>
      </c>
      <c r="M11" s="61">
        <v>12816</v>
      </c>
      <c r="N11" s="22">
        <v>4957</v>
      </c>
      <c r="O11" s="24">
        <f t="shared" si="3"/>
        <v>0.3867821473158552</v>
      </c>
    </row>
    <row r="12" spans="1:15" ht="51" x14ac:dyDescent="0.25">
      <c r="A12" s="18"/>
      <c r="B12" s="20">
        <v>3000701</v>
      </c>
      <c r="C12" s="20" t="s">
        <v>2586</v>
      </c>
      <c r="D12" s="60">
        <v>394</v>
      </c>
      <c r="E12" s="20" t="s">
        <v>467</v>
      </c>
      <c r="F12" s="21">
        <v>7.2361620000000002</v>
      </c>
      <c r="G12" s="22">
        <v>10.371401999999987</v>
      </c>
      <c r="H12" s="22">
        <f t="shared" si="0"/>
        <v>10.098994015381709</v>
      </c>
      <c r="I12" s="22">
        <v>2.1323555154558562</v>
      </c>
      <c r="J12" s="22">
        <v>7.9666384999258542</v>
      </c>
      <c r="K12" s="23">
        <f t="shared" si="1"/>
        <v>0.20559954338438127</v>
      </c>
      <c r="L12" s="24">
        <f t="shared" si="2"/>
        <v>0.9737347000320421</v>
      </c>
      <c r="M12" s="61">
        <v>3502</v>
      </c>
      <c r="N12" s="22">
        <v>927</v>
      </c>
      <c r="O12" s="24">
        <f t="shared" si="3"/>
        <v>0.26470588235294118</v>
      </c>
    </row>
    <row r="13" spans="1:15" ht="25.5" x14ac:dyDescent="0.25">
      <c r="A13" s="18"/>
      <c r="B13" s="20">
        <v>3000702</v>
      </c>
      <c r="C13" s="20" t="s">
        <v>2587</v>
      </c>
      <c r="D13" s="60">
        <v>394</v>
      </c>
      <c r="E13" s="20" t="s">
        <v>467</v>
      </c>
      <c r="F13" s="21">
        <v>12.704320000000006</v>
      </c>
      <c r="G13" s="22">
        <v>19.270316000000001</v>
      </c>
      <c r="H13" s="22">
        <f t="shared" si="0"/>
        <v>18.816033449051815</v>
      </c>
      <c r="I13" s="22">
        <v>5.2683964204693066</v>
      </c>
      <c r="J13" s="22">
        <v>13.547637028582509</v>
      </c>
      <c r="K13" s="23">
        <f t="shared" si="1"/>
        <v>0.27339439687804323</v>
      </c>
      <c r="L13" s="24">
        <f t="shared" si="2"/>
        <v>0.97642578611849506</v>
      </c>
      <c r="M13" s="61">
        <v>736</v>
      </c>
      <c r="N13" s="22">
        <v>398</v>
      </c>
      <c r="O13" s="24">
        <f t="shared" si="3"/>
        <v>0.54076086956521741</v>
      </c>
    </row>
    <row r="14" spans="1:15" ht="25.5" x14ac:dyDescent="0.25">
      <c r="A14" s="18"/>
      <c r="B14" s="20">
        <v>3000703</v>
      </c>
      <c r="C14" s="20" t="s">
        <v>2588</v>
      </c>
      <c r="D14" s="60">
        <v>394</v>
      </c>
      <c r="E14" s="20" t="s">
        <v>467</v>
      </c>
      <c r="F14" s="21">
        <v>3.0457289999999997</v>
      </c>
      <c r="G14" s="22">
        <v>0.9987370000000001</v>
      </c>
      <c r="H14" s="22">
        <f t="shared" si="0"/>
        <v>0.99501657482595995</v>
      </c>
      <c r="I14" s="22">
        <v>0.52757929431027151</v>
      </c>
      <c r="J14" s="22">
        <v>0.46743728051568845</v>
      </c>
      <c r="K14" s="23">
        <f t="shared" si="1"/>
        <v>0.528246469601378</v>
      </c>
      <c r="L14" s="24">
        <f t="shared" si="2"/>
        <v>0.99627486998675308</v>
      </c>
      <c r="M14" s="61">
        <v>104</v>
      </c>
      <c r="N14" s="22">
        <v>103</v>
      </c>
      <c r="O14" s="24">
        <f t="shared" si="3"/>
        <v>0.99038461538461542</v>
      </c>
    </row>
    <row r="15" spans="1:15" ht="38.25" x14ac:dyDescent="0.25">
      <c r="A15" s="18"/>
      <c r="B15" s="20">
        <v>3000704</v>
      </c>
      <c r="C15" s="20" t="s">
        <v>2589</v>
      </c>
      <c r="D15" s="60">
        <v>19</v>
      </c>
      <c r="E15" s="20" t="s">
        <v>298</v>
      </c>
      <c r="F15" s="21">
        <v>0.35974400000000006</v>
      </c>
      <c r="G15" s="22">
        <v>0.35668800000000006</v>
      </c>
      <c r="H15" s="22">
        <f t="shared" si="0"/>
        <v>0.34823382210338955</v>
      </c>
      <c r="I15" s="22">
        <v>0.20311762195342453</v>
      </c>
      <c r="J15" s="22">
        <v>0.14511620014996501</v>
      </c>
      <c r="K15" s="23">
        <f t="shared" si="1"/>
        <v>0.5694545988466797</v>
      </c>
      <c r="L15" s="24">
        <f t="shared" si="2"/>
        <v>0.9762981151689698</v>
      </c>
      <c r="M15" s="61">
        <v>12</v>
      </c>
      <c r="N15" s="22">
        <v>5</v>
      </c>
      <c r="O15" s="24">
        <f t="shared" si="3"/>
        <v>0.41666666666666669</v>
      </c>
    </row>
    <row r="16" spans="1:15" ht="38.25" x14ac:dyDescent="0.25">
      <c r="A16" s="18"/>
      <c r="B16" s="20">
        <v>3000705</v>
      </c>
      <c r="C16" s="20" t="s">
        <v>2590</v>
      </c>
      <c r="D16" s="60">
        <v>87</v>
      </c>
      <c r="E16" s="20" t="s">
        <v>466</v>
      </c>
      <c r="F16" s="21">
        <v>0.65674399999999988</v>
      </c>
      <c r="G16" s="22">
        <v>0.8786139999999999</v>
      </c>
      <c r="H16" s="22">
        <f t="shared" si="0"/>
        <v>0.85986822996054524</v>
      </c>
      <c r="I16" s="22">
        <v>0.31473283154107534</v>
      </c>
      <c r="J16" s="22">
        <v>0.5451353984194699</v>
      </c>
      <c r="K16" s="23">
        <f t="shared" si="1"/>
        <v>0.35821513376872594</v>
      </c>
      <c r="L16" s="24">
        <f t="shared" si="2"/>
        <v>0.97866438499790054</v>
      </c>
      <c r="M16" s="61">
        <v>1500</v>
      </c>
      <c r="N16" s="22">
        <v>1482</v>
      </c>
      <c r="O16" s="24">
        <f t="shared" si="3"/>
        <v>0.98799999999999999</v>
      </c>
    </row>
    <row r="17" spans="1:15" ht="51" x14ac:dyDescent="0.25">
      <c r="A17" s="18"/>
      <c r="B17" s="20">
        <v>3000706</v>
      </c>
      <c r="C17" s="20" t="s">
        <v>2591</v>
      </c>
      <c r="D17" s="60">
        <v>56</v>
      </c>
      <c r="E17" s="20" t="s">
        <v>300</v>
      </c>
      <c r="F17" s="21">
        <v>0.148313</v>
      </c>
      <c r="G17" s="22">
        <v>0.71097399999999999</v>
      </c>
      <c r="H17" s="22">
        <f t="shared" si="0"/>
        <v>0.70006872451267554</v>
      </c>
      <c r="I17" s="22">
        <v>5.2649310589913512E-2</v>
      </c>
      <c r="J17" s="22">
        <v>0.64741941392276203</v>
      </c>
      <c r="K17" s="23">
        <f t="shared" si="1"/>
        <v>7.4052371239895567E-2</v>
      </c>
      <c r="L17" s="24">
        <f t="shared" si="2"/>
        <v>0.98466149889120491</v>
      </c>
      <c r="M17" s="61">
        <v>75</v>
      </c>
      <c r="N17" s="22">
        <v>72</v>
      </c>
      <c r="O17" s="24">
        <f t="shared" si="3"/>
        <v>0.96</v>
      </c>
    </row>
    <row r="18" spans="1:15" ht="63.75" x14ac:dyDescent="0.25">
      <c r="A18" s="18"/>
      <c r="B18" s="20">
        <v>3000707</v>
      </c>
      <c r="C18" s="20" t="s">
        <v>2592</v>
      </c>
      <c r="D18" s="60">
        <v>19</v>
      </c>
      <c r="E18" s="20" t="s">
        <v>298</v>
      </c>
      <c r="F18" s="21">
        <v>4.0572000000000011E-2</v>
      </c>
      <c r="G18" s="22">
        <v>8.0178000000000013E-2</v>
      </c>
      <c r="H18" s="22">
        <f t="shared" si="0"/>
        <v>7.8655570067667213E-2</v>
      </c>
      <c r="I18" s="22">
        <v>2.6389060076326132E-2</v>
      </c>
      <c r="J18" s="22">
        <v>5.2266509991341081E-2</v>
      </c>
      <c r="K18" s="23">
        <f t="shared" si="1"/>
        <v>0.32913093462453702</v>
      </c>
      <c r="L18" s="24">
        <f t="shared" si="2"/>
        <v>0.98101187442524385</v>
      </c>
      <c r="M18" s="61">
        <v>9</v>
      </c>
      <c r="N18" s="22">
        <v>9</v>
      </c>
      <c r="O18" s="24">
        <f t="shared" si="3"/>
        <v>1</v>
      </c>
    </row>
    <row r="19" spans="1:15" ht="15.75" thickBot="1" x14ac:dyDescent="0.3">
      <c r="A19" s="39" t="s">
        <v>306</v>
      </c>
      <c r="B19" s="41"/>
      <c r="C19" s="41"/>
      <c r="D19" s="58"/>
      <c r="E19" s="41"/>
      <c r="F19" s="42">
        <f ca="1">OFFSET(F19,-MATCH("PROYECTOS",$A$8:$A$50,0)-1,0)-(OFFSET(F19,-MATCH("PROYECTOS",$A$8:$A$50,0),0))</f>
        <v>0</v>
      </c>
      <c r="G19" s="43">
        <f t="shared" ref="G19:J19" ca="1" si="4">OFFSET(G19,-MATCH("PROYECTOS",$A$8:$A$50,0)-1,0)-(OFFSET(G19,-MATCH("PROYECTOS",$A$8:$A$50,0),0))</f>
        <v>0</v>
      </c>
      <c r="H19" s="43">
        <f t="shared" ca="1" si="4"/>
        <v>0</v>
      </c>
      <c r="I19" s="43">
        <f t="shared" ca="1" si="4"/>
        <v>0</v>
      </c>
      <c r="J19" s="43">
        <f t="shared" ca="1" si="4"/>
        <v>0</v>
      </c>
      <c r="K19" s="44">
        <f t="shared" ca="1" si="1"/>
        <v>0</v>
      </c>
      <c r="L19" s="45">
        <f t="shared" ca="1" si="2"/>
        <v>0</v>
      </c>
      <c r="M19" s="59"/>
      <c r="N19" s="43"/>
      <c r="O19" s="45"/>
    </row>
    <row r="20" spans="1:15" ht="15.75" thickBot="1" x14ac:dyDescent="0.3"/>
    <row r="21" spans="1:15" ht="15.75" thickBot="1" x14ac:dyDescent="0.3">
      <c r="A21" s="87" t="s">
        <v>377</v>
      </c>
      <c r="B21" s="88"/>
      <c r="C21" s="88"/>
      <c r="D21" s="88"/>
      <c r="E21" s="88"/>
      <c r="F21" s="89"/>
    </row>
    <row r="22" spans="1:15" ht="15.75" thickBot="1" x14ac:dyDescent="0.3">
      <c r="A22" s="2" t="s">
        <v>2614</v>
      </c>
    </row>
    <row r="23" spans="1:15" ht="45" customHeight="1" x14ac:dyDescent="0.25">
      <c r="A23" s="80" t="s">
        <v>379</v>
      </c>
      <c r="B23" s="81"/>
      <c r="C23" s="81"/>
      <c r="D23" s="81"/>
      <c r="E23" s="81"/>
      <c r="F23" s="103" t="s">
        <v>380</v>
      </c>
      <c r="G23" s="7"/>
      <c r="H23" s="7"/>
      <c r="I23" s="7"/>
      <c r="J23" s="7"/>
      <c r="K23" s="7"/>
    </row>
    <row r="24" spans="1:15" ht="15.75" thickBot="1" x14ac:dyDescent="0.3">
      <c r="A24" s="101"/>
      <c r="B24" s="102"/>
      <c r="C24" s="102"/>
      <c r="D24" s="102"/>
      <c r="E24" s="102"/>
      <c r="F24" s="104"/>
      <c r="G24" s="8"/>
      <c r="H24" s="8"/>
      <c r="I24" s="8"/>
      <c r="J24" s="8"/>
      <c r="K24" s="8"/>
    </row>
  </sheetData>
  <mergeCells count="16">
    <mergeCell ref="A23:E24"/>
    <mergeCell ref="F23:F24"/>
    <mergeCell ref="A3:E3"/>
    <mergeCell ref="F3:L3"/>
    <mergeCell ref="M3:O3"/>
    <mergeCell ref="I4:J4"/>
    <mergeCell ref="K4:L4"/>
    <mergeCell ref="A21:F21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B6" sqref="B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131</v>
      </c>
      <c r="B1" s="47" t="s">
        <v>232</v>
      </c>
      <c r="C1" s="47" t="s">
        <v>89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2593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68.085462999999962</v>
      </c>
      <c r="I6" s="15">
        <v>86.732331000000059</v>
      </c>
      <c r="J6" s="15">
        <v>84.293722418493545</v>
      </c>
      <c r="K6" s="15">
        <v>24.409051297189016</v>
      </c>
      <c r="L6" s="15">
        <v>59.884671121304514</v>
      </c>
      <c r="M6" s="16">
        <v>0.28142967006373898</v>
      </c>
      <c r="N6" s="17">
        <v>0.9718835115649489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SUM(H8:OFFSET(H6,MATCH("PROYECTOS",$A$8:$A$24,0),0))</f>
        <v>68.08546299999999</v>
      </c>
      <c r="I7" s="35">
        <f ca="1">SUM(I8:OFFSET(I6,MATCH("PROYECTOS",$A$8:$A$24,0),0))</f>
        <v>86.732331000000016</v>
      </c>
      <c r="J7" s="35">
        <f ca="1">SUM(J8:OFFSET(J6,MATCH("PROYECTOS",$A$8:$A$24,0),0))</f>
        <v>84.29372241849353</v>
      </c>
      <c r="K7" s="35">
        <f ca="1">SUM(K8:OFFSET(K6,MATCH("PROYECTOS",$A$8:$A$24,0),0))</f>
        <v>24.40905129718902</v>
      </c>
      <c r="L7" s="35">
        <f ca="1">SUM(L8:OFFSET(L6,MATCH("PROYECTOS",$A$8:$A$24,0),0))</f>
        <v>59.884671121304521</v>
      </c>
      <c r="M7" s="37">
        <f ca="1">IFERROR(K7/I7,0)</f>
        <v>0.28142967006373915</v>
      </c>
      <c r="N7" s="38">
        <f ca="1">IFERROR(SUM(K7,L7)/I7,0)</f>
        <v>0.97188351156494945</v>
      </c>
      <c r="O7" s="57"/>
      <c r="P7" s="36"/>
      <c r="Q7" s="38"/>
    </row>
    <row r="8" spans="1:17" ht="25.5" x14ac:dyDescent="0.25">
      <c r="A8" s="18"/>
      <c r="B8" s="65">
        <v>5005183</v>
      </c>
      <c r="C8" s="20" t="s">
        <v>2594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1.8300669999999997</v>
      </c>
      <c r="I8" s="22">
        <v>5.3796730000000013</v>
      </c>
      <c r="J8" s="22">
        <f t="shared" ref="J8:J23" si="0">SUM(K8,L8)</f>
        <v>5.1176215151843634</v>
      </c>
      <c r="K8" s="22">
        <v>0.87687399508286035</v>
      </c>
      <c r="L8" s="22">
        <v>4.240747520101503</v>
      </c>
      <c r="M8" s="23">
        <f t="shared" ref="M8:M24" si="1">IFERROR(K8/I8,0)</f>
        <v>0.16299763853358004</v>
      </c>
      <c r="N8" s="24">
        <f t="shared" ref="N8:N24" si="2">IFERROR(SUM(K8,L8)/I8,0)</f>
        <v>0.9512885848608944</v>
      </c>
      <c r="O8" s="61">
        <v>1967</v>
      </c>
      <c r="P8" s="22">
        <v>1893</v>
      </c>
      <c r="Q8" s="24">
        <f>IFERROR(P8/O8,".")</f>
        <v>0.96237925775292321</v>
      </c>
    </row>
    <row r="9" spans="1:17" ht="51" x14ac:dyDescent="0.25">
      <c r="A9" s="18"/>
      <c r="B9" s="65">
        <v>5005184</v>
      </c>
      <c r="C9" s="20" t="s">
        <v>2595</v>
      </c>
      <c r="D9" s="20">
        <v>3000001</v>
      </c>
      <c r="E9" s="20" t="s">
        <v>275</v>
      </c>
      <c r="F9" s="60">
        <v>80</v>
      </c>
      <c r="G9" s="20" t="s">
        <v>324</v>
      </c>
      <c r="H9" s="21">
        <v>0.13284100000000001</v>
      </c>
      <c r="I9" s="22">
        <v>0.41095400000000004</v>
      </c>
      <c r="J9" s="22">
        <f t="shared" si="0"/>
        <v>0.40760048176309738</v>
      </c>
      <c r="K9" s="22">
        <v>5.6693820923101157E-2</v>
      </c>
      <c r="L9" s="22">
        <v>0.35090666083999622</v>
      </c>
      <c r="M9" s="23">
        <f t="shared" si="1"/>
        <v>0.13795661052843178</v>
      </c>
      <c r="N9" s="24">
        <f t="shared" si="2"/>
        <v>0.9918396749103241</v>
      </c>
      <c r="O9" s="61">
        <v>95</v>
      </c>
      <c r="P9" s="22">
        <v>50</v>
      </c>
      <c r="Q9" s="24">
        <f t="shared" ref="Q9:Q23" si="3">IFERROR(P9/O9,".")</f>
        <v>0.52631578947368418</v>
      </c>
    </row>
    <row r="10" spans="1:17" ht="25.5" x14ac:dyDescent="0.25">
      <c r="A10" s="18"/>
      <c r="B10" s="65">
        <v>5005185</v>
      </c>
      <c r="C10" s="20" t="s">
        <v>2596</v>
      </c>
      <c r="D10" s="20">
        <v>3000001</v>
      </c>
      <c r="E10" s="20" t="s">
        <v>275</v>
      </c>
      <c r="F10" s="60">
        <v>44</v>
      </c>
      <c r="G10" s="20" t="s">
        <v>1543</v>
      </c>
      <c r="H10" s="21">
        <v>2.4746389999999994</v>
      </c>
      <c r="I10" s="22">
        <v>1.2980059999999998</v>
      </c>
      <c r="J10" s="22">
        <f t="shared" si="0"/>
        <v>1.2528104188022553</v>
      </c>
      <c r="K10" s="22">
        <v>5.3185600147116929E-2</v>
      </c>
      <c r="L10" s="22">
        <v>1.1996248186551384</v>
      </c>
      <c r="M10" s="23">
        <f t="shared" si="1"/>
        <v>4.0974849228059759E-2</v>
      </c>
      <c r="N10" s="24">
        <f t="shared" si="2"/>
        <v>0.96518076095353611</v>
      </c>
      <c r="O10" s="61">
        <v>235</v>
      </c>
      <c r="P10" s="22">
        <v>136</v>
      </c>
      <c r="Q10" s="24">
        <f t="shared" si="3"/>
        <v>0.5787234042553191</v>
      </c>
    </row>
    <row r="11" spans="1:17" ht="38.25" x14ac:dyDescent="0.25">
      <c r="A11" s="18"/>
      <c r="B11" s="65">
        <v>5005186</v>
      </c>
      <c r="C11" s="20" t="s">
        <v>2597</v>
      </c>
      <c r="D11" s="20">
        <v>3000698</v>
      </c>
      <c r="E11" s="20" t="s">
        <v>2583</v>
      </c>
      <c r="F11" s="60">
        <v>438</v>
      </c>
      <c r="G11" s="20" t="s">
        <v>543</v>
      </c>
      <c r="H11" s="21">
        <v>5.3341590000000014</v>
      </c>
      <c r="I11" s="22">
        <v>2.0048499999999998</v>
      </c>
      <c r="J11" s="22">
        <f t="shared" si="0"/>
        <v>1.9803132529550884</v>
      </c>
      <c r="K11" s="22">
        <v>0.46434377805662308</v>
      </c>
      <c r="L11" s="22">
        <v>1.5159694748984653</v>
      </c>
      <c r="M11" s="23">
        <f t="shared" si="1"/>
        <v>0.23161023421035146</v>
      </c>
      <c r="N11" s="24">
        <f t="shared" si="2"/>
        <v>0.98776130531216233</v>
      </c>
      <c r="O11" s="61">
        <v>75963</v>
      </c>
      <c r="P11" s="22">
        <v>71417</v>
      </c>
      <c r="Q11" s="24">
        <f t="shared" si="3"/>
        <v>0.94015507549728161</v>
      </c>
    </row>
    <row r="12" spans="1:17" ht="38.25" x14ac:dyDescent="0.25">
      <c r="A12" s="18"/>
      <c r="B12" s="65">
        <v>5005187</v>
      </c>
      <c r="C12" s="20" t="s">
        <v>2598</v>
      </c>
      <c r="D12" s="20">
        <v>3000698</v>
      </c>
      <c r="E12" s="20" t="s">
        <v>2583</v>
      </c>
      <c r="F12" s="60">
        <v>438</v>
      </c>
      <c r="G12" s="20" t="s">
        <v>543</v>
      </c>
      <c r="H12" s="21">
        <v>0.17842</v>
      </c>
      <c r="I12" s="22">
        <v>0.59446699999999975</v>
      </c>
      <c r="J12" s="22">
        <f t="shared" si="0"/>
        <v>0.57917944868050553</v>
      </c>
      <c r="K12" s="22">
        <v>6.8935251085349591E-2</v>
      </c>
      <c r="L12" s="22">
        <v>0.51024419759515593</v>
      </c>
      <c r="M12" s="23">
        <f t="shared" si="1"/>
        <v>0.11596144291499717</v>
      </c>
      <c r="N12" s="24">
        <f t="shared" si="2"/>
        <v>0.97428359972968348</v>
      </c>
      <c r="O12" s="61">
        <v>54291</v>
      </c>
      <c r="P12" s="22">
        <v>33430</v>
      </c>
      <c r="Q12" s="24">
        <f t="shared" si="3"/>
        <v>0.61575583430034442</v>
      </c>
    </row>
    <row r="13" spans="1:17" ht="25.5" x14ac:dyDescent="0.25">
      <c r="A13" s="18"/>
      <c r="B13" s="65">
        <v>5005188</v>
      </c>
      <c r="C13" s="20" t="s">
        <v>2599</v>
      </c>
      <c r="D13" s="20">
        <v>3000698</v>
      </c>
      <c r="E13" s="20" t="s">
        <v>2583</v>
      </c>
      <c r="F13" s="60">
        <v>438</v>
      </c>
      <c r="G13" s="20" t="s">
        <v>543</v>
      </c>
      <c r="H13" s="21">
        <v>16.232586000000005</v>
      </c>
      <c r="I13" s="22">
        <v>19.885568000000013</v>
      </c>
      <c r="J13" s="22">
        <f t="shared" si="0"/>
        <v>19.382088749407902</v>
      </c>
      <c r="K13" s="22">
        <v>7.8820559364424163</v>
      </c>
      <c r="L13" s="22">
        <v>11.500032812965486</v>
      </c>
      <c r="M13" s="23">
        <f t="shared" si="1"/>
        <v>0.39637067125477188</v>
      </c>
      <c r="N13" s="24">
        <f t="shared" si="2"/>
        <v>0.97468117327138404</v>
      </c>
      <c r="O13" s="61">
        <v>6767597</v>
      </c>
      <c r="P13" s="22">
        <v>7933049</v>
      </c>
      <c r="Q13" s="24">
        <f t="shared" si="3"/>
        <v>1.1722106088763855</v>
      </c>
    </row>
    <row r="14" spans="1:17" ht="38.25" x14ac:dyDescent="0.25">
      <c r="A14" s="18"/>
      <c r="B14" s="65">
        <v>5005189</v>
      </c>
      <c r="C14" s="20" t="s">
        <v>2600</v>
      </c>
      <c r="D14" s="20">
        <v>3000699</v>
      </c>
      <c r="E14" s="20" t="s">
        <v>2584</v>
      </c>
      <c r="F14" s="60">
        <v>394</v>
      </c>
      <c r="G14" s="20" t="s">
        <v>467</v>
      </c>
      <c r="H14" s="21">
        <v>7.2277620000000011</v>
      </c>
      <c r="I14" s="22">
        <v>5.1489799999999981</v>
      </c>
      <c r="J14" s="22">
        <f t="shared" si="0"/>
        <v>4.8026427724737539</v>
      </c>
      <c r="K14" s="22">
        <v>1.9778502805006291</v>
      </c>
      <c r="L14" s="22">
        <v>2.8247924919731249</v>
      </c>
      <c r="M14" s="23">
        <f t="shared" si="1"/>
        <v>0.38412467721774601</v>
      </c>
      <c r="N14" s="24">
        <f t="shared" si="2"/>
        <v>0.93273673086198738</v>
      </c>
      <c r="O14" s="61">
        <v>123281</v>
      </c>
      <c r="P14" s="22">
        <v>96637</v>
      </c>
      <c r="Q14" s="24">
        <f t="shared" si="3"/>
        <v>0.78387586083824756</v>
      </c>
    </row>
    <row r="15" spans="1:17" ht="38.25" x14ac:dyDescent="0.25">
      <c r="A15" s="18"/>
      <c r="B15" s="65">
        <v>5005190</v>
      </c>
      <c r="C15" s="20" t="s">
        <v>2601</v>
      </c>
      <c r="D15" s="20">
        <v>3000700</v>
      </c>
      <c r="E15" s="20" t="s">
        <v>2585</v>
      </c>
      <c r="F15" s="60">
        <v>394</v>
      </c>
      <c r="G15" s="20" t="s">
        <v>467</v>
      </c>
      <c r="H15" s="21">
        <v>9.8313889999999997</v>
      </c>
      <c r="I15" s="22">
        <v>15.334426999999996</v>
      </c>
      <c r="J15" s="22">
        <f t="shared" si="0"/>
        <v>14.951728353196131</v>
      </c>
      <c r="K15" s="22">
        <v>3.9318727898898942</v>
      </c>
      <c r="L15" s="22">
        <v>11.019855563306237</v>
      </c>
      <c r="M15" s="23">
        <f t="shared" si="1"/>
        <v>0.25640819770376128</v>
      </c>
      <c r="N15" s="24">
        <f t="shared" si="2"/>
        <v>0.975043172672584</v>
      </c>
      <c r="O15" s="61">
        <v>182640</v>
      </c>
      <c r="P15" s="22">
        <v>169635.95600000001</v>
      </c>
      <c r="Q15" s="24">
        <f t="shared" si="3"/>
        <v>0.92879958388085859</v>
      </c>
    </row>
    <row r="16" spans="1:17" ht="38.25" x14ac:dyDescent="0.25">
      <c r="A16" s="18"/>
      <c r="B16" s="65">
        <v>5005191</v>
      </c>
      <c r="C16" s="20" t="s">
        <v>2602</v>
      </c>
      <c r="D16" s="20">
        <v>3000700</v>
      </c>
      <c r="E16" s="20" t="s">
        <v>2585</v>
      </c>
      <c r="F16" s="60">
        <v>394</v>
      </c>
      <c r="G16" s="20" t="s">
        <v>467</v>
      </c>
      <c r="H16" s="21">
        <v>0.65201600000000004</v>
      </c>
      <c r="I16" s="22">
        <v>4.0084969999999993</v>
      </c>
      <c r="J16" s="22">
        <f t="shared" si="0"/>
        <v>3.9228670401266754</v>
      </c>
      <c r="K16" s="22">
        <v>0.57201979066485364</v>
      </c>
      <c r="L16" s="22">
        <v>3.3508472494618218</v>
      </c>
      <c r="M16" s="23">
        <f t="shared" si="1"/>
        <v>0.14270181333922757</v>
      </c>
      <c r="N16" s="24">
        <f t="shared" si="2"/>
        <v>0.97863788849702926</v>
      </c>
      <c r="O16" s="61">
        <v>7121</v>
      </c>
      <c r="P16" s="22">
        <v>6405</v>
      </c>
      <c r="Q16" s="24">
        <f t="shared" si="3"/>
        <v>0.899452324111782</v>
      </c>
    </row>
    <row r="17" spans="1:17" ht="51" x14ac:dyDescent="0.25">
      <c r="A17" s="18"/>
      <c r="B17" s="65">
        <v>5005192</v>
      </c>
      <c r="C17" s="20" t="s">
        <v>2603</v>
      </c>
      <c r="D17" s="20">
        <v>3000701</v>
      </c>
      <c r="E17" s="20" t="s">
        <v>2586</v>
      </c>
      <c r="F17" s="60">
        <v>394</v>
      </c>
      <c r="G17" s="20" t="s">
        <v>467</v>
      </c>
      <c r="H17" s="21">
        <v>5.4927039999999971</v>
      </c>
      <c r="I17" s="22">
        <v>5.7889899999999974</v>
      </c>
      <c r="J17" s="22">
        <f t="shared" si="0"/>
        <v>5.661673416363902</v>
      </c>
      <c r="K17" s="22">
        <v>1.1035800745667075</v>
      </c>
      <c r="L17" s="22">
        <v>4.5580933417971945</v>
      </c>
      <c r="M17" s="23">
        <f t="shared" si="1"/>
        <v>0.190634303145576</v>
      </c>
      <c r="N17" s="24">
        <f t="shared" si="2"/>
        <v>0.9780071163301205</v>
      </c>
      <c r="O17" s="61">
        <v>17266</v>
      </c>
      <c r="P17" s="22">
        <v>10604.85</v>
      </c>
      <c r="Q17" s="24">
        <f t="shared" si="3"/>
        <v>0.61420421637901079</v>
      </c>
    </row>
    <row r="18" spans="1:17" ht="51" x14ac:dyDescent="0.25">
      <c r="A18" s="18"/>
      <c r="B18" s="65">
        <v>5005193</v>
      </c>
      <c r="C18" s="20" t="s">
        <v>2604</v>
      </c>
      <c r="D18" s="20">
        <v>3000701</v>
      </c>
      <c r="E18" s="20" t="s">
        <v>2586</v>
      </c>
      <c r="F18" s="60">
        <v>394</v>
      </c>
      <c r="G18" s="20" t="s">
        <v>467</v>
      </c>
      <c r="H18" s="21">
        <v>1.4549920000000001</v>
      </c>
      <c r="I18" s="22">
        <v>3.8411370000000002</v>
      </c>
      <c r="J18" s="22">
        <f t="shared" si="0"/>
        <v>3.7044564715603938</v>
      </c>
      <c r="K18" s="22">
        <v>0.88388604021747597</v>
      </c>
      <c r="L18" s="22">
        <v>2.8205704313429178</v>
      </c>
      <c r="M18" s="23">
        <f t="shared" si="1"/>
        <v>0.23011052201925522</v>
      </c>
      <c r="N18" s="24">
        <f t="shared" si="2"/>
        <v>0.96441664839353392</v>
      </c>
      <c r="O18" s="61">
        <v>1314</v>
      </c>
      <c r="P18" s="22">
        <v>1238</v>
      </c>
      <c r="Q18" s="24">
        <f t="shared" si="3"/>
        <v>0.9421613394216134</v>
      </c>
    </row>
    <row r="19" spans="1:17" ht="51" x14ac:dyDescent="0.25">
      <c r="A19" s="18"/>
      <c r="B19" s="65">
        <v>5005194</v>
      </c>
      <c r="C19" s="20" t="s">
        <v>2605</v>
      </c>
      <c r="D19" s="20">
        <v>3000701</v>
      </c>
      <c r="E19" s="20" t="s">
        <v>2586</v>
      </c>
      <c r="F19" s="60">
        <v>87</v>
      </c>
      <c r="G19" s="20" t="s">
        <v>466</v>
      </c>
      <c r="H19" s="21">
        <v>0.288466</v>
      </c>
      <c r="I19" s="22">
        <v>0.74127500000000002</v>
      </c>
      <c r="J19" s="22">
        <f t="shared" si="0"/>
        <v>0.73286412745741591</v>
      </c>
      <c r="K19" s="22">
        <v>0.14488940067167277</v>
      </c>
      <c r="L19" s="22">
        <v>0.58797472678574314</v>
      </c>
      <c r="M19" s="23">
        <f t="shared" si="1"/>
        <v>0.19545971558689121</v>
      </c>
      <c r="N19" s="24">
        <f t="shared" si="2"/>
        <v>0.98865350572650623</v>
      </c>
      <c r="O19" s="61">
        <v>2814</v>
      </c>
      <c r="P19" s="22">
        <v>2371</v>
      </c>
      <c r="Q19" s="24">
        <f t="shared" si="3"/>
        <v>0.84257285003553661</v>
      </c>
    </row>
    <row r="20" spans="1:17" ht="25.5" x14ac:dyDescent="0.25">
      <c r="A20" s="18"/>
      <c r="B20" s="65">
        <v>5005195</v>
      </c>
      <c r="C20" s="20" t="s">
        <v>2606</v>
      </c>
      <c r="D20" s="20">
        <v>3000702</v>
      </c>
      <c r="E20" s="20" t="s">
        <v>2587</v>
      </c>
      <c r="F20" s="60">
        <v>394</v>
      </c>
      <c r="G20" s="20" t="s">
        <v>467</v>
      </c>
      <c r="H20" s="21">
        <v>7.1685960000000017</v>
      </c>
      <c r="I20" s="22">
        <v>8.3586139999999993</v>
      </c>
      <c r="J20" s="22">
        <f t="shared" si="0"/>
        <v>8.2100260716030444</v>
      </c>
      <c r="K20" s="22">
        <v>2.4339548515180098</v>
      </c>
      <c r="L20" s="22">
        <v>5.7760712200850346</v>
      </c>
      <c r="M20" s="23">
        <f t="shared" si="1"/>
        <v>0.29119120125872661</v>
      </c>
      <c r="N20" s="24">
        <f t="shared" si="2"/>
        <v>0.98222337717748964</v>
      </c>
      <c r="O20" s="61">
        <v>29132</v>
      </c>
      <c r="P20" s="22">
        <v>24838</v>
      </c>
      <c r="Q20" s="24">
        <f t="shared" si="3"/>
        <v>0.8526019497459838</v>
      </c>
    </row>
    <row r="21" spans="1:17" ht="38.25" x14ac:dyDescent="0.25">
      <c r="A21" s="18"/>
      <c r="B21" s="65">
        <v>5005196</v>
      </c>
      <c r="C21" s="20" t="s">
        <v>2607</v>
      </c>
      <c r="D21" s="20">
        <v>3000702</v>
      </c>
      <c r="E21" s="20" t="s">
        <v>2587</v>
      </c>
      <c r="F21" s="60">
        <v>394</v>
      </c>
      <c r="G21" s="20" t="s">
        <v>467</v>
      </c>
      <c r="H21" s="21">
        <v>4.709911</v>
      </c>
      <c r="I21" s="22">
        <v>9.7794060000000052</v>
      </c>
      <c r="J21" s="22">
        <f t="shared" si="0"/>
        <v>9.5320779124024124</v>
      </c>
      <c r="K21" s="22">
        <v>2.4674196062514966</v>
      </c>
      <c r="L21" s="22">
        <v>7.0646583061509158</v>
      </c>
      <c r="M21" s="23">
        <f t="shared" si="1"/>
        <v>0.25230771748831116</v>
      </c>
      <c r="N21" s="24">
        <f t="shared" si="2"/>
        <v>0.97470929342767931</v>
      </c>
      <c r="O21" s="61">
        <v>13038</v>
      </c>
      <c r="P21" s="22">
        <v>10904</v>
      </c>
      <c r="Q21" s="24">
        <f t="shared" si="3"/>
        <v>0.83632458966099099</v>
      </c>
    </row>
    <row r="22" spans="1:17" ht="38.25" x14ac:dyDescent="0.25">
      <c r="A22" s="18"/>
      <c r="B22" s="65">
        <v>5005197</v>
      </c>
      <c r="C22" s="20" t="s">
        <v>2608</v>
      </c>
      <c r="D22" s="20">
        <v>3000702</v>
      </c>
      <c r="E22" s="20" t="s">
        <v>2587</v>
      </c>
      <c r="F22" s="60">
        <v>87</v>
      </c>
      <c r="G22" s="20" t="s">
        <v>466</v>
      </c>
      <c r="H22" s="21">
        <v>0.82581300000000002</v>
      </c>
      <c r="I22" s="22">
        <v>1.132296</v>
      </c>
      <c r="J22" s="22">
        <f t="shared" si="0"/>
        <v>1.0739294650463596</v>
      </c>
      <c r="K22" s="22">
        <v>0.36702196269980047</v>
      </c>
      <c r="L22" s="22">
        <v>0.70690750234655908</v>
      </c>
      <c r="M22" s="23">
        <f t="shared" si="1"/>
        <v>0.32413959132576686</v>
      </c>
      <c r="N22" s="24">
        <f t="shared" si="2"/>
        <v>0.94845293549245036</v>
      </c>
      <c r="O22" s="61">
        <v>2700</v>
      </c>
      <c r="P22" s="22">
        <v>2571</v>
      </c>
      <c r="Q22" s="24">
        <f t="shared" si="3"/>
        <v>0.95222222222222219</v>
      </c>
    </row>
    <row r="23" spans="1:17" x14ac:dyDescent="0.25">
      <c r="A23" s="18"/>
      <c r="B23" s="65">
        <v>9000000</v>
      </c>
      <c r="C23" s="20" t="s">
        <v>322</v>
      </c>
      <c r="D23" s="20">
        <v>9000000</v>
      </c>
      <c r="E23" s="20" t="s">
        <v>312</v>
      </c>
      <c r="F23" s="60"/>
      <c r="G23" s="20" t="s">
        <v>293</v>
      </c>
      <c r="H23" s="21">
        <v>4.2511020000000004</v>
      </c>
      <c r="I23" s="22">
        <v>3.0251909999999991</v>
      </c>
      <c r="J23" s="22">
        <f t="shared" si="0"/>
        <v>2.9818429214702373</v>
      </c>
      <c r="K23" s="22">
        <v>1.124468118471011</v>
      </c>
      <c r="L23" s="22">
        <v>1.8573748029992265</v>
      </c>
      <c r="M23" s="23">
        <f t="shared" si="1"/>
        <v>0.37170152842283721</v>
      </c>
      <c r="N23" s="24">
        <f t="shared" si="2"/>
        <v>0.98567096142697708</v>
      </c>
      <c r="O23" s="61"/>
      <c r="P23" s="22"/>
      <c r="Q23" s="24" t="str">
        <f t="shared" si="3"/>
        <v>.</v>
      </c>
    </row>
    <row r="24" spans="1:17" ht="15.75" thickBot="1" x14ac:dyDescent="0.3">
      <c r="A24" s="39" t="s">
        <v>306</v>
      </c>
      <c r="B24" s="41"/>
      <c r="C24" s="41"/>
      <c r="D24" s="64"/>
      <c r="E24" s="41"/>
      <c r="F24" s="58"/>
      <c r="G24" s="41"/>
      <c r="H24" s="42">
        <f ca="1">OFFSET(H24,-MATCH("PROYECTOS",$A$8:$A$24,0)-1,0)-(OFFSET(H24,-MATCH("PROYECTOS",$A$8:$A$24,0),0))</f>
        <v>0</v>
      </c>
      <c r="I24" s="42">
        <f t="shared" ref="I24:L24" ca="1" si="4">OFFSET(I24,-MATCH("PROYECTOS",$A$8:$A$24,0)-1,0)-(OFFSET(I24,-MATCH("PROYECTOS",$A$8:$A$24,0),0))</f>
        <v>0</v>
      </c>
      <c r="J24" s="42">
        <f t="shared" ca="1" si="4"/>
        <v>0</v>
      </c>
      <c r="K24" s="42">
        <f t="shared" ca="1" si="4"/>
        <v>0</v>
      </c>
      <c r="L24" s="42">
        <f t="shared" ca="1" si="4"/>
        <v>0</v>
      </c>
      <c r="M24" s="44">
        <f t="shared" ca="1" si="1"/>
        <v>0</v>
      </c>
      <c r="N24" s="45">
        <f t="shared" ca="1" si="2"/>
        <v>0</v>
      </c>
      <c r="O24" s="59"/>
      <c r="P24" s="43"/>
      <c r="Q2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L6" sqref="L6:P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131</v>
      </c>
      <c r="B1" s="47" t="s">
        <v>232</v>
      </c>
      <c r="C1" s="47" t="s">
        <v>89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2609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3000698</v>
      </c>
      <c r="C6" s="20" t="s">
        <v>2583</v>
      </c>
      <c r="D6" s="20">
        <v>438</v>
      </c>
      <c r="E6" s="20" t="s">
        <v>543</v>
      </c>
      <c r="F6" s="20">
        <v>135</v>
      </c>
      <c r="G6" s="20" t="s">
        <v>142</v>
      </c>
      <c r="H6" s="20">
        <v>1</v>
      </c>
      <c r="I6" s="20" t="s">
        <v>328</v>
      </c>
      <c r="J6" s="20">
        <v>1</v>
      </c>
      <c r="K6" s="20" t="s">
        <v>330</v>
      </c>
      <c r="L6" s="66">
        <v>1.3042750000000001</v>
      </c>
      <c r="M6" s="67">
        <v>4.569369</v>
      </c>
      <c r="N6" s="68">
        <v>4.5693693161010742</v>
      </c>
      <c r="O6" s="67"/>
      <c r="P6" s="68"/>
    </row>
    <row r="7" spans="1:16" ht="39" thickBot="1" x14ac:dyDescent="0.3">
      <c r="A7" s="25"/>
      <c r="B7" s="27">
        <v>3000698</v>
      </c>
      <c r="C7" s="27" t="s">
        <v>2583</v>
      </c>
      <c r="D7" s="27">
        <v>438</v>
      </c>
      <c r="E7" s="27" t="s">
        <v>543</v>
      </c>
      <c r="F7" s="27">
        <v>135</v>
      </c>
      <c r="G7" s="27" t="s">
        <v>142</v>
      </c>
      <c r="H7" s="27">
        <v>1</v>
      </c>
      <c r="I7" s="27" t="s">
        <v>328</v>
      </c>
      <c r="J7" s="27">
        <v>2</v>
      </c>
      <c r="K7" s="27" t="s">
        <v>331</v>
      </c>
      <c r="L7" s="69">
        <v>8.0823109999999989</v>
      </c>
      <c r="M7" s="70">
        <v>4.8172170000000003</v>
      </c>
      <c r="N7" s="71">
        <v>4.8172169718891382</v>
      </c>
      <c r="O7" s="70"/>
      <c r="P7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>
      <selection activeCell="N6" sqref="N6:R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131</v>
      </c>
      <c r="B1" s="47" t="s">
        <v>232</v>
      </c>
      <c r="C1" s="47" t="s">
        <v>89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2610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38.25" x14ac:dyDescent="0.25">
      <c r="A6" s="18"/>
      <c r="B6" s="20">
        <v>5005188</v>
      </c>
      <c r="C6" s="20" t="s">
        <v>2599</v>
      </c>
      <c r="D6" s="20">
        <v>3000698</v>
      </c>
      <c r="E6" s="20" t="s">
        <v>2583</v>
      </c>
      <c r="F6" s="20">
        <v>438</v>
      </c>
      <c r="G6" s="20" t="s">
        <v>543</v>
      </c>
      <c r="H6" s="20">
        <v>135</v>
      </c>
      <c r="I6" s="20" t="s">
        <v>142</v>
      </c>
      <c r="J6" s="20">
        <v>1</v>
      </c>
      <c r="K6" s="20" t="s">
        <v>328</v>
      </c>
      <c r="L6" s="20">
        <v>1</v>
      </c>
      <c r="M6" s="20" t="s">
        <v>330</v>
      </c>
      <c r="N6" s="66">
        <v>1.3042750000000001</v>
      </c>
      <c r="O6" s="67">
        <v>4.569369</v>
      </c>
      <c r="P6" s="68">
        <v>4.5693693161010742</v>
      </c>
      <c r="Q6" s="67">
        <v>400000</v>
      </c>
      <c r="R6" s="68">
        <v>404964</v>
      </c>
    </row>
    <row r="7" spans="1:18" ht="39" thickBot="1" x14ac:dyDescent="0.3">
      <c r="A7" s="25"/>
      <c r="B7" s="27">
        <v>5005188</v>
      </c>
      <c r="C7" s="27" t="s">
        <v>2599</v>
      </c>
      <c r="D7" s="27">
        <v>3000698</v>
      </c>
      <c r="E7" s="27" t="s">
        <v>2583</v>
      </c>
      <c r="F7" s="27">
        <v>438</v>
      </c>
      <c r="G7" s="27" t="s">
        <v>543</v>
      </c>
      <c r="H7" s="27">
        <v>135</v>
      </c>
      <c r="I7" s="27" t="s">
        <v>142</v>
      </c>
      <c r="J7" s="27">
        <v>1</v>
      </c>
      <c r="K7" s="27" t="s">
        <v>328</v>
      </c>
      <c r="L7" s="27">
        <v>2</v>
      </c>
      <c r="M7" s="27" t="s">
        <v>331</v>
      </c>
      <c r="N7" s="69">
        <v>8.0823110000000007</v>
      </c>
      <c r="O7" s="70">
        <v>4.8172169999999994</v>
      </c>
      <c r="P7" s="71">
        <v>4.8172169718891382</v>
      </c>
      <c r="Q7" s="70">
        <v>3633137</v>
      </c>
      <c r="R7" s="71">
        <v>3768601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J6" sqref="J6:N3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131</v>
      </c>
      <c r="B1" s="47" t="s">
        <v>232</v>
      </c>
      <c r="C1" s="47" t="s">
        <v>89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2611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51" x14ac:dyDescent="0.25">
      <c r="A6" s="18"/>
      <c r="B6" s="20">
        <v>3000702</v>
      </c>
      <c r="C6" s="20" t="s">
        <v>2587</v>
      </c>
      <c r="D6" s="20">
        <v>394</v>
      </c>
      <c r="E6" s="20" t="s">
        <v>467</v>
      </c>
      <c r="F6" s="20">
        <v>11</v>
      </c>
      <c r="G6" s="20" t="s">
        <v>109</v>
      </c>
      <c r="H6" s="20">
        <v>11</v>
      </c>
      <c r="I6" s="20" t="s">
        <v>341</v>
      </c>
      <c r="J6" s="66">
        <v>4</v>
      </c>
      <c r="K6" s="67">
        <v>0</v>
      </c>
      <c r="L6" s="68">
        <v>0</v>
      </c>
      <c r="M6" s="67"/>
      <c r="N6" s="68"/>
    </row>
    <row r="7" spans="1:14" ht="89.25" x14ac:dyDescent="0.25">
      <c r="A7" s="18"/>
      <c r="B7" s="20">
        <v>3000702</v>
      </c>
      <c r="C7" s="20" t="s">
        <v>2587</v>
      </c>
      <c r="D7" s="20">
        <v>394</v>
      </c>
      <c r="E7" s="20" t="s">
        <v>467</v>
      </c>
      <c r="F7" s="20">
        <v>11</v>
      </c>
      <c r="G7" s="20" t="s">
        <v>109</v>
      </c>
      <c r="H7" s="20">
        <v>124</v>
      </c>
      <c r="I7" s="20" t="s">
        <v>342</v>
      </c>
      <c r="J7" s="66">
        <v>1.0372330000000003</v>
      </c>
      <c r="K7" s="67">
        <v>7.7179999999999999E-2</v>
      </c>
      <c r="L7" s="68">
        <v>7.622110078955302E-2</v>
      </c>
      <c r="M7" s="67"/>
      <c r="N7" s="68"/>
    </row>
    <row r="8" spans="1:14" ht="63.75" x14ac:dyDescent="0.25">
      <c r="A8" s="18"/>
      <c r="B8" s="20">
        <v>3000702</v>
      </c>
      <c r="C8" s="20" t="s">
        <v>2587</v>
      </c>
      <c r="D8" s="20">
        <v>394</v>
      </c>
      <c r="E8" s="20" t="s">
        <v>467</v>
      </c>
      <c r="F8" s="20">
        <v>137</v>
      </c>
      <c r="G8" s="20" t="s">
        <v>144</v>
      </c>
      <c r="H8" s="20">
        <v>137</v>
      </c>
      <c r="I8" s="20" t="s">
        <v>345</v>
      </c>
      <c r="J8" s="66">
        <v>5.0308019999999969</v>
      </c>
      <c r="K8" s="67">
        <v>9.7012849999999968</v>
      </c>
      <c r="L8" s="68">
        <v>9.4822505456754129</v>
      </c>
      <c r="M8" s="67"/>
      <c r="N8" s="68"/>
    </row>
    <row r="9" spans="1:14" ht="51" x14ac:dyDescent="0.25">
      <c r="A9" s="18"/>
      <c r="B9" s="20">
        <v>3000702</v>
      </c>
      <c r="C9" s="20" t="s">
        <v>2587</v>
      </c>
      <c r="D9" s="20">
        <v>394</v>
      </c>
      <c r="E9" s="20" t="s">
        <v>467</v>
      </c>
      <c r="F9" s="20">
        <v>440</v>
      </c>
      <c r="G9" s="20" t="s">
        <v>205</v>
      </c>
      <c r="H9" s="20">
        <v>440</v>
      </c>
      <c r="I9" s="20" t="s">
        <v>346</v>
      </c>
      <c r="J9" s="66">
        <v>0.117906</v>
      </c>
      <c r="K9" s="67">
        <v>0.37984400000000001</v>
      </c>
      <c r="L9" s="68">
        <v>0.37953593005659059</v>
      </c>
      <c r="M9" s="67"/>
      <c r="N9" s="68"/>
    </row>
    <row r="10" spans="1:14" ht="51" x14ac:dyDescent="0.25">
      <c r="A10" s="18"/>
      <c r="B10" s="20">
        <v>3000702</v>
      </c>
      <c r="C10" s="20" t="s">
        <v>2587</v>
      </c>
      <c r="D10" s="20">
        <v>394</v>
      </c>
      <c r="E10" s="20" t="s">
        <v>467</v>
      </c>
      <c r="F10" s="20">
        <v>441</v>
      </c>
      <c r="G10" s="20" t="s">
        <v>206</v>
      </c>
      <c r="H10" s="20">
        <v>441</v>
      </c>
      <c r="I10" s="20" t="s">
        <v>347</v>
      </c>
      <c r="J10" s="66">
        <v>1.2397000000000002E-2</v>
      </c>
      <c r="K10" s="67">
        <v>6.6730000000000001E-3</v>
      </c>
      <c r="L10" s="68">
        <v>1.2329100572969764E-3</v>
      </c>
      <c r="M10" s="67"/>
      <c r="N10" s="68"/>
    </row>
    <row r="11" spans="1:14" ht="51" x14ac:dyDescent="0.25">
      <c r="A11" s="18"/>
      <c r="B11" s="20">
        <v>3000702</v>
      </c>
      <c r="C11" s="20" t="s">
        <v>2587</v>
      </c>
      <c r="D11" s="20">
        <v>394</v>
      </c>
      <c r="E11" s="20" t="s">
        <v>467</v>
      </c>
      <c r="F11" s="20">
        <v>442</v>
      </c>
      <c r="G11" s="20" t="s">
        <v>207</v>
      </c>
      <c r="H11" s="20">
        <v>442</v>
      </c>
      <c r="I11" s="20" t="s">
        <v>348</v>
      </c>
      <c r="J11" s="66">
        <v>0.59961100000000001</v>
      </c>
      <c r="K11" s="67">
        <v>1.0264190000000002</v>
      </c>
      <c r="L11" s="68">
        <v>1.0256906911672559</v>
      </c>
      <c r="M11" s="67"/>
      <c r="N11" s="68"/>
    </row>
    <row r="12" spans="1:14" ht="51" x14ac:dyDescent="0.25">
      <c r="A12" s="18"/>
      <c r="B12" s="20">
        <v>3000702</v>
      </c>
      <c r="C12" s="20" t="s">
        <v>2587</v>
      </c>
      <c r="D12" s="20">
        <v>394</v>
      </c>
      <c r="E12" s="20" t="s">
        <v>467</v>
      </c>
      <c r="F12" s="20">
        <v>443</v>
      </c>
      <c r="G12" s="20" t="s">
        <v>208</v>
      </c>
      <c r="H12" s="20">
        <v>443</v>
      </c>
      <c r="I12" s="20" t="s">
        <v>349</v>
      </c>
      <c r="J12" s="66">
        <v>0</v>
      </c>
      <c r="K12" s="67">
        <v>1.1672119999999999</v>
      </c>
      <c r="L12" s="68">
        <v>1.0688693814299768</v>
      </c>
      <c r="M12" s="67"/>
      <c r="N12" s="68"/>
    </row>
    <row r="13" spans="1:14" ht="51" x14ac:dyDescent="0.25">
      <c r="A13" s="18"/>
      <c r="B13" s="20">
        <v>3000702</v>
      </c>
      <c r="C13" s="20" t="s">
        <v>2587</v>
      </c>
      <c r="D13" s="20">
        <v>394</v>
      </c>
      <c r="E13" s="20" t="s">
        <v>467</v>
      </c>
      <c r="F13" s="20">
        <v>445</v>
      </c>
      <c r="G13" s="20" t="s">
        <v>210</v>
      </c>
      <c r="H13" s="20">
        <v>445</v>
      </c>
      <c r="I13" s="20" t="s">
        <v>351</v>
      </c>
      <c r="J13" s="66">
        <v>7.2183999999999998E-2</v>
      </c>
      <c r="K13" s="67">
        <v>7.2183999999999998E-2</v>
      </c>
      <c r="L13" s="68">
        <v>7.2183994896477088E-2</v>
      </c>
      <c r="M13" s="67"/>
      <c r="N13" s="68"/>
    </row>
    <row r="14" spans="1:14" ht="51" x14ac:dyDescent="0.25">
      <c r="A14" s="18"/>
      <c r="B14" s="20">
        <v>3000702</v>
      </c>
      <c r="C14" s="20" t="s">
        <v>2587</v>
      </c>
      <c r="D14" s="20">
        <v>394</v>
      </c>
      <c r="E14" s="20" t="s">
        <v>467</v>
      </c>
      <c r="F14" s="20">
        <v>446</v>
      </c>
      <c r="G14" s="20" t="s">
        <v>211</v>
      </c>
      <c r="H14" s="20">
        <v>446</v>
      </c>
      <c r="I14" s="20" t="s">
        <v>352</v>
      </c>
      <c r="J14" s="66">
        <v>8.4000000000000012E-3</v>
      </c>
      <c r="K14" s="67">
        <v>6.6499999999999997E-3</v>
      </c>
      <c r="L14" s="68">
        <v>6.6479601641731279E-3</v>
      </c>
      <c r="M14" s="67"/>
      <c r="N14" s="68"/>
    </row>
    <row r="15" spans="1:14" ht="51" x14ac:dyDescent="0.25">
      <c r="A15" s="18"/>
      <c r="B15" s="20">
        <v>3000702</v>
      </c>
      <c r="C15" s="20" t="s">
        <v>2587</v>
      </c>
      <c r="D15" s="20">
        <v>394</v>
      </c>
      <c r="E15" s="20" t="s">
        <v>467</v>
      </c>
      <c r="F15" s="20">
        <v>447</v>
      </c>
      <c r="G15" s="20" t="s">
        <v>212</v>
      </c>
      <c r="H15" s="20">
        <v>447</v>
      </c>
      <c r="I15" s="20" t="s">
        <v>353</v>
      </c>
      <c r="J15" s="66">
        <v>3.4999999999999996E-3</v>
      </c>
      <c r="K15" s="67">
        <v>0.41485499999999997</v>
      </c>
      <c r="L15" s="68">
        <v>0.41418180994514842</v>
      </c>
      <c r="M15" s="67"/>
      <c r="N15" s="68"/>
    </row>
    <row r="16" spans="1:14" ht="51" x14ac:dyDescent="0.25">
      <c r="A16" s="18"/>
      <c r="B16" s="20">
        <v>3000702</v>
      </c>
      <c r="C16" s="20" t="s">
        <v>2587</v>
      </c>
      <c r="D16" s="20">
        <v>394</v>
      </c>
      <c r="E16" s="20" t="s">
        <v>467</v>
      </c>
      <c r="F16" s="20">
        <v>448</v>
      </c>
      <c r="G16" s="20" t="s">
        <v>213</v>
      </c>
      <c r="H16" s="20">
        <v>448</v>
      </c>
      <c r="I16" s="20" t="s">
        <v>354</v>
      </c>
      <c r="J16" s="66">
        <v>2.5000000000000001E-3</v>
      </c>
      <c r="K16" s="67">
        <v>2.5000000000000001E-3</v>
      </c>
      <c r="L16" s="68">
        <v>2.4984399788081646E-3</v>
      </c>
      <c r="M16" s="67">
        <v>247.75</v>
      </c>
      <c r="N16" s="68">
        <v>5.5</v>
      </c>
    </row>
    <row r="17" spans="1:14" ht="51" x14ac:dyDescent="0.25">
      <c r="A17" s="18"/>
      <c r="B17" s="20">
        <v>3000702</v>
      </c>
      <c r="C17" s="20" t="s">
        <v>2587</v>
      </c>
      <c r="D17" s="20">
        <v>394</v>
      </c>
      <c r="E17" s="20" t="s">
        <v>467</v>
      </c>
      <c r="F17" s="20">
        <v>449</v>
      </c>
      <c r="G17" s="20" t="s">
        <v>214</v>
      </c>
      <c r="H17" s="20">
        <v>449</v>
      </c>
      <c r="I17" s="20" t="s">
        <v>355</v>
      </c>
      <c r="J17" s="66">
        <v>1.1291000000000002E-2</v>
      </c>
      <c r="K17" s="67">
        <v>1.1291000000000002E-2</v>
      </c>
      <c r="L17" s="68">
        <v>1.108119024138432E-2</v>
      </c>
      <c r="M17" s="67"/>
      <c r="N17" s="68"/>
    </row>
    <row r="18" spans="1:14" ht="51" x14ac:dyDescent="0.25">
      <c r="A18" s="18"/>
      <c r="B18" s="20">
        <v>3000702</v>
      </c>
      <c r="C18" s="20" t="s">
        <v>2587</v>
      </c>
      <c r="D18" s="20">
        <v>394</v>
      </c>
      <c r="E18" s="20" t="s">
        <v>467</v>
      </c>
      <c r="F18" s="20">
        <v>450</v>
      </c>
      <c r="G18" s="20" t="s">
        <v>215</v>
      </c>
      <c r="H18" s="20">
        <v>450</v>
      </c>
      <c r="I18" s="20" t="s">
        <v>356</v>
      </c>
      <c r="J18" s="66">
        <v>1.5999999999999999E-3</v>
      </c>
      <c r="K18" s="67">
        <v>1.5999999999999999E-3</v>
      </c>
      <c r="L18" s="68">
        <v>1.597000053152442E-3</v>
      </c>
      <c r="M18" s="67"/>
      <c r="N18" s="68"/>
    </row>
    <row r="19" spans="1:14" ht="51" x14ac:dyDescent="0.25">
      <c r="A19" s="18"/>
      <c r="B19" s="20">
        <v>3000702</v>
      </c>
      <c r="C19" s="20" t="s">
        <v>2587</v>
      </c>
      <c r="D19" s="20">
        <v>394</v>
      </c>
      <c r="E19" s="20" t="s">
        <v>467</v>
      </c>
      <c r="F19" s="20">
        <v>451</v>
      </c>
      <c r="G19" s="20" t="s">
        <v>216</v>
      </c>
      <c r="H19" s="20">
        <v>451</v>
      </c>
      <c r="I19" s="20" t="s">
        <v>357</v>
      </c>
      <c r="J19" s="66">
        <v>0</v>
      </c>
      <c r="K19" s="67">
        <v>0.94645600000000008</v>
      </c>
      <c r="L19" s="68">
        <v>0.94303887436399236</v>
      </c>
      <c r="M19" s="67"/>
      <c r="N19" s="68"/>
    </row>
    <row r="20" spans="1:14" ht="51" x14ac:dyDescent="0.25">
      <c r="A20" s="18"/>
      <c r="B20" s="20">
        <v>3000702</v>
      </c>
      <c r="C20" s="20" t="s">
        <v>2587</v>
      </c>
      <c r="D20" s="20">
        <v>394</v>
      </c>
      <c r="E20" s="20" t="s">
        <v>467</v>
      </c>
      <c r="F20" s="20">
        <v>452</v>
      </c>
      <c r="G20" s="20" t="s">
        <v>217</v>
      </c>
      <c r="H20" s="20">
        <v>452</v>
      </c>
      <c r="I20" s="20" t="s">
        <v>358</v>
      </c>
      <c r="J20" s="66">
        <v>0.48775000000000002</v>
      </c>
      <c r="K20" s="67">
        <v>0.8613019999999999</v>
      </c>
      <c r="L20" s="68">
        <v>0.85177684569407575</v>
      </c>
      <c r="M20" s="67">
        <v>58.581394195556641</v>
      </c>
      <c r="N20" s="68">
        <v>57.232559204101563</v>
      </c>
    </row>
    <row r="21" spans="1:14" ht="51" x14ac:dyDescent="0.25">
      <c r="A21" s="18"/>
      <c r="B21" s="20">
        <v>3000702</v>
      </c>
      <c r="C21" s="20" t="s">
        <v>2587</v>
      </c>
      <c r="D21" s="20">
        <v>394</v>
      </c>
      <c r="E21" s="20" t="s">
        <v>467</v>
      </c>
      <c r="F21" s="20">
        <v>453</v>
      </c>
      <c r="G21" s="20" t="s">
        <v>218</v>
      </c>
      <c r="H21" s="20">
        <v>453</v>
      </c>
      <c r="I21" s="20" t="s">
        <v>359</v>
      </c>
      <c r="J21" s="66">
        <v>3.0000000000000001E-3</v>
      </c>
      <c r="K21" s="67">
        <v>0.94090299999999993</v>
      </c>
      <c r="L21" s="68">
        <v>0.93098817524287369</v>
      </c>
      <c r="M21" s="67"/>
      <c r="N21" s="68"/>
    </row>
    <row r="22" spans="1:14" ht="51" x14ac:dyDescent="0.25">
      <c r="A22" s="18"/>
      <c r="B22" s="20">
        <v>3000702</v>
      </c>
      <c r="C22" s="20" t="s">
        <v>2587</v>
      </c>
      <c r="D22" s="20">
        <v>394</v>
      </c>
      <c r="E22" s="20" t="s">
        <v>467</v>
      </c>
      <c r="F22" s="20">
        <v>454</v>
      </c>
      <c r="G22" s="20" t="s">
        <v>219</v>
      </c>
      <c r="H22" s="20">
        <v>454</v>
      </c>
      <c r="I22" s="20" t="s">
        <v>360</v>
      </c>
      <c r="J22" s="66">
        <v>4.4531000000000001E-2</v>
      </c>
      <c r="K22" s="67">
        <v>0.22764800000000002</v>
      </c>
      <c r="L22" s="68">
        <v>0.22170736198313534</v>
      </c>
      <c r="M22" s="67"/>
      <c r="N22" s="68"/>
    </row>
    <row r="23" spans="1:14" ht="51" x14ac:dyDescent="0.25">
      <c r="A23" s="18"/>
      <c r="B23" s="20">
        <v>3000702</v>
      </c>
      <c r="C23" s="20" t="s">
        <v>2587</v>
      </c>
      <c r="D23" s="20">
        <v>394</v>
      </c>
      <c r="E23" s="20" t="s">
        <v>467</v>
      </c>
      <c r="F23" s="20">
        <v>455</v>
      </c>
      <c r="G23" s="20" t="s">
        <v>220</v>
      </c>
      <c r="H23" s="20">
        <v>455</v>
      </c>
      <c r="I23" s="20" t="s">
        <v>361</v>
      </c>
      <c r="J23" s="66">
        <v>7.0000000000000001E-3</v>
      </c>
      <c r="K23" s="67">
        <v>0.46463600000000005</v>
      </c>
      <c r="L23" s="68">
        <v>0.46088538081676234</v>
      </c>
      <c r="M23" s="67"/>
      <c r="N23" s="68"/>
    </row>
    <row r="24" spans="1:14" ht="51" x14ac:dyDescent="0.25">
      <c r="A24" s="18"/>
      <c r="B24" s="20">
        <v>3000702</v>
      </c>
      <c r="C24" s="20" t="s">
        <v>2587</v>
      </c>
      <c r="D24" s="20">
        <v>394</v>
      </c>
      <c r="E24" s="20" t="s">
        <v>467</v>
      </c>
      <c r="F24" s="20">
        <v>456</v>
      </c>
      <c r="G24" s="20" t="s">
        <v>221</v>
      </c>
      <c r="H24" s="20">
        <v>456</v>
      </c>
      <c r="I24" s="20" t="s">
        <v>362</v>
      </c>
      <c r="J24" s="66">
        <v>8.199999999999999E-3</v>
      </c>
      <c r="K24" s="67">
        <v>8.2000000000000007E-3</v>
      </c>
      <c r="L24" s="68">
        <v>7.5819499695626291E-3</v>
      </c>
      <c r="M24" s="67"/>
      <c r="N24" s="68"/>
    </row>
    <row r="25" spans="1:14" ht="51" x14ac:dyDescent="0.25">
      <c r="A25" s="18"/>
      <c r="B25" s="20">
        <v>3000702</v>
      </c>
      <c r="C25" s="20" t="s">
        <v>2587</v>
      </c>
      <c r="D25" s="20">
        <v>394</v>
      </c>
      <c r="E25" s="20" t="s">
        <v>467</v>
      </c>
      <c r="F25" s="20">
        <v>457</v>
      </c>
      <c r="G25" s="20" t="s">
        <v>222</v>
      </c>
      <c r="H25" s="20">
        <v>457</v>
      </c>
      <c r="I25" s="20" t="s">
        <v>363</v>
      </c>
      <c r="J25" s="66">
        <v>5.1599999999999997E-3</v>
      </c>
      <c r="K25" s="67">
        <v>5.1600000000000005E-3</v>
      </c>
      <c r="L25" s="68">
        <v>4.9906199634506265E-3</v>
      </c>
      <c r="M25" s="67"/>
      <c r="N25" s="68"/>
    </row>
    <row r="26" spans="1:14" ht="51" x14ac:dyDescent="0.25">
      <c r="A26" s="18"/>
      <c r="B26" s="20">
        <v>3000702</v>
      </c>
      <c r="C26" s="20" t="s">
        <v>2587</v>
      </c>
      <c r="D26" s="20">
        <v>394</v>
      </c>
      <c r="E26" s="20" t="s">
        <v>467</v>
      </c>
      <c r="F26" s="20">
        <v>458</v>
      </c>
      <c r="G26" s="20" t="s">
        <v>223</v>
      </c>
      <c r="H26" s="20">
        <v>458</v>
      </c>
      <c r="I26" s="20" t="s">
        <v>364</v>
      </c>
      <c r="J26" s="66">
        <v>1.65E-3</v>
      </c>
      <c r="K26" s="67">
        <v>0.18723400000000001</v>
      </c>
      <c r="L26" s="68">
        <v>0.18460103028337471</v>
      </c>
      <c r="M26" s="67"/>
      <c r="N26" s="68"/>
    </row>
    <row r="27" spans="1:14" ht="51" x14ac:dyDescent="0.25">
      <c r="A27" s="18"/>
      <c r="B27" s="20">
        <v>3000702</v>
      </c>
      <c r="C27" s="20" t="s">
        <v>2587</v>
      </c>
      <c r="D27" s="20">
        <v>394</v>
      </c>
      <c r="E27" s="20" t="s">
        <v>467</v>
      </c>
      <c r="F27" s="20">
        <v>459</v>
      </c>
      <c r="G27" s="20" t="s">
        <v>224</v>
      </c>
      <c r="H27" s="20">
        <v>459</v>
      </c>
      <c r="I27" s="20" t="s">
        <v>365</v>
      </c>
      <c r="J27" s="66">
        <v>0.11510200000000004</v>
      </c>
      <c r="K27" s="67">
        <v>0.71351700000000007</v>
      </c>
      <c r="L27" s="68">
        <v>0.63028749015938956</v>
      </c>
      <c r="M27" s="67"/>
      <c r="N27" s="68"/>
    </row>
    <row r="28" spans="1:14" ht="51" x14ac:dyDescent="0.25">
      <c r="A28" s="18"/>
      <c r="B28" s="20">
        <v>3000702</v>
      </c>
      <c r="C28" s="20" t="s">
        <v>2587</v>
      </c>
      <c r="D28" s="20">
        <v>394</v>
      </c>
      <c r="E28" s="20" t="s">
        <v>467</v>
      </c>
      <c r="F28" s="20">
        <v>460</v>
      </c>
      <c r="G28" s="20" t="s">
        <v>225</v>
      </c>
      <c r="H28" s="20">
        <v>460</v>
      </c>
      <c r="I28" s="20" t="s">
        <v>366</v>
      </c>
      <c r="J28" s="66">
        <v>0.74354500000000001</v>
      </c>
      <c r="K28" s="67">
        <v>0.96043200000000006</v>
      </c>
      <c r="L28" s="68">
        <v>0.95820686710067093</v>
      </c>
      <c r="M28" s="67"/>
      <c r="N28" s="68"/>
    </row>
    <row r="29" spans="1:14" ht="51" x14ac:dyDescent="0.25">
      <c r="A29" s="18"/>
      <c r="B29" s="20">
        <v>3000702</v>
      </c>
      <c r="C29" s="20" t="s">
        <v>2587</v>
      </c>
      <c r="D29" s="20">
        <v>394</v>
      </c>
      <c r="E29" s="20" t="s">
        <v>467</v>
      </c>
      <c r="F29" s="20">
        <v>461</v>
      </c>
      <c r="G29" s="20" t="s">
        <v>226</v>
      </c>
      <c r="H29" s="20">
        <v>461</v>
      </c>
      <c r="I29" s="20" t="s">
        <v>367</v>
      </c>
      <c r="J29" s="66">
        <v>0.127997</v>
      </c>
      <c r="K29" s="67">
        <v>0.12799700000000003</v>
      </c>
      <c r="L29" s="68">
        <v>0.1278817430138588</v>
      </c>
      <c r="M29" s="67"/>
      <c r="N29" s="68"/>
    </row>
    <row r="30" spans="1:14" ht="51" x14ac:dyDescent="0.25">
      <c r="A30" s="18"/>
      <c r="B30" s="20">
        <v>3000702</v>
      </c>
      <c r="C30" s="20" t="s">
        <v>2587</v>
      </c>
      <c r="D30" s="20">
        <v>394</v>
      </c>
      <c r="E30" s="20" t="s">
        <v>467</v>
      </c>
      <c r="F30" s="20">
        <v>462</v>
      </c>
      <c r="G30" s="20" t="s">
        <v>227</v>
      </c>
      <c r="H30" s="20">
        <v>462</v>
      </c>
      <c r="I30" s="20" t="s">
        <v>368</v>
      </c>
      <c r="J30" s="66">
        <v>7.1199999999999996E-3</v>
      </c>
      <c r="K30" s="67">
        <v>0.20062400000000002</v>
      </c>
      <c r="L30" s="68">
        <v>0.20049781119450927</v>
      </c>
      <c r="M30" s="67"/>
      <c r="N30" s="68"/>
    </row>
    <row r="31" spans="1:14" ht="51" x14ac:dyDescent="0.25">
      <c r="A31" s="18"/>
      <c r="B31" s="20">
        <v>3000702</v>
      </c>
      <c r="C31" s="20" t="s">
        <v>2587</v>
      </c>
      <c r="D31" s="20">
        <v>394</v>
      </c>
      <c r="E31" s="20" t="s">
        <v>467</v>
      </c>
      <c r="F31" s="20">
        <v>463</v>
      </c>
      <c r="G31" s="20" t="s">
        <v>228</v>
      </c>
      <c r="H31" s="20">
        <v>463</v>
      </c>
      <c r="I31" s="20" t="s">
        <v>369</v>
      </c>
      <c r="J31" s="66">
        <v>8.9190999999999993E-2</v>
      </c>
      <c r="K31" s="67">
        <v>8.8128000000000012E-2</v>
      </c>
      <c r="L31" s="68">
        <v>8.3042482539894991E-2</v>
      </c>
      <c r="M31" s="67"/>
      <c r="N31" s="68"/>
    </row>
    <row r="32" spans="1:14" ht="51.75" thickBot="1" x14ac:dyDescent="0.3">
      <c r="A32" s="25"/>
      <c r="B32" s="27">
        <v>3000702</v>
      </c>
      <c r="C32" s="27" t="s">
        <v>2587</v>
      </c>
      <c r="D32" s="27">
        <v>394</v>
      </c>
      <c r="E32" s="27" t="s">
        <v>467</v>
      </c>
      <c r="F32" s="27">
        <v>464</v>
      </c>
      <c r="G32" s="27" t="s">
        <v>229</v>
      </c>
      <c r="H32" s="27">
        <v>464</v>
      </c>
      <c r="I32" s="27" t="s">
        <v>370</v>
      </c>
      <c r="J32" s="69">
        <v>0.16664999999999999</v>
      </c>
      <c r="K32" s="70">
        <v>0.67038599999999993</v>
      </c>
      <c r="L32" s="71">
        <v>0.66855588808539324</v>
      </c>
      <c r="M32" s="70"/>
      <c r="N32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workbookViewId="0">
      <selection activeCell="L6" sqref="L6:P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18</v>
      </c>
      <c r="B1" s="47" t="s">
        <v>232</v>
      </c>
      <c r="C1" s="47" t="s">
        <v>15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553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3000015</v>
      </c>
      <c r="C6" s="20" t="s">
        <v>531</v>
      </c>
      <c r="D6" s="20">
        <v>438</v>
      </c>
      <c r="E6" s="20" t="s">
        <v>543</v>
      </c>
      <c r="F6" s="20">
        <v>135</v>
      </c>
      <c r="G6" s="20" t="s">
        <v>142</v>
      </c>
      <c r="H6" s="20">
        <v>1</v>
      </c>
      <c r="I6" s="20" t="s">
        <v>328</v>
      </c>
      <c r="J6" s="20">
        <v>1</v>
      </c>
      <c r="K6" s="20" t="s">
        <v>330</v>
      </c>
      <c r="L6" s="66">
        <v>5.8183150000000001</v>
      </c>
      <c r="M6" s="67">
        <v>2.4377430000000002</v>
      </c>
      <c r="N6" s="68">
        <v>2.4377429485321045</v>
      </c>
      <c r="O6" s="67"/>
      <c r="P6" s="68"/>
    </row>
    <row r="7" spans="1:16" ht="38.25" x14ac:dyDescent="0.25">
      <c r="A7" s="18"/>
      <c r="B7" s="20">
        <v>3000015</v>
      </c>
      <c r="C7" s="20" t="s">
        <v>531</v>
      </c>
      <c r="D7" s="20">
        <v>438</v>
      </c>
      <c r="E7" s="20" t="s">
        <v>543</v>
      </c>
      <c r="F7" s="20">
        <v>135</v>
      </c>
      <c r="G7" s="20" t="s">
        <v>142</v>
      </c>
      <c r="H7" s="20">
        <v>1</v>
      </c>
      <c r="I7" s="20" t="s">
        <v>328</v>
      </c>
      <c r="J7" s="20">
        <v>2</v>
      </c>
      <c r="K7" s="20" t="s">
        <v>331</v>
      </c>
      <c r="L7" s="66">
        <v>0</v>
      </c>
      <c r="M7" s="67">
        <v>3.3805719999999995</v>
      </c>
      <c r="N7" s="68">
        <v>3.3805720340460539</v>
      </c>
      <c r="O7" s="67"/>
      <c r="P7" s="68"/>
    </row>
    <row r="8" spans="1:16" ht="38.25" x14ac:dyDescent="0.25">
      <c r="A8" s="18"/>
      <c r="B8" s="20">
        <v>3000016</v>
      </c>
      <c r="C8" s="20" t="s">
        <v>532</v>
      </c>
      <c r="D8" s="20">
        <v>394</v>
      </c>
      <c r="E8" s="20" t="s">
        <v>467</v>
      </c>
      <c r="F8" s="20">
        <v>135</v>
      </c>
      <c r="G8" s="20" t="s">
        <v>142</v>
      </c>
      <c r="H8" s="20">
        <v>1</v>
      </c>
      <c r="I8" s="20" t="s">
        <v>328</v>
      </c>
      <c r="J8" s="20">
        <v>1</v>
      </c>
      <c r="K8" s="20" t="s">
        <v>330</v>
      </c>
      <c r="L8" s="66">
        <v>0.77603500000000003</v>
      </c>
      <c r="M8" s="67">
        <v>1.047839</v>
      </c>
      <c r="N8" s="68">
        <v>1.0478390455245972</v>
      </c>
      <c r="O8" s="67"/>
      <c r="P8" s="68"/>
    </row>
    <row r="9" spans="1:16" ht="38.25" x14ac:dyDescent="0.25">
      <c r="A9" s="18"/>
      <c r="B9" s="20">
        <v>3000016</v>
      </c>
      <c r="C9" s="20" t="s">
        <v>532</v>
      </c>
      <c r="D9" s="20">
        <v>394</v>
      </c>
      <c r="E9" s="20" t="s">
        <v>467</v>
      </c>
      <c r="F9" s="20">
        <v>135</v>
      </c>
      <c r="G9" s="20" t="s">
        <v>142</v>
      </c>
      <c r="H9" s="20">
        <v>1</v>
      </c>
      <c r="I9" s="20" t="s">
        <v>328</v>
      </c>
      <c r="J9" s="20">
        <v>2</v>
      </c>
      <c r="K9" s="20" t="s">
        <v>331</v>
      </c>
      <c r="L9" s="66">
        <v>1.9190510000000001</v>
      </c>
      <c r="M9" s="67">
        <v>1.6472469999999997</v>
      </c>
      <c r="N9" s="68">
        <v>1.6472470242679265</v>
      </c>
      <c r="O9" s="67"/>
      <c r="P9" s="68"/>
    </row>
    <row r="10" spans="1:16" ht="38.25" x14ac:dyDescent="0.25">
      <c r="A10" s="18"/>
      <c r="B10" s="20">
        <v>3000017</v>
      </c>
      <c r="C10" s="20" t="s">
        <v>533</v>
      </c>
      <c r="D10" s="20">
        <v>394</v>
      </c>
      <c r="E10" s="20" t="s">
        <v>467</v>
      </c>
      <c r="F10" s="20">
        <v>135</v>
      </c>
      <c r="G10" s="20" t="s">
        <v>142</v>
      </c>
      <c r="H10" s="20">
        <v>1</v>
      </c>
      <c r="I10" s="20" t="s">
        <v>328</v>
      </c>
      <c r="J10" s="20">
        <v>1</v>
      </c>
      <c r="K10" s="20" t="s">
        <v>330</v>
      </c>
      <c r="L10" s="66">
        <v>2.7276639999999999</v>
      </c>
      <c r="M10" s="67">
        <v>2.7007880000000002</v>
      </c>
      <c r="N10" s="68">
        <v>2.7007880210876465</v>
      </c>
      <c r="O10" s="67"/>
      <c r="P10" s="68"/>
    </row>
    <row r="11" spans="1:16" ht="39" thickBot="1" x14ac:dyDescent="0.3">
      <c r="A11" s="25"/>
      <c r="B11" s="27">
        <v>3000017</v>
      </c>
      <c r="C11" s="27" t="s">
        <v>533</v>
      </c>
      <c r="D11" s="27">
        <v>394</v>
      </c>
      <c r="E11" s="27" t="s">
        <v>467</v>
      </c>
      <c r="F11" s="27">
        <v>135</v>
      </c>
      <c r="G11" s="27" t="s">
        <v>142</v>
      </c>
      <c r="H11" s="27">
        <v>1</v>
      </c>
      <c r="I11" s="27" t="s">
        <v>328</v>
      </c>
      <c r="J11" s="27">
        <v>2</v>
      </c>
      <c r="K11" s="27" t="s">
        <v>331</v>
      </c>
      <c r="L11" s="69">
        <v>2.6087549999999999</v>
      </c>
      <c r="M11" s="70">
        <v>2.6356309999999992</v>
      </c>
      <c r="N11" s="71">
        <v>2.6356309973634779</v>
      </c>
      <c r="O11" s="70"/>
      <c r="P11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workbookViewId="0">
      <selection activeCell="L6" sqref="L6:P5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131</v>
      </c>
      <c r="B1" s="47" t="s">
        <v>232</v>
      </c>
      <c r="C1" s="47" t="s">
        <v>89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2612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" x14ac:dyDescent="0.25">
      <c r="A6" s="18"/>
      <c r="B6" s="20">
        <v>5005195</v>
      </c>
      <c r="C6" s="20" t="s">
        <v>2606</v>
      </c>
      <c r="D6" s="20">
        <v>3000702</v>
      </c>
      <c r="E6" s="20" t="s">
        <v>2587</v>
      </c>
      <c r="F6" s="20">
        <v>394</v>
      </c>
      <c r="G6" s="20" t="s">
        <v>467</v>
      </c>
      <c r="H6" s="20">
        <v>11</v>
      </c>
      <c r="I6" s="20" t="s">
        <v>109</v>
      </c>
      <c r="J6" s="20">
        <v>11</v>
      </c>
      <c r="K6" s="20" t="s">
        <v>341</v>
      </c>
      <c r="L6" s="66">
        <v>4</v>
      </c>
      <c r="M6" s="67">
        <v>0</v>
      </c>
      <c r="N6" s="68">
        <v>0</v>
      </c>
      <c r="O6" s="67">
        <v>0</v>
      </c>
      <c r="P6" s="68">
        <v>0</v>
      </c>
    </row>
    <row r="7" spans="1:16" ht="89.25" x14ac:dyDescent="0.25">
      <c r="A7" s="18"/>
      <c r="B7" s="20">
        <v>5005195</v>
      </c>
      <c r="C7" s="20" t="s">
        <v>2606</v>
      </c>
      <c r="D7" s="20">
        <v>3000702</v>
      </c>
      <c r="E7" s="20" t="s">
        <v>2587</v>
      </c>
      <c r="F7" s="20">
        <v>394</v>
      </c>
      <c r="G7" s="20" t="s">
        <v>467</v>
      </c>
      <c r="H7" s="20">
        <v>11</v>
      </c>
      <c r="I7" s="20" t="s">
        <v>109</v>
      </c>
      <c r="J7" s="20">
        <v>124</v>
      </c>
      <c r="K7" s="20" t="s">
        <v>342</v>
      </c>
      <c r="L7" s="66">
        <v>0.6248490000000001</v>
      </c>
      <c r="M7" s="67">
        <v>4.9399999999999999E-2</v>
      </c>
      <c r="N7" s="68">
        <v>4.9400000832974911E-2</v>
      </c>
      <c r="O7" s="67">
        <v>10351</v>
      </c>
      <c r="P7" s="68">
        <v>10351</v>
      </c>
    </row>
    <row r="8" spans="1:16" ht="63.75" x14ac:dyDescent="0.25">
      <c r="A8" s="18"/>
      <c r="B8" s="20">
        <v>5005195</v>
      </c>
      <c r="C8" s="20" t="s">
        <v>2606</v>
      </c>
      <c r="D8" s="20">
        <v>3000702</v>
      </c>
      <c r="E8" s="20" t="s">
        <v>2587</v>
      </c>
      <c r="F8" s="20">
        <v>394</v>
      </c>
      <c r="G8" s="20" t="s">
        <v>467</v>
      </c>
      <c r="H8" s="20">
        <v>137</v>
      </c>
      <c r="I8" s="20" t="s">
        <v>144</v>
      </c>
      <c r="J8" s="20">
        <v>137</v>
      </c>
      <c r="K8" s="20" t="s">
        <v>345</v>
      </c>
      <c r="L8" s="66">
        <v>1.6304709999999993</v>
      </c>
      <c r="M8" s="67">
        <v>4.4734680000000004</v>
      </c>
      <c r="N8" s="68">
        <v>4.3512745703332598</v>
      </c>
      <c r="O8" s="67">
        <v>41937</v>
      </c>
      <c r="P8" s="68">
        <v>36637</v>
      </c>
    </row>
    <row r="9" spans="1:16" ht="51" x14ac:dyDescent="0.25">
      <c r="A9" s="18"/>
      <c r="B9" s="20">
        <v>5005195</v>
      </c>
      <c r="C9" s="20" t="s">
        <v>2606</v>
      </c>
      <c r="D9" s="20">
        <v>3000702</v>
      </c>
      <c r="E9" s="20" t="s">
        <v>2587</v>
      </c>
      <c r="F9" s="20">
        <v>394</v>
      </c>
      <c r="G9" s="20" t="s">
        <v>467</v>
      </c>
      <c r="H9" s="20">
        <v>441</v>
      </c>
      <c r="I9" s="20" t="s">
        <v>206</v>
      </c>
      <c r="J9" s="20">
        <v>441</v>
      </c>
      <c r="K9" s="20" t="s">
        <v>347</v>
      </c>
      <c r="L9" s="66">
        <v>4.7960000000000008E-3</v>
      </c>
      <c r="M9" s="67">
        <v>1.6949999999999999E-3</v>
      </c>
      <c r="N9" s="68">
        <v>1.2000000569969416E-3</v>
      </c>
      <c r="O9" s="67">
        <v>448</v>
      </c>
      <c r="P9" s="68">
        <v>291</v>
      </c>
    </row>
    <row r="10" spans="1:16" ht="51" x14ac:dyDescent="0.25">
      <c r="A10" s="18"/>
      <c r="B10" s="20">
        <v>5005195</v>
      </c>
      <c r="C10" s="20" t="s">
        <v>2606</v>
      </c>
      <c r="D10" s="20">
        <v>3000702</v>
      </c>
      <c r="E10" s="20" t="s">
        <v>2587</v>
      </c>
      <c r="F10" s="20">
        <v>394</v>
      </c>
      <c r="G10" s="20" t="s">
        <v>467</v>
      </c>
      <c r="H10" s="20">
        <v>442</v>
      </c>
      <c r="I10" s="20" t="s">
        <v>207</v>
      </c>
      <c r="J10" s="20">
        <v>442</v>
      </c>
      <c r="K10" s="20" t="s">
        <v>348</v>
      </c>
      <c r="L10" s="66">
        <v>0.37191500000000011</v>
      </c>
      <c r="M10" s="67">
        <v>0.37181500000000001</v>
      </c>
      <c r="N10" s="68">
        <v>0.37181500240694731</v>
      </c>
      <c r="O10" s="67">
        <v>73</v>
      </c>
      <c r="P10" s="68">
        <v>80</v>
      </c>
    </row>
    <row r="11" spans="1:16" ht="51" x14ac:dyDescent="0.25">
      <c r="A11" s="18"/>
      <c r="B11" s="20">
        <v>5005195</v>
      </c>
      <c r="C11" s="20" t="s">
        <v>2606</v>
      </c>
      <c r="D11" s="20">
        <v>3000702</v>
      </c>
      <c r="E11" s="20" t="s">
        <v>2587</v>
      </c>
      <c r="F11" s="20">
        <v>394</v>
      </c>
      <c r="G11" s="20" t="s">
        <v>467</v>
      </c>
      <c r="H11" s="20">
        <v>443</v>
      </c>
      <c r="I11" s="20" t="s">
        <v>208</v>
      </c>
      <c r="J11" s="20">
        <v>443</v>
      </c>
      <c r="K11" s="20" t="s">
        <v>349</v>
      </c>
      <c r="L11" s="66">
        <v>0</v>
      </c>
      <c r="M11" s="67">
        <v>0.76628399999999997</v>
      </c>
      <c r="N11" s="68">
        <v>0.76205764582846314</v>
      </c>
      <c r="O11" s="67">
        <v>2442</v>
      </c>
      <c r="P11" s="68">
        <v>2479</v>
      </c>
    </row>
    <row r="12" spans="1:16" ht="51" x14ac:dyDescent="0.25">
      <c r="A12" s="18"/>
      <c r="B12" s="20">
        <v>5005195</v>
      </c>
      <c r="C12" s="20" t="s">
        <v>2606</v>
      </c>
      <c r="D12" s="20">
        <v>3000702</v>
      </c>
      <c r="E12" s="20" t="s">
        <v>2587</v>
      </c>
      <c r="F12" s="20">
        <v>394</v>
      </c>
      <c r="G12" s="20" t="s">
        <v>467</v>
      </c>
      <c r="H12" s="20">
        <v>445</v>
      </c>
      <c r="I12" s="20" t="s">
        <v>210</v>
      </c>
      <c r="J12" s="20">
        <v>445</v>
      </c>
      <c r="K12" s="20" t="s">
        <v>351</v>
      </c>
      <c r="L12" s="66">
        <v>7.2183999999999998E-2</v>
      </c>
      <c r="M12" s="67">
        <v>7.2183999999999998E-2</v>
      </c>
      <c r="N12" s="68">
        <v>7.2183994896477088E-2</v>
      </c>
      <c r="O12" s="67">
        <v>660</v>
      </c>
      <c r="P12" s="68">
        <v>1145</v>
      </c>
    </row>
    <row r="13" spans="1:16" ht="51" x14ac:dyDescent="0.25">
      <c r="A13" s="18"/>
      <c r="B13" s="20">
        <v>5005195</v>
      </c>
      <c r="C13" s="20" t="s">
        <v>2606</v>
      </c>
      <c r="D13" s="20">
        <v>3000702</v>
      </c>
      <c r="E13" s="20" t="s">
        <v>2587</v>
      </c>
      <c r="F13" s="20">
        <v>394</v>
      </c>
      <c r="G13" s="20" t="s">
        <v>467</v>
      </c>
      <c r="H13" s="20">
        <v>446</v>
      </c>
      <c r="I13" s="20" t="s">
        <v>211</v>
      </c>
      <c r="J13" s="20">
        <v>446</v>
      </c>
      <c r="K13" s="20" t="s">
        <v>352</v>
      </c>
      <c r="L13" s="66">
        <v>3.3999999999999998E-3</v>
      </c>
      <c r="M13" s="67">
        <v>2E-3</v>
      </c>
      <c r="N13" s="68">
        <v>1.9999000669486122E-3</v>
      </c>
      <c r="O13" s="67">
        <v>986</v>
      </c>
      <c r="P13" s="68">
        <v>881</v>
      </c>
    </row>
    <row r="14" spans="1:16" ht="51" x14ac:dyDescent="0.25">
      <c r="A14" s="18"/>
      <c r="B14" s="20">
        <v>5005195</v>
      </c>
      <c r="C14" s="20" t="s">
        <v>2606</v>
      </c>
      <c r="D14" s="20">
        <v>3000702</v>
      </c>
      <c r="E14" s="20" t="s">
        <v>2587</v>
      </c>
      <c r="F14" s="20">
        <v>394</v>
      </c>
      <c r="G14" s="20" t="s">
        <v>467</v>
      </c>
      <c r="H14" s="20">
        <v>447</v>
      </c>
      <c r="I14" s="20" t="s">
        <v>212</v>
      </c>
      <c r="J14" s="20">
        <v>447</v>
      </c>
      <c r="K14" s="20" t="s">
        <v>353</v>
      </c>
      <c r="L14" s="66">
        <v>2.5000000000000001E-3</v>
      </c>
      <c r="M14" s="67">
        <v>0.192467</v>
      </c>
      <c r="N14" s="68">
        <v>0.19182914136035834</v>
      </c>
      <c r="O14" s="67">
        <v>257</v>
      </c>
      <c r="P14" s="68">
        <v>62</v>
      </c>
    </row>
    <row r="15" spans="1:16" ht="51" x14ac:dyDescent="0.25">
      <c r="A15" s="18"/>
      <c r="B15" s="20">
        <v>5005195</v>
      </c>
      <c r="C15" s="20" t="s">
        <v>2606</v>
      </c>
      <c r="D15" s="20">
        <v>3000702</v>
      </c>
      <c r="E15" s="20" t="s">
        <v>2587</v>
      </c>
      <c r="F15" s="20">
        <v>394</v>
      </c>
      <c r="G15" s="20" t="s">
        <v>467</v>
      </c>
      <c r="H15" s="20">
        <v>448</v>
      </c>
      <c r="I15" s="20" t="s">
        <v>213</v>
      </c>
      <c r="J15" s="20">
        <v>448</v>
      </c>
      <c r="K15" s="20" t="s">
        <v>354</v>
      </c>
      <c r="L15" s="66">
        <v>2.5000000000000001E-3</v>
      </c>
      <c r="M15" s="67">
        <v>2.5000000000000001E-3</v>
      </c>
      <c r="N15" s="68">
        <v>2.4984399788081646E-3</v>
      </c>
      <c r="O15" s="67">
        <v>1100</v>
      </c>
      <c r="P15" s="68">
        <v>60</v>
      </c>
    </row>
    <row r="16" spans="1:16" ht="51" x14ac:dyDescent="0.25">
      <c r="A16" s="18"/>
      <c r="B16" s="20">
        <v>5005195</v>
      </c>
      <c r="C16" s="20" t="s">
        <v>2606</v>
      </c>
      <c r="D16" s="20">
        <v>3000702</v>
      </c>
      <c r="E16" s="20" t="s">
        <v>2587</v>
      </c>
      <c r="F16" s="20">
        <v>394</v>
      </c>
      <c r="G16" s="20" t="s">
        <v>467</v>
      </c>
      <c r="H16" s="20">
        <v>449</v>
      </c>
      <c r="I16" s="20" t="s">
        <v>214</v>
      </c>
      <c r="J16" s="20">
        <v>449</v>
      </c>
      <c r="K16" s="20" t="s">
        <v>355</v>
      </c>
      <c r="L16" s="66">
        <v>6.2909999999999997E-3</v>
      </c>
      <c r="M16" s="67">
        <v>6.2909999999999997E-3</v>
      </c>
      <c r="N16" s="68">
        <v>6.290120174526237E-3</v>
      </c>
      <c r="O16" s="67">
        <v>1833</v>
      </c>
      <c r="P16" s="68">
        <v>1281</v>
      </c>
    </row>
    <row r="17" spans="1:16" ht="51" x14ac:dyDescent="0.25">
      <c r="A17" s="18"/>
      <c r="B17" s="20">
        <v>5005195</v>
      </c>
      <c r="C17" s="20" t="s">
        <v>2606</v>
      </c>
      <c r="D17" s="20">
        <v>3000702</v>
      </c>
      <c r="E17" s="20" t="s">
        <v>2587</v>
      </c>
      <c r="F17" s="20">
        <v>394</v>
      </c>
      <c r="G17" s="20" t="s">
        <v>467</v>
      </c>
      <c r="H17" s="20">
        <v>450</v>
      </c>
      <c r="I17" s="20" t="s">
        <v>215</v>
      </c>
      <c r="J17" s="20">
        <v>450</v>
      </c>
      <c r="K17" s="20" t="s">
        <v>356</v>
      </c>
      <c r="L17" s="66">
        <v>1.5999999999999999E-3</v>
      </c>
      <c r="M17" s="67">
        <v>1.5999999999999999E-3</v>
      </c>
      <c r="N17" s="68">
        <v>1.597000053152442E-3</v>
      </c>
      <c r="O17" s="67">
        <v>295</v>
      </c>
      <c r="P17" s="68">
        <v>177</v>
      </c>
    </row>
    <row r="18" spans="1:16" ht="51" x14ac:dyDescent="0.25">
      <c r="A18" s="18"/>
      <c r="B18" s="20">
        <v>5005195</v>
      </c>
      <c r="C18" s="20" t="s">
        <v>2606</v>
      </c>
      <c r="D18" s="20">
        <v>3000702</v>
      </c>
      <c r="E18" s="20" t="s">
        <v>2587</v>
      </c>
      <c r="F18" s="20">
        <v>394</v>
      </c>
      <c r="G18" s="20" t="s">
        <v>467</v>
      </c>
      <c r="H18" s="20">
        <v>451</v>
      </c>
      <c r="I18" s="20" t="s">
        <v>216</v>
      </c>
      <c r="J18" s="20">
        <v>451</v>
      </c>
      <c r="K18" s="20" t="s">
        <v>357</v>
      </c>
      <c r="L18" s="66">
        <v>0</v>
      </c>
      <c r="M18" s="67">
        <v>0.76387200000000011</v>
      </c>
      <c r="N18" s="68">
        <v>0.7604548740782775</v>
      </c>
      <c r="O18" s="67">
        <v>960</v>
      </c>
      <c r="P18" s="68">
        <v>416</v>
      </c>
    </row>
    <row r="19" spans="1:16" ht="51" x14ac:dyDescent="0.25">
      <c r="A19" s="18"/>
      <c r="B19" s="20">
        <v>5005195</v>
      </c>
      <c r="C19" s="20" t="s">
        <v>2606</v>
      </c>
      <c r="D19" s="20">
        <v>3000702</v>
      </c>
      <c r="E19" s="20" t="s">
        <v>2587</v>
      </c>
      <c r="F19" s="20">
        <v>394</v>
      </c>
      <c r="G19" s="20" t="s">
        <v>467</v>
      </c>
      <c r="H19" s="20">
        <v>452</v>
      </c>
      <c r="I19" s="20" t="s">
        <v>217</v>
      </c>
      <c r="J19" s="20">
        <v>452</v>
      </c>
      <c r="K19" s="20" t="s">
        <v>358</v>
      </c>
      <c r="L19" s="66">
        <v>1.09E-2</v>
      </c>
      <c r="M19" s="67">
        <v>0.20186800000000002</v>
      </c>
      <c r="N19" s="68">
        <v>0.20175202842801809</v>
      </c>
      <c r="O19" s="67">
        <v>335</v>
      </c>
      <c r="P19" s="68">
        <v>331</v>
      </c>
    </row>
    <row r="20" spans="1:16" ht="51" x14ac:dyDescent="0.25">
      <c r="A20" s="18"/>
      <c r="B20" s="20">
        <v>5005195</v>
      </c>
      <c r="C20" s="20" t="s">
        <v>2606</v>
      </c>
      <c r="D20" s="20">
        <v>3000702</v>
      </c>
      <c r="E20" s="20" t="s">
        <v>2587</v>
      </c>
      <c r="F20" s="20">
        <v>394</v>
      </c>
      <c r="G20" s="20" t="s">
        <v>467</v>
      </c>
      <c r="H20" s="20">
        <v>453</v>
      </c>
      <c r="I20" s="20" t="s">
        <v>218</v>
      </c>
      <c r="J20" s="20">
        <v>453</v>
      </c>
      <c r="K20" s="20" t="s">
        <v>359</v>
      </c>
      <c r="L20" s="66">
        <v>2E-3</v>
      </c>
      <c r="M20" s="67">
        <v>2E-3</v>
      </c>
      <c r="N20" s="68">
        <v>1.9996000351056864E-3</v>
      </c>
      <c r="O20" s="67">
        <v>244</v>
      </c>
      <c r="P20" s="68">
        <v>1094</v>
      </c>
    </row>
    <row r="21" spans="1:16" ht="51" x14ac:dyDescent="0.25">
      <c r="A21" s="18"/>
      <c r="B21" s="20">
        <v>5005195</v>
      </c>
      <c r="C21" s="20" t="s">
        <v>2606</v>
      </c>
      <c r="D21" s="20">
        <v>3000702</v>
      </c>
      <c r="E21" s="20" t="s">
        <v>2587</v>
      </c>
      <c r="F21" s="20">
        <v>394</v>
      </c>
      <c r="G21" s="20" t="s">
        <v>467</v>
      </c>
      <c r="H21" s="20">
        <v>454</v>
      </c>
      <c r="I21" s="20" t="s">
        <v>219</v>
      </c>
      <c r="J21" s="20">
        <v>454</v>
      </c>
      <c r="K21" s="20" t="s">
        <v>360</v>
      </c>
      <c r="L21" s="66">
        <v>4.4530999999999994E-2</v>
      </c>
      <c r="M21" s="67">
        <v>4.4531000000000001E-2</v>
      </c>
      <c r="N21" s="68">
        <v>3.8593260920606554E-2</v>
      </c>
      <c r="O21" s="67">
        <v>862</v>
      </c>
      <c r="P21" s="68">
        <v>341</v>
      </c>
    </row>
    <row r="22" spans="1:16" ht="51" x14ac:dyDescent="0.25">
      <c r="A22" s="18"/>
      <c r="B22" s="20">
        <v>5005195</v>
      </c>
      <c r="C22" s="20" t="s">
        <v>2606</v>
      </c>
      <c r="D22" s="20">
        <v>3000702</v>
      </c>
      <c r="E22" s="20" t="s">
        <v>2587</v>
      </c>
      <c r="F22" s="20">
        <v>394</v>
      </c>
      <c r="G22" s="20" t="s">
        <v>467</v>
      </c>
      <c r="H22" s="20">
        <v>455</v>
      </c>
      <c r="I22" s="20" t="s">
        <v>220</v>
      </c>
      <c r="J22" s="20">
        <v>455</v>
      </c>
      <c r="K22" s="20" t="s">
        <v>361</v>
      </c>
      <c r="L22" s="66">
        <v>7.0000000000000001E-3</v>
      </c>
      <c r="M22" s="67">
        <v>0.28255200000000008</v>
      </c>
      <c r="N22" s="68">
        <v>0.27894886309513822</v>
      </c>
      <c r="O22" s="67">
        <v>676</v>
      </c>
      <c r="P22" s="68">
        <v>636</v>
      </c>
    </row>
    <row r="23" spans="1:16" ht="51" x14ac:dyDescent="0.25">
      <c r="A23" s="18"/>
      <c r="B23" s="20">
        <v>5005195</v>
      </c>
      <c r="C23" s="20" t="s">
        <v>2606</v>
      </c>
      <c r="D23" s="20">
        <v>3000702</v>
      </c>
      <c r="E23" s="20" t="s">
        <v>2587</v>
      </c>
      <c r="F23" s="20">
        <v>394</v>
      </c>
      <c r="G23" s="20" t="s">
        <v>467</v>
      </c>
      <c r="H23" s="20">
        <v>456</v>
      </c>
      <c r="I23" s="20" t="s">
        <v>221</v>
      </c>
      <c r="J23" s="20">
        <v>456</v>
      </c>
      <c r="K23" s="20" t="s">
        <v>362</v>
      </c>
      <c r="L23" s="66">
        <v>4.3E-3</v>
      </c>
      <c r="M23" s="67">
        <v>4.3E-3</v>
      </c>
      <c r="N23" s="68">
        <v>3.9373299666749517E-3</v>
      </c>
      <c r="O23" s="67">
        <v>735</v>
      </c>
      <c r="P23" s="68">
        <v>401</v>
      </c>
    </row>
    <row r="24" spans="1:16" ht="51" x14ac:dyDescent="0.25">
      <c r="A24" s="18"/>
      <c r="B24" s="20">
        <v>5005195</v>
      </c>
      <c r="C24" s="20" t="s">
        <v>2606</v>
      </c>
      <c r="D24" s="20">
        <v>3000702</v>
      </c>
      <c r="E24" s="20" t="s">
        <v>2587</v>
      </c>
      <c r="F24" s="20">
        <v>394</v>
      </c>
      <c r="G24" s="20" t="s">
        <v>467</v>
      </c>
      <c r="H24" s="20">
        <v>458</v>
      </c>
      <c r="I24" s="20" t="s">
        <v>223</v>
      </c>
      <c r="J24" s="20">
        <v>458</v>
      </c>
      <c r="K24" s="20" t="s">
        <v>364</v>
      </c>
      <c r="L24" s="66">
        <v>1.65E-3</v>
      </c>
      <c r="M24" s="67">
        <v>1.65E-3</v>
      </c>
      <c r="N24" s="68">
        <v>9.9969000439159572E-4</v>
      </c>
      <c r="O24" s="67">
        <v>96</v>
      </c>
      <c r="P24" s="68">
        <v>90</v>
      </c>
    </row>
    <row r="25" spans="1:16" ht="51" x14ac:dyDescent="0.25">
      <c r="A25" s="18"/>
      <c r="B25" s="20">
        <v>5005195</v>
      </c>
      <c r="C25" s="20" t="s">
        <v>2606</v>
      </c>
      <c r="D25" s="20">
        <v>3000702</v>
      </c>
      <c r="E25" s="20" t="s">
        <v>2587</v>
      </c>
      <c r="F25" s="20">
        <v>394</v>
      </c>
      <c r="G25" s="20" t="s">
        <v>467</v>
      </c>
      <c r="H25" s="20">
        <v>459</v>
      </c>
      <c r="I25" s="20" t="s">
        <v>224</v>
      </c>
      <c r="J25" s="20">
        <v>459</v>
      </c>
      <c r="K25" s="20" t="s">
        <v>365</v>
      </c>
      <c r="L25" s="66">
        <v>0.11510200000000001</v>
      </c>
      <c r="M25" s="67">
        <v>0.49217300000000003</v>
      </c>
      <c r="N25" s="68">
        <v>0.49198270974738989</v>
      </c>
      <c r="O25" s="67">
        <v>2499</v>
      </c>
      <c r="P25" s="68">
        <v>2229</v>
      </c>
    </row>
    <row r="26" spans="1:16" ht="51" x14ac:dyDescent="0.25">
      <c r="A26" s="18"/>
      <c r="B26" s="20">
        <v>5005195</v>
      </c>
      <c r="C26" s="20" t="s">
        <v>2606</v>
      </c>
      <c r="D26" s="20">
        <v>3000702</v>
      </c>
      <c r="E26" s="20" t="s">
        <v>2587</v>
      </c>
      <c r="F26" s="20">
        <v>394</v>
      </c>
      <c r="G26" s="20" t="s">
        <v>467</v>
      </c>
      <c r="H26" s="20">
        <v>460</v>
      </c>
      <c r="I26" s="20" t="s">
        <v>225</v>
      </c>
      <c r="J26" s="20">
        <v>460</v>
      </c>
      <c r="K26" s="20" t="s">
        <v>366</v>
      </c>
      <c r="L26" s="66">
        <v>0.01</v>
      </c>
      <c r="M26" s="67">
        <v>9.5040000000000003E-3</v>
      </c>
      <c r="N26" s="68">
        <v>9.503999724984169E-3</v>
      </c>
      <c r="O26" s="67">
        <v>9780</v>
      </c>
      <c r="P26" s="68">
        <v>1504</v>
      </c>
    </row>
    <row r="27" spans="1:16" ht="51" x14ac:dyDescent="0.25">
      <c r="A27" s="18"/>
      <c r="B27" s="20">
        <v>5005195</v>
      </c>
      <c r="C27" s="20" t="s">
        <v>2606</v>
      </c>
      <c r="D27" s="20">
        <v>3000702</v>
      </c>
      <c r="E27" s="20" t="s">
        <v>2587</v>
      </c>
      <c r="F27" s="20">
        <v>394</v>
      </c>
      <c r="G27" s="20" t="s">
        <v>467</v>
      </c>
      <c r="H27" s="20">
        <v>461</v>
      </c>
      <c r="I27" s="20" t="s">
        <v>226</v>
      </c>
      <c r="J27" s="20">
        <v>461</v>
      </c>
      <c r="K27" s="20" t="s">
        <v>367</v>
      </c>
      <c r="L27" s="66">
        <v>1.4E-3</v>
      </c>
      <c r="M27" s="67">
        <v>1.4E-3</v>
      </c>
      <c r="N27" s="68">
        <v>1.3828600058332086E-3</v>
      </c>
      <c r="O27" s="67">
        <v>120</v>
      </c>
      <c r="P27" s="68">
        <v>140</v>
      </c>
    </row>
    <row r="28" spans="1:16" ht="51" x14ac:dyDescent="0.25">
      <c r="A28" s="18"/>
      <c r="B28" s="20">
        <v>5005195</v>
      </c>
      <c r="C28" s="20" t="s">
        <v>2606</v>
      </c>
      <c r="D28" s="20">
        <v>3000702</v>
      </c>
      <c r="E28" s="20" t="s">
        <v>2587</v>
      </c>
      <c r="F28" s="20">
        <v>394</v>
      </c>
      <c r="G28" s="20" t="s">
        <v>467</v>
      </c>
      <c r="H28" s="20">
        <v>462</v>
      </c>
      <c r="I28" s="20" t="s">
        <v>227</v>
      </c>
      <c r="J28" s="20">
        <v>462</v>
      </c>
      <c r="K28" s="20" t="s">
        <v>368</v>
      </c>
      <c r="L28" s="66">
        <v>4.1200000000000004E-3</v>
      </c>
      <c r="M28" s="67">
        <v>4.1200000000000004E-3</v>
      </c>
      <c r="N28" s="68">
        <v>3.9999200962483883E-3</v>
      </c>
      <c r="O28" s="67">
        <v>794</v>
      </c>
      <c r="P28" s="68">
        <v>417</v>
      </c>
    </row>
    <row r="29" spans="1:16" ht="51" x14ac:dyDescent="0.25">
      <c r="A29" s="18"/>
      <c r="B29" s="20">
        <v>5005195</v>
      </c>
      <c r="C29" s="20" t="s">
        <v>2606</v>
      </c>
      <c r="D29" s="20">
        <v>3000702</v>
      </c>
      <c r="E29" s="20" t="s">
        <v>2587</v>
      </c>
      <c r="F29" s="20">
        <v>394</v>
      </c>
      <c r="G29" s="20" t="s">
        <v>467</v>
      </c>
      <c r="H29" s="20">
        <v>463</v>
      </c>
      <c r="I29" s="20" t="s">
        <v>228</v>
      </c>
      <c r="J29" s="20">
        <v>463</v>
      </c>
      <c r="K29" s="20" t="s">
        <v>369</v>
      </c>
      <c r="L29" s="66">
        <v>8.8427000000000006E-2</v>
      </c>
      <c r="M29" s="67">
        <v>8.8127999999999998E-2</v>
      </c>
      <c r="N29" s="68">
        <v>8.3042482539894991E-2</v>
      </c>
      <c r="O29" s="67">
        <v>5105</v>
      </c>
      <c r="P29" s="68">
        <v>5078</v>
      </c>
    </row>
    <row r="30" spans="1:16" ht="51" x14ac:dyDescent="0.25">
      <c r="A30" s="18"/>
      <c r="B30" s="20">
        <v>5005195</v>
      </c>
      <c r="C30" s="20" t="s">
        <v>2606</v>
      </c>
      <c r="D30" s="20">
        <v>3000702</v>
      </c>
      <c r="E30" s="20" t="s">
        <v>2587</v>
      </c>
      <c r="F30" s="20">
        <v>394</v>
      </c>
      <c r="G30" s="20" t="s">
        <v>467</v>
      </c>
      <c r="H30" s="20">
        <v>464</v>
      </c>
      <c r="I30" s="20" t="s">
        <v>229</v>
      </c>
      <c r="J30" s="20">
        <v>464</v>
      </c>
      <c r="K30" s="20" t="s">
        <v>370</v>
      </c>
      <c r="L30" s="66">
        <v>0.15866000000000002</v>
      </c>
      <c r="M30" s="67">
        <v>0.52281199999999994</v>
      </c>
      <c r="N30" s="68">
        <v>0.5212826581846457</v>
      </c>
      <c r="O30" s="67">
        <v>16025</v>
      </c>
      <c r="P30" s="68">
        <v>16542</v>
      </c>
    </row>
    <row r="31" spans="1:16" ht="89.25" x14ac:dyDescent="0.25">
      <c r="A31" s="18"/>
      <c r="B31" s="20">
        <v>5005196</v>
      </c>
      <c r="C31" s="20" t="s">
        <v>2607</v>
      </c>
      <c r="D31" s="20">
        <v>3000702</v>
      </c>
      <c r="E31" s="20" t="s">
        <v>2587</v>
      </c>
      <c r="F31" s="20">
        <v>394</v>
      </c>
      <c r="G31" s="20" t="s">
        <v>467</v>
      </c>
      <c r="H31" s="20">
        <v>11</v>
      </c>
      <c r="I31" s="20" t="s">
        <v>109</v>
      </c>
      <c r="J31" s="20">
        <v>124</v>
      </c>
      <c r="K31" s="20" t="s">
        <v>342</v>
      </c>
      <c r="L31" s="66">
        <v>0.41238399999999997</v>
      </c>
      <c r="M31" s="67">
        <v>2.7779999999999999E-2</v>
      </c>
      <c r="N31" s="68">
        <v>2.6821099956578109E-2</v>
      </c>
      <c r="O31" s="67">
        <v>11603</v>
      </c>
      <c r="P31" s="68">
        <v>9746</v>
      </c>
    </row>
    <row r="32" spans="1:16" ht="63.75" x14ac:dyDescent="0.25">
      <c r="A32" s="18"/>
      <c r="B32" s="20">
        <v>5005196</v>
      </c>
      <c r="C32" s="20" t="s">
        <v>2607</v>
      </c>
      <c r="D32" s="20">
        <v>3000702</v>
      </c>
      <c r="E32" s="20" t="s">
        <v>2587</v>
      </c>
      <c r="F32" s="20">
        <v>394</v>
      </c>
      <c r="G32" s="20" t="s">
        <v>467</v>
      </c>
      <c r="H32" s="20">
        <v>137</v>
      </c>
      <c r="I32" s="20" t="s">
        <v>144</v>
      </c>
      <c r="J32" s="20">
        <v>137</v>
      </c>
      <c r="K32" s="20" t="s">
        <v>345</v>
      </c>
      <c r="L32" s="66">
        <v>3.3016830000000001</v>
      </c>
      <c r="M32" s="67">
        <v>4.8183019999999992</v>
      </c>
      <c r="N32" s="68">
        <v>4.7729885569278849</v>
      </c>
      <c r="O32" s="67">
        <v>10300</v>
      </c>
      <c r="P32" s="68">
        <v>10575</v>
      </c>
    </row>
    <row r="33" spans="1:16" ht="51" x14ac:dyDescent="0.25">
      <c r="A33" s="18"/>
      <c r="B33" s="20">
        <v>5005196</v>
      </c>
      <c r="C33" s="20" t="s">
        <v>2607</v>
      </c>
      <c r="D33" s="20">
        <v>3000702</v>
      </c>
      <c r="E33" s="20" t="s">
        <v>2587</v>
      </c>
      <c r="F33" s="20">
        <v>394</v>
      </c>
      <c r="G33" s="20" t="s">
        <v>467</v>
      </c>
      <c r="H33" s="20">
        <v>440</v>
      </c>
      <c r="I33" s="20" t="s">
        <v>205</v>
      </c>
      <c r="J33" s="20">
        <v>440</v>
      </c>
      <c r="K33" s="20" t="s">
        <v>346</v>
      </c>
      <c r="L33" s="66">
        <v>0.11790600000000001</v>
      </c>
      <c r="M33" s="67">
        <v>0.3798439999999999</v>
      </c>
      <c r="N33" s="68">
        <v>0.37953593005659059</v>
      </c>
      <c r="O33" s="67">
        <v>248</v>
      </c>
      <c r="P33" s="68">
        <v>434</v>
      </c>
    </row>
    <row r="34" spans="1:16" ht="51" x14ac:dyDescent="0.25">
      <c r="A34" s="18"/>
      <c r="B34" s="20">
        <v>5005196</v>
      </c>
      <c r="C34" s="20" t="s">
        <v>2607</v>
      </c>
      <c r="D34" s="20">
        <v>3000702</v>
      </c>
      <c r="E34" s="20" t="s">
        <v>2587</v>
      </c>
      <c r="F34" s="20">
        <v>394</v>
      </c>
      <c r="G34" s="20" t="s">
        <v>467</v>
      </c>
      <c r="H34" s="20">
        <v>441</v>
      </c>
      <c r="I34" s="20" t="s">
        <v>206</v>
      </c>
      <c r="J34" s="20">
        <v>441</v>
      </c>
      <c r="K34" s="20" t="s">
        <v>347</v>
      </c>
      <c r="L34" s="66">
        <v>4.1359999999999999E-3</v>
      </c>
      <c r="M34" s="67">
        <v>4.8299999999999998E-4</v>
      </c>
      <c r="N34" s="68">
        <v>3.2910000300034881E-5</v>
      </c>
      <c r="O34" s="67">
        <v>14</v>
      </c>
      <c r="P34" s="68">
        <v>3</v>
      </c>
    </row>
    <row r="35" spans="1:16" ht="51" x14ac:dyDescent="0.25">
      <c r="A35" s="18"/>
      <c r="B35" s="20">
        <v>5005196</v>
      </c>
      <c r="C35" s="20" t="s">
        <v>2607</v>
      </c>
      <c r="D35" s="20">
        <v>3000702</v>
      </c>
      <c r="E35" s="20" t="s">
        <v>2587</v>
      </c>
      <c r="F35" s="20">
        <v>394</v>
      </c>
      <c r="G35" s="20" t="s">
        <v>467</v>
      </c>
      <c r="H35" s="20">
        <v>442</v>
      </c>
      <c r="I35" s="20" t="s">
        <v>207</v>
      </c>
      <c r="J35" s="20">
        <v>442</v>
      </c>
      <c r="K35" s="20" t="s">
        <v>348</v>
      </c>
      <c r="L35" s="66">
        <v>4.0000000000000007E-4</v>
      </c>
      <c r="M35" s="67">
        <v>0.42730800000000002</v>
      </c>
      <c r="N35" s="68">
        <v>0.4265796956315171</v>
      </c>
      <c r="O35" s="67">
        <v>182</v>
      </c>
      <c r="P35" s="68">
        <v>249</v>
      </c>
    </row>
    <row r="36" spans="1:16" ht="51" x14ac:dyDescent="0.25">
      <c r="A36" s="18"/>
      <c r="B36" s="20">
        <v>5005196</v>
      </c>
      <c r="C36" s="20" t="s">
        <v>2607</v>
      </c>
      <c r="D36" s="20">
        <v>3000702</v>
      </c>
      <c r="E36" s="20" t="s">
        <v>2587</v>
      </c>
      <c r="F36" s="20">
        <v>394</v>
      </c>
      <c r="G36" s="20" t="s">
        <v>467</v>
      </c>
      <c r="H36" s="20">
        <v>443</v>
      </c>
      <c r="I36" s="20" t="s">
        <v>208</v>
      </c>
      <c r="J36" s="20">
        <v>443</v>
      </c>
      <c r="K36" s="20" t="s">
        <v>349</v>
      </c>
      <c r="L36" s="66">
        <v>0</v>
      </c>
      <c r="M36" s="67">
        <v>0.40042799999999995</v>
      </c>
      <c r="N36" s="68">
        <v>0.30631573560822289</v>
      </c>
      <c r="O36" s="67">
        <v>579</v>
      </c>
      <c r="P36" s="68">
        <v>482</v>
      </c>
    </row>
    <row r="37" spans="1:16" ht="51" x14ac:dyDescent="0.25">
      <c r="A37" s="18"/>
      <c r="B37" s="20">
        <v>5005196</v>
      </c>
      <c r="C37" s="20" t="s">
        <v>2607</v>
      </c>
      <c r="D37" s="20">
        <v>3000702</v>
      </c>
      <c r="E37" s="20" t="s">
        <v>2587</v>
      </c>
      <c r="F37" s="20">
        <v>394</v>
      </c>
      <c r="G37" s="20" t="s">
        <v>467</v>
      </c>
      <c r="H37" s="20">
        <v>446</v>
      </c>
      <c r="I37" s="20" t="s">
        <v>211</v>
      </c>
      <c r="J37" s="20">
        <v>446</v>
      </c>
      <c r="K37" s="20" t="s">
        <v>352</v>
      </c>
      <c r="L37" s="66">
        <v>3.0000000000000001E-3</v>
      </c>
      <c r="M37" s="67">
        <v>2.8E-3</v>
      </c>
      <c r="N37" s="68">
        <v>2.799300076731015E-3</v>
      </c>
      <c r="O37" s="67">
        <v>128</v>
      </c>
      <c r="P37" s="68">
        <v>63</v>
      </c>
    </row>
    <row r="38" spans="1:16" ht="51" x14ac:dyDescent="0.25">
      <c r="A38" s="18"/>
      <c r="B38" s="20">
        <v>5005196</v>
      </c>
      <c r="C38" s="20" t="s">
        <v>2607</v>
      </c>
      <c r="D38" s="20">
        <v>3000702</v>
      </c>
      <c r="E38" s="20" t="s">
        <v>2587</v>
      </c>
      <c r="F38" s="20">
        <v>394</v>
      </c>
      <c r="G38" s="20" t="s">
        <v>467</v>
      </c>
      <c r="H38" s="20">
        <v>447</v>
      </c>
      <c r="I38" s="20" t="s">
        <v>212</v>
      </c>
      <c r="J38" s="20">
        <v>447</v>
      </c>
      <c r="K38" s="20" t="s">
        <v>353</v>
      </c>
      <c r="L38" s="66">
        <v>0</v>
      </c>
      <c r="M38" s="67">
        <v>0.22138800000000003</v>
      </c>
      <c r="N38" s="68">
        <v>0.22135886858450249</v>
      </c>
      <c r="O38" s="67">
        <v>143</v>
      </c>
      <c r="P38" s="68">
        <v>143</v>
      </c>
    </row>
    <row r="39" spans="1:16" ht="51" x14ac:dyDescent="0.25">
      <c r="A39" s="18"/>
      <c r="B39" s="20">
        <v>5005196</v>
      </c>
      <c r="C39" s="20" t="s">
        <v>2607</v>
      </c>
      <c r="D39" s="20">
        <v>3000702</v>
      </c>
      <c r="E39" s="20" t="s">
        <v>2587</v>
      </c>
      <c r="F39" s="20">
        <v>394</v>
      </c>
      <c r="G39" s="20" t="s">
        <v>467</v>
      </c>
      <c r="H39" s="20">
        <v>449</v>
      </c>
      <c r="I39" s="20" t="s">
        <v>214</v>
      </c>
      <c r="J39" s="20">
        <v>449</v>
      </c>
      <c r="K39" s="20" t="s">
        <v>355</v>
      </c>
      <c r="L39" s="66">
        <v>2.8999999999999998E-3</v>
      </c>
      <c r="M39" s="67">
        <v>2.8999999999999998E-3</v>
      </c>
      <c r="N39" s="68">
        <v>2.6910700253210962E-3</v>
      </c>
      <c r="O39" s="67">
        <v>86</v>
      </c>
      <c r="P39" s="68">
        <v>62</v>
      </c>
    </row>
    <row r="40" spans="1:16" ht="51" x14ac:dyDescent="0.25">
      <c r="A40" s="18"/>
      <c r="B40" s="20">
        <v>5005196</v>
      </c>
      <c r="C40" s="20" t="s">
        <v>2607</v>
      </c>
      <c r="D40" s="20">
        <v>3000702</v>
      </c>
      <c r="E40" s="20" t="s">
        <v>2587</v>
      </c>
      <c r="F40" s="20">
        <v>394</v>
      </c>
      <c r="G40" s="20" t="s">
        <v>467</v>
      </c>
      <c r="H40" s="20">
        <v>451</v>
      </c>
      <c r="I40" s="20" t="s">
        <v>216</v>
      </c>
      <c r="J40" s="20">
        <v>451</v>
      </c>
      <c r="K40" s="20" t="s">
        <v>357</v>
      </c>
      <c r="L40" s="66">
        <v>0</v>
      </c>
      <c r="M40" s="67">
        <v>0.182584</v>
      </c>
      <c r="N40" s="68">
        <v>0.18258400028571486</v>
      </c>
      <c r="O40" s="67">
        <v>300</v>
      </c>
      <c r="P40" s="68">
        <v>152</v>
      </c>
    </row>
    <row r="41" spans="1:16" ht="51" x14ac:dyDescent="0.25">
      <c r="A41" s="18"/>
      <c r="B41" s="20">
        <v>5005196</v>
      </c>
      <c r="C41" s="20" t="s">
        <v>2607</v>
      </c>
      <c r="D41" s="20">
        <v>3000702</v>
      </c>
      <c r="E41" s="20" t="s">
        <v>2587</v>
      </c>
      <c r="F41" s="20">
        <v>394</v>
      </c>
      <c r="G41" s="20" t="s">
        <v>467</v>
      </c>
      <c r="H41" s="20">
        <v>452</v>
      </c>
      <c r="I41" s="20" t="s">
        <v>217</v>
      </c>
      <c r="J41" s="20">
        <v>452</v>
      </c>
      <c r="K41" s="20" t="s">
        <v>358</v>
      </c>
      <c r="L41" s="66">
        <v>7.6000000000000009E-3</v>
      </c>
      <c r="M41" s="67">
        <v>0.19018399999999999</v>
      </c>
      <c r="N41" s="68">
        <v>0.18256169590222271</v>
      </c>
      <c r="O41" s="67">
        <v>125</v>
      </c>
      <c r="P41" s="68">
        <v>123</v>
      </c>
    </row>
    <row r="42" spans="1:16" ht="51" x14ac:dyDescent="0.25">
      <c r="A42" s="18"/>
      <c r="B42" s="20">
        <v>5005196</v>
      </c>
      <c r="C42" s="20" t="s">
        <v>2607</v>
      </c>
      <c r="D42" s="20">
        <v>3000702</v>
      </c>
      <c r="E42" s="20" t="s">
        <v>2587</v>
      </c>
      <c r="F42" s="20">
        <v>394</v>
      </c>
      <c r="G42" s="20" t="s">
        <v>467</v>
      </c>
      <c r="H42" s="20">
        <v>453</v>
      </c>
      <c r="I42" s="20" t="s">
        <v>218</v>
      </c>
      <c r="J42" s="20">
        <v>453</v>
      </c>
      <c r="K42" s="20" t="s">
        <v>359</v>
      </c>
      <c r="L42" s="66">
        <v>1E-3</v>
      </c>
      <c r="M42" s="67">
        <v>0.93890300000000015</v>
      </c>
      <c r="N42" s="68">
        <v>0.92898857520776801</v>
      </c>
      <c r="O42" s="67">
        <v>22174</v>
      </c>
      <c r="P42" s="68">
        <v>18512</v>
      </c>
    </row>
    <row r="43" spans="1:16" ht="51" x14ac:dyDescent="0.25">
      <c r="A43" s="18"/>
      <c r="B43" s="20">
        <v>5005196</v>
      </c>
      <c r="C43" s="20" t="s">
        <v>2607</v>
      </c>
      <c r="D43" s="20">
        <v>3000702</v>
      </c>
      <c r="E43" s="20" t="s">
        <v>2587</v>
      </c>
      <c r="F43" s="20">
        <v>394</v>
      </c>
      <c r="G43" s="20" t="s">
        <v>467</v>
      </c>
      <c r="H43" s="20">
        <v>454</v>
      </c>
      <c r="I43" s="20" t="s">
        <v>219</v>
      </c>
      <c r="J43" s="20">
        <v>454</v>
      </c>
      <c r="K43" s="20" t="s">
        <v>360</v>
      </c>
      <c r="L43" s="66">
        <v>0</v>
      </c>
      <c r="M43" s="67">
        <v>0.183117</v>
      </c>
      <c r="N43" s="68">
        <v>0.18311410106252879</v>
      </c>
      <c r="O43" s="67">
        <v>40</v>
      </c>
      <c r="P43" s="68">
        <v>8</v>
      </c>
    </row>
    <row r="44" spans="1:16" ht="51" x14ac:dyDescent="0.25">
      <c r="A44" s="18"/>
      <c r="B44" s="20">
        <v>5005196</v>
      </c>
      <c r="C44" s="20" t="s">
        <v>2607</v>
      </c>
      <c r="D44" s="20">
        <v>3000702</v>
      </c>
      <c r="E44" s="20" t="s">
        <v>2587</v>
      </c>
      <c r="F44" s="20">
        <v>394</v>
      </c>
      <c r="G44" s="20" t="s">
        <v>467</v>
      </c>
      <c r="H44" s="20">
        <v>455</v>
      </c>
      <c r="I44" s="20" t="s">
        <v>220</v>
      </c>
      <c r="J44" s="20">
        <v>455</v>
      </c>
      <c r="K44" s="20" t="s">
        <v>361</v>
      </c>
      <c r="L44" s="66">
        <v>0</v>
      </c>
      <c r="M44" s="67">
        <v>0.182084</v>
      </c>
      <c r="N44" s="68">
        <v>0.18193651772162411</v>
      </c>
      <c r="O44" s="67">
        <v>16</v>
      </c>
      <c r="P44" s="68">
        <v>16</v>
      </c>
    </row>
    <row r="45" spans="1:16" ht="51" x14ac:dyDescent="0.25">
      <c r="A45" s="18"/>
      <c r="B45" s="20">
        <v>5005196</v>
      </c>
      <c r="C45" s="20" t="s">
        <v>2607</v>
      </c>
      <c r="D45" s="20">
        <v>3000702</v>
      </c>
      <c r="E45" s="20" t="s">
        <v>2587</v>
      </c>
      <c r="F45" s="20">
        <v>394</v>
      </c>
      <c r="G45" s="20" t="s">
        <v>467</v>
      </c>
      <c r="H45" s="20">
        <v>456</v>
      </c>
      <c r="I45" s="20" t="s">
        <v>221</v>
      </c>
      <c r="J45" s="20">
        <v>456</v>
      </c>
      <c r="K45" s="20" t="s">
        <v>362</v>
      </c>
      <c r="L45" s="66">
        <v>2E-3</v>
      </c>
      <c r="M45" s="67">
        <v>2E-3</v>
      </c>
      <c r="N45" s="68">
        <v>1.9893899807357229E-3</v>
      </c>
      <c r="O45" s="67">
        <v>12</v>
      </c>
      <c r="P45" s="68">
        <v>12</v>
      </c>
    </row>
    <row r="46" spans="1:16" ht="51" x14ac:dyDescent="0.25">
      <c r="A46" s="18"/>
      <c r="B46" s="20">
        <v>5005196</v>
      </c>
      <c r="C46" s="20" t="s">
        <v>2607</v>
      </c>
      <c r="D46" s="20">
        <v>3000702</v>
      </c>
      <c r="E46" s="20" t="s">
        <v>2587</v>
      </c>
      <c r="F46" s="20">
        <v>394</v>
      </c>
      <c r="G46" s="20" t="s">
        <v>467</v>
      </c>
      <c r="H46" s="20">
        <v>457</v>
      </c>
      <c r="I46" s="20" t="s">
        <v>222</v>
      </c>
      <c r="J46" s="20">
        <v>457</v>
      </c>
      <c r="K46" s="20" t="s">
        <v>363</v>
      </c>
      <c r="L46" s="66">
        <v>3.7599999999999999E-3</v>
      </c>
      <c r="M46" s="67">
        <v>3.7600000000000003E-3</v>
      </c>
      <c r="N46" s="68">
        <v>3.5909999569412321E-3</v>
      </c>
      <c r="O46" s="67">
        <v>12</v>
      </c>
      <c r="P46" s="68">
        <v>6</v>
      </c>
    </row>
    <row r="47" spans="1:16" ht="51" x14ac:dyDescent="0.25">
      <c r="A47" s="18"/>
      <c r="B47" s="20">
        <v>5005196</v>
      </c>
      <c r="C47" s="20" t="s">
        <v>2607</v>
      </c>
      <c r="D47" s="20">
        <v>3000702</v>
      </c>
      <c r="E47" s="20" t="s">
        <v>2587</v>
      </c>
      <c r="F47" s="20">
        <v>394</v>
      </c>
      <c r="G47" s="20" t="s">
        <v>467</v>
      </c>
      <c r="H47" s="20">
        <v>458</v>
      </c>
      <c r="I47" s="20" t="s">
        <v>223</v>
      </c>
      <c r="J47" s="20">
        <v>458</v>
      </c>
      <c r="K47" s="20" t="s">
        <v>364</v>
      </c>
      <c r="L47" s="66">
        <v>0</v>
      </c>
      <c r="M47" s="67">
        <v>0.185584</v>
      </c>
      <c r="N47" s="68">
        <v>0.18360134027898312</v>
      </c>
      <c r="O47" s="67">
        <v>122</v>
      </c>
      <c r="P47" s="68">
        <v>60</v>
      </c>
    </row>
    <row r="48" spans="1:16" ht="51" x14ac:dyDescent="0.25">
      <c r="A48" s="18"/>
      <c r="B48" s="20">
        <v>5005196</v>
      </c>
      <c r="C48" s="20" t="s">
        <v>2607</v>
      </c>
      <c r="D48" s="20">
        <v>3000702</v>
      </c>
      <c r="E48" s="20" t="s">
        <v>2587</v>
      </c>
      <c r="F48" s="20">
        <v>394</v>
      </c>
      <c r="G48" s="20" t="s">
        <v>467</v>
      </c>
      <c r="H48" s="20">
        <v>459</v>
      </c>
      <c r="I48" s="20" t="s">
        <v>224</v>
      </c>
      <c r="J48" s="20">
        <v>459</v>
      </c>
      <c r="K48" s="20" t="s">
        <v>365</v>
      </c>
      <c r="L48" s="66">
        <v>0</v>
      </c>
      <c r="M48" s="67">
        <v>0.22134400000000001</v>
      </c>
      <c r="N48" s="68">
        <v>0.13830478041199967</v>
      </c>
      <c r="O48" s="67">
        <v>475</v>
      </c>
      <c r="P48" s="68">
        <v>152</v>
      </c>
    </row>
    <row r="49" spans="1:16" ht="51" x14ac:dyDescent="0.25">
      <c r="A49" s="18"/>
      <c r="B49" s="20">
        <v>5005196</v>
      </c>
      <c r="C49" s="20" t="s">
        <v>2607</v>
      </c>
      <c r="D49" s="20">
        <v>3000702</v>
      </c>
      <c r="E49" s="20" t="s">
        <v>2587</v>
      </c>
      <c r="F49" s="20">
        <v>394</v>
      </c>
      <c r="G49" s="20" t="s">
        <v>467</v>
      </c>
      <c r="H49" s="20">
        <v>460</v>
      </c>
      <c r="I49" s="20" t="s">
        <v>225</v>
      </c>
      <c r="J49" s="20">
        <v>460</v>
      </c>
      <c r="K49" s="20" t="s">
        <v>366</v>
      </c>
      <c r="L49" s="66">
        <v>0.7235450000000001</v>
      </c>
      <c r="M49" s="67">
        <v>0.94592799999999988</v>
      </c>
      <c r="N49" s="68">
        <v>0.94370336743304506</v>
      </c>
      <c r="O49" s="67">
        <v>2740</v>
      </c>
      <c r="P49" s="68">
        <v>1020</v>
      </c>
    </row>
    <row r="50" spans="1:16" ht="51" x14ac:dyDescent="0.25">
      <c r="A50" s="18"/>
      <c r="B50" s="20">
        <v>5005196</v>
      </c>
      <c r="C50" s="20" t="s">
        <v>2607</v>
      </c>
      <c r="D50" s="20">
        <v>3000702</v>
      </c>
      <c r="E50" s="20" t="s">
        <v>2587</v>
      </c>
      <c r="F50" s="20">
        <v>394</v>
      </c>
      <c r="G50" s="20" t="s">
        <v>467</v>
      </c>
      <c r="H50" s="20">
        <v>461</v>
      </c>
      <c r="I50" s="20" t="s">
        <v>226</v>
      </c>
      <c r="J50" s="20">
        <v>461</v>
      </c>
      <c r="K50" s="20" t="s">
        <v>367</v>
      </c>
      <c r="L50" s="66">
        <v>0.12659699999999999</v>
      </c>
      <c r="M50" s="67">
        <v>0.12659700000000002</v>
      </c>
      <c r="N50" s="68">
        <v>0.12649888300802559</v>
      </c>
      <c r="O50" s="67">
        <v>1040</v>
      </c>
      <c r="P50" s="68">
        <v>556</v>
      </c>
    </row>
    <row r="51" spans="1:16" ht="51" x14ac:dyDescent="0.25">
      <c r="A51" s="18"/>
      <c r="B51" s="20">
        <v>5005196</v>
      </c>
      <c r="C51" s="20" t="s">
        <v>2607</v>
      </c>
      <c r="D51" s="20">
        <v>3000702</v>
      </c>
      <c r="E51" s="20" t="s">
        <v>2587</v>
      </c>
      <c r="F51" s="20">
        <v>394</v>
      </c>
      <c r="G51" s="20" t="s">
        <v>467</v>
      </c>
      <c r="H51" s="20">
        <v>462</v>
      </c>
      <c r="I51" s="20" t="s">
        <v>227</v>
      </c>
      <c r="J51" s="20">
        <v>462</v>
      </c>
      <c r="K51" s="20" t="s">
        <v>368</v>
      </c>
      <c r="L51" s="66">
        <v>3.0000000000000001E-3</v>
      </c>
      <c r="M51" s="67">
        <v>0.19650399999999998</v>
      </c>
      <c r="N51" s="68">
        <v>0.19649789109826088</v>
      </c>
      <c r="O51" s="67">
        <v>96</v>
      </c>
      <c r="P51" s="68">
        <v>68</v>
      </c>
    </row>
    <row r="52" spans="1:16" ht="51.75" thickBot="1" x14ac:dyDescent="0.3">
      <c r="A52" s="25"/>
      <c r="B52" s="27">
        <v>5005196</v>
      </c>
      <c r="C52" s="27" t="s">
        <v>2607</v>
      </c>
      <c r="D52" s="27">
        <v>3000702</v>
      </c>
      <c r="E52" s="27" t="s">
        <v>2587</v>
      </c>
      <c r="F52" s="27">
        <v>394</v>
      </c>
      <c r="G52" s="27" t="s">
        <v>467</v>
      </c>
      <c r="H52" s="27">
        <v>464</v>
      </c>
      <c r="I52" s="27" t="s">
        <v>229</v>
      </c>
      <c r="J52" s="27">
        <v>464</v>
      </c>
      <c r="K52" s="27" t="s">
        <v>370</v>
      </c>
      <c r="L52" s="69">
        <v>0</v>
      </c>
      <c r="M52" s="70">
        <v>0.13958399999999999</v>
      </c>
      <c r="N52" s="71">
        <v>0.13958323001861572</v>
      </c>
      <c r="O52" s="70">
        <v>75</v>
      </c>
      <c r="P52" s="71">
        <v>0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132</v>
      </c>
      <c r="B1" s="48" t="s">
        <v>232</v>
      </c>
      <c r="C1" s="47" t="s">
        <v>90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2615</v>
      </c>
      <c r="L2" s="1" t="s">
        <v>2628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131.44782699999996</v>
      </c>
      <c r="E6" s="15">
        <f ca="1">SUM(E7:OFFSET(E7,50,0))</f>
        <v>160.60450299999997</v>
      </c>
      <c r="F6" s="15">
        <f ca="1">SUM(F7:OFFSET(F7,50,0))</f>
        <v>157.90690049316026</v>
      </c>
      <c r="G6" s="15">
        <f ca="1">SUM(G7:OFFSET(G7,50,0))</f>
        <v>49.386847708221921</v>
      </c>
      <c r="H6" s="15">
        <f ca="1">SUM(H7:OFFSET(H7,50,0))</f>
        <v>108.52005278493834</v>
      </c>
      <c r="I6" s="16">
        <f ca="1">IFERROR(G6/E6,0)</f>
        <v>0.30750599631830955</v>
      </c>
      <c r="J6" s="17">
        <f ca="1">IFERROR(SUM(G6,H6)/E6,0)</f>
        <v>0.98320344413481542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0.32510600000000001</v>
      </c>
      <c r="E7" s="22">
        <v>0.36611599999999994</v>
      </c>
      <c r="F7" s="22">
        <f t="shared" ref="F7:F25" si="0">SUM(G7,H7)</f>
        <v>0.36500856489874423</v>
      </c>
      <c r="G7" s="22">
        <v>0.19474112521857023</v>
      </c>
      <c r="H7" s="22">
        <v>0.17026743968017399</v>
      </c>
      <c r="I7" s="23">
        <f t="shared" ref="I7:I25" si="1">IFERROR(G7/E7,0)</f>
        <v>0.53191099328783842</v>
      </c>
      <c r="J7" s="24">
        <f t="shared" ref="J7:J25" si="2">IFERROR(SUM(G7,H7)/E7,0)</f>
        <v>0.99697517972102911</v>
      </c>
      <c r="K7" s="5"/>
      <c r="L7" t="s">
        <v>265</v>
      </c>
      <c r="M7" s="6">
        <v>2.0825000945478678E-2</v>
      </c>
      <c r="N7" s="72">
        <v>1.0000000454011371</v>
      </c>
    </row>
    <row r="8" spans="1:14" x14ac:dyDescent="0.25">
      <c r="A8" s="18"/>
      <c r="B8" s="51">
        <v>2</v>
      </c>
      <c r="C8" s="20" t="s">
        <v>245</v>
      </c>
      <c r="D8" s="21">
        <v>0.99832100000000012</v>
      </c>
      <c r="E8" s="22">
        <v>0.8983899999999998</v>
      </c>
      <c r="F8" s="22">
        <f t="shared" si="0"/>
        <v>0.89586843134020455</v>
      </c>
      <c r="G8" s="22">
        <v>0.4874434256053064</v>
      </c>
      <c r="H8" s="22">
        <v>0.40842500573489815</v>
      </c>
      <c r="I8" s="23">
        <f t="shared" si="1"/>
        <v>0.54257441156436126</v>
      </c>
      <c r="J8" s="24">
        <f t="shared" si="2"/>
        <v>0.99719323605583854</v>
      </c>
      <c r="K8" s="5"/>
      <c r="L8" t="s">
        <v>250</v>
      </c>
      <c r="M8" s="6">
        <v>1.7676469985744916</v>
      </c>
      <c r="N8" s="72">
        <v>0.99967537913784066</v>
      </c>
    </row>
    <row r="9" spans="1:14" x14ac:dyDescent="0.25">
      <c r="A9" s="18"/>
      <c r="B9" s="51">
        <v>3</v>
      </c>
      <c r="C9" s="20" t="s">
        <v>246</v>
      </c>
      <c r="D9" s="21">
        <v>0</v>
      </c>
      <c r="E9" s="22">
        <v>1.26525</v>
      </c>
      <c r="F9" s="22">
        <f t="shared" si="0"/>
        <v>1.262470610672608</v>
      </c>
      <c r="G9" s="22">
        <v>0.24563225486781448</v>
      </c>
      <c r="H9" s="22">
        <v>1.0168383558047935</v>
      </c>
      <c r="I9" s="23">
        <f t="shared" si="1"/>
        <v>0.19413732848671367</v>
      </c>
      <c r="J9" s="24">
        <f t="shared" si="2"/>
        <v>0.99780328841937016</v>
      </c>
      <c r="K9" s="5"/>
      <c r="L9" t="s">
        <v>248</v>
      </c>
      <c r="M9" s="6">
        <v>5.3230038739056909</v>
      </c>
      <c r="N9" s="72">
        <v>0.99933688121242215</v>
      </c>
    </row>
    <row r="10" spans="1:14" x14ac:dyDescent="0.25">
      <c r="A10" s="18"/>
      <c r="B10" s="51">
        <v>4</v>
      </c>
      <c r="C10" s="20" t="s">
        <v>247</v>
      </c>
      <c r="D10" s="21">
        <v>2.3802639999999999</v>
      </c>
      <c r="E10" s="22">
        <v>2.1176230000000005</v>
      </c>
      <c r="F10" s="22">
        <f t="shared" si="0"/>
        <v>1.9986830904599628</v>
      </c>
      <c r="G10" s="22">
        <v>0.38525985270825913</v>
      </c>
      <c r="H10" s="22">
        <v>1.6134232377517037</v>
      </c>
      <c r="I10" s="23">
        <f t="shared" si="1"/>
        <v>0.18193033070960177</v>
      </c>
      <c r="J10" s="24">
        <f t="shared" si="2"/>
        <v>0.94383329348989997</v>
      </c>
      <c r="K10" s="5"/>
      <c r="L10" t="s">
        <v>257</v>
      </c>
      <c r="M10" s="6">
        <v>0.52937493518311385</v>
      </c>
      <c r="N10" s="72">
        <v>0.9990600298243425</v>
      </c>
    </row>
    <row r="11" spans="1:14" x14ac:dyDescent="0.25">
      <c r="A11" s="18"/>
      <c r="B11" s="51">
        <v>5</v>
      </c>
      <c r="C11" s="20" t="s">
        <v>248</v>
      </c>
      <c r="D11" s="21">
        <v>0.511189</v>
      </c>
      <c r="E11" s="22">
        <v>5.3265360000000008</v>
      </c>
      <c r="F11" s="22">
        <f t="shared" si="0"/>
        <v>5.3230038739056909</v>
      </c>
      <c r="G11" s="22">
        <v>1.4487383059604326</v>
      </c>
      <c r="H11" s="22">
        <v>3.8742655679452582</v>
      </c>
      <c r="I11" s="23">
        <f t="shared" si="1"/>
        <v>0.27198507734866195</v>
      </c>
      <c r="J11" s="24">
        <f t="shared" si="2"/>
        <v>0.99933688121242215</v>
      </c>
      <c r="K11" s="5"/>
      <c r="L11" t="s">
        <v>251</v>
      </c>
      <c r="M11" s="6">
        <v>99.589292588582794</v>
      </c>
      <c r="N11" s="72">
        <v>0.99842863509036706</v>
      </c>
    </row>
    <row r="12" spans="1:14" x14ac:dyDescent="0.25">
      <c r="A12" s="18"/>
      <c r="B12" s="51">
        <v>6</v>
      </c>
      <c r="C12" s="20" t="s">
        <v>249</v>
      </c>
      <c r="D12" s="21">
        <v>0</v>
      </c>
      <c r="E12" s="22">
        <v>0.415881</v>
      </c>
      <c r="F12" s="22">
        <f t="shared" si="0"/>
        <v>0</v>
      </c>
      <c r="G12" s="22">
        <v>0</v>
      </c>
      <c r="H12" s="22">
        <v>0</v>
      </c>
      <c r="I12" s="23">
        <f t="shared" si="1"/>
        <v>0</v>
      </c>
      <c r="J12" s="24">
        <f t="shared" si="2"/>
        <v>0</v>
      </c>
      <c r="K12" s="5"/>
      <c r="L12" t="s">
        <v>266</v>
      </c>
      <c r="M12" s="6">
        <v>0.53012537892936962</v>
      </c>
      <c r="N12" s="72">
        <v>0.99826264090886252</v>
      </c>
    </row>
    <row r="13" spans="1:14" x14ac:dyDescent="0.25">
      <c r="A13" s="18"/>
      <c r="B13" s="51">
        <v>7</v>
      </c>
      <c r="C13" s="20" t="s">
        <v>250</v>
      </c>
      <c r="D13" s="21">
        <v>0.33806000000000003</v>
      </c>
      <c r="E13" s="22">
        <v>1.7682209999999998</v>
      </c>
      <c r="F13" s="22">
        <f t="shared" si="0"/>
        <v>1.7676469985744916</v>
      </c>
      <c r="G13" s="22">
        <v>0.79254609241615981</v>
      </c>
      <c r="H13" s="22">
        <v>0.97510090615833178</v>
      </c>
      <c r="I13" s="23">
        <f t="shared" si="1"/>
        <v>0.4482166496247697</v>
      </c>
      <c r="J13" s="24">
        <f t="shared" si="2"/>
        <v>0.99967537913784066</v>
      </c>
      <c r="K13" s="5"/>
      <c r="L13" t="s">
        <v>246</v>
      </c>
      <c r="M13" s="6">
        <v>1.262470610672608</v>
      </c>
      <c r="N13" s="72">
        <v>0.99780328841937016</v>
      </c>
    </row>
    <row r="14" spans="1:14" x14ac:dyDescent="0.25">
      <c r="A14" s="18"/>
      <c r="B14" s="51">
        <v>8</v>
      </c>
      <c r="C14" s="20" t="s">
        <v>251</v>
      </c>
      <c r="D14" s="21">
        <v>82.934157999999982</v>
      </c>
      <c r="E14" s="22">
        <v>99.74602999999999</v>
      </c>
      <c r="F14" s="22">
        <f t="shared" si="0"/>
        <v>99.589292588582794</v>
      </c>
      <c r="G14" s="22">
        <v>28.080243174593306</v>
      </c>
      <c r="H14" s="22">
        <v>71.509049413989487</v>
      </c>
      <c r="I14" s="23">
        <f t="shared" si="1"/>
        <v>0.28151740149049853</v>
      </c>
      <c r="J14" s="24">
        <f t="shared" si="2"/>
        <v>0.99842863509036706</v>
      </c>
      <c r="K14" s="5"/>
      <c r="L14" t="s">
        <v>245</v>
      </c>
      <c r="M14" s="6">
        <v>0.89586843134020455</v>
      </c>
      <c r="N14" s="72">
        <v>0.99719323605583854</v>
      </c>
    </row>
    <row r="15" spans="1:14" x14ac:dyDescent="0.25">
      <c r="A15" s="18"/>
      <c r="B15" s="51">
        <v>9</v>
      </c>
      <c r="C15" s="20" t="s">
        <v>252</v>
      </c>
      <c r="D15" s="21">
        <v>0.27604900000000004</v>
      </c>
      <c r="E15" s="22">
        <v>0.30798500000000001</v>
      </c>
      <c r="F15" s="22">
        <f t="shared" si="0"/>
        <v>0.30687538693018723</v>
      </c>
      <c r="G15" s="22">
        <v>0.14363203359243926</v>
      </c>
      <c r="H15" s="22">
        <v>0.16324335333774798</v>
      </c>
      <c r="I15" s="23">
        <f t="shared" si="1"/>
        <v>0.46636048376524586</v>
      </c>
      <c r="J15" s="24">
        <f t="shared" si="2"/>
        <v>0.99639718470116145</v>
      </c>
      <c r="K15" s="5"/>
      <c r="L15" t="s">
        <v>244</v>
      </c>
      <c r="M15" s="6">
        <v>0.36500856489874423</v>
      </c>
      <c r="N15" s="72">
        <v>0.99697517972102911</v>
      </c>
    </row>
    <row r="16" spans="1:14" x14ac:dyDescent="0.25">
      <c r="A16" s="18"/>
      <c r="B16" s="51">
        <v>11</v>
      </c>
      <c r="C16" s="20" t="s">
        <v>254</v>
      </c>
      <c r="D16" s="21">
        <v>0.63038899999999998</v>
      </c>
      <c r="E16" s="22">
        <v>0.88850399999999996</v>
      </c>
      <c r="F16" s="22">
        <f t="shared" si="0"/>
        <v>0.88323488683090545</v>
      </c>
      <c r="G16" s="22">
        <v>0.39373748953221366</v>
      </c>
      <c r="H16" s="22">
        <v>0.48949739729869179</v>
      </c>
      <c r="I16" s="23">
        <f t="shared" si="1"/>
        <v>0.44314655818343379</v>
      </c>
      <c r="J16" s="24">
        <f t="shared" si="2"/>
        <v>0.99406967985614636</v>
      </c>
      <c r="K16" s="5"/>
      <c r="L16" t="s">
        <v>252</v>
      </c>
      <c r="M16" s="6">
        <v>0.30687538693018723</v>
      </c>
      <c r="N16" s="72">
        <v>0.99639718470116145</v>
      </c>
    </row>
    <row r="17" spans="1:14" x14ac:dyDescent="0.25">
      <c r="A17" s="18"/>
      <c r="B17" s="51">
        <v>12</v>
      </c>
      <c r="C17" s="20" t="s">
        <v>255</v>
      </c>
      <c r="D17" s="21">
        <v>0.40291500000000002</v>
      </c>
      <c r="E17" s="22">
        <v>0.66830100000000003</v>
      </c>
      <c r="F17" s="22">
        <f t="shared" si="0"/>
        <v>0.66316466368198235</v>
      </c>
      <c r="G17" s="22">
        <v>0.21646192946218434</v>
      </c>
      <c r="H17" s="22">
        <v>0.446702734219798</v>
      </c>
      <c r="I17" s="23">
        <f t="shared" si="1"/>
        <v>0.32389885614743108</v>
      </c>
      <c r="J17" s="24">
        <f t="shared" si="2"/>
        <v>0.99231433692599935</v>
      </c>
      <c r="K17" s="5"/>
      <c r="L17" t="s">
        <v>267</v>
      </c>
      <c r="M17" s="6">
        <v>0.25079518622078467</v>
      </c>
      <c r="N17" s="72">
        <v>0.99475319580825117</v>
      </c>
    </row>
    <row r="18" spans="1:14" x14ac:dyDescent="0.25">
      <c r="A18" s="18"/>
      <c r="B18" s="51">
        <v>13</v>
      </c>
      <c r="C18" s="20" t="s">
        <v>256</v>
      </c>
      <c r="D18" s="21">
        <v>3.877345</v>
      </c>
      <c r="E18" s="22">
        <v>3.632750999999999</v>
      </c>
      <c r="F18" s="22">
        <f t="shared" si="0"/>
        <v>3.4790439101052471</v>
      </c>
      <c r="G18" s="22">
        <v>1.5450877273106016</v>
      </c>
      <c r="H18" s="22">
        <v>1.9339561827946454</v>
      </c>
      <c r="I18" s="23">
        <f t="shared" si="1"/>
        <v>0.42532167145796729</v>
      </c>
      <c r="J18" s="24">
        <f t="shared" si="2"/>
        <v>0.95768851487625994</v>
      </c>
      <c r="K18" s="5"/>
      <c r="L18" t="s">
        <v>254</v>
      </c>
      <c r="M18" s="6">
        <v>0.88323488683090545</v>
      </c>
      <c r="N18" s="72">
        <v>0.99406967985614636</v>
      </c>
    </row>
    <row r="19" spans="1:14" x14ac:dyDescent="0.25">
      <c r="A19" s="18"/>
      <c r="B19" s="51">
        <v>14</v>
      </c>
      <c r="C19" s="20" t="s">
        <v>257</v>
      </c>
      <c r="D19" s="21">
        <v>0.51288500000000004</v>
      </c>
      <c r="E19" s="22">
        <v>0.52987300000000004</v>
      </c>
      <c r="F19" s="22">
        <f t="shared" si="0"/>
        <v>0.52937493518311385</v>
      </c>
      <c r="G19" s="22">
        <v>0.25940347476262104</v>
      </c>
      <c r="H19" s="22">
        <v>0.2699714604204928</v>
      </c>
      <c r="I19" s="23">
        <f t="shared" si="1"/>
        <v>0.48955782755985117</v>
      </c>
      <c r="J19" s="24">
        <f t="shared" si="2"/>
        <v>0.9990600298243425</v>
      </c>
      <c r="K19" s="5"/>
      <c r="L19" t="s">
        <v>255</v>
      </c>
      <c r="M19" s="6">
        <v>0.66316466368198235</v>
      </c>
      <c r="N19" s="72">
        <v>0.99231433692599935</v>
      </c>
    </row>
    <row r="20" spans="1:14" x14ac:dyDescent="0.25">
      <c r="A20" s="18"/>
      <c r="B20" s="51">
        <v>15</v>
      </c>
      <c r="C20" s="20" t="s">
        <v>258</v>
      </c>
      <c r="D20" s="21">
        <v>37.203151999999996</v>
      </c>
      <c r="E20" s="22">
        <v>40.642345999999996</v>
      </c>
      <c r="F20" s="22">
        <f t="shared" si="0"/>
        <v>38.968440255445785</v>
      </c>
      <c r="G20" s="22">
        <v>14.665066249533993</v>
      </c>
      <c r="H20" s="22">
        <v>24.303374005911792</v>
      </c>
      <c r="I20" s="23">
        <f t="shared" si="1"/>
        <v>0.36083217857389421</v>
      </c>
      <c r="J20" s="24">
        <f t="shared" si="2"/>
        <v>0.9588137519287343</v>
      </c>
      <c r="K20" s="5"/>
      <c r="L20" t="s">
        <v>258</v>
      </c>
      <c r="M20" s="6">
        <v>38.968440255445785</v>
      </c>
      <c r="N20" s="72">
        <v>0.9588137519287343</v>
      </c>
    </row>
    <row r="21" spans="1:14" x14ac:dyDescent="0.25">
      <c r="A21" s="18"/>
      <c r="B21" s="51">
        <v>18</v>
      </c>
      <c r="C21" s="20" t="s">
        <v>261</v>
      </c>
      <c r="D21" s="21">
        <v>0</v>
      </c>
      <c r="E21" s="22">
        <v>0.35</v>
      </c>
      <c r="F21" s="22">
        <f t="shared" si="0"/>
        <v>0.2384685167344287</v>
      </c>
      <c r="G21" s="22">
        <v>4.573045065626502E-2</v>
      </c>
      <c r="H21" s="22">
        <v>0.19273806607816368</v>
      </c>
      <c r="I21" s="23">
        <f t="shared" si="1"/>
        <v>0.13065843044647149</v>
      </c>
      <c r="J21" s="24">
        <f t="shared" si="2"/>
        <v>0.68133861924122496</v>
      </c>
      <c r="K21" s="5"/>
      <c r="L21" t="s">
        <v>256</v>
      </c>
      <c r="M21" s="6">
        <v>3.4790439101052471</v>
      </c>
      <c r="N21" s="72">
        <v>0.95768851487625994</v>
      </c>
    </row>
    <row r="22" spans="1:14" x14ac:dyDescent="0.25">
      <c r="A22" s="18"/>
      <c r="B22" s="51">
        <v>21</v>
      </c>
      <c r="C22" s="20" t="s">
        <v>264</v>
      </c>
      <c r="D22" s="21">
        <v>0.40445900000000001</v>
      </c>
      <c r="E22" s="22">
        <v>0.87670500000000007</v>
      </c>
      <c r="F22" s="22">
        <f t="shared" si="0"/>
        <v>0.83457821371848695</v>
      </c>
      <c r="G22" s="22">
        <v>0.13690833549480885</v>
      </c>
      <c r="H22" s="22">
        <v>0.6976698782236781</v>
      </c>
      <c r="I22" s="23">
        <f t="shared" si="1"/>
        <v>0.15616237559362481</v>
      </c>
      <c r="J22" s="24">
        <f t="shared" si="2"/>
        <v>0.95194873271908664</v>
      </c>
      <c r="K22" s="5"/>
      <c r="L22" t="s">
        <v>264</v>
      </c>
      <c r="M22" s="6">
        <v>0.83457821371848695</v>
      </c>
      <c r="N22" s="72">
        <v>0.95194873271908664</v>
      </c>
    </row>
    <row r="23" spans="1:14" x14ac:dyDescent="0.25">
      <c r="A23" s="18"/>
      <c r="B23" s="51">
        <v>22</v>
      </c>
      <c r="C23" s="20" t="s">
        <v>265</v>
      </c>
      <c r="D23" s="21">
        <v>0</v>
      </c>
      <c r="E23" s="22">
        <v>2.0825E-2</v>
      </c>
      <c r="F23" s="22">
        <f t="shared" si="0"/>
        <v>2.0825000945478678E-2</v>
      </c>
      <c r="G23" s="22">
        <v>0</v>
      </c>
      <c r="H23" s="22">
        <v>2.0825000945478678E-2</v>
      </c>
      <c r="I23" s="23">
        <f t="shared" si="1"/>
        <v>0</v>
      </c>
      <c r="J23" s="24">
        <f t="shared" si="2"/>
        <v>1.0000000454011371</v>
      </c>
      <c r="K23" s="5"/>
      <c r="L23" t="s">
        <v>247</v>
      </c>
      <c r="M23" s="6">
        <v>1.9986830904599628</v>
      </c>
      <c r="N23" s="72">
        <v>0.94383329348989997</v>
      </c>
    </row>
    <row r="24" spans="1:14" x14ac:dyDescent="0.25">
      <c r="A24" s="18"/>
      <c r="B24" s="51">
        <v>23</v>
      </c>
      <c r="C24" s="20" t="s">
        <v>266</v>
      </c>
      <c r="D24" s="21">
        <v>0.4904949999999999</v>
      </c>
      <c r="E24" s="22">
        <v>0.53104799999999996</v>
      </c>
      <c r="F24" s="22">
        <f t="shared" si="0"/>
        <v>0.53012537892936962</v>
      </c>
      <c r="G24" s="22">
        <v>0.22001135544996941</v>
      </c>
      <c r="H24" s="22">
        <v>0.3101140234794002</v>
      </c>
      <c r="I24" s="23">
        <f t="shared" si="1"/>
        <v>0.41429655219484762</v>
      </c>
      <c r="J24" s="24">
        <f t="shared" si="2"/>
        <v>0.99826264090886252</v>
      </c>
      <c r="K24" s="5"/>
      <c r="L24" t="s">
        <v>261</v>
      </c>
      <c r="M24" s="6">
        <v>0.2384685167344287</v>
      </c>
      <c r="N24" s="72">
        <v>0.68133861924122496</v>
      </c>
    </row>
    <row r="25" spans="1:14" ht="15.75" thickBot="1" x14ac:dyDescent="0.3">
      <c r="A25" s="25"/>
      <c r="B25" s="52">
        <v>24</v>
      </c>
      <c r="C25" s="27" t="s">
        <v>267</v>
      </c>
      <c r="D25" s="28">
        <v>0.16304000000000002</v>
      </c>
      <c r="E25" s="29">
        <v>0.25211800000000001</v>
      </c>
      <c r="F25" s="29">
        <f t="shared" si="0"/>
        <v>0.25079518622078467</v>
      </c>
      <c r="G25" s="29">
        <v>0.12620443105697632</v>
      </c>
      <c r="H25" s="29">
        <v>0.12459075516380835</v>
      </c>
      <c r="I25" s="30">
        <f t="shared" si="1"/>
        <v>0.50057683726261637</v>
      </c>
      <c r="J25" s="31">
        <f t="shared" si="2"/>
        <v>0.99475319580825117</v>
      </c>
      <c r="K25" s="5"/>
      <c r="L25" t="s">
        <v>249</v>
      </c>
      <c r="M25" s="6">
        <v>0</v>
      </c>
      <c r="N25" s="72">
        <v>0</v>
      </c>
    </row>
    <row r="26" spans="1:14" x14ac:dyDescent="0.25">
      <c r="M26" s="6"/>
      <c r="N26" s="72"/>
    </row>
    <row r="27" spans="1:14" x14ac:dyDescent="0.25">
      <c r="M27" s="6"/>
      <c r="N27" s="72"/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10" sqref="A10:J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132</v>
      </c>
      <c r="B1" s="53" t="s">
        <v>232</v>
      </c>
      <c r="C1" s="47" t="s">
        <v>90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2616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131.44782699999996</v>
      </c>
      <c r="E6" s="15">
        <v>160.60450299999997</v>
      </c>
      <c r="F6" s="15">
        <v>157.90690049316026</v>
      </c>
      <c r="G6" s="15">
        <v>49.386847708221921</v>
      </c>
      <c r="H6" s="15">
        <v>108.52005278493834</v>
      </c>
      <c r="I6" s="16">
        <v>0.30750599631830955</v>
      </c>
      <c r="J6" s="17">
        <v>0.98320344413481542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131.44782699999996</v>
      </c>
      <c r="E7" s="36">
        <f ca="1">SUM(E8:OFFSET(E6,MATCH("GOBIERNOS REGIONALES",$A$8:$A$50,0),0))</f>
        <v>157.74696900000004</v>
      </c>
      <c r="F7" s="36">
        <f ca="1">SUM(F8:OFFSET(F6,MATCH("GOBIERNOS REGIONALES",$A$8:$A$50,0),0))</f>
        <v>155.77301757453233</v>
      </c>
      <c r="G7" s="36">
        <f ca="1">SUM(G8:OFFSET(G6,MATCH("GOBIERNOS REGIONALES",$A$8:$A$50,0),0))</f>
        <v>49.042377232246963</v>
      </c>
      <c r="H7" s="36">
        <f ca="1">SUM(H8:OFFSET(H6,MATCH("GOBIERNOS REGIONALES",$A$8:$A$50,0),0))</f>
        <v>106.73064034228537</v>
      </c>
      <c r="I7" s="37">
        <f ca="1">IFERROR(G7/E7,0)</f>
        <v>0.31089267542279658</v>
      </c>
      <c r="J7" s="38">
        <f ca="1">IFERROR(SUM(G7,H7)/E7,0)</f>
        <v>0.98748659680765272</v>
      </c>
      <c r="K7" s="5"/>
    </row>
    <row r="8" spans="1:11" x14ac:dyDescent="0.25">
      <c r="A8" s="18"/>
      <c r="B8" s="19">
        <v>3</v>
      </c>
      <c r="C8" s="20" t="s">
        <v>100</v>
      </c>
      <c r="D8" s="21">
        <v>131.44782699999996</v>
      </c>
      <c r="E8" s="22">
        <v>157.74696900000004</v>
      </c>
      <c r="F8" s="22">
        <f t="shared" ref="F8:F11" si="0">SUM(G8,H8)</f>
        <v>155.77301757453233</v>
      </c>
      <c r="G8" s="22">
        <v>49.042377232246963</v>
      </c>
      <c r="H8" s="22">
        <v>106.73064034228537</v>
      </c>
      <c r="I8" s="23">
        <f t="shared" ref="I8:I11" si="1">IFERROR(G8/E8,0)</f>
        <v>0.31089267542279658</v>
      </c>
      <c r="J8" s="24">
        <f t="shared" ref="J8:J11" si="2">IFERROR(SUM(G8,H8)/E8,0)</f>
        <v>0.98748659680765272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1.8806689999999999</v>
      </c>
      <c r="F9" s="36">
        <f ca="1">SUM(F10:OFFSET(F8,(MATCH("GOBIERNOS LOCALES",$A$8:$A$50,0)-MATCH("GOBIERNOS REGIONALES",$A$8:$A$50,0)),0))</f>
        <v>1.7627061349339783</v>
      </c>
      <c r="G9" s="36">
        <f ca="1">SUM(G10:OFFSET(G8,(MATCH("GOBIERNOS LOCALES",$A$8:$A$50,0)-MATCH("GOBIERNOS REGIONALES",$A$8:$A$50,0)),0))</f>
        <v>0.27892702602548525</v>
      </c>
      <c r="H9" s="36">
        <f ca="1">SUM(H10:OFFSET(H8,(MATCH("GOBIERNOS LOCALES",$A$8:$A$50,0)-MATCH("GOBIERNOS REGIONALES",$A$8:$A$50,0)),0))</f>
        <v>1.4837791089084931</v>
      </c>
      <c r="I9" s="37">
        <f t="shared" ca="1" si="1"/>
        <v>0.14831266215665023</v>
      </c>
      <c r="J9" s="38">
        <f t="shared" ca="1" si="2"/>
        <v>0.93727611553866119</v>
      </c>
      <c r="K9" s="5"/>
    </row>
    <row r="10" spans="1:11" x14ac:dyDescent="0.25">
      <c r="A10" s="18"/>
      <c r="B10" s="19">
        <v>443</v>
      </c>
      <c r="C10" s="20" t="s">
        <v>208</v>
      </c>
      <c r="D10" s="21">
        <v>0</v>
      </c>
      <c r="E10" s="22">
        <v>1.8806689999999999</v>
      </c>
      <c r="F10" s="22">
        <f t="shared" si="0"/>
        <v>1.7627061349339783</v>
      </c>
      <c r="G10" s="22">
        <v>0.27892702602548525</v>
      </c>
      <c r="H10" s="22">
        <v>1.4837791089084931</v>
      </c>
      <c r="I10" s="23">
        <f t="shared" si="1"/>
        <v>0.14831266215665023</v>
      </c>
      <c r="J10" s="24">
        <f t="shared" si="2"/>
        <v>0.93727611553866119</v>
      </c>
      <c r="K10" s="5"/>
    </row>
    <row r="11" spans="1:11" ht="15.75" thickBot="1" x14ac:dyDescent="0.3">
      <c r="A11" s="39" t="s">
        <v>231</v>
      </c>
      <c r="B11" s="40"/>
      <c r="C11" s="41"/>
      <c r="D11" s="42">
        <v>0</v>
      </c>
      <c r="E11" s="43">
        <v>0.97686499999999987</v>
      </c>
      <c r="F11" s="43">
        <f t="shared" si="0"/>
        <v>0.37117678369395435</v>
      </c>
      <c r="G11" s="43">
        <v>6.5543449949473143E-2</v>
      </c>
      <c r="H11" s="43">
        <v>0.30563333374448121</v>
      </c>
      <c r="I11" s="44">
        <f t="shared" si="1"/>
        <v>6.709570918138448E-2</v>
      </c>
      <c r="J11" s="45">
        <f t="shared" si="2"/>
        <v>0.3799673278231428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C17" sqref="C17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132</v>
      </c>
      <c r="B1" s="47" t="s">
        <v>232</v>
      </c>
      <c r="C1" s="47" t="s">
        <v>90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2617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131.44782699999996</v>
      </c>
      <c r="G6" s="15">
        <v>160.60450299999997</v>
      </c>
      <c r="H6" s="15">
        <v>157.90690049316026</v>
      </c>
      <c r="I6" s="15">
        <v>49.386847708221921</v>
      </c>
      <c r="J6" s="15">
        <v>108.52005278493834</v>
      </c>
      <c r="K6" s="16">
        <v>0.30750599631830955</v>
      </c>
      <c r="L6" s="17">
        <v>0.98320344413481542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84.651709999999952</v>
      </c>
      <c r="G7" s="36">
        <f ca="1">SUM(G8:OFFSET(G6,MATCH("PROYECTOS",$A$8:$A$50,0),0))</f>
        <v>100.10121100000001</v>
      </c>
      <c r="H7" s="36">
        <f ca="1">SUM(H8:OFFSET(H6,MATCH("PROYECTOS",$A$8:$A$50,0),0))</f>
        <v>98.13856119570346</v>
      </c>
      <c r="I7" s="36">
        <f ca="1">SUM(I8:OFFSET(I6,MATCH("PROYECTOS",$A$8:$A$50,0),0))</f>
        <v>36.695676058043773</v>
      </c>
      <c r="J7" s="36">
        <f ca="1">SUM(J8:OFFSET(J6,MATCH("PROYECTOS",$A$8:$A$50,0),0))</f>
        <v>61.442885137659687</v>
      </c>
      <c r="K7" s="37">
        <f ca="1">IFERROR(I7/G7,0)</f>
        <v>0.36658573549168921</v>
      </c>
      <c r="L7" s="38">
        <f ca="1">IFERROR(SUM(I7,J7)/G7,0)</f>
        <v>0.98039334604756634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</v>
      </c>
      <c r="G8" s="22">
        <v>2.8715290000000002</v>
      </c>
      <c r="H8" s="22">
        <f t="shared" ref="H8:H10" si="0">SUM(I8,J8)</f>
        <v>2.0469470315583749</v>
      </c>
      <c r="I8" s="22">
        <v>1.9812999293208122E-2</v>
      </c>
      <c r="J8" s="22">
        <v>2.0271340322651668</v>
      </c>
      <c r="K8" s="23">
        <f t="shared" ref="K8:K11" si="1">IFERROR(I8/G8,0)</f>
        <v>6.8998081834479542E-3</v>
      </c>
      <c r="L8" s="24">
        <f t="shared" ref="L8:L11" si="2">IFERROR(SUM(I8,J8)/G8,0)</f>
        <v>0.71284219367395374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3000708</v>
      </c>
      <c r="C9" s="20" t="s">
        <v>2618</v>
      </c>
      <c r="D9" s="60">
        <v>530</v>
      </c>
      <c r="E9" s="20" t="s">
        <v>671</v>
      </c>
      <c r="F9" s="21">
        <v>79.443538999999959</v>
      </c>
      <c r="G9" s="22">
        <v>91.945193000000017</v>
      </c>
      <c r="H9" s="22">
        <f t="shared" si="0"/>
        <v>90.920040338034141</v>
      </c>
      <c r="I9" s="22">
        <v>34.489180327558188</v>
      </c>
      <c r="J9" s="22">
        <v>56.430860010475953</v>
      </c>
      <c r="K9" s="23">
        <f t="shared" si="1"/>
        <v>0.37510585602401403</v>
      </c>
      <c r="L9" s="24">
        <f t="shared" si="2"/>
        <v>0.98885039414767584</v>
      </c>
      <c r="M9" s="61"/>
      <c r="N9" s="22"/>
      <c r="O9" s="24" t="str">
        <f t="shared" ref="O9:O10" si="3">IFERROR(N9/M9,".")</f>
        <v>.</v>
      </c>
    </row>
    <row r="10" spans="1:15" ht="38.25" x14ac:dyDescent="0.25">
      <c r="A10" s="18"/>
      <c r="B10" s="20">
        <v>3000709</v>
      </c>
      <c r="C10" s="20" t="s">
        <v>2619</v>
      </c>
      <c r="D10" s="60">
        <v>259</v>
      </c>
      <c r="E10" s="20" t="s">
        <v>296</v>
      </c>
      <c r="F10" s="21">
        <v>5.2081710000000001</v>
      </c>
      <c r="G10" s="22">
        <v>5.2844889999999998</v>
      </c>
      <c r="H10" s="22">
        <f t="shared" si="0"/>
        <v>5.1715738261109436</v>
      </c>
      <c r="I10" s="22">
        <v>2.1866827311923771</v>
      </c>
      <c r="J10" s="22">
        <v>2.9848910949185665</v>
      </c>
      <c r="K10" s="23">
        <f t="shared" si="1"/>
        <v>0.41379265453904385</v>
      </c>
      <c r="L10" s="24">
        <f t="shared" si="2"/>
        <v>0.97863271663749207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46.79611700000001</v>
      </c>
      <c r="G11" s="43">
        <f t="shared" ref="G11:J11" ca="1" si="4">OFFSET(G11,-MATCH("PROYECTOS",$A$8:$A$50,0)-1,0)-(OFFSET(G11,-MATCH("PROYECTOS",$A$8:$A$50,0),0))</f>
        <v>60.503291999999959</v>
      </c>
      <c r="H11" s="43">
        <f t="shared" ca="1" si="4"/>
        <v>59.768339297456805</v>
      </c>
      <c r="I11" s="43">
        <f t="shared" ca="1" si="4"/>
        <v>12.691171650178148</v>
      </c>
      <c r="J11" s="43">
        <f t="shared" ca="1" si="4"/>
        <v>47.077167647278657</v>
      </c>
      <c r="K11" s="44">
        <f t="shared" ca="1" si="1"/>
        <v>0.20976001851565626</v>
      </c>
      <c r="L11" s="45">
        <f t="shared" ca="1" si="2"/>
        <v>0.98785268242026969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2629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</row>
    <row r="16" spans="1:15" ht="15.75" thickBot="1" x14ac:dyDescent="0.3">
      <c r="A16" s="83"/>
      <c r="B16" s="84"/>
      <c r="C16" s="84"/>
      <c r="D16" s="84"/>
      <c r="E16" s="84"/>
      <c r="F16" s="115"/>
    </row>
    <row r="17" spans="1:6" ht="15.75" thickBot="1" x14ac:dyDescent="0.3">
      <c r="A17" s="73"/>
      <c r="B17" s="74">
        <v>3000001</v>
      </c>
      <c r="C17" s="113" t="s">
        <v>275</v>
      </c>
      <c r="D17" s="113"/>
      <c r="E17" s="114"/>
      <c r="F17" s="75">
        <v>0.71284219367395374</v>
      </c>
    </row>
  </sheetData>
  <mergeCells count="17">
    <mergeCell ref="C17:E17"/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132</v>
      </c>
      <c r="B1" s="47" t="s">
        <v>232</v>
      </c>
      <c r="C1" s="47" t="s">
        <v>90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2620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131.44782699999996</v>
      </c>
      <c r="I6" s="15">
        <v>160.60450299999997</v>
      </c>
      <c r="J6" s="15">
        <v>157.90690049316026</v>
      </c>
      <c r="K6" s="15">
        <v>49.386847708221921</v>
      </c>
      <c r="L6" s="15">
        <v>108.52005278493834</v>
      </c>
      <c r="M6" s="16">
        <v>0.30750599631830955</v>
      </c>
      <c r="N6" s="17">
        <v>0.98320344413481542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SUM(H8:OFFSET(H6,MATCH("PROYECTOS",$A$8:$A$16,0),0))</f>
        <v>84.65170999999998</v>
      </c>
      <c r="I7" s="35">
        <f ca="1">SUM(I8:OFFSET(I6,MATCH("PROYECTOS",$A$8:$A$16,0),0))</f>
        <v>100.10121100000002</v>
      </c>
      <c r="J7" s="35">
        <f ca="1">SUM(J8:OFFSET(J6,MATCH("PROYECTOS",$A$8:$A$16,0),0))</f>
        <v>98.13856119570346</v>
      </c>
      <c r="K7" s="35">
        <f ca="1">SUM(K8:OFFSET(K6,MATCH("PROYECTOS",$A$8:$A$16,0),0))</f>
        <v>36.695676058043773</v>
      </c>
      <c r="L7" s="35">
        <f ca="1">SUM(L8:OFFSET(L6,MATCH("PROYECTOS",$A$8:$A$16,0),0))</f>
        <v>61.442885137659687</v>
      </c>
      <c r="M7" s="37">
        <f ca="1">IFERROR(K7/I7,0)</f>
        <v>0.36658573549168916</v>
      </c>
      <c r="N7" s="38">
        <f ca="1">IFERROR(SUM(K7,L7)/I7,0)</f>
        <v>0.98039334604756623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0</v>
      </c>
      <c r="I8" s="22">
        <v>2.8715290000000002</v>
      </c>
      <c r="J8" s="22">
        <f t="shared" ref="J8:J15" si="0">SUM(K8,L8)</f>
        <v>2.0469470315583749</v>
      </c>
      <c r="K8" s="22">
        <v>1.9812999293208122E-2</v>
      </c>
      <c r="L8" s="22">
        <v>2.0271340322651668</v>
      </c>
      <c r="M8" s="23">
        <f t="shared" ref="M8:M16" si="1">IFERROR(K8/I8,0)</f>
        <v>6.8998081834479542E-3</v>
      </c>
      <c r="N8" s="24">
        <f t="shared" ref="N8:N16" si="2">IFERROR(SUM(K8,L8)/I8,0)</f>
        <v>0.71284219367395374</v>
      </c>
      <c r="O8" s="61">
        <v>8</v>
      </c>
      <c r="P8" s="22">
        <v>0</v>
      </c>
      <c r="Q8" s="24">
        <f>IFERROR(P8/O8,".")</f>
        <v>0</v>
      </c>
    </row>
    <row r="9" spans="1:17" ht="25.5" x14ac:dyDescent="0.25">
      <c r="A9" s="18"/>
      <c r="B9" s="65">
        <v>5005205</v>
      </c>
      <c r="C9" s="20" t="s">
        <v>2621</v>
      </c>
      <c r="D9" s="20">
        <v>3000708</v>
      </c>
      <c r="E9" s="20" t="s">
        <v>2618</v>
      </c>
      <c r="F9" s="60">
        <v>530</v>
      </c>
      <c r="G9" s="20" t="s">
        <v>671</v>
      </c>
      <c r="H9" s="21">
        <v>3.033442</v>
      </c>
      <c r="I9" s="22">
        <v>1.2102979999999999</v>
      </c>
      <c r="J9" s="22">
        <f t="shared" si="0"/>
        <v>1.199392908536538</v>
      </c>
      <c r="K9" s="22">
        <v>0.52727515203150688</v>
      </c>
      <c r="L9" s="22">
        <v>0.67211775650503114</v>
      </c>
      <c r="M9" s="23">
        <f t="shared" si="1"/>
        <v>0.43565729434528266</v>
      </c>
      <c r="N9" s="24">
        <f t="shared" si="2"/>
        <v>0.99098974677024843</v>
      </c>
      <c r="O9" s="61">
        <v>437</v>
      </c>
      <c r="P9" s="22">
        <v>31</v>
      </c>
      <c r="Q9" s="24">
        <f t="shared" ref="Q9:Q15" si="3">IFERROR(P9/O9,".")</f>
        <v>7.0938215102974822E-2</v>
      </c>
    </row>
    <row r="10" spans="1:17" ht="25.5" x14ac:dyDescent="0.25">
      <c r="A10" s="18"/>
      <c r="B10" s="65">
        <v>5005206</v>
      </c>
      <c r="C10" s="20" t="s">
        <v>2622</v>
      </c>
      <c r="D10" s="20">
        <v>3000708</v>
      </c>
      <c r="E10" s="20" t="s">
        <v>2618</v>
      </c>
      <c r="F10" s="60">
        <v>530</v>
      </c>
      <c r="G10" s="20" t="s">
        <v>671</v>
      </c>
      <c r="H10" s="21">
        <v>2.1500029999999999</v>
      </c>
      <c r="I10" s="22">
        <v>4.0159260000000003</v>
      </c>
      <c r="J10" s="22">
        <f t="shared" si="0"/>
        <v>3.7273166934619439</v>
      </c>
      <c r="K10" s="22">
        <v>1.6805370221845806</v>
      </c>
      <c r="L10" s="22">
        <v>2.0467796712773634</v>
      </c>
      <c r="M10" s="23">
        <f t="shared" si="1"/>
        <v>0.41846812470762174</v>
      </c>
      <c r="N10" s="24">
        <f t="shared" si="2"/>
        <v>0.92813380860651906</v>
      </c>
      <c r="O10" s="61">
        <v>3661</v>
      </c>
      <c r="P10" s="22">
        <v>2558</v>
      </c>
      <c r="Q10" s="24">
        <f t="shared" si="3"/>
        <v>0.6987161977601748</v>
      </c>
    </row>
    <row r="11" spans="1:17" ht="25.5" x14ac:dyDescent="0.25">
      <c r="A11" s="18"/>
      <c r="B11" s="65">
        <v>5005207</v>
      </c>
      <c r="C11" s="20" t="s">
        <v>2623</v>
      </c>
      <c r="D11" s="20">
        <v>3000708</v>
      </c>
      <c r="E11" s="20" t="s">
        <v>2618</v>
      </c>
      <c r="F11" s="60">
        <v>530</v>
      </c>
      <c r="G11" s="20" t="s">
        <v>671</v>
      </c>
      <c r="H11" s="21">
        <v>0.22600000000000001</v>
      </c>
      <c r="I11" s="22">
        <v>0.4752849999999999</v>
      </c>
      <c r="J11" s="22">
        <f t="shared" si="0"/>
        <v>0.47408694295882015</v>
      </c>
      <c r="K11" s="22">
        <v>0.18017626232904149</v>
      </c>
      <c r="L11" s="22">
        <v>0.29391068062977865</v>
      </c>
      <c r="M11" s="23">
        <f t="shared" si="1"/>
        <v>0.37909099241306066</v>
      </c>
      <c r="N11" s="24">
        <f t="shared" si="2"/>
        <v>0.99747928707790112</v>
      </c>
      <c r="O11" s="61">
        <v>183</v>
      </c>
      <c r="P11" s="22">
        <v>100</v>
      </c>
      <c r="Q11" s="24">
        <f t="shared" si="3"/>
        <v>0.54644808743169404</v>
      </c>
    </row>
    <row r="12" spans="1:17" ht="38.25" x14ac:dyDescent="0.25">
      <c r="A12" s="18"/>
      <c r="B12" s="65">
        <v>5005208</v>
      </c>
      <c r="C12" s="20" t="s">
        <v>2624</v>
      </c>
      <c r="D12" s="20">
        <v>3000708</v>
      </c>
      <c r="E12" s="20" t="s">
        <v>2618</v>
      </c>
      <c r="F12" s="60">
        <v>530</v>
      </c>
      <c r="G12" s="20" t="s">
        <v>671</v>
      </c>
      <c r="H12" s="21">
        <v>1.6391090000000001</v>
      </c>
      <c r="I12" s="22">
        <v>3.5749789999999981</v>
      </c>
      <c r="J12" s="22">
        <f t="shared" si="0"/>
        <v>3.5540079983984469</v>
      </c>
      <c r="K12" s="22">
        <v>1.8712805188552011</v>
      </c>
      <c r="L12" s="22">
        <v>1.6827274795432459</v>
      </c>
      <c r="M12" s="23">
        <f t="shared" si="1"/>
        <v>0.52343818491107275</v>
      </c>
      <c r="N12" s="24">
        <f t="shared" si="2"/>
        <v>0.99413395110809011</v>
      </c>
      <c r="O12" s="61">
        <v>204</v>
      </c>
      <c r="P12" s="22">
        <v>0</v>
      </c>
      <c r="Q12" s="24">
        <f t="shared" si="3"/>
        <v>0</v>
      </c>
    </row>
    <row r="13" spans="1:17" ht="25.5" x14ac:dyDescent="0.25">
      <c r="A13" s="18"/>
      <c r="B13" s="65">
        <v>5005209</v>
      </c>
      <c r="C13" s="20" t="s">
        <v>2625</v>
      </c>
      <c r="D13" s="20">
        <v>3000708</v>
      </c>
      <c r="E13" s="20" t="s">
        <v>2618</v>
      </c>
      <c r="F13" s="60">
        <v>530</v>
      </c>
      <c r="G13" s="20" t="s">
        <v>671</v>
      </c>
      <c r="H13" s="21">
        <v>72.394984999999991</v>
      </c>
      <c r="I13" s="22">
        <v>82.668705000000017</v>
      </c>
      <c r="J13" s="22">
        <f t="shared" si="0"/>
        <v>81.965235794678392</v>
      </c>
      <c r="K13" s="22">
        <v>30.229911372157858</v>
      </c>
      <c r="L13" s="22">
        <v>51.735324422520534</v>
      </c>
      <c r="M13" s="23">
        <f t="shared" si="1"/>
        <v>0.36567539520738657</v>
      </c>
      <c r="N13" s="24">
        <f t="shared" si="2"/>
        <v>0.99149050169200514</v>
      </c>
      <c r="O13" s="61">
        <v>2617</v>
      </c>
      <c r="P13" s="22">
        <v>1111</v>
      </c>
      <c r="Q13" s="24">
        <f t="shared" si="3"/>
        <v>0.42453190676346964</v>
      </c>
    </row>
    <row r="14" spans="1:17" ht="38.25" x14ac:dyDescent="0.25">
      <c r="A14" s="18"/>
      <c r="B14" s="65">
        <v>5005210</v>
      </c>
      <c r="C14" s="20" t="s">
        <v>2626</v>
      </c>
      <c r="D14" s="20">
        <v>3000709</v>
      </c>
      <c r="E14" s="20" t="s">
        <v>2619</v>
      </c>
      <c r="F14" s="60">
        <v>88</v>
      </c>
      <c r="G14" s="20" t="s">
        <v>471</v>
      </c>
      <c r="H14" s="21">
        <v>0</v>
      </c>
      <c r="I14" s="22">
        <v>2.7050000000000001E-2</v>
      </c>
      <c r="J14" s="22">
        <f t="shared" si="0"/>
        <v>0</v>
      </c>
      <c r="K14" s="22">
        <v>0</v>
      </c>
      <c r="L14" s="22">
        <v>0</v>
      </c>
      <c r="M14" s="23">
        <f t="shared" si="1"/>
        <v>0</v>
      </c>
      <c r="N14" s="24">
        <f t="shared" si="2"/>
        <v>0</v>
      </c>
      <c r="O14" s="61">
        <v>840</v>
      </c>
      <c r="P14" s="22">
        <v>0</v>
      </c>
      <c r="Q14" s="24">
        <f t="shared" si="3"/>
        <v>0</v>
      </c>
    </row>
    <row r="15" spans="1:17" ht="38.25" x14ac:dyDescent="0.25">
      <c r="A15" s="18"/>
      <c r="B15" s="65">
        <v>5005211</v>
      </c>
      <c r="C15" s="20" t="s">
        <v>2627</v>
      </c>
      <c r="D15" s="20">
        <v>3000709</v>
      </c>
      <c r="E15" s="20" t="s">
        <v>2619</v>
      </c>
      <c r="F15" s="60">
        <v>259</v>
      </c>
      <c r="G15" s="20" t="s">
        <v>296</v>
      </c>
      <c r="H15" s="21">
        <v>5.2081710000000001</v>
      </c>
      <c r="I15" s="22">
        <v>5.2574389999999998</v>
      </c>
      <c r="J15" s="22">
        <f t="shared" si="0"/>
        <v>5.1715738261109436</v>
      </c>
      <c r="K15" s="22">
        <v>2.1866827311923771</v>
      </c>
      <c r="L15" s="22">
        <v>2.9848910949185665</v>
      </c>
      <c r="M15" s="23">
        <f t="shared" si="1"/>
        <v>0.41592165523791663</v>
      </c>
      <c r="N15" s="24">
        <f t="shared" si="2"/>
        <v>0.98366787063263006</v>
      </c>
      <c r="O15" s="61">
        <v>2709</v>
      </c>
      <c r="P15" s="22">
        <v>0</v>
      </c>
      <c r="Q15" s="24">
        <f t="shared" si="3"/>
        <v>0</v>
      </c>
    </row>
    <row r="16" spans="1:17" ht="15.75" thickBot="1" x14ac:dyDescent="0.3">
      <c r="A16" s="39" t="s">
        <v>306</v>
      </c>
      <c r="B16" s="41"/>
      <c r="C16" s="41"/>
      <c r="D16" s="64"/>
      <c r="E16" s="41"/>
      <c r="F16" s="58"/>
      <c r="G16" s="41"/>
      <c r="H16" s="42">
        <f ca="1">OFFSET(H16,-MATCH("PROYECTOS",$A$8:$A$16,0)-1,0)-(OFFSET(H16,-MATCH("PROYECTOS",$A$8:$A$16,0),0))</f>
        <v>46.796116999999981</v>
      </c>
      <c r="I16" s="42">
        <f t="shared" ref="I16:L16" ca="1" si="4">OFFSET(I16,-MATCH("PROYECTOS",$A$8:$A$16,0)-1,0)-(OFFSET(I16,-MATCH("PROYECTOS",$A$8:$A$16,0),0))</f>
        <v>60.503291999999945</v>
      </c>
      <c r="J16" s="42">
        <f t="shared" ca="1" si="4"/>
        <v>59.768339297456805</v>
      </c>
      <c r="K16" s="42">
        <f t="shared" ca="1" si="4"/>
        <v>12.691171650178148</v>
      </c>
      <c r="L16" s="42">
        <f t="shared" ca="1" si="4"/>
        <v>47.077167647278657</v>
      </c>
      <c r="M16" s="44">
        <f t="shared" ca="1" si="1"/>
        <v>0.20976001851565632</v>
      </c>
      <c r="N16" s="45">
        <f t="shared" ca="1" si="2"/>
        <v>0.98785268242026991</v>
      </c>
      <c r="O16" s="59"/>
      <c r="P16" s="43"/>
      <c r="Q1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133</v>
      </c>
      <c r="B1" s="48" t="s">
        <v>232</v>
      </c>
      <c r="C1" s="47" t="s">
        <v>91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2630</v>
      </c>
      <c r="L2" s="1" t="s">
        <v>2643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259.52865099999997</v>
      </c>
      <c r="E6" s="15">
        <f ca="1">SUM(E7:OFFSET(E7,50,0))</f>
        <v>348.71309100000013</v>
      </c>
      <c r="F6" s="15">
        <f ca="1">SUM(F7:OFFSET(F7,50,0))</f>
        <v>345.09190843516558</v>
      </c>
      <c r="G6" s="15">
        <f ca="1">SUM(G7:OFFSET(G7,50,0))</f>
        <v>134.50159315487917</v>
      </c>
      <c r="H6" s="15">
        <f ca="1">SUM(H7:OFFSET(H7,50,0))</f>
        <v>210.5903152802864</v>
      </c>
      <c r="I6" s="16">
        <f ca="1">IFERROR(G6/E6,0)</f>
        <v>0.38570847102175215</v>
      </c>
      <c r="J6" s="17">
        <f ca="1">IFERROR(SUM(G6,H6)/E6,0)</f>
        <v>0.98961558181125309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15</v>
      </c>
      <c r="C7" s="20" t="s">
        <v>258</v>
      </c>
      <c r="D7" s="21">
        <v>18.902862999999996</v>
      </c>
      <c r="E7" s="22">
        <v>16.424652000000002</v>
      </c>
      <c r="F7" s="22">
        <f t="shared" ref="F7:F8" si="0">SUM(G7,H7)</f>
        <v>14.080099605060127</v>
      </c>
      <c r="G7" s="22">
        <v>1.8559232438078652</v>
      </c>
      <c r="H7" s="22">
        <v>12.224176361252262</v>
      </c>
      <c r="I7" s="23">
        <f t="shared" ref="I7:I8" si="1">IFERROR(G7/E7,0)</f>
        <v>0.11299619887275937</v>
      </c>
      <c r="J7" s="24">
        <f t="shared" ref="J7:J8" si="2">IFERROR(SUM(G7,H7)/E7,0)</f>
        <v>0.8572540596330519</v>
      </c>
      <c r="K7" s="5"/>
      <c r="L7" t="s">
        <v>562</v>
      </c>
      <c r="M7" s="6">
        <v>331.01180883010545</v>
      </c>
      <c r="N7" s="72">
        <v>0.99615806624588976</v>
      </c>
    </row>
    <row r="8" spans="1:14" ht="15.75" thickBot="1" x14ac:dyDescent="0.3">
      <c r="A8" s="25"/>
      <c r="B8" s="52">
        <v>98</v>
      </c>
      <c r="C8" s="27" t="s">
        <v>562</v>
      </c>
      <c r="D8" s="28">
        <v>240.62578799999997</v>
      </c>
      <c r="E8" s="29">
        <v>332.28843900000015</v>
      </c>
      <c r="F8" s="29">
        <f t="shared" si="0"/>
        <v>331.01180883010545</v>
      </c>
      <c r="G8" s="29">
        <v>132.64566991107131</v>
      </c>
      <c r="H8" s="29">
        <v>198.36613891903414</v>
      </c>
      <c r="I8" s="30">
        <f t="shared" si="1"/>
        <v>0.39918833863212211</v>
      </c>
      <c r="J8" s="31">
        <f t="shared" si="2"/>
        <v>0.99615806624588976</v>
      </c>
      <c r="K8" s="5"/>
      <c r="L8" t="s">
        <v>258</v>
      </c>
      <c r="M8" s="6">
        <v>14.080099605060127</v>
      </c>
      <c r="N8" s="72">
        <v>0.8572540596330519</v>
      </c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133</v>
      </c>
      <c r="B1" s="53" t="s">
        <v>232</v>
      </c>
      <c r="C1" s="47" t="s">
        <v>91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2631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259.52865099999997</v>
      </c>
      <c r="E6" s="15">
        <v>348.71309100000013</v>
      </c>
      <c r="F6" s="15">
        <v>345.09190843516558</v>
      </c>
      <c r="G6" s="15">
        <v>134.50159315487917</v>
      </c>
      <c r="H6" s="15">
        <v>210.5903152802864</v>
      </c>
      <c r="I6" s="16">
        <v>0.38570847102175215</v>
      </c>
      <c r="J6" s="17">
        <v>0.98961558181125309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259.52865099999997</v>
      </c>
      <c r="E7" s="36">
        <f ca="1">SUM(E8:OFFSET(E6,MATCH("GOBIERNOS REGIONALES",$A$8:$A$50,0),0))</f>
        <v>348.71309100000013</v>
      </c>
      <c r="F7" s="36">
        <f ca="1">SUM(F8:OFFSET(F6,MATCH("GOBIERNOS REGIONALES",$A$8:$A$50,0),0))</f>
        <v>345.09190843516558</v>
      </c>
      <c r="G7" s="36">
        <f ca="1">SUM(G8:OFFSET(G6,MATCH("GOBIERNOS REGIONALES",$A$8:$A$50,0),0))</f>
        <v>134.50159315487917</v>
      </c>
      <c r="H7" s="36">
        <f ca="1">SUM(H8:OFFSET(H6,MATCH("GOBIERNOS REGIONALES",$A$8:$A$50,0),0))</f>
        <v>210.5903152802864</v>
      </c>
      <c r="I7" s="37">
        <f ca="1">IFERROR(G7/E7,0)</f>
        <v>0.38570847102175215</v>
      </c>
      <c r="J7" s="38">
        <f ca="1">IFERROR(SUM(G7,H7)/E7,0)</f>
        <v>0.98961558181125309</v>
      </c>
      <c r="K7" s="5"/>
    </row>
    <row r="8" spans="1:11" x14ac:dyDescent="0.25">
      <c r="A8" s="18"/>
      <c r="B8" s="19">
        <v>8</v>
      </c>
      <c r="C8" s="20" t="s">
        <v>106</v>
      </c>
      <c r="D8" s="21">
        <v>259.52865099999997</v>
      </c>
      <c r="E8" s="22">
        <v>348.71309100000013</v>
      </c>
      <c r="F8" s="22">
        <f t="shared" ref="F8:F10" si="0">SUM(G8,H8)</f>
        <v>345.09190843516558</v>
      </c>
      <c r="G8" s="22">
        <v>134.50159315487917</v>
      </c>
      <c r="H8" s="22">
        <v>210.5903152802864</v>
      </c>
      <c r="I8" s="23">
        <f t="shared" ref="I8:I10" si="1">IFERROR(G8/E8,0)</f>
        <v>0.38570847102175215</v>
      </c>
      <c r="J8" s="24">
        <f t="shared" ref="J8:J10" si="2">IFERROR(SUM(G8,H8)/E8,0)</f>
        <v>0.98961558181125309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workbookViewId="0">
      <selection activeCell="F14" sqref="F14:K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133</v>
      </c>
      <c r="B1" s="47" t="s">
        <v>232</v>
      </c>
      <c r="C1" s="47" t="s">
        <v>91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2632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259.52865099999997</v>
      </c>
      <c r="G6" s="15">
        <v>348.71309100000013</v>
      </c>
      <c r="H6" s="15">
        <v>345.09190843516558</v>
      </c>
      <c r="I6" s="15">
        <v>134.50159315487917</v>
      </c>
      <c r="J6" s="15">
        <v>210.5903152802864</v>
      </c>
      <c r="K6" s="16">
        <v>0.38570847102175215</v>
      </c>
      <c r="L6" s="17">
        <v>0.98961558181125309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259.52865099999997</v>
      </c>
      <c r="G7" s="36">
        <f ca="1">SUM(G8:OFFSET(G6,MATCH("PROYECTOS",$A$8:$A$50,0),0))</f>
        <v>348.71309100000013</v>
      </c>
      <c r="H7" s="36">
        <f ca="1">SUM(H8:OFFSET(H6,MATCH("PROYECTOS",$A$8:$A$50,0),0))</f>
        <v>345.09190843516558</v>
      </c>
      <c r="I7" s="36">
        <f ca="1">SUM(I8:OFFSET(I6,MATCH("PROYECTOS",$A$8:$A$50,0),0))</f>
        <v>134.50159315487917</v>
      </c>
      <c r="J7" s="36">
        <f ca="1">SUM(J8:OFFSET(J6,MATCH("PROYECTOS",$A$8:$A$50,0),0))</f>
        <v>210.5903152802864</v>
      </c>
      <c r="K7" s="37">
        <f ca="1">IFERROR(I7/G7,0)</f>
        <v>0.38570847102175215</v>
      </c>
      <c r="L7" s="38">
        <f ca="1">IFERROR(SUM(I7,J7)/G7,0)</f>
        <v>0.98961558181125309</v>
      </c>
      <c r="M7" s="57"/>
      <c r="N7" s="36"/>
      <c r="O7" s="38"/>
    </row>
    <row r="8" spans="1:15" ht="25.5" x14ac:dyDescent="0.25">
      <c r="A8" s="18"/>
      <c r="B8" s="20">
        <v>3000710</v>
      </c>
      <c r="C8" s="20" t="s">
        <v>2633</v>
      </c>
      <c r="D8" s="60">
        <v>65</v>
      </c>
      <c r="E8" s="20" t="s">
        <v>814</v>
      </c>
      <c r="F8" s="21">
        <v>251.48519599999997</v>
      </c>
      <c r="G8" s="22">
        <v>339.86476000000016</v>
      </c>
      <c r="H8" s="22">
        <f t="shared" ref="H8:H9" si="0">SUM(I8,J8)</f>
        <v>338.1571466808158</v>
      </c>
      <c r="I8" s="22">
        <v>132.94169544488614</v>
      </c>
      <c r="J8" s="22">
        <v>205.21545123592966</v>
      </c>
      <c r="K8" s="23">
        <f t="shared" ref="K8:K10" si="1">IFERROR(I8/G8,0)</f>
        <v>0.39116057647426017</v>
      </c>
      <c r="L8" s="24">
        <f t="shared" ref="L8:L10" si="2">IFERROR(SUM(I8,J8)/G8,0)</f>
        <v>0.99497560935948648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3000711</v>
      </c>
      <c r="C9" s="20" t="s">
        <v>2634</v>
      </c>
      <c r="D9" s="60">
        <v>10</v>
      </c>
      <c r="E9" s="20" t="s">
        <v>2021</v>
      </c>
      <c r="F9" s="21">
        <v>8.0434549999999998</v>
      </c>
      <c r="G9" s="22">
        <v>8.8483309999999982</v>
      </c>
      <c r="H9" s="22">
        <f t="shared" si="0"/>
        <v>6.934761754349779</v>
      </c>
      <c r="I9" s="22">
        <v>1.559897709993038</v>
      </c>
      <c r="J9" s="22">
        <v>5.374864044356741</v>
      </c>
      <c r="K9" s="23">
        <f t="shared" si="1"/>
        <v>0.17629287489279485</v>
      </c>
      <c r="L9" s="24">
        <f t="shared" si="2"/>
        <v>0.78373670179718413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0</v>
      </c>
      <c r="G10" s="43">
        <f t="shared" ref="G10:J10" ca="1" si="3">OFFSET(G10,-MATCH("PROYECTOS",$A$8:$A$50,0)-1,0)-(OFFSET(G10,-MATCH("PROYECTOS",$A$8:$A$50,0),0))</f>
        <v>0</v>
      </c>
      <c r="H10" s="43">
        <f t="shared" ca="1" si="3"/>
        <v>0</v>
      </c>
      <c r="I10" s="43">
        <f t="shared" ca="1" si="3"/>
        <v>0</v>
      </c>
      <c r="J10" s="43">
        <f t="shared" ca="1" si="3"/>
        <v>0</v>
      </c>
      <c r="K10" s="44">
        <f t="shared" ca="1" si="1"/>
        <v>0</v>
      </c>
      <c r="L10" s="45">
        <f t="shared" ca="1" si="2"/>
        <v>0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2644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  <c r="G14" s="7"/>
      <c r="H14" s="7"/>
      <c r="I14" s="7"/>
      <c r="J14" s="7"/>
      <c r="K14" s="7"/>
    </row>
    <row r="15" spans="1:15" ht="15.75" thickBot="1" x14ac:dyDescent="0.3">
      <c r="A15" s="101"/>
      <c r="B15" s="102"/>
      <c r="C15" s="102"/>
      <c r="D15" s="102"/>
      <c r="E15" s="102"/>
      <c r="F15" s="104"/>
      <c r="G15" s="8"/>
      <c r="H15" s="8"/>
      <c r="I15" s="8"/>
      <c r="J15" s="8"/>
      <c r="K15" s="8"/>
    </row>
  </sheetData>
  <mergeCells count="16">
    <mergeCell ref="A14:E15"/>
    <mergeCell ref="F14:F15"/>
    <mergeCell ref="A3:E3"/>
    <mergeCell ref="F3:L3"/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workbookViewId="0">
      <selection activeCell="A6" sqref="A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133</v>
      </c>
      <c r="B1" s="47" t="s">
        <v>232</v>
      </c>
      <c r="C1" s="47" t="s">
        <v>91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2635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259.52865099999997</v>
      </c>
      <c r="I6" s="15">
        <v>348.71309100000013</v>
      </c>
      <c r="J6" s="15">
        <v>345.09190843516558</v>
      </c>
      <c r="K6" s="15">
        <v>134.50159315487917</v>
      </c>
      <c r="L6" s="15">
        <v>210.5903152802864</v>
      </c>
      <c r="M6" s="16">
        <v>0.38570847102175215</v>
      </c>
      <c r="N6" s="17">
        <v>0.98961558181125309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SUM(H8:OFFSET(H6,MATCH("PROYECTOS",$A$8:$A$14,0),0))</f>
        <v>259.52865099999997</v>
      </c>
      <c r="I7" s="35">
        <f ca="1">SUM(I8:OFFSET(I6,MATCH("PROYECTOS",$A$8:$A$14,0),0))</f>
        <v>348.71309100000013</v>
      </c>
      <c r="J7" s="35">
        <f ca="1">SUM(J8:OFFSET(J6,MATCH("PROYECTOS",$A$8:$A$14,0),0))</f>
        <v>345.09190843516558</v>
      </c>
      <c r="K7" s="35">
        <f ca="1">SUM(K8:OFFSET(K6,MATCH("PROYECTOS",$A$8:$A$14,0),0))</f>
        <v>134.50159315487917</v>
      </c>
      <c r="L7" s="35">
        <f ca="1">SUM(L8:OFFSET(L6,MATCH("PROYECTOS",$A$8:$A$14,0),0))</f>
        <v>210.5903152802864</v>
      </c>
      <c r="M7" s="37">
        <f ca="1">IFERROR(K7/I7,0)</f>
        <v>0.38570847102175215</v>
      </c>
      <c r="N7" s="38">
        <f ca="1">IFERROR(SUM(K7,L7)/I7,0)</f>
        <v>0.98961558181125309</v>
      </c>
      <c r="O7" s="57"/>
      <c r="P7" s="36"/>
      <c r="Q7" s="38"/>
    </row>
    <row r="8" spans="1:17" ht="38.25" x14ac:dyDescent="0.25">
      <c r="A8" s="18"/>
      <c r="B8" s="65">
        <v>5005219</v>
      </c>
      <c r="C8" s="20" t="s">
        <v>2636</v>
      </c>
      <c r="D8" s="20">
        <v>3000710</v>
      </c>
      <c r="E8" s="20" t="s">
        <v>2633</v>
      </c>
      <c r="F8" s="60">
        <v>76</v>
      </c>
      <c r="G8" s="20" t="s">
        <v>2642</v>
      </c>
      <c r="H8" s="21">
        <v>182.16292999999999</v>
      </c>
      <c r="I8" s="22">
        <v>219.7504770000001</v>
      </c>
      <c r="J8" s="22">
        <f t="shared" ref="J8:J13" si="0">SUM(K8,L8)</f>
        <v>218.67994938931849</v>
      </c>
      <c r="K8" s="22">
        <v>100.11756119789788</v>
      </c>
      <c r="L8" s="22">
        <v>118.56238819142061</v>
      </c>
      <c r="M8" s="23">
        <f t="shared" ref="M8:M14" si="1">IFERROR(K8/I8,0)</f>
        <v>0.45559655917332931</v>
      </c>
      <c r="N8" s="24">
        <f t="shared" ref="N8:N14" si="2">IFERROR(SUM(K8,L8)/I8,0)</f>
        <v>0.99512844010490309</v>
      </c>
      <c r="O8" s="61">
        <v>59</v>
      </c>
      <c r="P8" s="22">
        <v>59</v>
      </c>
      <c r="Q8" s="24">
        <f>IFERROR(P8/O8,".")</f>
        <v>1</v>
      </c>
    </row>
    <row r="9" spans="1:17" ht="25.5" x14ac:dyDescent="0.25">
      <c r="A9" s="18"/>
      <c r="B9" s="65">
        <v>5005220</v>
      </c>
      <c r="C9" s="20" t="s">
        <v>2637</v>
      </c>
      <c r="D9" s="20">
        <v>3000710</v>
      </c>
      <c r="E9" s="20" t="s">
        <v>2633</v>
      </c>
      <c r="F9" s="60">
        <v>194</v>
      </c>
      <c r="G9" s="20" t="s">
        <v>773</v>
      </c>
      <c r="H9" s="21">
        <v>58.46285799999999</v>
      </c>
      <c r="I9" s="22">
        <v>112.53796200000002</v>
      </c>
      <c r="J9" s="22">
        <f t="shared" si="0"/>
        <v>112.33185944078696</v>
      </c>
      <c r="K9" s="22">
        <v>32.528108713173424</v>
      </c>
      <c r="L9" s="22">
        <v>79.803750727613533</v>
      </c>
      <c r="M9" s="23">
        <f t="shared" si="1"/>
        <v>0.28904121005117739</v>
      </c>
      <c r="N9" s="24">
        <f t="shared" si="2"/>
        <v>0.99816859524066137</v>
      </c>
      <c r="O9" s="61">
        <v>97</v>
      </c>
      <c r="P9" s="22">
        <v>136</v>
      </c>
      <c r="Q9" s="24">
        <f t="shared" ref="Q9:Q13" si="3">IFERROR(P9/O9,".")</f>
        <v>1.402061855670103</v>
      </c>
    </row>
    <row r="10" spans="1:17" ht="25.5" x14ac:dyDescent="0.25">
      <c r="A10" s="18"/>
      <c r="B10" s="65">
        <v>5005221</v>
      </c>
      <c r="C10" s="20" t="s">
        <v>2638</v>
      </c>
      <c r="D10" s="20">
        <v>3000710</v>
      </c>
      <c r="E10" s="20" t="s">
        <v>2633</v>
      </c>
      <c r="F10" s="60">
        <v>117</v>
      </c>
      <c r="G10" s="20" t="s">
        <v>813</v>
      </c>
      <c r="H10" s="21">
        <v>10.859408</v>
      </c>
      <c r="I10" s="22">
        <v>7.576321000000001</v>
      </c>
      <c r="J10" s="22">
        <f t="shared" si="0"/>
        <v>7.145337850710348</v>
      </c>
      <c r="K10" s="22">
        <v>0.29602553381482721</v>
      </c>
      <c r="L10" s="22">
        <v>6.8493123168955208</v>
      </c>
      <c r="M10" s="23">
        <f t="shared" si="1"/>
        <v>3.9072464566222466E-2</v>
      </c>
      <c r="N10" s="24">
        <f t="shared" si="2"/>
        <v>0.9431144549855196</v>
      </c>
      <c r="O10" s="61">
        <v>3</v>
      </c>
      <c r="P10" s="22">
        <v>3</v>
      </c>
      <c r="Q10" s="24">
        <f t="shared" si="3"/>
        <v>1</v>
      </c>
    </row>
    <row r="11" spans="1:17" ht="38.25" x14ac:dyDescent="0.25">
      <c r="A11" s="18"/>
      <c r="B11" s="65">
        <v>5005222</v>
      </c>
      <c r="C11" s="20" t="s">
        <v>2639</v>
      </c>
      <c r="D11" s="20">
        <v>3000711</v>
      </c>
      <c r="E11" s="20" t="s">
        <v>2634</v>
      </c>
      <c r="F11" s="60">
        <v>10</v>
      </c>
      <c r="G11" s="20" t="s">
        <v>2021</v>
      </c>
      <c r="H11" s="21">
        <v>5.7857609999999999</v>
      </c>
      <c r="I11" s="22">
        <v>4.4732759999999994</v>
      </c>
      <c r="J11" s="22">
        <f t="shared" si="0"/>
        <v>3.2754949286435817</v>
      </c>
      <c r="K11" s="22">
        <v>0.42131726322259055</v>
      </c>
      <c r="L11" s="22">
        <v>2.8541776654209912</v>
      </c>
      <c r="M11" s="23">
        <f t="shared" si="1"/>
        <v>9.4185394154662178E-2</v>
      </c>
      <c r="N11" s="24">
        <f t="shared" si="2"/>
        <v>0.73223626904389139</v>
      </c>
      <c r="O11" s="61">
        <v>10000</v>
      </c>
      <c r="P11" s="22">
        <v>11158</v>
      </c>
      <c r="Q11" s="24">
        <f t="shared" si="3"/>
        <v>1.1157999999999999</v>
      </c>
    </row>
    <row r="12" spans="1:17" ht="38.25" x14ac:dyDescent="0.25">
      <c r="A12" s="18"/>
      <c r="B12" s="65">
        <v>5005223</v>
      </c>
      <c r="C12" s="20" t="s">
        <v>2640</v>
      </c>
      <c r="D12" s="20">
        <v>3000711</v>
      </c>
      <c r="E12" s="20" t="s">
        <v>2634</v>
      </c>
      <c r="F12" s="60">
        <v>10</v>
      </c>
      <c r="G12" s="20" t="s">
        <v>2021</v>
      </c>
      <c r="H12" s="21">
        <v>1.5183049999999998</v>
      </c>
      <c r="I12" s="22">
        <v>3.4289529999999999</v>
      </c>
      <c r="J12" s="22">
        <f t="shared" si="0"/>
        <v>2.8341349244256548</v>
      </c>
      <c r="K12" s="22">
        <v>0.80364628505640212</v>
      </c>
      <c r="L12" s="22">
        <v>2.0304886393692527</v>
      </c>
      <c r="M12" s="23">
        <f t="shared" si="1"/>
        <v>0.23437074963010637</v>
      </c>
      <c r="N12" s="24">
        <f t="shared" si="2"/>
        <v>0.82653070031162712</v>
      </c>
      <c r="O12" s="61">
        <v>2500</v>
      </c>
      <c r="P12" s="22">
        <v>2874</v>
      </c>
      <c r="Q12" s="24">
        <f t="shared" si="3"/>
        <v>1.1496</v>
      </c>
    </row>
    <row r="13" spans="1:17" ht="38.25" x14ac:dyDescent="0.25">
      <c r="A13" s="18"/>
      <c r="B13" s="65">
        <v>5005224</v>
      </c>
      <c r="C13" s="20" t="s">
        <v>2641</v>
      </c>
      <c r="D13" s="20">
        <v>3000711</v>
      </c>
      <c r="E13" s="20" t="s">
        <v>2634</v>
      </c>
      <c r="F13" s="60">
        <v>10</v>
      </c>
      <c r="G13" s="20" t="s">
        <v>2021</v>
      </c>
      <c r="H13" s="21">
        <v>0.73938899999999996</v>
      </c>
      <c r="I13" s="22">
        <v>0.94610200000000011</v>
      </c>
      <c r="J13" s="22">
        <f t="shared" si="0"/>
        <v>0.82513190128054248</v>
      </c>
      <c r="K13" s="22">
        <v>0.33493416171404533</v>
      </c>
      <c r="L13" s="22">
        <v>0.49019773956649715</v>
      </c>
      <c r="M13" s="23">
        <f t="shared" si="1"/>
        <v>0.35401485433287877</v>
      </c>
      <c r="N13" s="24">
        <f t="shared" si="2"/>
        <v>0.87213841771874745</v>
      </c>
      <c r="O13" s="61">
        <v>25</v>
      </c>
      <c r="P13" s="22">
        <v>42</v>
      </c>
      <c r="Q13" s="24">
        <f t="shared" si="3"/>
        <v>1.68</v>
      </c>
    </row>
    <row r="14" spans="1:17" ht="15.75" thickBot="1" x14ac:dyDescent="0.3">
      <c r="A14" s="39" t="s">
        <v>306</v>
      </c>
      <c r="B14" s="41"/>
      <c r="C14" s="41"/>
      <c r="D14" s="64"/>
      <c r="E14" s="41"/>
      <c r="F14" s="58"/>
      <c r="G14" s="41"/>
      <c r="H14" s="42">
        <f ca="1">OFFSET(H14,-MATCH("PROYECTOS",$A$8:$A$14,0)-1,0)-(OFFSET(H14,-MATCH("PROYECTOS",$A$8:$A$14,0),0))</f>
        <v>0</v>
      </c>
      <c r="I14" s="42">
        <f t="shared" ref="I14:L14" ca="1" si="4">OFFSET(I14,-MATCH("PROYECTOS",$A$8:$A$14,0)-1,0)-(OFFSET(I14,-MATCH("PROYECTOS",$A$8:$A$14,0),0))</f>
        <v>0</v>
      </c>
      <c r="J14" s="42">
        <f t="shared" ca="1" si="4"/>
        <v>0</v>
      </c>
      <c r="K14" s="42">
        <f t="shared" ca="1" si="4"/>
        <v>0</v>
      </c>
      <c r="L14" s="42">
        <f t="shared" ca="1" si="4"/>
        <v>0</v>
      </c>
      <c r="M14" s="44">
        <f t="shared" ca="1" si="1"/>
        <v>0</v>
      </c>
      <c r="N14" s="45">
        <f t="shared" ca="1" si="2"/>
        <v>0</v>
      </c>
      <c r="O14" s="59"/>
      <c r="P14" s="43"/>
      <c r="Q14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134</v>
      </c>
      <c r="B1" s="48" t="s">
        <v>232</v>
      </c>
      <c r="C1" s="47" t="s">
        <v>92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2645</v>
      </c>
      <c r="L2" s="1" t="s">
        <v>2660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102.82792200000004</v>
      </c>
      <c r="E6" s="15">
        <f ca="1">SUM(E7:OFFSET(E7,50,0))</f>
        <v>101.11914499999999</v>
      </c>
      <c r="F6" s="15">
        <f ca="1">SUM(F7:OFFSET(F7,50,0))</f>
        <v>64.158546323764313</v>
      </c>
      <c r="G6" s="15">
        <f ca="1">SUM(G7:OFFSET(G7,50,0))</f>
        <v>19.560731197430869</v>
      </c>
      <c r="H6" s="15">
        <f ca="1">SUM(H7:OFFSET(H7,50,0))</f>
        <v>44.597815126333444</v>
      </c>
      <c r="I6" s="16">
        <f ca="1">IFERROR(G6/E6,0)</f>
        <v>0.19344241090478831</v>
      </c>
      <c r="J6" s="17">
        <f ca="1">IFERROR(SUM(G6,H6)/E6,0)</f>
        <v>0.63448465989070935</v>
      </c>
      <c r="K6" s="5"/>
      <c r="M6" s="6" t="s">
        <v>374</v>
      </c>
      <c r="N6" s="72" t="s">
        <v>375</v>
      </c>
    </row>
    <row r="7" spans="1:14" ht="15.75" thickBot="1" x14ac:dyDescent="0.3">
      <c r="A7" s="25"/>
      <c r="B7" s="52">
        <v>15</v>
      </c>
      <c r="C7" s="27" t="s">
        <v>258</v>
      </c>
      <c r="D7" s="28">
        <v>102.82792200000004</v>
      </c>
      <c r="E7" s="29">
        <v>101.11914499999999</v>
      </c>
      <c r="F7" s="29">
        <f>SUM(G7,H7)</f>
        <v>64.158546323764313</v>
      </c>
      <c r="G7" s="29">
        <v>19.560731197430869</v>
      </c>
      <c r="H7" s="29">
        <v>44.597815126333444</v>
      </c>
      <c r="I7" s="30">
        <f>IFERROR(G7/E7,0)</f>
        <v>0.19344241090478831</v>
      </c>
      <c r="J7" s="31">
        <f>IFERROR(SUM(G7,H7)/E7,0)</f>
        <v>0.63448465989070935</v>
      </c>
      <c r="K7" s="5"/>
      <c r="L7" t="s">
        <v>258</v>
      </c>
      <c r="M7" s="6">
        <v>64.158546323764313</v>
      </c>
      <c r="N7" s="72">
        <v>0.63448465989070935</v>
      </c>
    </row>
    <row r="8" spans="1:14" x14ac:dyDescent="0.25">
      <c r="M8" s="6"/>
      <c r="N8" s="72"/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</v>
      </c>
      <c r="B1" s="53" t="s">
        <v>232</v>
      </c>
      <c r="C1" s="47" t="s">
        <v>11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269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1626.8864379999998</v>
      </c>
      <c r="E6" s="15">
        <v>2242.7787189999995</v>
      </c>
      <c r="F6" s="15">
        <v>2080.2717339707924</v>
      </c>
      <c r="G6" s="15">
        <v>1060.7210582826654</v>
      </c>
      <c r="H6" s="15">
        <v>1019.5506756881263</v>
      </c>
      <c r="I6" s="16">
        <v>0.4729494930982826</v>
      </c>
      <c r="J6" s="17">
        <v>0.92754212279057746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690.35057600000016</v>
      </c>
      <c r="E7" s="36">
        <f ca="1">SUM(E8:OFFSET(E6,MATCH("GOBIERNOS REGIONALES",$A$8:$A$50,0),0))</f>
        <v>776.87214299999982</v>
      </c>
      <c r="F7" s="36">
        <f ca="1">SUM(F8:OFFSET(F6,MATCH("GOBIERNOS REGIONALES",$A$8:$A$50,0),0))</f>
        <v>757.61145304435718</v>
      </c>
      <c r="G7" s="36">
        <f ca="1">SUM(G8:OFFSET(G6,MATCH("GOBIERNOS REGIONALES",$A$8:$A$50,0),0))</f>
        <v>494.86435329027802</v>
      </c>
      <c r="H7" s="36">
        <f ca="1">SUM(H8:OFFSET(H6,MATCH("GOBIERNOS REGIONALES",$A$8:$A$50,0),0))</f>
        <v>262.74709975407922</v>
      </c>
      <c r="I7" s="37">
        <f ca="1">IFERROR(G7/E7,0)</f>
        <v>0.63699587860016516</v>
      </c>
      <c r="J7" s="38">
        <f ca="1">IFERROR(SUM(G7,H7)/E7,0)</f>
        <v>0.97520738756153003</v>
      </c>
      <c r="K7" s="5"/>
    </row>
    <row r="8" spans="1:11" x14ac:dyDescent="0.25">
      <c r="A8" s="18"/>
      <c r="B8" s="19">
        <v>11</v>
      </c>
      <c r="C8" s="20" t="s">
        <v>109</v>
      </c>
      <c r="D8" s="21">
        <v>304.31519900000001</v>
      </c>
      <c r="E8" s="22">
        <v>312.973433</v>
      </c>
      <c r="F8" s="22">
        <f t="shared" ref="F8:F38" si="0">SUM(G8,H8)</f>
        <v>310.61763939555419</v>
      </c>
      <c r="G8" s="22">
        <v>173.15194278083072</v>
      </c>
      <c r="H8" s="22">
        <v>137.46569661472347</v>
      </c>
      <c r="I8" s="23">
        <f t="shared" ref="I8:I38" si="1">IFERROR(G8/E8,0)</f>
        <v>0.55324805406352406</v>
      </c>
      <c r="J8" s="24">
        <f t="shared" ref="J8:J38" si="2">IFERROR(SUM(G8,H8)/E8,0)</f>
        <v>0.99247286396847045</v>
      </c>
      <c r="K8" s="5"/>
    </row>
    <row r="9" spans="1:11" x14ac:dyDescent="0.25">
      <c r="A9" s="18"/>
      <c r="B9" s="19">
        <v>131</v>
      </c>
      <c r="C9" s="20" t="s">
        <v>141</v>
      </c>
      <c r="D9" s="21">
        <v>8.8809259999999988</v>
      </c>
      <c r="E9" s="22">
        <v>8.6996359999999999</v>
      </c>
      <c r="F9" s="22">
        <f t="shared" si="0"/>
        <v>8.49723851838462</v>
      </c>
      <c r="G9" s="22">
        <v>2.4665651596005773</v>
      </c>
      <c r="H9" s="22">
        <v>6.0306733587840426</v>
      </c>
      <c r="I9" s="23">
        <f t="shared" si="1"/>
        <v>0.28352509916513485</v>
      </c>
      <c r="J9" s="24">
        <f t="shared" si="2"/>
        <v>0.97673494826503315</v>
      </c>
      <c r="K9" s="5"/>
    </row>
    <row r="10" spans="1:11" x14ac:dyDescent="0.25">
      <c r="A10" s="18"/>
      <c r="B10" s="19">
        <v>135</v>
      </c>
      <c r="C10" s="20" t="s">
        <v>142</v>
      </c>
      <c r="D10" s="21">
        <v>224.25650800000005</v>
      </c>
      <c r="E10" s="22">
        <v>243.17253699999981</v>
      </c>
      <c r="F10" s="22">
        <f t="shared" si="0"/>
        <v>237.56873251996876</v>
      </c>
      <c r="G10" s="22">
        <v>230.90534087385458</v>
      </c>
      <c r="H10" s="22">
        <v>6.663391646114178</v>
      </c>
      <c r="I10" s="23">
        <f t="shared" si="1"/>
        <v>0.94955352986202868</v>
      </c>
      <c r="J10" s="24">
        <f t="shared" si="2"/>
        <v>0.97695543851635247</v>
      </c>
      <c r="K10" s="5"/>
    </row>
    <row r="11" spans="1:11" ht="25.5" x14ac:dyDescent="0.25">
      <c r="A11" s="18"/>
      <c r="B11" s="19">
        <v>137</v>
      </c>
      <c r="C11" s="20" t="s">
        <v>144</v>
      </c>
      <c r="D11" s="21">
        <v>152.89794300000005</v>
      </c>
      <c r="E11" s="22">
        <v>212.02653699999999</v>
      </c>
      <c r="F11" s="22">
        <f t="shared" si="0"/>
        <v>200.9278426104496</v>
      </c>
      <c r="G11" s="22">
        <v>88.340504475992105</v>
      </c>
      <c r="H11" s="22">
        <v>112.58733813445751</v>
      </c>
      <c r="I11" s="23">
        <f t="shared" si="1"/>
        <v>0.41664833905197496</v>
      </c>
      <c r="J11" s="24">
        <f t="shared" si="2"/>
        <v>0.94765422033209745</v>
      </c>
      <c r="K11" s="5"/>
    </row>
    <row r="12" spans="1:11" x14ac:dyDescent="0.25">
      <c r="A12" s="32" t="s">
        <v>204</v>
      </c>
      <c r="B12" s="33"/>
      <c r="C12" s="34"/>
      <c r="D12" s="35">
        <f ca="1">SUM(D13:OFFSET(D11,(MATCH("GOBIERNOS LOCALES",$A$8:$A$50,0)-MATCH("GOBIERNOS REGIONALES",$A$8:$A$50,0)),0))</f>
        <v>851.80019100000004</v>
      </c>
      <c r="E12" s="36">
        <f ca="1">SUM(E13:OFFSET(E11,(MATCH("GOBIERNOS LOCALES",$A$8:$A$50,0)-MATCH("GOBIERNOS REGIONALES",$A$8:$A$50,0)),0))</f>
        <v>1266.1108819999999</v>
      </c>
      <c r="F12" s="36">
        <f ca="1">SUM(F13:OFFSET(F11,(MATCH("GOBIERNOS LOCALES",$A$8:$A$50,0)-MATCH("GOBIERNOS REGIONALES",$A$8:$A$50,0)),0))</f>
        <v>1196.9408674776171</v>
      </c>
      <c r="G12" s="36">
        <f ca="1">SUM(G13:OFFSET(G11,(MATCH("GOBIERNOS LOCALES",$A$8:$A$50,0)-MATCH("GOBIERNOS REGIONALES",$A$8:$A$50,0)),0))</f>
        <v>536.69017017724946</v>
      </c>
      <c r="H12" s="36">
        <f ca="1">SUM(H13:OFFSET(H11,(MATCH("GOBIERNOS LOCALES",$A$8:$A$50,0)-MATCH("GOBIERNOS REGIONALES",$A$8:$A$50,0)),0))</f>
        <v>660.25069730036762</v>
      </c>
      <c r="I12" s="37">
        <f t="shared" ca="1" si="1"/>
        <v>0.42388875872346343</v>
      </c>
      <c r="J12" s="38">
        <f t="shared" ca="1" si="2"/>
        <v>0.94536812256670666</v>
      </c>
      <c r="K12" s="5"/>
    </row>
    <row r="13" spans="1:11" x14ac:dyDescent="0.25">
      <c r="A13" s="18"/>
      <c r="B13" s="19">
        <v>440</v>
      </c>
      <c r="C13" s="20" t="s">
        <v>205</v>
      </c>
      <c r="D13" s="21">
        <v>60.629867999999988</v>
      </c>
      <c r="E13" s="22">
        <v>49.368204999999989</v>
      </c>
      <c r="F13" s="22">
        <f t="shared" si="0"/>
        <v>47.493914407660512</v>
      </c>
      <c r="G13" s="22">
        <v>18.336979192732542</v>
      </c>
      <c r="H13" s="22">
        <v>29.156935214927969</v>
      </c>
      <c r="I13" s="23">
        <f t="shared" si="1"/>
        <v>0.37143297376788453</v>
      </c>
      <c r="J13" s="24">
        <f t="shared" si="2"/>
        <v>0.96203445937847087</v>
      </c>
      <c r="K13" s="5"/>
    </row>
    <row r="14" spans="1:11" x14ac:dyDescent="0.25">
      <c r="A14" s="18"/>
      <c r="B14" s="19">
        <v>441</v>
      </c>
      <c r="C14" s="20" t="s">
        <v>206</v>
      </c>
      <c r="D14" s="21">
        <v>31.400082999999988</v>
      </c>
      <c r="E14" s="22">
        <v>52.435481000000038</v>
      </c>
      <c r="F14" s="22">
        <f t="shared" si="0"/>
        <v>48.554817362424309</v>
      </c>
      <c r="G14" s="22">
        <v>21.44233867173682</v>
      </c>
      <c r="H14" s="22">
        <v>27.112478690687489</v>
      </c>
      <c r="I14" s="23">
        <f t="shared" si="1"/>
        <v>0.40892804381324938</v>
      </c>
      <c r="J14" s="24">
        <f t="shared" si="2"/>
        <v>0.92599164604639128</v>
      </c>
      <c r="K14" s="5"/>
    </row>
    <row r="15" spans="1:11" x14ac:dyDescent="0.25">
      <c r="A15" s="18"/>
      <c r="B15" s="19">
        <v>442</v>
      </c>
      <c r="C15" s="20" t="s">
        <v>207</v>
      </c>
      <c r="D15" s="21">
        <v>36.915506000000008</v>
      </c>
      <c r="E15" s="22">
        <v>57.555681</v>
      </c>
      <c r="F15" s="22">
        <f t="shared" si="0"/>
        <v>56.572924643707623</v>
      </c>
      <c r="G15" s="22">
        <v>30.569347909925231</v>
      </c>
      <c r="H15" s="22">
        <v>26.003576733782388</v>
      </c>
      <c r="I15" s="23">
        <f t="shared" si="1"/>
        <v>0.53112650877895495</v>
      </c>
      <c r="J15" s="24">
        <f t="shared" si="2"/>
        <v>0.98292511982800834</v>
      </c>
      <c r="K15" s="5"/>
    </row>
    <row r="16" spans="1:11" x14ac:dyDescent="0.25">
      <c r="A16" s="18"/>
      <c r="B16" s="19">
        <v>443</v>
      </c>
      <c r="C16" s="20" t="s">
        <v>208</v>
      </c>
      <c r="D16" s="21">
        <v>23.230768999999995</v>
      </c>
      <c r="E16" s="22">
        <v>34.897203999999995</v>
      </c>
      <c r="F16" s="22">
        <f t="shared" si="0"/>
        <v>33.526991856908978</v>
      </c>
      <c r="G16" s="22">
        <v>16.879296101966247</v>
      </c>
      <c r="H16" s="22">
        <v>16.647695754942731</v>
      </c>
      <c r="I16" s="23">
        <f t="shared" si="1"/>
        <v>0.4836862031114656</v>
      </c>
      <c r="J16" s="24">
        <f t="shared" si="2"/>
        <v>0.96073576143547157</v>
      </c>
      <c r="K16" s="5"/>
    </row>
    <row r="17" spans="1:11" x14ac:dyDescent="0.25">
      <c r="A17" s="18"/>
      <c r="B17" s="19">
        <v>444</v>
      </c>
      <c r="C17" s="20" t="s">
        <v>209</v>
      </c>
      <c r="D17" s="21">
        <v>52.965359000000007</v>
      </c>
      <c r="E17" s="22">
        <v>80.052247999999992</v>
      </c>
      <c r="F17" s="22">
        <f t="shared" si="0"/>
        <v>78.410778848157776</v>
      </c>
      <c r="G17" s="22">
        <v>32.399195784859884</v>
      </c>
      <c r="H17" s="22">
        <v>46.011583063297898</v>
      </c>
      <c r="I17" s="23">
        <f t="shared" si="1"/>
        <v>0.40472562100766851</v>
      </c>
      <c r="J17" s="24">
        <f t="shared" si="2"/>
        <v>0.97949502739957761</v>
      </c>
      <c r="K17" s="5"/>
    </row>
    <row r="18" spans="1:11" x14ac:dyDescent="0.25">
      <c r="A18" s="18"/>
      <c r="B18" s="19">
        <v>445</v>
      </c>
      <c r="C18" s="20" t="s">
        <v>210</v>
      </c>
      <c r="D18" s="21">
        <v>55.787460999999972</v>
      </c>
      <c r="E18" s="22">
        <v>92.848726000000056</v>
      </c>
      <c r="F18" s="22">
        <f t="shared" si="0"/>
        <v>90.715292350024725</v>
      </c>
      <c r="G18" s="22">
        <v>38.003816197476226</v>
      </c>
      <c r="H18" s="22">
        <v>52.711476152548499</v>
      </c>
      <c r="I18" s="23">
        <f t="shared" si="1"/>
        <v>0.40930896776630199</v>
      </c>
      <c r="J18" s="24">
        <f t="shared" si="2"/>
        <v>0.97702247793927377</v>
      </c>
      <c r="K18" s="5"/>
    </row>
    <row r="19" spans="1:11" x14ac:dyDescent="0.25">
      <c r="A19" s="18"/>
      <c r="B19" s="19">
        <v>446</v>
      </c>
      <c r="C19" s="20" t="s">
        <v>211</v>
      </c>
      <c r="D19" s="21">
        <v>35.021273999999998</v>
      </c>
      <c r="E19" s="22">
        <v>51.977292000000027</v>
      </c>
      <c r="F19" s="22">
        <f t="shared" si="0"/>
        <v>51.594303720728036</v>
      </c>
      <c r="G19" s="22">
        <v>25.954069238503507</v>
      </c>
      <c r="H19" s="22">
        <v>25.640234482224528</v>
      </c>
      <c r="I19" s="23">
        <f t="shared" si="1"/>
        <v>0.49933477177886632</v>
      </c>
      <c r="J19" s="24">
        <f t="shared" si="2"/>
        <v>0.99263162306970532</v>
      </c>
      <c r="K19" s="5"/>
    </row>
    <row r="20" spans="1:11" x14ac:dyDescent="0.25">
      <c r="A20" s="18"/>
      <c r="B20" s="19">
        <v>447</v>
      </c>
      <c r="C20" s="20" t="s">
        <v>212</v>
      </c>
      <c r="D20" s="21">
        <v>61.43823800000002</v>
      </c>
      <c r="E20" s="22">
        <v>73.275295000000028</v>
      </c>
      <c r="F20" s="22">
        <f t="shared" si="0"/>
        <v>72.428048432247252</v>
      </c>
      <c r="G20" s="22">
        <v>33.091370796426006</v>
      </c>
      <c r="H20" s="22">
        <v>39.336677635821246</v>
      </c>
      <c r="I20" s="23">
        <f t="shared" si="1"/>
        <v>0.45160337868890182</v>
      </c>
      <c r="J20" s="24">
        <f t="shared" si="2"/>
        <v>0.98843748677159504</v>
      </c>
      <c r="K20" s="5"/>
    </row>
    <row r="21" spans="1:11" x14ac:dyDescent="0.25">
      <c r="A21" s="18"/>
      <c r="B21" s="19">
        <v>448</v>
      </c>
      <c r="C21" s="20" t="s">
        <v>213</v>
      </c>
      <c r="D21" s="21">
        <v>40.09154199999999</v>
      </c>
      <c r="E21" s="22">
        <v>58.535845999999992</v>
      </c>
      <c r="F21" s="22">
        <f t="shared" si="0"/>
        <v>56.167529534048015</v>
      </c>
      <c r="G21" s="22">
        <v>24.002098827477312</v>
      </c>
      <c r="H21" s="22">
        <v>32.165430706570703</v>
      </c>
      <c r="I21" s="23">
        <f t="shared" si="1"/>
        <v>0.41004103412936604</v>
      </c>
      <c r="J21" s="24">
        <f t="shared" si="2"/>
        <v>0.95954074933926847</v>
      </c>
      <c r="K21" s="5"/>
    </row>
    <row r="22" spans="1:11" x14ac:dyDescent="0.25">
      <c r="A22" s="18"/>
      <c r="B22" s="19">
        <v>449</v>
      </c>
      <c r="C22" s="20" t="s">
        <v>214</v>
      </c>
      <c r="D22" s="21">
        <v>23.495216999999993</v>
      </c>
      <c r="E22" s="22">
        <v>32.872909999999997</v>
      </c>
      <c r="F22" s="22">
        <f t="shared" si="0"/>
        <v>31.550712317217808</v>
      </c>
      <c r="G22" s="22">
        <v>14.026758814586174</v>
      </c>
      <c r="H22" s="22">
        <v>17.523953502631635</v>
      </c>
      <c r="I22" s="23">
        <f t="shared" si="1"/>
        <v>0.42669659651628572</v>
      </c>
      <c r="J22" s="24">
        <f t="shared" si="2"/>
        <v>0.95977850203154547</v>
      </c>
      <c r="K22" s="5"/>
    </row>
    <row r="23" spans="1:11" x14ac:dyDescent="0.25">
      <c r="A23" s="18"/>
      <c r="B23" s="19">
        <v>450</v>
      </c>
      <c r="C23" s="20" t="s">
        <v>215</v>
      </c>
      <c r="D23" s="21">
        <v>36.69117399999999</v>
      </c>
      <c r="E23" s="22">
        <v>56.645821000000012</v>
      </c>
      <c r="F23" s="22">
        <f t="shared" si="0"/>
        <v>54.157368448992855</v>
      </c>
      <c r="G23" s="22">
        <v>21.124476977977551</v>
      </c>
      <c r="H23" s="22">
        <v>33.032891471015304</v>
      </c>
      <c r="I23" s="23">
        <f t="shared" si="1"/>
        <v>0.37292207271525901</v>
      </c>
      <c r="J23" s="24">
        <f t="shared" si="2"/>
        <v>0.95606997114567094</v>
      </c>
      <c r="K23" s="5"/>
    </row>
    <row r="24" spans="1:11" x14ac:dyDescent="0.25">
      <c r="A24" s="18"/>
      <c r="B24" s="19">
        <v>451</v>
      </c>
      <c r="C24" s="20" t="s">
        <v>216</v>
      </c>
      <c r="D24" s="21">
        <v>55.081410999999996</v>
      </c>
      <c r="E24" s="22">
        <v>115.83380300000005</v>
      </c>
      <c r="F24" s="22">
        <f t="shared" si="0"/>
        <v>89.983747964773443</v>
      </c>
      <c r="G24" s="22">
        <v>32.505511933201092</v>
      </c>
      <c r="H24" s="22">
        <v>57.478236031572351</v>
      </c>
      <c r="I24" s="23">
        <f t="shared" si="1"/>
        <v>0.28062198677186728</v>
      </c>
      <c r="J24" s="24">
        <f t="shared" si="2"/>
        <v>0.77683496211182335</v>
      </c>
      <c r="K24" s="5"/>
    </row>
    <row r="25" spans="1:11" x14ac:dyDescent="0.25">
      <c r="A25" s="18"/>
      <c r="B25" s="19">
        <v>452</v>
      </c>
      <c r="C25" s="20" t="s">
        <v>217</v>
      </c>
      <c r="D25" s="21">
        <v>23.865874999999999</v>
      </c>
      <c r="E25" s="22">
        <v>35.505638000000005</v>
      </c>
      <c r="F25" s="22">
        <f t="shared" si="0"/>
        <v>34.565253335319838</v>
      </c>
      <c r="G25" s="22">
        <v>17.996704069174484</v>
      </c>
      <c r="H25" s="22">
        <v>16.568549266145357</v>
      </c>
      <c r="I25" s="23">
        <f t="shared" si="1"/>
        <v>0.50686891104940801</v>
      </c>
      <c r="J25" s="24">
        <f t="shared" si="2"/>
        <v>0.97351449748121222</v>
      </c>
      <c r="K25" s="5"/>
    </row>
    <row r="26" spans="1:11" x14ac:dyDescent="0.25">
      <c r="A26" s="18"/>
      <c r="B26" s="19">
        <v>453</v>
      </c>
      <c r="C26" s="20" t="s">
        <v>218</v>
      </c>
      <c r="D26" s="21">
        <v>26.874912999999999</v>
      </c>
      <c r="E26" s="22">
        <v>50.547664999999988</v>
      </c>
      <c r="F26" s="22">
        <f t="shared" si="0"/>
        <v>49.77152720801994</v>
      </c>
      <c r="G26" s="22">
        <v>24.5309579929107</v>
      </c>
      <c r="H26" s="22">
        <v>25.24056921510924</v>
      </c>
      <c r="I26" s="23">
        <f t="shared" si="1"/>
        <v>0.48530348519384042</v>
      </c>
      <c r="J26" s="24">
        <f t="shared" si="2"/>
        <v>0.98464542740045369</v>
      </c>
      <c r="K26" s="5"/>
    </row>
    <row r="27" spans="1:11" x14ac:dyDescent="0.25">
      <c r="A27" s="18"/>
      <c r="B27" s="19">
        <v>454</v>
      </c>
      <c r="C27" s="20" t="s">
        <v>219</v>
      </c>
      <c r="D27" s="21">
        <v>5.8968489999999996</v>
      </c>
      <c r="E27" s="22">
        <v>10.044480999999998</v>
      </c>
      <c r="F27" s="22">
        <f t="shared" si="0"/>
        <v>8.0465335046305881</v>
      </c>
      <c r="G27" s="22">
        <v>3.5095505750650773</v>
      </c>
      <c r="H27" s="22">
        <v>4.5369829295655109</v>
      </c>
      <c r="I27" s="23">
        <f t="shared" si="1"/>
        <v>0.34940088741917857</v>
      </c>
      <c r="J27" s="24">
        <f t="shared" si="2"/>
        <v>0.80109002193648338</v>
      </c>
      <c r="K27" s="5"/>
    </row>
    <row r="28" spans="1:11" x14ac:dyDescent="0.25">
      <c r="A28" s="18"/>
      <c r="B28" s="19">
        <v>455</v>
      </c>
      <c r="C28" s="20" t="s">
        <v>220</v>
      </c>
      <c r="D28" s="21">
        <v>18.584657999999997</v>
      </c>
      <c r="E28" s="22">
        <v>25.037311000000013</v>
      </c>
      <c r="F28" s="22">
        <f t="shared" si="0"/>
        <v>23.681573269640239</v>
      </c>
      <c r="G28" s="22">
        <v>10.53858124184444</v>
      </c>
      <c r="H28" s="22">
        <v>13.142992027795799</v>
      </c>
      <c r="I28" s="23">
        <f t="shared" si="1"/>
        <v>0.42091505920282074</v>
      </c>
      <c r="J28" s="24">
        <f t="shared" si="2"/>
        <v>0.94585130446477361</v>
      </c>
      <c r="K28" s="5"/>
    </row>
    <row r="29" spans="1:11" x14ac:dyDescent="0.25">
      <c r="A29" s="18"/>
      <c r="B29" s="19">
        <v>456</v>
      </c>
      <c r="C29" s="20" t="s">
        <v>221</v>
      </c>
      <c r="D29" s="21">
        <v>12.238860000000001</v>
      </c>
      <c r="E29" s="22">
        <v>26.198688000000001</v>
      </c>
      <c r="F29" s="22">
        <f t="shared" si="0"/>
        <v>16.01825388111542</v>
      </c>
      <c r="G29" s="22">
        <v>6.0977705834897691</v>
      </c>
      <c r="H29" s="22">
        <v>9.9204832976256512</v>
      </c>
      <c r="I29" s="23">
        <f t="shared" si="1"/>
        <v>0.23275099056448051</v>
      </c>
      <c r="J29" s="24">
        <f t="shared" si="2"/>
        <v>0.61141435331095284</v>
      </c>
      <c r="K29" s="5"/>
    </row>
    <row r="30" spans="1:11" x14ac:dyDescent="0.25">
      <c r="A30" s="18"/>
      <c r="B30" s="19">
        <v>457</v>
      </c>
      <c r="C30" s="20" t="s">
        <v>222</v>
      </c>
      <c r="D30" s="21">
        <v>58.248138999999988</v>
      </c>
      <c r="E30" s="22">
        <v>81.126620000000059</v>
      </c>
      <c r="F30" s="22">
        <f t="shared" si="0"/>
        <v>80.021272443445667</v>
      </c>
      <c r="G30" s="22">
        <v>38.604703197821436</v>
      </c>
      <c r="H30" s="22">
        <v>41.416569245624231</v>
      </c>
      <c r="I30" s="23">
        <f t="shared" si="1"/>
        <v>0.47585740904553164</v>
      </c>
      <c r="J30" s="24">
        <f t="shared" si="2"/>
        <v>0.98637503255337899</v>
      </c>
      <c r="K30" s="5"/>
    </row>
    <row r="31" spans="1:11" x14ac:dyDescent="0.25">
      <c r="A31" s="18"/>
      <c r="B31" s="19">
        <v>458</v>
      </c>
      <c r="C31" s="20" t="s">
        <v>223</v>
      </c>
      <c r="D31" s="21">
        <v>57.257976000000035</v>
      </c>
      <c r="E31" s="22">
        <v>78.125109000000009</v>
      </c>
      <c r="F31" s="22">
        <f t="shared" si="0"/>
        <v>74.64882059220065</v>
      </c>
      <c r="G31" s="22">
        <v>31.895286289575097</v>
      </c>
      <c r="H31" s="22">
        <v>42.753534302625546</v>
      </c>
      <c r="I31" s="23">
        <f t="shared" si="1"/>
        <v>0.40825909490347201</v>
      </c>
      <c r="J31" s="24">
        <f t="shared" si="2"/>
        <v>0.95550357046158674</v>
      </c>
      <c r="K31" s="5"/>
    </row>
    <row r="32" spans="1:11" x14ac:dyDescent="0.25">
      <c r="A32" s="18"/>
      <c r="B32" s="19">
        <v>459</v>
      </c>
      <c r="C32" s="20" t="s">
        <v>224</v>
      </c>
      <c r="D32" s="21">
        <v>29.473309999999991</v>
      </c>
      <c r="E32" s="22">
        <v>45.974964000000007</v>
      </c>
      <c r="F32" s="22">
        <f t="shared" si="0"/>
        <v>44.845983018267965</v>
      </c>
      <c r="G32" s="22">
        <v>22.094658353453724</v>
      </c>
      <c r="H32" s="22">
        <v>22.751324664814241</v>
      </c>
      <c r="I32" s="23">
        <f t="shared" si="1"/>
        <v>0.4805802208665943</v>
      </c>
      <c r="J32" s="24">
        <f t="shared" si="2"/>
        <v>0.97544357007583427</v>
      </c>
      <c r="K32" s="5"/>
    </row>
    <row r="33" spans="1:11" x14ac:dyDescent="0.25">
      <c r="A33" s="18"/>
      <c r="B33" s="19">
        <v>460</v>
      </c>
      <c r="C33" s="20" t="s">
        <v>225</v>
      </c>
      <c r="D33" s="21">
        <v>15.825278000000001</v>
      </c>
      <c r="E33" s="22">
        <v>21.278737000000003</v>
      </c>
      <c r="F33" s="22">
        <f t="shared" si="0"/>
        <v>20.572480364788966</v>
      </c>
      <c r="G33" s="22">
        <v>9.6713889325278615</v>
      </c>
      <c r="H33" s="22">
        <v>10.901091432261104</v>
      </c>
      <c r="I33" s="23">
        <f t="shared" si="1"/>
        <v>0.45450953844337</v>
      </c>
      <c r="J33" s="24">
        <f t="shared" si="2"/>
        <v>0.96680927842610975</v>
      </c>
      <c r="K33" s="5"/>
    </row>
    <row r="34" spans="1:11" x14ac:dyDescent="0.25">
      <c r="A34" s="18"/>
      <c r="B34" s="19">
        <v>461</v>
      </c>
      <c r="C34" s="20" t="s">
        <v>226</v>
      </c>
      <c r="D34" s="21">
        <v>13.515907</v>
      </c>
      <c r="E34" s="22">
        <v>17.497289000000002</v>
      </c>
      <c r="F34" s="22">
        <f t="shared" si="0"/>
        <v>17.271300443177314</v>
      </c>
      <c r="G34" s="22">
        <v>9.33105367258133</v>
      </c>
      <c r="H34" s="22">
        <v>7.9402467705959827</v>
      </c>
      <c r="I34" s="23">
        <f t="shared" si="1"/>
        <v>0.53328568057493531</v>
      </c>
      <c r="J34" s="24">
        <f t="shared" si="2"/>
        <v>0.98708436736555649</v>
      </c>
      <c r="K34" s="5"/>
    </row>
    <row r="35" spans="1:11" x14ac:dyDescent="0.25">
      <c r="A35" s="18"/>
      <c r="B35" s="19">
        <v>462</v>
      </c>
      <c r="C35" s="20" t="s">
        <v>227</v>
      </c>
      <c r="D35" s="21">
        <v>21.349314999999994</v>
      </c>
      <c r="E35" s="22">
        <v>33.751482000000003</v>
      </c>
      <c r="F35" s="22">
        <f t="shared" si="0"/>
        <v>32.911369121797762</v>
      </c>
      <c r="G35" s="22">
        <v>16.699135831702733</v>
      </c>
      <c r="H35" s="22">
        <v>16.212233290095028</v>
      </c>
      <c r="I35" s="23">
        <f t="shared" si="1"/>
        <v>0.49476748403826332</v>
      </c>
      <c r="J35" s="24">
        <f t="shared" si="2"/>
        <v>0.97510885956941862</v>
      </c>
      <c r="K35" s="5"/>
    </row>
    <row r="36" spans="1:11" x14ac:dyDescent="0.25">
      <c r="A36" s="18"/>
      <c r="B36" s="19">
        <v>463</v>
      </c>
      <c r="C36" s="20" t="s">
        <v>228</v>
      </c>
      <c r="D36" s="21">
        <v>33.421311000000024</v>
      </c>
      <c r="E36" s="22">
        <v>50.196472999999976</v>
      </c>
      <c r="F36" s="22">
        <f t="shared" si="0"/>
        <v>49.694441838904169</v>
      </c>
      <c r="G36" s="22">
        <v>22.746507191083563</v>
      </c>
      <c r="H36" s="22">
        <v>26.947934647820606</v>
      </c>
      <c r="I36" s="23">
        <f t="shared" si="1"/>
        <v>0.45314951094439593</v>
      </c>
      <c r="J36" s="24">
        <f t="shared" si="2"/>
        <v>0.989998676578416</v>
      </c>
      <c r="K36" s="5"/>
    </row>
    <row r="37" spans="1:11" x14ac:dyDescent="0.25">
      <c r="A37" s="18"/>
      <c r="B37" s="19">
        <v>464</v>
      </c>
      <c r="C37" s="20" t="s">
        <v>229</v>
      </c>
      <c r="D37" s="21">
        <v>22.499898000000005</v>
      </c>
      <c r="E37" s="22">
        <v>34.527913000000005</v>
      </c>
      <c r="F37" s="22">
        <f t="shared" si="0"/>
        <v>33.735628569417116</v>
      </c>
      <c r="G37" s="22">
        <v>14.638611799150578</v>
      </c>
      <c r="H37" s="22">
        <v>19.097016770266539</v>
      </c>
      <c r="I37" s="23">
        <f t="shared" si="1"/>
        <v>0.42396457032171553</v>
      </c>
      <c r="J37" s="24">
        <f t="shared" si="2"/>
        <v>0.97705379903549661</v>
      </c>
      <c r="K37" s="5"/>
    </row>
    <row r="38" spans="1:11" ht="15.75" thickBot="1" x14ac:dyDescent="0.3">
      <c r="A38" s="39" t="s">
        <v>231</v>
      </c>
      <c r="B38" s="40"/>
      <c r="C38" s="41"/>
      <c r="D38" s="42">
        <v>84.735671000000025</v>
      </c>
      <c r="E38" s="43">
        <v>199.79569399999897</v>
      </c>
      <c r="F38" s="43">
        <f t="shared" si="0"/>
        <v>125.71941344881776</v>
      </c>
      <c r="G38" s="43">
        <v>29.166534815138107</v>
      </c>
      <c r="H38" s="43">
        <v>96.552878633679654</v>
      </c>
      <c r="I38" s="44">
        <f t="shared" si="1"/>
        <v>0.14598179886268348</v>
      </c>
      <c r="J38" s="45">
        <f t="shared" si="2"/>
        <v>0.62923985463279508</v>
      </c>
      <c r="K38" s="5"/>
    </row>
    <row r="39" spans="1:11" x14ac:dyDescent="0.25">
      <c r="D39" s="6"/>
      <c r="E39" s="6"/>
      <c r="F39" s="6"/>
      <c r="G39" s="6"/>
      <c r="H39" s="6"/>
      <c r="I39" s="5"/>
      <c r="J39" s="5"/>
      <c r="K3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workbookViewId="0">
      <selection activeCell="N6" sqref="N6:R1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18</v>
      </c>
      <c r="B1" s="47" t="s">
        <v>232</v>
      </c>
      <c r="C1" s="47" t="s">
        <v>15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554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" x14ac:dyDescent="0.25">
      <c r="A6" s="18"/>
      <c r="B6" s="20">
        <v>5000113</v>
      </c>
      <c r="C6" s="20" t="s">
        <v>547</v>
      </c>
      <c r="D6" s="20">
        <v>3000015</v>
      </c>
      <c r="E6" s="20" t="s">
        <v>531</v>
      </c>
      <c r="F6" s="20">
        <v>438</v>
      </c>
      <c r="G6" s="20" t="s">
        <v>543</v>
      </c>
      <c r="H6" s="20">
        <v>135</v>
      </c>
      <c r="I6" s="20" t="s">
        <v>142</v>
      </c>
      <c r="J6" s="20">
        <v>1</v>
      </c>
      <c r="K6" s="20" t="s">
        <v>328</v>
      </c>
      <c r="L6" s="20">
        <v>1</v>
      </c>
      <c r="M6" s="20" t="s">
        <v>330</v>
      </c>
      <c r="N6" s="66">
        <v>5.8183150000000001</v>
      </c>
      <c r="O6" s="67">
        <v>2.4377430000000002</v>
      </c>
      <c r="P6" s="68">
        <v>2.4377429485321045</v>
      </c>
      <c r="Q6" s="67">
        <v>1029271</v>
      </c>
      <c r="R6" s="68">
        <v>1322894</v>
      </c>
    </row>
    <row r="7" spans="1:18" ht="51" x14ac:dyDescent="0.25">
      <c r="A7" s="18"/>
      <c r="B7" s="20">
        <v>5000113</v>
      </c>
      <c r="C7" s="20" t="s">
        <v>547</v>
      </c>
      <c r="D7" s="20">
        <v>3000015</v>
      </c>
      <c r="E7" s="20" t="s">
        <v>531</v>
      </c>
      <c r="F7" s="20">
        <v>438</v>
      </c>
      <c r="G7" s="20" t="s">
        <v>543</v>
      </c>
      <c r="H7" s="20">
        <v>135</v>
      </c>
      <c r="I7" s="20" t="s">
        <v>142</v>
      </c>
      <c r="J7" s="20">
        <v>1</v>
      </c>
      <c r="K7" s="20" t="s">
        <v>328</v>
      </c>
      <c r="L7" s="20">
        <v>2</v>
      </c>
      <c r="M7" s="20" t="s">
        <v>331</v>
      </c>
      <c r="N7" s="66">
        <v>0</v>
      </c>
      <c r="O7" s="67">
        <v>3.3805720000000004</v>
      </c>
      <c r="P7" s="68">
        <v>3.3805720340460539</v>
      </c>
      <c r="Q7" s="67">
        <v>6072407</v>
      </c>
      <c r="R7" s="68">
        <v>7533891</v>
      </c>
    </row>
    <row r="8" spans="1:18" ht="38.25" x14ac:dyDescent="0.25">
      <c r="A8" s="18"/>
      <c r="B8" s="20">
        <v>5000114</v>
      </c>
      <c r="C8" s="20" t="s">
        <v>548</v>
      </c>
      <c r="D8" s="20">
        <v>3000016</v>
      </c>
      <c r="E8" s="20" t="s">
        <v>532</v>
      </c>
      <c r="F8" s="20">
        <v>394</v>
      </c>
      <c r="G8" s="20" t="s">
        <v>467</v>
      </c>
      <c r="H8" s="20">
        <v>135</v>
      </c>
      <c r="I8" s="20" t="s">
        <v>142</v>
      </c>
      <c r="J8" s="20">
        <v>1</v>
      </c>
      <c r="K8" s="20" t="s">
        <v>328</v>
      </c>
      <c r="L8" s="20">
        <v>1</v>
      </c>
      <c r="M8" s="20" t="s">
        <v>330</v>
      </c>
      <c r="N8" s="66">
        <v>0.77603500000000003</v>
      </c>
      <c r="O8" s="67">
        <v>1.047839</v>
      </c>
      <c r="P8" s="68">
        <v>1.0478390455245972</v>
      </c>
      <c r="Q8" s="67">
        <v>100000</v>
      </c>
      <c r="R8" s="68">
        <v>168412</v>
      </c>
    </row>
    <row r="9" spans="1:18" ht="38.25" x14ac:dyDescent="0.25">
      <c r="A9" s="18"/>
      <c r="B9" s="20">
        <v>5000114</v>
      </c>
      <c r="C9" s="20" t="s">
        <v>548</v>
      </c>
      <c r="D9" s="20">
        <v>3000016</v>
      </c>
      <c r="E9" s="20" t="s">
        <v>532</v>
      </c>
      <c r="F9" s="20">
        <v>394</v>
      </c>
      <c r="G9" s="20" t="s">
        <v>467</v>
      </c>
      <c r="H9" s="20">
        <v>135</v>
      </c>
      <c r="I9" s="20" t="s">
        <v>142</v>
      </c>
      <c r="J9" s="20">
        <v>1</v>
      </c>
      <c r="K9" s="20" t="s">
        <v>328</v>
      </c>
      <c r="L9" s="20">
        <v>2</v>
      </c>
      <c r="M9" s="20" t="s">
        <v>331</v>
      </c>
      <c r="N9" s="66">
        <v>1.9190510000000001</v>
      </c>
      <c r="O9" s="67">
        <v>1.6472469999999999</v>
      </c>
      <c r="P9" s="68">
        <v>1.6472470242679265</v>
      </c>
      <c r="Q9" s="67">
        <v>565709</v>
      </c>
      <c r="R9" s="68">
        <v>741563</v>
      </c>
    </row>
    <row r="10" spans="1:18" ht="38.25" x14ac:dyDescent="0.25">
      <c r="A10" s="18"/>
      <c r="B10" s="20">
        <v>5000115</v>
      </c>
      <c r="C10" s="20" t="s">
        <v>549</v>
      </c>
      <c r="D10" s="20">
        <v>3000017</v>
      </c>
      <c r="E10" s="20" t="s">
        <v>533</v>
      </c>
      <c r="F10" s="20">
        <v>394</v>
      </c>
      <c r="G10" s="20" t="s">
        <v>467</v>
      </c>
      <c r="H10" s="20">
        <v>135</v>
      </c>
      <c r="I10" s="20" t="s">
        <v>142</v>
      </c>
      <c r="J10" s="20">
        <v>1</v>
      </c>
      <c r="K10" s="20" t="s">
        <v>328</v>
      </c>
      <c r="L10" s="20">
        <v>1</v>
      </c>
      <c r="M10" s="20" t="s">
        <v>330</v>
      </c>
      <c r="N10" s="66">
        <v>2.7276639999999999</v>
      </c>
      <c r="O10" s="67">
        <v>2.7007880000000002</v>
      </c>
      <c r="P10" s="68">
        <v>2.7007880210876465</v>
      </c>
      <c r="Q10" s="67">
        <v>88623</v>
      </c>
      <c r="R10" s="68">
        <v>97944</v>
      </c>
    </row>
    <row r="11" spans="1:18" ht="39" thickBot="1" x14ac:dyDescent="0.3">
      <c r="A11" s="25"/>
      <c r="B11" s="27">
        <v>5000115</v>
      </c>
      <c r="C11" s="27" t="s">
        <v>549</v>
      </c>
      <c r="D11" s="27">
        <v>3000017</v>
      </c>
      <c r="E11" s="27" t="s">
        <v>533</v>
      </c>
      <c r="F11" s="27">
        <v>394</v>
      </c>
      <c r="G11" s="27" t="s">
        <v>467</v>
      </c>
      <c r="H11" s="27">
        <v>135</v>
      </c>
      <c r="I11" s="27" t="s">
        <v>142</v>
      </c>
      <c r="J11" s="27">
        <v>1</v>
      </c>
      <c r="K11" s="27" t="s">
        <v>328</v>
      </c>
      <c r="L11" s="27">
        <v>2</v>
      </c>
      <c r="M11" s="27" t="s">
        <v>331</v>
      </c>
      <c r="N11" s="69">
        <v>2.6087549999999999</v>
      </c>
      <c r="O11" s="70">
        <v>2.6356309999999987</v>
      </c>
      <c r="P11" s="71">
        <v>2.6356309973634779</v>
      </c>
      <c r="Q11" s="70">
        <v>236090</v>
      </c>
      <c r="R11" s="71">
        <v>257586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134</v>
      </c>
      <c r="B1" s="53" t="s">
        <v>232</v>
      </c>
      <c r="C1" s="47" t="s">
        <v>92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2646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102.82792200000004</v>
      </c>
      <c r="E6" s="15">
        <v>101.11914499999999</v>
      </c>
      <c r="F6" s="15">
        <v>64.158546323764313</v>
      </c>
      <c r="G6" s="15">
        <v>19.560731197430869</v>
      </c>
      <c r="H6" s="15">
        <v>44.597815126333444</v>
      </c>
      <c r="I6" s="16">
        <v>0.19344241090478831</v>
      </c>
      <c r="J6" s="17">
        <v>0.63448465989070935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102.82792200000004</v>
      </c>
      <c r="E7" s="36">
        <f ca="1">SUM(E8:OFFSET(E6,MATCH("GOBIERNOS REGIONALES",$A$8:$A$50,0),0))</f>
        <v>101.11914499999999</v>
      </c>
      <c r="F7" s="36">
        <f ca="1">SUM(F8:OFFSET(F6,MATCH("GOBIERNOS REGIONALES",$A$8:$A$50,0),0))</f>
        <v>64.158546323764313</v>
      </c>
      <c r="G7" s="36">
        <f ca="1">SUM(G8:OFFSET(G6,MATCH("GOBIERNOS REGIONALES",$A$8:$A$50,0),0))</f>
        <v>19.560731197430869</v>
      </c>
      <c r="H7" s="36">
        <f ca="1">SUM(H8:OFFSET(H6,MATCH("GOBIERNOS REGIONALES",$A$8:$A$50,0),0))</f>
        <v>44.597815126333444</v>
      </c>
      <c r="I7" s="37">
        <f ca="1">IFERROR(G7/E7,0)</f>
        <v>0.19344241090478831</v>
      </c>
      <c r="J7" s="38">
        <f ca="1">IFERROR(SUM(G7,H7)/E7,0)</f>
        <v>0.63448465989070935</v>
      </c>
      <c r="K7" s="5"/>
    </row>
    <row r="8" spans="1:11" ht="25.5" x14ac:dyDescent="0.25">
      <c r="A8" s="18"/>
      <c r="B8" s="19">
        <v>55</v>
      </c>
      <c r="C8" s="20" t="s">
        <v>128</v>
      </c>
      <c r="D8" s="21">
        <v>102.82792200000004</v>
      </c>
      <c r="E8" s="22">
        <v>101.11914499999999</v>
      </c>
      <c r="F8" s="22">
        <f t="shared" ref="F8:F10" si="0">SUM(G8,H8)</f>
        <v>64.158546323764313</v>
      </c>
      <c r="G8" s="22">
        <v>19.560731197430869</v>
      </c>
      <c r="H8" s="22">
        <v>44.597815126333444</v>
      </c>
      <c r="I8" s="23">
        <f t="shared" ref="I8:I10" si="1">IFERROR(G8/E8,0)</f>
        <v>0.19344241090478831</v>
      </c>
      <c r="J8" s="24">
        <f t="shared" ref="J8:J10" si="2">IFERROR(SUM(G8,H8)/E8,0)</f>
        <v>0.63448465989070935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C1" sqref="C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134</v>
      </c>
      <c r="B1" s="47" t="s">
        <v>232</v>
      </c>
      <c r="C1" s="47" t="s">
        <v>92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2647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102.82792200000004</v>
      </c>
      <c r="G6" s="15">
        <v>101.11914499999999</v>
      </c>
      <c r="H6" s="15">
        <v>64.158546323764313</v>
      </c>
      <c r="I6" s="15">
        <v>19.560731197430869</v>
      </c>
      <c r="J6" s="15">
        <v>44.597815126333444</v>
      </c>
      <c r="K6" s="16">
        <v>0.19344241090478831</v>
      </c>
      <c r="L6" s="17">
        <v>0.63448465989070935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102.82792200000004</v>
      </c>
      <c r="G7" s="36">
        <f ca="1">SUM(G8:OFFSET(G6,MATCH("PROYECTOS",$A$8:$A$50,0),0))</f>
        <v>101.11914499999999</v>
      </c>
      <c r="H7" s="36">
        <f ca="1">SUM(H8:OFFSET(H6,MATCH("PROYECTOS",$A$8:$A$50,0),0))</f>
        <v>64.158546323764313</v>
      </c>
      <c r="I7" s="36">
        <f ca="1">SUM(I8:OFFSET(I6,MATCH("PROYECTOS",$A$8:$A$50,0),0))</f>
        <v>19.560731197430869</v>
      </c>
      <c r="J7" s="36">
        <f ca="1">SUM(J8:OFFSET(J6,MATCH("PROYECTOS",$A$8:$A$50,0),0))</f>
        <v>44.597815126333444</v>
      </c>
      <c r="K7" s="37">
        <f ca="1">IFERROR(I7/G7,0)</f>
        <v>0.19344241090478831</v>
      </c>
      <c r="L7" s="38">
        <f ca="1">IFERROR(SUM(I7,J7)/G7,0)</f>
        <v>0.63448465989070935</v>
      </c>
      <c r="M7" s="57"/>
      <c r="N7" s="36"/>
      <c r="O7" s="38"/>
    </row>
    <row r="8" spans="1:15" ht="51" x14ac:dyDescent="0.25">
      <c r="A8" s="18"/>
      <c r="B8" s="20">
        <v>3000714</v>
      </c>
      <c r="C8" s="20" t="s">
        <v>2648</v>
      </c>
      <c r="D8" s="60">
        <v>60</v>
      </c>
      <c r="E8" s="20" t="s">
        <v>323</v>
      </c>
      <c r="F8" s="21">
        <v>90.506501000000043</v>
      </c>
      <c r="G8" s="22">
        <v>84.932795999999982</v>
      </c>
      <c r="H8" s="22">
        <f t="shared" ref="H8:H10" si="0">SUM(I8,J8)</f>
        <v>56.892801359894293</v>
      </c>
      <c r="I8" s="22">
        <v>16.171094108738544</v>
      </c>
      <c r="J8" s="22">
        <v>40.721707251155749</v>
      </c>
      <c r="K8" s="23">
        <f t="shared" ref="K8:K11" si="1">IFERROR(I8/G8,0)</f>
        <v>0.19039870191885061</v>
      </c>
      <c r="L8" s="24">
        <f t="shared" ref="L8:L11" si="2">IFERROR(SUM(I8,J8)/G8,0)</f>
        <v>0.66985668716115632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3000715</v>
      </c>
      <c r="C9" s="20" t="s">
        <v>2649</v>
      </c>
      <c r="D9" s="60">
        <v>120</v>
      </c>
      <c r="E9" s="20" t="s">
        <v>800</v>
      </c>
      <c r="F9" s="21">
        <v>6.5878329999999998</v>
      </c>
      <c r="G9" s="22">
        <v>6.7990299999999984</v>
      </c>
      <c r="H9" s="22">
        <f t="shared" si="0"/>
        <v>2.8810910428455827</v>
      </c>
      <c r="I9" s="22">
        <v>1.357094640889045</v>
      </c>
      <c r="J9" s="22">
        <v>1.5239964019565377</v>
      </c>
      <c r="K9" s="23">
        <f t="shared" si="1"/>
        <v>0.19960121383330348</v>
      </c>
      <c r="L9" s="24">
        <f t="shared" si="2"/>
        <v>0.42375030597682073</v>
      </c>
      <c r="M9" s="61"/>
      <c r="N9" s="22"/>
      <c r="O9" s="24" t="str">
        <f t="shared" ref="O9:O10" si="3">IFERROR(N9/M9,".")</f>
        <v>.</v>
      </c>
    </row>
    <row r="10" spans="1:15" ht="51" x14ac:dyDescent="0.25">
      <c r="A10" s="18"/>
      <c r="B10" s="20">
        <v>3000716</v>
      </c>
      <c r="C10" s="20" t="s">
        <v>2650</v>
      </c>
      <c r="D10" s="60">
        <v>86</v>
      </c>
      <c r="E10" s="20" t="s">
        <v>469</v>
      </c>
      <c r="F10" s="21">
        <v>5.7335880000000001</v>
      </c>
      <c r="G10" s="22">
        <v>9.3873190000000033</v>
      </c>
      <c r="H10" s="22">
        <f t="shared" si="0"/>
        <v>4.3846539210244373</v>
      </c>
      <c r="I10" s="22">
        <v>2.0325424478032801</v>
      </c>
      <c r="J10" s="22">
        <v>2.3521114732211572</v>
      </c>
      <c r="K10" s="23">
        <f t="shared" si="1"/>
        <v>0.21652001469251012</v>
      </c>
      <c r="L10" s="24">
        <f t="shared" si="2"/>
        <v>0.46708265917291569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0</v>
      </c>
      <c r="G11" s="43">
        <f t="shared" ref="G11:J11" ca="1" si="4">OFFSET(G11,-MATCH("PROYECTOS",$A$8:$A$50,0)-1,0)-(OFFSET(G11,-MATCH("PROYECTOS",$A$8:$A$50,0),0))</f>
        <v>0</v>
      </c>
      <c r="H11" s="43">
        <f t="shared" ca="1" si="4"/>
        <v>0</v>
      </c>
      <c r="I11" s="43">
        <f t="shared" ca="1" si="4"/>
        <v>0</v>
      </c>
      <c r="J11" s="43">
        <f t="shared" ca="1" si="4"/>
        <v>0</v>
      </c>
      <c r="K11" s="44">
        <f t="shared" ca="1" si="1"/>
        <v>0</v>
      </c>
      <c r="L11" s="45">
        <f t="shared" ca="1" si="2"/>
        <v>0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2661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</row>
    <row r="16" spans="1:15" ht="15.75" thickBot="1" x14ac:dyDescent="0.3">
      <c r="A16" s="101"/>
      <c r="B16" s="102"/>
      <c r="C16" s="102"/>
      <c r="D16" s="102"/>
      <c r="E16" s="102"/>
      <c r="F16" s="104"/>
    </row>
    <row r="17" spans="1:6" ht="51" customHeight="1" x14ac:dyDescent="0.25">
      <c r="A17" s="18"/>
      <c r="B17" s="20">
        <v>3000714</v>
      </c>
      <c r="C17" s="97" t="s">
        <v>2648</v>
      </c>
      <c r="D17" s="97"/>
      <c r="E17" s="98"/>
      <c r="F17" s="24">
        <v>0.66985668716115632</v>
      </c>
    </row>
    <row r="18" spans="1:6" ht="51" customHeight="1" x14ac:dyDescent="0.25">
      <c r="A18" s="18"/>
      <c r="B18" s="20">
        <v>3000715</v>
      </c>
      <c r="C18" s="116" t="s">
        <v>2649</v>
      </c>
      <c r="D18" s="116"/>
      <c r="E18" s="117"/>
      <c r="F18" s="24">
        <v>0.42375030597682073</v>
      </c>
    </row>
    <row r="19" spans="1:6" ht="51.75" customHeight="1" thickBot="1" x14ac:dyDescent="0.3">
      <c r="A19" s="25"/>
      <c r="B19" s="27">
        <v>3000716</v>
      </c>
      <c r="C19" s="99" t="s">
        <v>2650</v>
      </c>
      <c r="D19" s="99"/>
      <c r="E19" s="100"/>
      <c r="F19" s="31">
        <v>0.46708265917291569</v>
      </c>
    </row>
  </sheetData>
  <mergeCells count="19">
    <mergeCell ref="C17:E17"/>
    <mergeCell ref="C18:E18"/>
    <mergeCell ref="C19:E19"/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134</v>
      </c>
      <c r="B1" s="47" t="s">
        <v>232</v>
      </c>
      <c r="C1" s="47" t="s">
        <v>92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2651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102.82792200000004</v>
      </c>
      <c r="I6" s="15">
        <v>101.11914499999999</v>
      </c>
      <c r="J6" s="15">
        <v>64.158546323764313</v>
      </c>
      <c r="K6" s="15">
        <v>19.560731197430869</v>
      </c>
      <c r="L6" s="15">
        <v>44.597815126333444</v>
      </c>
      <c r="M6" s="16">
        <v>0.19344241090478831</v>
      </c>
      <c r="N6" s="17">
        <v>0.63448465989070935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SUM(H8:OFFSET(H6,MATCH("PROYECTOS",$A$8:$A$15,0),0))</f>
        <v>102.82792200000004</v>
      </c>
      <c r="I7" s="35">
        <f ca="1">SUM(I8:OFFSET(I6,MATCH("PROYECTOS",$A$8:$A$15,0),0))</f>
        <v>101.11914499999999</v>
      </c>
      <c r="J7" s="35">
        <f ca="1">SUM(J8:OFFSET(J6,MATCH("PROYECTOS",$A$8:$A$15,0),0))</f>
        <v>64.158546323764313</v>
      </c>
      <c r="K7" s="35">
        <f ca="1">SUM(K8:OFFSET(K6,MATCH("PROYECTOS",$A$8:$A$15,0),0))</f>
        <v>19.560731197430869</v>
      </c>
      <c r="L7" s="35">
        <f ca="1">SUM(L8:OFFSET(L6,MATCH("PROYECTOS",$A$8:$A$15,0),0))</f>
        <v>44.597815126333444</v>
      </c>
      <c r="M7" s="37">
        <f ca="1">IFERROR(K7/I7,0)</f>
        <v>0.19344241090478831</v>
      </c>
      <c r="N7" s="38">
        <f ca="1">IFERROR(SUM(K7,L7)/I7,0)</f>
        <v>0.63448465989070935</v>
      </c>
      <c r="O7" s="57"/>
      <c r="P7" s="36"/>
      <c r="Q7" s="38"/>
    </row>
    <row r="8" spans="1:17" ht="51" x14ac:dyDescent="0.25">
      <c r="A8" s="18"/>
      <c r="B8" s="65">
        <v>5005235</v>
      </c>
      <c r="C8" s="20" t="s">
        <v>2652</v>
      </c>
      <c r="D8" s="20">
        <v>3000714</v>
      </c>
      <c r="E8" s="20" t="s">
        <v>2648</v>
      </c>
      <c r="F8" s="60">
        <v>533</v>
      </c>
      <c r="G8" s="20" t="s">
        <v>672</v>
      </c>
      <c r="H8" s="21">
        <v>90.456501000000046</v>
      </c>
      <c r="I8" s="22">
        <v>73.791989999999984</v>
      </c>
      <c r="J8" s="22">
        <f t="shared" ref="J8:J14" si="0">SUM(K8,L8)</f>
        <v>54.940680862915542</v>
      </c>
      <c r="K8" s="22">
        <v>15.296382584829189</v>
      </c>
      <c r="L8" s="22">
        <v>39.644298278086353</v>
      </c>
      <c r="M8" s="23">
        <f t="shared" ref="M8:M15" si="1">IFERROR(K8/I8,0)</f>
        <v>0.20729055531405499</v>
      </c>
      <c r="N8" s="24">
        <f t="shared" ref="N8:N15" si="2">IFERROR(SUM(K8,L8)/I8,0)</f>
        <v>0.74453447945929574</v>
      </c>
      <c r="O8" s="61">
        <v>24</v>
      </c>
      <c r="P8" s="22">
        <v>35</v>
      </c>
      <c r="Q8" s="24">
        <f>IFERROR(P8/O8,".")</f>
        <v>1.4583333333333333</v>
      </c>
    </row>
    <row r="9" spans="1:17" ht="51" x14ac:dyDescent="0.25">
      <c r="A9" s="18"/>
      <c r="B9" s="65">
        <v>5005236</v>
      </c>
      <c r="C9" s="20" t="s">
        <v>2653</v>
      </c>
      <c r="D9" s="20">
        <v>3000714</v>
      </c>
      <c r="E9" s="20" t="s">
        <v>2648</v>
      </c>
      <c r="F9" s="60">
        <v>46</v>
      </c>
      <c r="G9" s="20" t="s">
        <v>866</v>
      </c>
      <c r="H9" s="21">
        <v>0.05</v>
      </c>
      <c r="I9" s="22">
        <v>11.140805999999998</v>
      </c>
      <c r="J9" s="22">
        <f t="shared" si="0"/>
        <v>1.9521204969787505</v>
      </c>
      <c r="K9" s="22">
        <v>0.87471152390935458</v>
      </c>
      <c r="L9" s="22">
        <v>1.0774089730693959</v>
      </c>
      <c r="M9" s="23">
        <f t="shared" si="1"/>
        <v>7.851420479894855E-2</v>
      </c>
      <c r="N9" s="24">
        <f t="shared" si="2"/>
        <v>0.17522255543977255</v>
      </c>
      <c r="O9" s="61">
        <v>40</v>
      </c>
      <c r="P9" s="22">
        <v>0</v>
      </c>
      <c r="Q9" s="24">
        <f t="shared" ref="Q9:Q14" si="3">IFERROR(P9/O9,".")</f>
        <v>0</v>
      </c>
    </row>
    <row r="10" spans="1:17" ht="51" x14ac:dyDescent="0.25">
      <c r="A10" s="18"/>
      <c r="B10" s="65">
        <v>5005237</v>
      </c>
      <c r="C10" s="20" t="s">
        <v>2654</v>
      </c>
      <c r="D10" s="20">
        <v>3000715</v>
      </c>
      <c r="E10" s="20" t="s">
        <v>2649</v>
      </c>
      <c r="F10" s="60">
        <v>117</v>
      </c>
      <c r="G10" s="20" t="s">
        <v>813</v>
      </c>
      <c r="H10" s="21">
        <v>4.9331530000000008</v>
      </c>
      <c r="I10" s="22">
        <v>4.9153499999999992</v>
      </c>
      <c r="J10" s="22">
        <f t="shared" si="0"/>
        <v>2.6701500024064444</v>
      </c>
      <c r="K10" s="22">
        <v>1.2515213804435916</v>
      </c>
      <c r="L10" s="22">
        <v>1.4186286219628528</v>
      </c>
      <c r="M10" s="23">
        <f t="shared" si="1"/>
        <v>0.25461490645500157</v>
      </c>
      <c r="N10" s="24">
        <f t="shared" si="2"/>
        <v>0.54322683072547118</v>
      </c>
      <c r="O10" s="61">
        <v>20</v>
      </c>
      <c r="P10" s="22">
        <v>166</v>
      </c>
      <c r="Q10" s="24">
        <f t="shared" si="3"/>
        <v>8.3000000000000007</v>
      </c>
    </row>
    <row r="11" spans="1:17" ht="51" x14ac:dyDescent="0.25">
      <c r="A11" s="18"/>
      <c r="B11" s="65">
        <v>5005238</v>
      </c>
      <c r="C11" s="20" t="s">
        <v>2655</v>
      </c>
      <c r="D11" s="20">
        <v>3000715</v>
      </c>
      <c r="E11" s="20" t="s">
        <v>2649</v>
      </c>
      <c r="F11" s="60">
        <v>535</v>
      </c>
      <c r="G11" s="20" t="s">
        <v>901</v>
      </c>
      <c r="H11" s="21">
        <v>1.6546799999999993</v>
      </c>
      <c r="I11" s="22">
        <v>1.8836799999999996</v>
      </c>
      <c r="J11" s="22">
        <f t="shared" si="0"/>
        <v>0.21094104043913831</v>
      </c>
      <c r="K11" s="22">
        <v>0.10557326044545334</v>
      </c>
      <c r="L11" s="22">
        <v>0.10536777999368496</v>
      </c>
      <c r="M11" s="23">
        <f t="shared" si="1"/>
        <v>5.6046281982849194E-2</v>
      </c>
      <c r="N11" s="24">
        <f t="shared" si="2"/>
        <v>0.11198347938032911</v>
      </c>
      <c r="O11" s="61">
        <v>40</v>
      </c>
      <c r="P11" s="22">
        <v>648</v>
      </c>
      <c r="Q11" s="24">
        <f t="shared" si="3"/>
        <v>16.2</v>
      </c>
    </row>
    <row r="12" spans="1:17" ht="51" x14ac:dyDescent="0.25">
      <c r="A12" s="18"/>
      <c r="B12" s="65">
        <v>5005239</v>
      </c>
      <c r="C12" s="20" t="s">
        <v>2656</v>
      </c>
      <c r="D12" s="20">
        <v>3000716</v>
      </c>
      <c r="E12" s="20" t="s">
        <v>2650</v>
      </c>
      <c r="F12" s="60">
        <v>117</v>
      </c>
      <c r="G12" s="20" t="s">
        <v>813</v>
      </c>
      <c r="H12" s="21">
        <v>5.226343</v>
      </c>
      <c r="I12" s="22">
        <v>5.1434730000000028</v>
      </c>
      <c r="J12" s="22">
        <f t="shared" si="0"/>
        <v>3.3128676952401293</v>
      </c>
      <c r="K12" s="22">
        <v>1.8720382321480429</v>
      </c>
      <c r="L12" s="22">
        <v>1.4408294630920864</v>
      </c>
      <c r="M12" s="23">
        <f t="shared" si="1"/>
        <v>0.36396384935782533</v>
      </c>
      <c r="N12" s="24">
        <f t="shared" si="2"/>
        <v>0.64409158855118465</v>
      </c>
      <c r="O12" s="61">
        <v>28</v>
      </c>
      <c r="P12" s="22">
        <v>23</v>
      </c>
      <c r="Q12" s="24">
        <f t="shared" si="3"/>
        <v>0.8214285714285714</v>
      </c>
    </row>
    <row r="13" spans="1:17" ht="51" x14ac:dyDescent="0.25">
      <c r="A13" s="18"/>
      <c r="B13" s="65">
        <v>5005240</v>
      </c>
      <c r="C13" s="20" t="s">
        <v>2657</v>
      </c>
      <c r="D13" s="20">
        <v>3000716</v>
      </c>
      <c r="E13" s="20" t="s">
        <v>2650</v>
      </c>
      <c r="F13" s="60">
        <v>6</v>
      </c>
      <c r="G13" s="20" t="s">
        <v>404</v>
      </c>
      <c r="H13" s="21">
        <v>0.33602799999999999</v>
      </c>
      <c r="I13" s="22">
        <v>3.7346290000000004</v>
      </c>
      <c r="J13" s="22">
        <f t="shared" si="0"/>
        <v>0.9561735366260109</v>
      </c>
      <c r="K13" s="22">
        <v>0.12506289619705058</v>
      </c>
      <c r="L13" s="22">
        <v>0.83111064042896032</v>
      </c>
      <c r="M13" s="23">
        <f t="shared" si="1"/>
        <v>3.348736814206995E-2</v>
      </c>
      <c r="N13" s="24">
        <f t="shared" si="2"/>
        <v>0.25602905579804869</v>
      </c>
      <c r="O13" s="61">
        <v>150</v>
      </c>
      <c r="P13" s="22">
        <v>207</v>
      </c>
      <c r="Q13" s="24">
        <f t="shared" si="3"/>
        <v>1.38</v>
      </c>
    </row>
    <row r="14" spans="1:17" ht="51" x14ac:dyDescent="0.25">
      <c r="A14" s="18"/>
      <c r="B14" s="65">
        <v>5005241</v>
      </c>
      <c r="C14" s="20" t="s">
        <v>2658</v>
      </c>
      <c r="D14" s="20">
        <v>3000716</v>
      </c>
      <c r="E14" s="20" t="s">
        <v>2650</v>
      </c>
      <c r="F14" s="60">
        <v>166</v>
      </c>
      <c r="G14" s="20" t="s">
        <v>2659</v>
      </c>
      <c r="H14" s="21">
        <v>0.17121700000000001</v>
      </c>
      <c r="I14" s="22">
        <v>0.50921700000000003</v>
      </c>
      <c r="J14" s="22">
        <f t="shared" si="0"/>
        <v>0.11561268915829714</v>
      </c>
      <c r="K14" s="22">
        <v>3.5441319458186626E-2</v>
      </c>
      <c r="L14" s="22">
        <v>8.0171369700110517E-2</v>
      </c>
      <c r="M14" s="23">
        <f t="shared" si="1"/>
        <v>6.9599639167951241E-2</v>
      </c>
      <c r="N14" s="24">
        <f t="shared" si="2"/>
        <v>0.22704012073103833</v>
      </c>
      <c r="O14" s="61">
        <v>30</v>
      </c>
      <c r="P14" s="22">
        <v>124</v>
      </c>
      <c r="Q14" s="24">
        <f t="shared" si="3"/>
        <v>4.1333333333333337</v>
      </c>
    </row>
    <row r="15" spans="1:17" ht="15.75" thickBot="1" x14ac:dyDescent="0.3">
      <c r="A15" s="39" t="s">
        <v>306</v>
      </c>
      <c r="B15" s="41"/>
      <c r="C15" s="41"/>
      <c r="D15" s="64"/>
      <c r="E15" s="41"/>
      <c r="F15" s="58"/>
      <c r="G15" s="41"/>
      <c r="H15" s="42">
        <f ca="1">OFFSET(H15,-MATCH("PROYECTOS",$A$8:$A$15,0)-1,0)-(OFFSET(H15,-MATCH("PROYECTOS",$A$8:$A$15,0),0))</f>
        <v>0</v>
      </c>
      <c r="I15" s="42">
        <f t="shared" ref="I15:L15" ca="1" si="4">OFFSET(I15,-MATCH("PROYECTOS",$A$8:$A$15,0)-1,0)-(OFFSET(I15,-MATCH("PROYECTOS",$A$8:$A$15,0),0))</f>
        <v>0</v>
      </c>
      <c r="J15" s="42">
        <f t="shared" ca="1" si="4"/>
        <v>0</v>
      </c>
      <c r="K15" s="42">
        <f t="shared" ca="1" si="4"/>
        <v>0</v>
      </c>
      <c r="L15" s="42">
        <f t="shared" ca="1" si="4"/>
        <v>0</v>
      </c>
      <c r="M15" s="44">
        <f t="shared" ca="1" si="1"/>
        <v>0</v>
      </c>
      <c r="N15" s="45">
        <f t="shared" ca="1" si="2"/>
        <v>0</v>
      </c>
      <c r="O15" s="59"/>
      <c r="P15" s="43"/>
      <c r="Q1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135</v>
      </c>
      <c r="B1" s="48" t="s">
        <v>232</v>
      </c>
      <c r="C1" s="47" t="s">
        <v>93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2662</v>
      </c>
      <c r="L2" s="1" t="s">
        <v>2686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4620.3602170000004</v>
      </c>
      <c r="E6" s="15">
        <f ca="1">SUM(E7:OFFSET(E7,50,0))</f>
        <v>7409.4727010000015</v>
      </c>
      <c r="F6" s="15">
        <f ca="1">SUM(F7:OFFSET(F7,50,0))</f>
        <v>7022.6028905792964</v>
      </c>
      <c r="G6" s="15">
        <f ca="1">SUM(G7:OFFSET(G7,50,0))</f>
        <v>2968.8882148492748</v>
      </c>
      <c r="H6" s="15">
        <f ca="1">SUM(H7:OFFSET(H7,50,0))</f>
        <v>4053.7146757300216</v>
      </c>
      <c r="I6" s="16">
        <f ca="1">IFERROR(G6/E6,0)</f>
        <v>0.40068819127285349</v>
      </c>
      <c r="J6" s="17">
        <f ca="1">IFERROR(SUM(G6,H6)/E6,0)</f>
        <v>0.94778713330457476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23.520868999999998</v>
      </c>
      <c r="E7" s="22">
        <v>23.078567</v>
      </c>
      <c r="F7" s="22">
        <f t="shared" ref="F7:F32" si="0">SUM(G7,H7)</f>
        <v>22.70264483243227</v>
      </c>
      <c r="G7" s="22">
        <v>11.950142338871956</v>
      </c>
      <c r="H7" s="22">
        <v>10.752502493560314</v>
      </c>
      <c r="I7" s="23">
        <f t="shared" ref="I7:I32" si="1">IFERROR(G7/E7,0)</f>
        <v>0.51780261481884715</v>
      </c>
      <c r="J7" s="24">
        <f t="shared" ref="J7:J32" si="2">IFERROR(SUM(G7,H7)/E7,0)</f>
        <v>0.98371119976523114</v>
      </c>
      <c r="K7" s="5"/>
      <c r="L7" t="s">
        <v>257</v>
      </c>
      <c r="M7" s="6">
        <v>41.244185338815441</v>
      </c>
      <c r="N7" s="72">
        <v>0.99999993547734389</v>
      </c>
    </row>
    <row r="8" spans="1:14" x14ac:dyDescent="0.25">
      <c r="A8" s="18"/>
      <c r="B8" s="51">
        <v>2</v>
      </c>
      <c r="C8" s="20" t="s">
        <v>245</v>
      </c>
      <c r="D8" s="21">
        <v>4.3644169999999995</v>
      </c>
      <c r="E8" s="22">
        <v>3.85839</v>
      </c>
      <c r="F8" s="22">
        <f t="shared" si="0"/>
        <v>3.8555975388735533</v>
      </c>
      <c r="G8" s="22">
        <v>2.0153606859967113</v>
      </c>
      <c r="H8" s="22">
        <v>1.840236852876842</v>
      </c>
      <c r="I8" s="23">
        <f t="shared" si="1"/>
        <v>0.52233203123497396</v>
      </c>
      <c r="J8" s="24">
        <f t="shared" si="2"/>
        <v>0.99927626260527147</v>
      </c>
      <c r="K8" s="5"/>
      <c r="L8" t="s">
        <v>253</v>
      </c>
      <c r="M8" s="6">
        <v>5.695107726380229</v>
      </c>
      <c r="N8" s="72">
        <v>0.99997484331774478</v>
      </c>
    </row>
    <row r="9" spans="1:14" x14ac:dyDescent="0.25">
      <c r="A9" s="18"/>
      <c r="B9" s="51">
        <v>3</v>
      </c>
      <c r="C9" s="20" t="s">
        <v>246</v>
      </c>
      <c r="D9" s="21">
        <v>5.4042160000000008</v>
      </c>
      <c r="E9" s="22">
        <v>4.5165879999999996</v>
      </c>
      <c r="F9" s="22">
        <f t="shared" si="0"/>
        <v>4.514227912761271</v>
      </c>
      <c r="G9" s="22">
        <v>2.3652778211981058</v>
      </c>
      <c r="H9" s="22">
        <v>2.1489500915631652</v>
      </c>
      <c r="I9" s="23">
        <f t="shared" si="1"/>
        <v>0.52368686743136772</v>
      </c>
      <c r="J9" s="24">
        <f t="shared" si="2"/>
        <v>0.99947746235903545</v>
      </c>
      <c r="K9" s="5"/>
      <c r="L9" t="s">
        <v>262</v>
      </c>
      <c r="M9" s="6">
        <v>0.39617675263434649</v>
      </c>
      <c r="N9" s="72">
        <v>0.99994384800150038</v>
      </c>
    </row>
    <row r="10" spans="1:14" x14ac:dyDescent="0.25">
      <c r="A10" s="18"/>
      <c r="B10" s="51">
        <v>4</v>
      </c>
      <c r="C10" s="20" t="s">
        <v>247</v>
      </c>
      <c r="D10" s="21">
        <v>122.107145</v>
      </c>
      <c r="E10" s="22">
        <v>200.10145699999995</v>
      </c>
      <c r="F10" s="22">
        <f t="shared" si="0"/>
        <v>186.82389297512418</v>
      </c>
      <c r="G10" s="22">
        <v>55.27811413424206</v>
      </c>
      <c r="H10" s="22">
        <v>131.54577884088212</v>
      </c>
      <c r="I10" s="23">
        <f t="shared" si="1"/>
        <v>0.27625043297032104</v>
      </c>
      <c r="J10" s="24">
        <f t="shared" si="2"/>
        <v>0.93364584034550147</v>
      </c>
      <c r="K10" s="5"/>
      <c r="L10" t="s">
        <v>261</v>
      </c>
      <c r="M10" s="6">
        <v>25.204779364168644</v>
      </c>
      <c r="N10" s="72">
        <v>0.99989714771411498</v>
      </c>
    </row>
    <row r="11" spans="1:14" x14ac:dyDescent="0.25">
      <c r="A11" s="18"/>
      <c r="B11" s="51">
        <v>5</v>
      </c>
      <c r="C11" s="20" t="s">
        <v>248</v>
      </c>
      <c r="D11" s="21">
        <v>100.00071899999999</v>
      </c>
      <c r="E11" s="22">
        <v>98.259699999999995</v>
      </c>
      <c r="F11" s="22">
        <f t="shared" si="0"/>
        <v>97.221561748534441</v>
      </c>
      <c r="G11" s="22">
        <v>54.094769150018692</v>
      </c>
      <c r="H11" s="22">
        <v>43.126792598515749</v>
      </c>
      <c r="I11" s="23">
        <f t="shared" si="1"/>
        <v>0.55052853967617132</v>
      </c>
      <c r="J11" s="24">
        <f t="shared" si="2"/>
        <v>0.98943475044738016</v>
      </c>
      <c r="K11" s="5"/>
      <c r="L11" t="s">
        <v>266</v>
      </c>
      <c r="M11" s="6">
        <v>67.15521189084393</v>
      </c>
      <c r="N11" s="72">
        <v>0.99988048359079174</v>
      </c>
    </row>
    <row r="12" spans="1:14" x14ac:dyDescent="0.25">
      <c r="A12" s="18"/>
      <c r="B12" s="51">
        <v>6</v>
      </c>
      <c r="C12" s="20" t="s">
        <v>249</v>
      </c>
      <c r="D12" s="21">
        <v>5.6898059999999999</v>
      </c>
      <c r="E12" s="22">
        <v>6.0579079999999994</v>
      </c>
      <c r="F12" s="22">
        <f t="shared" si="0"/>
        <v>6.0538265984505415</v>
      </c>
      <c r="G12" s="22">
        <v>2.9767457768321037</v>
      </c>
      <c r="H12" s="22">
        <v>3.0770808216184378</v>
      </c>
      <c r="I12" s="23">
        <f t="shared" si="1"/>
        <v>0.49138180652992813</v>
      </c>
      <c r="J12" s="24">
        <f t="shared" si="2"/>
        <v>0.99932626881268949</v>
      </c>
      <c r="K12" s="5"/>
      <c r="L12" t="s">
        <v>260</v>
      </c>
      <c r="M12" s="6">
        <v>4.3172430365812033</v>
      </c>
      <c r="N12" s="72">
        <v>0.99986938660787827</v>
      </c>
    </row>
    <row r="13" spans="1:14" x14ac:dyDescent="0.25">
      <c r="A13" s="18"/>
      <c r="B13" s="51">
        <v>7</v>
      </c>
      <c r="C13" s="20" t="s">
        <v>250</v>
      </c>
      <c r="D13" s="21">
        <v>1451.8669299999999</v>
      </c>
      <c r="E13" s="22">
        <v>3448.1844990000018</v>
      </c>
      <c r="F13" s="22">
        <f t="shared" si="0"/>
        <v>3324.9881894153896</v>
      </c>
      <c r="G13" s="22">
        <v>1318.212086303718</v>
      </c>
      <c r="H13" s="22">
        <v>2006.7761031116715</v>
      </c>
      <c r="I13" s="23">
        <f t="shared" si="1"/>
        <v>0.38229163395578425</v>
      </c>
      <c r="J13" s="24">
        <f t="shared" si="2"/>
        <v>0.96427212360001613</v>
      </c>
      <c r="K13" s="5"/>
      <c r="L13" t="s">
        <v>246</v>
      </c>
      <c r="M13" s="6">
        <v>4.514227912761271</v>
      </c>
      <c r="N13" s="72">
        <v>0.99947746235903545</v>
      </c>
    </row>
    <row r="14" spans="1:14" x14ac:dyDescent="0.25">
      <c r="A14" s="18"/>
      <c r="B14" s="51">
        <v>8</v>
      </c>
      <c r="C14" s="20" t="s">
        <v>251</v>
      </c>
      <c r="D14" s="21">
        <v>110.20786400000001</v>
      </c>
      <c r="E14" s="22">
        <v>104.727289</v>
      </c>
      <c r="F14" s="22">
        <f t="shared" si="0"/>
        <v>100.18883495748742</v>
      </c>
      <c r="G14" s="22">
        <v>44.583979954652023</v>
      </c>
      <c r="H14" s="22">
        <v>55.604855002835393</v>
      </c>
      <c r="I14" s="23">
        <f t="shared" si="1"/>
        <v>0.42571502022411772</v>
      </c>
      <c r="J14" s="24">
        <f t="shared" si="2"/>
        <v>0.95666407403601761</v>
      </c>
      <c r="K14" s="5"/>
      <c r="L14" t="s">
        <v>249</v>
      </c>
      <c r="M14" s="6">
        <v>6.0538265984505415</v>
      </c>
      <c r="N14" s="72">
        <v>0.99932626881268949</v>
      </c>
    </row>
    <row r="15" spans="1:14" x14ac:dyDescent="0.25">
      <c r="A15" s="18"/>
      <c r="B15" s="51">
        <v>9</v>
      </c>
      <c r="C15" s="20" t="s">
        <v>252</v>
      </c>
      <c r="D15" s="21">
        <v>11.829545</v>
      </c>
      <c r="E15" s="22">
        <v>6.1842940000000004</v>
      </c>
      <c r="F15" s="22">
        <f t="shared" si="0"/>
        <v>6.1775425206869841</v>
      </c>
      <c r="G15" s="22">
        <v>1.7676058523356915</v>
      </c>
      <c r="H15" s="22">
        <v>4.4099366683512926</v>
      </c>
      <c r="I15" s="23">
        <f t="shared" si="1"/>
        <v>0.28582176920044411</v>
      </c>
      <c r="J15" s="24">
        <f t="shared" si="2"/>
        <v>0.99890828616604965</v>
      </c>
      <c r="K15" s="5"/>
      <c r="L15" t="s">
        <v>245</v>
      </c>
      <c r="M15" s="6">
        <v>3.8555975388735533</v>
      </c>
      <c r="N15" s="72">
        <v>0.99927626260527147</v>
      </c>
    </row>
    <row r="16" spans="1:14" x14ac:dyDescent="0.25">
      <c r="A16" s="18"/>
      <c r="B16" s="51">
        <v>10</v>
      </c>
      <c r="C16" s="20" t="s">
        <v>253</v>
      </c>
      <c r="D16" s="21">
        <v>3.8056770000000002</v>
      </c>
      <c r="E16" s="22">
        <v>5.6952509999999998</v>
      </c>
      <c r="F16" s="22">
        <f t="shared" si="0"/>
        <v>5.695107726380229</v>
      </c>
      <c r="G16" s="22">
        <v>2.6826735604554415</v>
      </c>
      <c r="H16" s="22">
        <v>3.0124341659247875</v>
      </c>
      <c r="I16" s="23">
        <f t="shared" si="1"/>
        <v>0.47103693242939454</v>
      </c>
      <c r="J16" s="24">
        <f t="shared" si="2"/>
        <v>0.99997484331774478</v>
      </c>
      <c r="K16" s="5"/>
      <c r="L16" t="s">
        <v>252</v>
      </c>
      <c r="M16" s="6">
        <v>6.1775425206869841</v>
      </c>
      <c r="N16" s="72">
        <v>0.99890828616604965</v>
      </c>
    </row>
    <row r="17" spans="1:14" x14ac:dyDescent="0.25">
      <c r="A17" s="18"/>
      <c r="B17" s="51">
        <v>11</v>
      </c>
      <c r="C17" s="20" t="s">
        <v>254</v>
      </c>
      <c r="D17" s="21">
        <v>16.268442999999998</v>
      </c>
      <c r="E17" s="22">
        <v>16.368503999999998</v>
      </c>
      <c r="F17" s="22">
        <f t="shared" si="0"/>
        <v>16.321041179238819</v>
      </c>
      <c r="G17" s="22">
        <v>8.1583922826685011</v>
      </c>
      <c r="H17" s="22">
        <v>8.1626488965703174</v>
      </c>
      <c r="I17" s="23">
        <f t="shared" si="1"/>
        <v>0.4984201538924084</v>
      </c>
      <c r="J17" s="24">
        <f t="shared" si="2"/>
        <v>0.99710035683400389</v>
      </c>
      <c r="K17" s="5"/>
      <c r="L17" t="s">
        <v>267</v>
      </c>
      <c r="M17" s="6">
        <v>27.106029067828786</v>
      </c>
      <c r="N17" s="72">
        <v>0.99873090155167088</v>
      </c>
    </row>
    <row r="18" spans="1:14" x14ac:dyDescent="0.25">
      <c r="A18" s="18"/>
      <c r="B18" s="51">
        <v>12</v>
      </c>
      <c r="C18" s="20" t="s">
        <v>255</v>
      </c>
      <c r="D18" s="21">
        <v>68.946793999999997</v>
      </c>
      <c r="E18" s="22">
        <v>61.405158999999998</v>
      </c>
      <c r="F18" s="22">
        <f t="shared" si="0"/>
        <v>59.924143478012411</v>
      </c>
      <c r="G18" s="22">
        <v>25.266299416311085</v>
      </c>
      <c r="H18" s="22">
        <v>34.657844061701326</v>
      </c>
      <c r="I18" s="23">
        <f t="shared" si="1"/>
        <v>0.41146867507192819</v>
      </c>
      <c r="J18" s="24">
        <f t="shared" si="2"/>
        <v>0.97588125255098535</v>
      </c>
      <c r="K18" s="5"/>
      <c r="L18" t="s">
        <v>254</v>
      </c>
      <c r="M18" s="6">
        <v>16.321041179238819</v>
      </c>
      <c r="N18" s="72">
        <v>0.99710035683400389</v>
      </c>
    </row>
    <row r="19" spans="1:14" x14ac:dyDescent="0.25">
      <c r="A19" s="18"/>
      <c r="B19" s="51">
        <v>13</v>
      </c>
      <c r="C19" s="20" t="s">
        <v>256</v>
      </c>
      <c r="D19" s="21">
        <v>18.204011000000001</v>
      </c>
      <c r="E19" s="22">
        <v>17.819580999999999</v>
      </c>
      <c r="F19" s="22">
        <f t="shared" si="0"/>
        <v>17.767809968441725</v>
      </c>
      <c r="G19" s="22">
        <v>9.393810648471117</v>
      </c>
      <c r="H19" s="22">
        <v>8.3739993199706078</v>
      </c>
      <c r="I19" s="23">
        <f t="shared" si="1"/>
        <v>0.52716226315709203</v>
      </c>
      <c r="J19" s="24">
        <f t="shared" si="2"/>
        <v>0.99709471106204606</v>
      </c>
      <c r="K19" s="5"/>
      <c r="L19" t="s">
        <v>256</v>
      </c>
      <c r="M19" s="6">
        <v>17.767809968441725</v>
      </c>
      <c r="N19" s="72">
        <v>0.99709471106204606</v>
      </c>
    </row>
    <row r="20" spans="1:14" x14ac:dyDescent="0.25">
      <c r="A20" s="18"/>
      <c r="B20" s="51">
        <v>14</v>
      </c>
      <c r="C20" s="20" t="s">
        <v>257</v>
      </c>
      <c r="D20" s="21">
        <v>41.231506000000003</v>
      </c>
      <c r="E20" s="22">
        <v>41.244188000000001</v>
      </c>
      <c r="F20" s="22">
        <f t="shared" si="0"/>
        <v>41.244185338815441</v>
      </c>
      <c r="G20" s="22">
        <v>21.133061772212386</v>
      </c>
      <c r="H20" s="22">
        <v>20.111123566603055</v>
      </c>
      <c r="I20" s="23">
        <f t="shared" si="1"/>
        <v>0.51238884305862409</v>
      </c>
      <c r="J20" s="24">
        <f t="shared" si="2"/>
        <v>0.99999993547734389</v>
      </c>
      <c r="K20" s="5"/>
      <c r="L20" t="s">
        <v>265</v>
      </c>
      <c r="M20" s="6">
        <v>28.294207802042365</v>
      </c>
      <c r="N20" s="72">
        <v>0.9961711664694346</v>
      </c>
    </row>
    <row r="21" spans="1:14" x14ac:dyDescent="0.25">
      <c r="A21" s="18"/>
      <c r="B21" s="51">
        <v>15</v>
      </c>
      <c r="C21" s="20" t="s">
        <v>258</v>
      </c>
      <c r="D21" s="21">
        <v>2064.5269009999997</v>
      </c>
      <c r="E21" s="22">
        <v>2788.5889539999994</v>
      </c>
      <c r="F21" s="22">
        <f t="shared" si="0"/>
        <v>2580.7743502327994</v>
      </c>
      <c r="G21" s="22">
        <v>1140.1638804006725</v>
      </c>
      <c r="H21" s="22">
        <v>1440.6104698321269</v>
      </c>
      <c r="I21" s="23">
        <f t="shared" si="1"/>
        <v>0.40886767437172911</v>
      </c>
      <c r="J21" s="24">
        <f t="shared" si="2"/>
        <v>0.92547678872889916</v>
      </c>
      <c r="K21" s="5"/>
      <c r="L21" t="s">
        <v>562</v>
      </c>
      <c r="M21" s="6">
        <v>21.566557105026732</v>
      </c>
      <c r="N21" s="72">
        <v>0.99316998467072182</v>
      </c>
    </row>
    <row r="22" spans="1:14" x14ac:dyDescent="0.25">
      <c r="A22" s="18"/>
      <c r="B22" s="51">
        <v>16</v>
      </c>
      <c r="C22" s="20" t="s">
        <v>259</v>
      </c>
      <c r="D22" s="21">
        <v>154.12970200000004</v>
      </c>
      <c r="E22" s="22">
        <v>167.25112200000004</v>
      </c>
      <c r="F22" s="22">
        <f t="shared" si="0"/>
        <v>150.49711783436877</v>
      </c>
      <c r="G22" s="22">
        <v>64.788221809939245</v>
      </c>
      <c r="H22" s="22">
        <v>85.708896024429521</v>
      </c>
      <c r="I22" s="23">
        <f t="shared" si="1"/>
        <v>0.38737092484162367</v>
      </c>
      <c r="J22" s="24">
        <f t="shared" si="2"/>
        <v>0.89982725398020791</v>
      </c>
      <c r="K22" s="5"/>
      <c r="L22" t="s">
        <v>268</v>
      </c>
      <c r="M22" s="6">
        <v>66.163405073357296</v>
      </c>
      <c r="N22" s="72">
        <v>0.99038863633268548</v>
      </c>
    </row>
    <row r="23" spans="1:14" x14ac:dyDescent="0.25">
      <c r="A23" s="18"/>
      <c r="B23" s="51">
        <v>17</v>
      </c>
      <c r="C23" s="20" t="s">
        <v>260</v>
      </c>
      <c r="D23" s="21">
        <v>4.0480299999999998</v>
      </c>
      <c r="E23" s="22">
        <v>4.3178070000000002</v>
      </c>
      <c r="F23" s="22">
        <f t="shared" si="0"/>
        <v>4.3172430365812033</v>
      </c>
      <c r="G23" s="22">
        <v>2.1506206563208252</v>
      </c>
      <c r="H23" s="22">
        <v>2.1666223802603781</v>
      </c>
      <c r="I23" s="23">
        <f t="shared" si="1"/>
        <v>0.49808170127122986</v>
      </c>
      <c r="J23" s="24">
        <f t="shared" si="2"/>
        <v>0.99986938660787827</v>
      </c>
      <c r="K23" s="5"/>
      <c r="L23" t="s">
        <v>248</v>
      </c>
      <c r="M23" s="6">
        <v>97.221561748534441</v>
      </c>
      <c r="N23" s="72">
        <v>0.98943475044738016</v>
      </c>
    </row>
    <row r="24" spans="1:14" x14ac:dyDescent="0.25">
      <c r="A24" s="18"/>
      <c r="B24" s="51">
        <v>18</v>
      </c>
      <c r="C24" s="20" t="s">
        <v>261</v>
      </c>
      <c r="D24" s="21">
        <v>30.939440999999999</v>
      </c>
      <c r="E24" s="22">
        <v>25.207371999999999</v>
      </c>
      <c r="F24" s="22">
        <f t="shared" si="0"/>
        <v>25.204779364168644</v>
      </c>
      <c r="G24" s="22">
        <v>13.322578728199005</v>
      </c>
      <c r="H24" s="22">
        <v>11.882200635969639</v>
      </c>
      <c r="I24" s="23">
        <f t="shared" si="1"/>
        <v>0.52851914623226115</v>
      </c>
      <c r="J24" s="24">
        <f t="shared" si="2"/>
        <v>0.99989714771411498</v>
      </c>
      <c r="K24" s="5"/>
      <c r="L24" t="s">
        <v>244</v>
      </c>
      <c r="M24" s="6">
        <v>22.70264483243227</v>
      </c>
      <c r="N24" s="72">
        <v>0.98371119976523114</v>
      </c>
    </row>
    <row r="25" spans="1:14" x14ac:dyDescent="0.25">
      <c r="A25" s="18"/>
      <c r="B25" s="51">
        <v>19</v>
      </c>
      <c r="C25" s="20" t="s">
        <v>262</v>
      </c>
      <c r="D25" s="21">
        <v>0.37129200000000001</v>
      </c>
      <c r="E25" s="22">
        <v>0.39619900000000002</v>
      </c>
      <c r="F25" s="22">
        <f t="shared" si="0"/>
        <v>0.39617675263434649</v>
      </c>
      <c r="G25" s="22">
        <v>0.20063769444823265</v>
      </c>
      <c r="H25" s="22">
        <v>0.19553905818611383</v>
      </c>
      <c r="I25" s="23">
        <f t="shared" si="1"/>
        <v>0.50640636258100757</v>
      </c>
      <c r="J25" s="24">
        <f t="shared" si="2"/>
        <v>0.99994384800150038</v>
      </c>
      <c r="K25" s="5"/>
      <c r="L25" t="s">
        <v>255</v>
      </c>
      <c r="M25" s="6">
        <v>59.924143478012411</v>
      </c>
      <c r="N25" s="72">
        <v>0.97588125255098535</v>
      </c>
    </row>
    <row r="26" spans="1:14" x14ac:dyDescent="0.25">
      <c r="A26" s="18"/>
      <c r="B26" s="51">
        <v>20</v>
      </c>
      <c r="C26" s="20" t="s">
        <v>263</v>
      </c>
      <c r="D26" s="21">
        <v>112.19750000000001</v>
      </c>
      <c r="E26" s="22">
        <v>117.376845</v>
      </c>
      <c r="F26" s="22">
        <f t="shared" si="0"/>
        <v>114.12675102846303</v>
      </c>
      <c r="G26" s="22">
        <v>53.957076501916163</v>
      </c>
      <c r="H26" s="22">
        <v>60.169674526546871</v>
      </c>
      <c r="I26" s="23">
        <f t="shared" si="1"/>
        <v>0.45969097654580987</v>
      </c>
      <c r="J26" s="24">
        <f t="shared" si="2"/>
        <v>0.97231060375206912</v>
      </c>
      <c r="K26" s="5"/>
      <c r="L26" t="s">
        <v>263</v>
      </c>
      <c r="M26" s="6">
        <v>114.12675102846303</v>
      </c>
      <c r="N26" s="72">
        <v>0.97231060375206912</v>
      </c>
    </row>
    <row r="27" spans="1:14" x14ac:dyDescent="0.25">
      <c r="A27" s="18"/>
      <c r="B27" s="51">
        <v>21</v>
      </c>
      <c r="C27" s="20" t="s">
        <v>264</v>
      </c>
      <c r="D27" s="21">
        <v>47.159219999999998</v>
      </c>
      <c r="E27" s="22">
        <v>57.605990000000006</v>
      </c>
      <c r="F27" s="22">
        <f t="shared" si="0"/>
        <v>43.52245520055294</v>
      </c>
      <c r="G27" s="22">
        <v>22.904749602079391</v>
      </c>
      <c r="H27" s="22">
        <v>20.617705598473549</v>
      </c>
      <c r="I27" s="23">
        <f t="shared" si="1"/>
        <v>0.39761055407743862</v>
      </c>
      <c r="J27" s="24">
        <f t="shared" si="2"/>
        <v>0.75551961177219484</v>
      </c>
      <c r="K27" s="5"/>
      <c r="L27" t="s">
        <v>250</v>
      </c>
      <c r="M27" s="6">
        <v>3324.9881894153896</v>
      </c>
      <c r="N27" s="72">
        <v>0.96427212360001613</v>
      </c>
    </row>
    <row r="28" spans="1:14" x14ac:dyDescent="0.25">
      <c r="A28" s="18"/>
      <c r="B28" s="51">
        <v>22</v>
      </c>
      <c r="C28" s="20" t="s">
        <v>265</v>
      </c>
      <c r="D28" s="21">
        <v>27.372233999999999</v>
      </c>
      <c r="E28" s="22">
        <v>28.402958000000005</v>
      </c>
      <c r="F28" s="22">
        <f t="shared" si="0"/>
        <v>28.294207802042365</v>
      </c>
      <c r="G28" s="22">
        <v>17.135208976222202</v>
      </c>
      <c r="H28" s="22">
        <v>11.158998825820163</v>
      </c>
      <c r="I28" s="23">
        <f t="shared" si="1"/>
        <v>0.60328959315512842</v>
      </c>
      <c r="J28" s="24">
        <f t="shared" si="2"/>
        <v>0.9961711664694346</v>
      </c>
      <c r="K28" s="5"/>
      <c r="L28" t="s">
        <v>251</v>
      </c>
      <c r="M28" s="6">
        <v>100.18883495748742</v>
      </c>
      <c r="N28" s="72">
        <v>0.95666407403601761</v>
      </c>
    </row>
    <row r="29" spans="1:14" x14ac:dyDescent="0.25">
      <c r="A29" s="18"/>
      <c r="B29" s="51">
        <v>23</v>
      </c>
      <c r="C29" s="20" t="s">
        <v>266</v>
      </c>
      <c r="D29" s="21">
        <v>80.151511999999997</v>
      </c>
      <c r="E29" s="22">
        <v>67.163239000000004</v>
      </c>
      <c r="F29" s="22">
        <f t="shared" si="0"/>
        <v>67.15521189084393</v>
      </c>
      <c r="G29" s="22">
        <v>33.457310554251308</v>
      </c>
      <c r="H29" s="22">
        <v>33.697901336592622</v>
      </c>
      <c r="I29" s="23">
        <f t="shared" si="1"/>
        <v>0.49814915201232784</v>
      </c>
      <c r="J29" s="24">
        <f t="shared" si="2"/>
        <v>0.99988048359079174</v>
      </c>
      <c r="K29" s="5"/>
      <c r="L29" t="s">
        <v>247</v>
      </c>
      <c r="M29" s="6">
        <v>186.82389297512418</v>
      </c>
      <c r="N29" s="72">
        <v>0.93364584034550147</v>
      </c>
    </row>
    <row r="30" spans="1:14" x14ac:dyDescent="0.25">
      <c r="A30" s="18"/>
      <c r="B30" s="51">
        <v>24</v>
      </c>
      <c r="C30" s="20" t="s">
        <v>267</v>
      </c>
      <c r="D30" s="21">
        <v>27.035423999999999</v>
      </c>
      <c r="E30" s="22">
        <v>27.140473000000004</v>
      </c>
      <c r="F30" s="22">
        <f t="shared" si="0"/>
        <v>27.106029067828786</v>
      </c>
      <c r="G30" s="22">
        <v>14.154982112988364</v>
      </c>
      <c r="H30" s="22">
        <v>12.951046954840422</v>
      </c>
      <c r="I30" s="23">
        <f t="shared" si="1"/>
        <v>0.5215451518839912</v>
      </c>
      <c r="J30" s="24">
        <f t="shared" si="2"/>
        <v>0.99873090155167088</v>
      </c>
      <c r="K30" s="5"/>
      <c r="L30" t="s">
        <v>258</v>
      </c>
      <c r="M30" s="6">
        <v>2580.7743502327994</v>
      </c>
      <c r="N30" s="72">
        <v>0.92547678872889916</v>
      </c>
    </row>
    <row r="31" spans="1:14" x14ac:dyDescent="0.25">
      <c r="A31" s="18"/>
      <c r="B31" s="51">
        <v>25</v>
      </c>
      <c r="C31" s="20" t="s">
        <v>268</v>
      </c>
      <c r="D31" s="21">
        <v>73.975895000000008</v>
      </c>
      <c r="E31" s="22">
        <v>66.805496999999988</v>
      </c>
      <c r="F31" s="22">
        <f t="shared" si="0"/>
        <v>66.163405073357296</v>
      </c>
      <c r="G31" s="22">
        <v>33.069272480614018</v>
      </c>
      <c r="H31" s="22">
        <v>33.094132592743279</v>
      </c>
      <c r="I31" s="23">
        <f t="shared" si="1"/>
        <v>0.49500825479397337</v>
      </c>
      <c r="J31" s="24">
        <f t="shared" si="2"/>
        <v>0.99038863633268548</v>
      </c>
      <c r="K31" s="5"/>
      <c r="L31" t="s">
        <v>259</v>
      </c>
      <c r="M31" s="6">
        <v>150.49711783436877</v>
      </c>
      <c r="N31" s="72">
        <v>0.89982725398020791</v>
      </c>
    </row>
    <row r="32" spans="1:14" ht="15.75" thickBot="1" x14ac:dyDescent="0.3">
      <c r="A32" s="25"/>
      <c r="B32" s="52">
        <v>98</v>
      </c>
      <c r="C32" s="27" t="s">
        <v>562</v>
      </c>
      <c r="D32" s="28">
        <v>15.005124000000004</v>
      </c>
      <c r="E32" s="29">
        <v>21.714870000000015</v>
      </c>
      <c r="F32" s="29">
        <f t="shared" si="0"/>
        <v>21.566557105026732</v>
      </c>
      <c r="G32" s="29">
        <v>13.705355633639556</v>
      </c>
      <c r="H32" s="29">
        <v>7.8612014713871758</v>
      </c>
      <c r="I32" s="30">
        <f t="shared" si="1"/>
        <v>0.63115071071756568</v>
      </c>
      <c r="J32" s="31">
        <f t="shared" si="2"/>
        <v>0.99316998467072182</v>
      </c>
      <c r="K32" s="5"/>
      <c r="L32" t="s">
        <v>264</v>
      </c>
      <c r="M32" s="6">
        <v>43.52245520055294</v>
      </c>
      <c r="N32" s="72">
        <v>0.75551961177219484</v>
      </c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10" sqref="A10:J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135</v>
      </c>
      <c r="B1" s="53" t="s">
        <v>232</v>
      </c>
      <c r="C1" s="47" t="s">
        <v>93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2663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4620.3602170000004</v>
      </c>
      <c r="E6" s="15">
        <v>7409.4727010000015</v>
      </c>
      <c r="F6" s="15">
        <v>7022.6028905792964</v>
      </c>
      <c r="G6" s="15">
        <v>2968.8882148492748</v>
      </c>
      <c r="H6" s="15">
        <v>4053.7146757300216</v>
      </c>
      <c r="I6" s="16">
        <v>0.40068819127285349</v>
      </c>
      <c r="J6" s="17">
        <v>0.94778713330457476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4620.3602169999995</v>
      </c>
      <c r="E7" s="36">
        <f ca="1">SUM(E8:OFFSET(E6,MATCH("GOBIERNOS REGIONALES",$A$8:$A$50,0),0))</f>
        <v>7407.4976990000032</v>
      </c>
      <c r="F7" s="36">
        <f ca="1">SUM(F8:OFFSET(F6,MATCH("GOBIERNOS REGIONALES",$A$8:$A$50,0),0))</f>
        <v>7020.7154369951795</v>
      </c>
      <c r="G7" s="36">
        <f ca="1">SUM(G8:OFFSET(G6,MATCH("GOBIERNOS REGIONALES",$A$8:$A$50,0),0))</f>
        <v>2968.612096084621</v>
      </c>
      <c r="H7" s="36">
        <f ca="1">SUM(H8:OFFSET(H6,MATCH("GOBIERNOS REGIONALES",$A$8:$A$50,0),0))</f>
        <v>4052.1033409105585</v>
      </c>
      <c r="I7" s="37">
        <f ca="1">IFERROR(G7/E7,0)</f>
        <v>0.40075774798895686</v>
      </c>
      <c r="J7" s="38">
        <f ca="1">IFERROR(SUM(G7,H7)/E7,0)</f>
        <v>0.94778503109666323</v>
      </c>
      <c r="K7" s="5"/>
    </row>
    <row r="8" spans="1:11" x14ac:dyDescent="0.25">
      <c r="A8" s="18"/>
      <c r="B8" s="19">
        <v>26</v>
      </c>
      <c r="C8" s="20" t="s">
        <v>117</v>
      </c>
      <c r="D8" s="21">
        <v>4620.3602169999995</v>
      </c>
      <c r="E8" s="22">
        <v>7407.4976990000032</v>
      </c>
      <c r="F8" s="22">
        <f t="shared" ref="F8:F11" si="0">SUM(G8,H8)</f>
        <v>7020.7154369951795</v>
      </c>
      <c r="G8" s="22">
        <v>2968.612096084621</v>
      </c>
      <c r="H8" s="22">
        <v>4052.1033409105585</v>
      </c>
      <c r="I8" s="23">
        <f t="shared" ref="I8:I11" si="1">IFERROR(G8/E8,0)</f>
        <v>0.40075774798895686</v>
      </c>
      <c r="J8" s="24">
        <f t="shared" ref="J8:J11" si="2">IFERROR(SUM(G8,H8)/E8,0)</f>
        <v>0.94778503109666323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1.9750019999999999</v>
      </c>
      <c r="F9" s="36">
        <f ca="1">SUM(F10:OFFSET(F8,(MATCH("GOBIERNOS LOCALES",$A$8:$A$50,0)-MATCH("GOBIERNOS REGIONALES",$A$8:$A$50,0)),0))</f>
        <v>1.8874535841168836</v>
      </c>
      <c r="G9" s="36">
        <f ca="1">SUM(G10:OFFSET(G8,(MATCH("GOBIERNOS LOCALES",$A$8:$A$50,0)-MATCH("GOBIERNOS REGIONALES",$A$8:$A$50,0)),0))</f>
        <v>0.27611876465380192</v>
      </c>
      <c r="H9" s="36">
        <f ca="1">SUM(H10:OFFSET(H8,(MATCH("GOBIERNOS LOCALES",$A$8:$A$50,0)-MATCH("GOBIERNOS REGIONALES",$A$8:$A$50,0)),0))</f>
        <v>1.6113348194630817</v>
      </c>
      <c r="I9" s="37">
        <f t="shared" ca="1" si="1"/>
        <v>0.13980682786842846</v>
      </c>
      <c r="J9" s="38">
        <f t="shared" ca="1" si="2"/>
        <v>0.95567173304983166</v>
      </c>
      <c r="K9" s="5"/>
    </row>
    <row r="10" spans="1:11" ht="15.75" thickBot="1" x14ac:dyDescent="0.3">
      <c r="A10" s="25"/>
      <c r="B10" s="26">
        <v>443</v>
      </c>
      <c r="C10" s="27" t="s">
        <v>208</v>
      </c>
      <c r="D10" s="28">
        <v>0</v>
      </c>
      <c r="E10" s="29">
        <v>1.9750019999999999</v>
      </c>
      <c r="F10" s="29">
        <f t="shared" si="0"/>
        <v>1.8874535841168836</v>
      </c>
      <c r="G10" s="29">
        <v>0.27611876465380192</v>
      </c>
      <c r="H10" s="29">
        <v>1.6113348194630817</v>
      </c>
      <c r="I10" s="30">
        <f t="shared" si="1"/>
        <v>0.13980682786842846</v>
      </c>
      <c r="J10" s="31">
        <f t="shared" si="2"/>
        <v>0.95567173304983166</v>
      </c>
      <c r="K10" s="5"/>
    </row>
    <row r="11" spans="1:11" x14ac:dyDescent="0.25">
      <c r="A11" t="s">
        <v>231</v>
      </c>
      <c r="D11" s="6"/>
      <c r="E11" s="6"/>
      <c r="F11" s="6">
        <f t="shared" si="0"/>
        <v>0</v>
      </c>
      <c r="G11" s="6"/>
      <c r="H11" s="6"/>
      <c r="I11" s="5">
        <f t="shared" si="1"/>
        <v>0</v>
      </c>
      <c r="J11" s="5">
        <f t="shared" si="2"/>
        <v>0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topLeftCell="A4" workbookViewId="0">
      <selection activeCell="F23" sqref="F23:K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135</v>
      </c>
      <c r="B1" s="47" t="s">
        <v>232</v>
      </c>
      <c r="C1" s="47" t="s">
        <v>93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2664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4620.3602170000004</v>
      </c>
      <c r="G6" s="15">
        <v>7409.4727010000015</v>
      </c>
      <c r="H6" s="15">
        <v>7022.6028905792964</v>
      </c>
      <c r="I6" s="15">
        <v>2968.8882148492748</v>
      </c>
      <c r="J6" s="15">
        <v>4053.7146757300216</v>
      </c>
      <c r="K6" s="16">
        <v>0.40068819127285349</v>
      </c>
      <c r="L6" s="17">
        <v>0.94778713330457476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3942.6370700000011</v>
      </c>
      <c r="G7" s="36">
        <f ca="1">SUM(G8:OFFSET(G6,MATCH("PROYECTOS",$A$8:$A$50,0),0))</f>
        <v>4421.215795000001</v>
      </c>
      <c r="H7" s="36">
        <f ca="1">SUM(H8:OFFSET(H6,MATCH("PROYECTOS",$A$8:$A$50,0),0))</f>
        <v>4153.6863079130171</v>
      </c>
      <c r="I7" s="36">
        <f ca="1">SUM(I8:OFFSET(I6,MATCH("PROYECTOS",$A$8:$A$50,0),0))</f>
        <v>1894.3512902691627</v>
      </c>
      <c r="J7" s="36">
        <f ca="1">SUM(J8:OFFSET(J6,MATCH("PROYECTOS",$A$8:$A$50,0),0))</f>
        <v>2259.3350176438544</v>
      </c>
      <c r="K7" s="37">
        <f ca="1">IFERROR(I7/G7,0)</f>
        <v>0.42846840735788205</v>
      </c>
      <c r="L7" s="38">
        <f ca="1">IFERROR(SUM(I7,J7)/G7,0)</f>
        <v>0.93948961111793372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642.34844600000019</v>
      </c>
      <c r="G8" s="22">
        <v>658.68694199999993</v>
      </c>
      <c r="H8" s="22">
        <f t="shared" ref="H8:H18" si="0">SUM(I8,J8)</f>
        <v>500.97335487852069</v>
      </c>
      <c r="I8" s="22">
        <v>204.46542373114789</v>
      </c>
      <c r="J8" s="22">
        <v>296.5079311473728</v>
      </c>
      <c r="K8" s="23">
        <f t="shared" ref="K8:K19" si="1">IFERROR(I8/G8,0)</f>
        <v>0.3104136588928279</v>
      </c>
      <c r="L8" s="24">
        <f t="shared" ref="L8:L19" si="2">IFERROR(SUM(I8,J8)/G8,0)</f>
        <v>0.76056366527836949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3000717</v>
      </c>
      <c r="C9" s="20" t="s">
        <v>2665</v>
      </c>
      <c r="D9" s="60">
        <v>112</v>
      </c>
      <c r="E9" s="20" t="s">
        <v>845</v>
      </c>
      <c r="F9" s="21">
        <v>2604.0461690000006</v>
      </c>
      <c r="G9" s="22">
        <v>2990.2952840000007</v>
      </c>
      <c r="H9" s="22">
        <f t="shared" si="0"/>
        <v>2886.8984352082616</v>
      </c>
      <c r="I9" s="22">
        <v>1399.6276473001553</v>
      </c>
      <c r="J9" s="22">
        <v>1487.2707879081063</v>
      </c>
      <c r="K9" s="23">
        <f t="shared" si="1"/>
        <v>0.46805666811202951</v>
      </c>
      <c r="L9" s="24">
        <f t="shared" si="2"/>
        <v>0.96542252889038127</v>
      </c>
      <c r="M9" s="61"/>
      <c r="N9" s="22"/>
      <c r="O9" s="24" t="str">
        <f t="shared" ref="O9:O18" si="3">IFERROR(N9/M9,".")</f>
        <v>.</v>
      </c>
    </row>
    <row r="10" spans="1:15" x14ac:dyDescent="0.25">
      <c r="A10" s="18"/>
      <c r="B10" s="20">
        <v>3000718</v>
      </c>
      <c r="C10" s="20" t="s">
        <v>2666</v>
      </c>
      <c r="D10" s="60">
        <v>67</v>
      </c>
      <c r="E10" s="20" t="s">
        <v>1111</v>
      </c>
      <c r="F10" s="21">
        <v>7.6568450000000006</v>
      </c>
      <c r="G10" s="22">
        <v>7.6563309999999998</v>
      </c>
      <c r="H10" s="22">
        <f t="shared" si="0"/>
        <v>7.6286656604210634</v>
      </c>
      <c r="I10" s="22">
        <v>3.6092122364789248</v>
      </c>
      <c r="J10" s="22">
        <v>4.0194534239421387</v>
      </c>
      <c r="K10" s="23">
        <f t="shared" si="1"/>
        <v>0.47140232527550402</v>
      </c>
      <c r="L10" s="24">
        <f t="shared" si="2"/>
        <v>0.9963866061199631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3000719</v>
      </c>
      <c r="C11" s="20" t="s">
        <v>2667</v>
      </c>
      <c r="D11" s="60">
        <v>607</v>
      </c>
      <c r="E11" s="20" t="s">
        <v>2675</v>
      </c>
      <c r="F11" s="21">
        <v>93.290744000000004</v>
      </c>
      <c r="G11" s="22">
        <v>107.63658200000002</v>
      </c>
      <c r="H11" s="22">
        <f t="shared" si="0"/>
        <v>105.49238272127286</v>
      </c>
      <c r="I11" s="22">
        <v>40.638841538951965</v>
      </c>
      <c r="J11" s="22">
        <v>64.853541182320896</v>
      </c>
      <c r="K11" s="23">
        <f t="shared" si="1"/>
        <v>0.37755603888417749</v>
      </c>
      <c r="L11" s="24">
        <f t="shared" si="2"/>
        <v>0.9800792700874954</v>
      </c>
      <c r="M11" s="61"/>
      <c r="N11" s="22"/>
      <c r="O11" s="24" t="str">
        <f t="shared" si="3"/>
        <v>.</v>
      </c>
    </row>
    <row r="12" spans="1:15" ht="25.5" x14ac:dyDescent="0.25">
      <c r="A12" s="18"/>
      <c r="B12" s="20">
        <v>3000720</v>
      </c>
      <c r="C12" s="20" t="s">
        <v>2668</v>
      </c>
      <c r="D12" s="60">
        <v>607</v>
      </c>
      <c r="E12" s="20" t="s">
        <v>2675</v>
      </c>
      <c r="F12" s="21">
        <v>2.208914</v>
      </c>
      <c r="G12" s="22">
        <v>2.208914</v>
      </c>
      <c r="H12" s="22">
        <f t="shared" si="0"/>
        <v>2.196937143598916</v>
      </c>
      <c r="I12" s="22">
        <v>0.52620152497547679</v>
      </c>
      <c r="J12" s="22">
        <v>1.6707356186234392</v>
      </c>
      <c r="K12" s="23">
        <f t="shared" si="1"/>
        <v>0.23821729817253037</v>
      </c>
      <c r="L12" s="24">
        <f t="shared" si="2"/>
        <v>0.99457794355005036</v>
      </c>
      <c r="M12" s="61"/>
      <c r="N12" s="22"/>
      <c r="O12" s="24" t="str">
        <f t="shared" si="3"/>
        <v>.</v>
      </c>
    </row>
    <row r="13" spans="1:15" ht="25.5" x14ac:dyDescent="0.25">
      <c r="A13" s="18"/>
      <c r="B13" s="20">
        <v>3000721</v>
      </c>
      <c r="C13" s="20" t="s">
        <v>2669</v>
      </c>
      <c r="D13" s="60">
        <v>66</v>
      </c>
      <c r="E13" s="20" t="s">
        <v>2676</v>
      </c>
      <c r="F13" s="21">
        <v>5.9712719999999999</v>
      </c>
      <c r="G13" s="22">
        <v>5.4569200000000002</v>
      </c>
      <c r="H13" s="22">
        <f t="shared" si="0"/>
        <v>5.3851810530613875</v>
      </c>
      <c r="I13" s="22">
        <v>0.12750952076748945</v>
      </c>
      <c r="J13" s="22">
        <v>5.2576715322938981</v>
      </c>
      <c r="K13" s="23">
        <f t="shared" si="1"/>
        <v>2.3366573225828753E-2</v>
      </c>
      <c r="L13" s="24">
        <f t="shared" si="2"/>
        <v>0.98685358280154145</v>
      </c>
      <c r="M13" s="61"/>
      <c r="N13" s="22"/>
      <c r="O13" s="24" t="str">
        <f t="shared" si="3"/>
        <v>.</v>
      </c>
    </row>
    <row r="14" spans="1:15" x14ac:dyDescent="0.25">
      <c r="A14" s="18"/>
      <c r="B14" s="20">
        <v>3000722</v>
      </c>
      <c r="C14" s="20" t="s">
        <v>2670</v>
      </c>
      <c r="D14" s="60">
        <v>107</v>
      </c>
      <c r="E14" s="20" t="s">
        <v>1400</v>
      </c>
      <c r="F14" s="21">
        <v>7.8758840000000001</v>
      </c>
      <c r="G14" s="22">
        <v>46.575985000000003</v>
      </c>
      <c r="H14" s="22">
        <f t="shared" si="0"/>
        <v>46.006122943887021</v>
      </c>
      <c r="I14" s="22">
        <v>5.3867777096456848</v>
      </c>
      <c r="J14" s="22">
        <v>40.619345234241337</v>
      </c>
      <c r="K14" s="23">
        <f t="shared" si="1"/>
        <v>0.11565569058057891</v>
      </c>
      <c r="L14" s="24">
        <f t="shared" si="2"/>
        <v>0.98776489523274746</v>
      </c>
      <c r="M14" s="61"/>
      <c r="N14" s="22"/>
      <c r="O14" s="24" t="str">
        <f t="shared" si="3"/>
        <v>.</v>
      </c>
    </row>
    <row r="15" spans="1:15" ht="25.5" x14ac:dyDescent="0.25">
      <c r="A15" s="18"/>
      <c r="B15" s="20">
        <v>3000723</v>
      </c>
      <c r="C15" s="20" t="s">
        <v>2671</v>
      </c>
      <c r="D15" s="60">
        <v>60</v>
      </c>
      <c r="E15" s="20" t="s">
        <v>323</v>
      </c>
      <c r="F15" s="21">
        <v>5.8203709999999997</v>
      </c>
      <c r="G15" s="22">
        <v>7.6450230000000001</v>
      </c>
      <c r="H15" s="22">
        <f t="shared" si="0"/>
        <v>7.6303649829551432</v>
      </c>
      <c r="I15" s="22">
        <v>1.9043986504166242</v>
      </c>
      <c r="J15" s="22">
        <v>5.7259663325385191</v>
      </c>
      <c r="K15" s="23">
        <f t="shared" si="1"/>
        <v>0.2491030635769996</v>
      </c>
      <c r="L15" s="24">
        <f t="shared" si="2"/>
        <v>0.99808267194946876</v>
      </c>
      <c r="M15" s="61"/>
      <c r="N15" s="22"/>
      <c r="O15" s="24" t="str">
        <f t="shared" si="3"/>
        <v>.</v>
      </c>
    </row>
    <row r="16" spans="1:15" ht="25.5" x14ac:dyDescent="0.25">
      <c r="A16" s="18"/>
      <c r="B16" s="20">
        <v>3000724</v>
      </c>
      <c r="C16" s="20" t="s">
        <v>2672</v>
      </c>
      <c r="D16" s="60">
        <v>112</v>
      </c>
      <c r="E16" s="20" t="s">
        <v>845</v>
      </c>
      <c r="F16" s="21">
        <v>52.708668999999993</v>
      </c>
      <c r="G16" s="22">
        <v>53.572032999999998</v>
      </c>
      <c r="H16" s="22">
        <f t="shared" si="0"/>
        <v>53.351498245985567</v>
      </c>
      <c r="I16" s="22">
        <v>15.637363519112114</v>
      </c>
      <c r="J16" s="22">
        <v>37.714134726873453</v>
      </c>
      <c r="K16" s="23">
        <f t="shared" si="1"/>
        <v>0.2918941590122614</v>
      </c>
      <c r="L16" s="24">
        <f t="shared" si="2"/>
        <v>0.99588339770464884</v>
      </c>
      <c r="M16" s="61"/>
      <c r="N16" s="22"/>
      <c r="O16" s="24" t="str">
        <f t="shared" si="3"/>
        <v>.</v>
      </c>
    </row>
    <row r="17" spans="1:15" x14ac:dyDescent="0.25">
      <c r="A17" s="18"/>
      <c r="B17" s="20">
        <v>3000725</v>
      </c>
      <c r="C17" s="20" t="s">
        <v>2673</v>
      </c>
      <c r="D17" s="60">
        <v>6</v>
      </c>
      <c r="E17" s="20" t="s">
        <v>404</v>
      </c>
      <c r="F17" s="21">
        <v>317.57324300000005</v>
      </c>
      <c r="G17" s="22">
        <v>324.22649900000005</v>
      </c>
      <c r="H17" s="22">
        <f t="shared" si="0"/>
        <v>322.59301721562406</v>
      </c>
      <c r="I17" s="22">
        <v>140.06087870105694</v>
      </c>
      <c r="J17" s="22">
        <v>182.53213851456712</v>
      </c>
      <c r="K17" s="23">
        <f t="shared" si="1"/>
        <v>0.43198467470438595</v>
      </c>
      <c r="L17" s="24">
        <f t="shared" si="2"/>
        <v>0.99496191153587366</v>
      </c>
      <c r="M17" s="61"/>
      <c r="N17" s="22"/>
      <c r="O17" s="24" t="str">
        <f t="shared" si="3"/>
        <v>.</v>
      </c>
    </row>
    <row r="18" spans="1:15" ht="25.5" x14ac:dyDescent="0.25">
      <c r="A18" s="18"/>
      <c r="B18" s="20">
        <v>3000726</v>
      </c>
      <c r="C18" s="20" t="s">
        <v>2674</v>
      </c>
      <c r="D18" s="60">
        <v>86</v>
      </c>
      <c r="E18" s="20" t="s">
        <v>469</v>
      </c>
      <c r="F18" s="21">
        <v>203.13651300000006</v>
      </c>
      <c r="G18" s="22">
        <v>217.25528200000002</v>
      </c>
      <c r="H18" s="22">
        <f t="shared" si="0"/>
        <v>215.53034785942873</v>
      </c>
      <c r="I18" s="22">
        <v>82.367035836454306</v>
      </c>
      <c r="J18" s="22">
        <v>133.16331202297442</v>
      </c>
      <c r="K18" s="23">
        <f t="shared" si="1"/>
        <v>0.37912558478764302</v>
      </c>
      <c r="L18" s="24">
        <f t="shared" si="2"/>
        <v>0.99206033508280234</v>
      </c>
      <c r="M18" s="61"/>
      <c r="N18" s="22"/>
      <c r="O18" s="24" t="str">
        <f t="shared" si="3"/>
        <v>.</v>
      </c>
    </row>
    <row r="19" spans="1:15" ht="15.75" thickBot="1" x14ac:dyDescent="0.3">
      <c r="A19" s="39" t="s">
        <v>306</v>
      </c>
      <c r="B19" s="41"/>
      <c r="C19" s="41"/>
      <c r="D19" s="58"/>
      <c r="E19" s="41"/>
      <c r="F19" s="42">
        <f ca="1">OFFSET(F19,-MATCH("PROYECTOS",$A$8:$A$50,0)-1,0)-(OFFSET(F19,-MATCH("PROYECTOS",$A$8:$A$50,0),0))</f>
        <v>677.72314699999924</v>
      </c>
      <c r="G19" s="43">
        <f t="shared" ref="G19:J19" ca="1" si="4">OFFSET(G19,-MATCH("PROYECTOS",$A$8:$A$50,0)-1,0)-(OFFSET(G19,-MATCH("PROYECTOS",$A$8:$A$50,0),0))</f>
        <v>2988.2569060000005</v>
      </c>
      <c r="H19" s="43">
        <f t="shared" ca="1" si="4"/>
        <v>2868.9165826662793</v>
      </c>
      <c r="I19" s="43">
        <f t="shared" ca="1" si="4"/>
        <v>1074.5369245801121</v>
      </c>
      <c r="J19" s="43">
        <f t="shared" ca="1" si="4"/>
        <v>1794.3796580861672</v>
      </c>
      <c r="K19" s="44">
        <f t="shared" ca="1" si="1"/>
        <v>0.35958652765851312</v>
      </c>
      <c r="L19" s="45">
        <f t="shared" ca="1" si="2"/>
        <v>0.96006356645772239</v>
      </c>
      <c r="M19" s="59"/>
      <c r="N19" s="43"/>
      <c r="O19" s="45"/>
    </row>
    <row r="20" spans="1:15" ht="15.75" thickBot="1" x14ac:dyDescent="0.3"/>
    <row r="21" spans="1:15" ht="15.75" thickBot="1" x14ac:dyDescent="0.3">
      <c r="A21" s="87" t="s">
        <v>377</v>
      </c>
      <c r="B21" s="88"/>
      <c r="C21" s="88"/>
      <c r="D21" s="88"/>
      <c r="E21" s="88"/>
      <c r="F21" s="89"/>
    </row>
    <row r="22" spans="1:15" ht="15.75" thickBot="1" x14ac:dyDescent="0.3">
      <c r="A22" s="2" t="s">
        <v>2687</v>
      </c>
    </row>
    <row r="23" spans="1:15" ht="45" customHeight="1" x14ac:dyDescent="0.25">
      <c r="A23" s="80" t="s">
        <v>379</v>
      </c>
      <c r="B23" s="81"/>
      <c r="C23" s="81"/>
      <c r="D23" s="81"/>
      <c r="E23" s="81"/>
      <c r="F23" s="103" t="s">
        <v>380</v>
      </c>
      <c r="G23" s="7"/>
      <c r="H23" s="7"/>
      <c r="I23" s="7"/>
      <c r="J23" s="7"/>
      <c r="K23" s="7"/>
    </row>
    <row r="24" spans="1:15" ht="15.75" thickBot="1" x14ac:dyDescent="0.3">
      <c r="A24" s="101"/>
      <c r="B24" s="102"/>
      <c r="C24" s="102"/>
      <c r="D24" s="102"/>
      <c r="E24" s="102"/>
      <c r="F24" s="104"/>
      <c r="G24" s="8"/>
      <c r="H24" s="8"/>
      <c r="I24" s="8"/>
      <c r="J24" s="8"/>
      <c r="K24" s="8"/>
    </row>
  </sheetData>
  <mergeCells count="16">
    <mergeCell ref="A23:E24"/>
    <mergeCell ref="F23:F24"/>
    <mergeCell ref="A3:E3"/>
    <mergeCell ref="F3:L3"/>
    <mergeCell ref="M3:O3"/>
    <mergeCell ref="I4:J4"/>
    <mergeCell ref="K4:L4"/>
    <mergeCell ref="A21:F21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>
      <selection activeCell="C7" sqref="C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135</v>
      </c>
      <c r="B1" s="47" t="s">
        <v>232</v>
      </c>
      <c r="C1" s="47" t="s">
        <v>93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2677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4620.3602170000004</v>
      </c>
      <c r="I6" s="15">
        <v>7409.4727010000015</v>
      </c>
      <c r="J6" s="15">
        <v>7022.6028905792964</v>
      </c>
      <c r="K6" s="15">
        <v>2968.8882148492748</v>
      </c>
      <c r="L6" s="15">
        <v>4053.7146757300216</v>
      </c>
      <c r="M6" s="16">
        <v>0.40068819127285349</v>
      </c>
      <c r="N6" s="17">
        <v>0.94778713330457476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SUM(H8:OFFSET(H6,MATCH("PROYECTOS",$A$8:$A$30,0),0))</f>
        <v>3942.6370700000007</v>
      </c>
      <c r="I7" s="35">
        <f ca="1">SUM(I8:OFFSET(I6,MATCH("PROYECTOS",$A$8:$A$30,0),0))</f>
        <v>4421.2157950000019</v>
      </c>
      <c r="J7" s="35">
        <f ca="1">SUM(J8:OFFSET(J6,MATCH("PROYECTOS",$A$8:$A$30,0),0))</f>
        <v>4153.6863079130171</v>
      </c>
      <c r="K7" s="35">
        <f ca="1">SUM(K8:OFFSET(K6,MATCH("PROYECTOS",$A$8:$A$30,0),0))</f>
        <v>1894.3512902691627</v>
      </c>
      <c r="L7" s="35">
        <f ca="1">SUM(L8:OFFSET(L6,MATCH("PROYECTOS",$A$8:$A$30,0),0))</f>
        <v>2259.3350176438548</v>
      </c>
      <c r="M7" s="37">
        <f ca="1">IFERROR(K7/I7,0)</f>
        <v>0.42846840735788194</v>
      </c>
      <c r="N7" s="38">
        <f ca="1">IFERROR(SUM(K7,L7)/I7,0)</f>
        <v>0.93948961111793372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641.32709600000032</v>
      </c>
      <c r="I8" s="22">
        <v>658.65559199999996</v>
      </c>
      <c r="J8" s="22">
        <f t="shared" ref="J8:J29" si="0">SUM(K8,L8)</f>
        <v>500.94551487887475</v>
      </c>
      <c r="K8" s="22">
        <v>204.46542373114789</v>
      </c>
      <c r="L8" s="22">
        <v>296.48009114772685</v>
      </c>
      <c r="M8" s="23">
        <f t="shared" ref="M8:M30" si="1">IFERROR(K8/I8,0)</f>
        <v>0.3104284336375116</v>
      </c>
      <c r="N8" s="24">
        <f t="shared" ref="N8:N30" si="2">IFERROR(SUM(K8,L8)/I8,0)</f>
        <v>0.7605575978756357</v>
      </c>
      <c r="O8" s="61">
        <v>123</v>
      </c>
      <c r="P8" s="22">
        <v>91.706999999999994</v>
      </c>
      <c r="Q8" s="24">
        <f>IFERROR(P8/O8,".")</f>
        <v>0.74558536585365853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1.02135</v>
      </c>
      <c r="I9" s="22">
        <v>3.1350000000000003E-2</v>
      </c>
      <c r="J9" s="22">
        <f t="shared" si="0"/>
        <v>2.783999964594841E-2</v>
      </c>
      <c r="K9" s="22">
        <v>0</v>
      </c>
      <c r="L9" s="22">
        <v>2.783999964594841E-2</v>
      </c>
      <c r="M9" s="23">
        <f t="shared" si="1"/>
        <v>0</v>
      </c>
      <c r="N9" s="24">
        <f t="shared" si="2"/>
        <v>0.88803826621844995</v>
      </c>
      <c r="O9" s="61">
        <v>10</v>
      </c>
      <c r="P9" s="22">
        <v>4</v>
      </c>
      <c r="Q9" s="24">
        <f t="shared" ref="Q9:Q29" si="3">IFERROR(P9/O9,".")</f>
        <v>0.4</v>
      </c>
    </row>
    <row r="10" spans="1:17" ht="25.5" x14ac:dyDescent="0.25">
      <c r="A10" s="18"/>
      <c r="B10" s="65">
        <v>5002089</v>
      </c>
      <c r="C10" s="20" t="s">
        <v>2678</v>
      </c>
      <c r="D10" s="20">
        <v>3000717</v>
      </c>
      <c r="E10" s="20" t="s">
        <v>2665</v>
      </c>
      <c r="F10" s="60">
        <v>112</v>
      </c>
      <c r="G10" s="20" t="s">
        <v>845</v>
      </c>
      <c r="H10" s="21">
        <v>265.13711899999998</v>
      </c>
      <c r="I10" s="22">
        <v>482.25755199999992</v>
      </c>
      <c r="J10" s="22">
        <f t="shared" si="0"/>
        <v>393.27007815531442</v>
      </c>
      <c r="K10" s="22">
        <v>116.00895465974358</v>
      </c>
      <c r="L10" s="22">
        <v>277.26112349557087</v>
      </c>
      <c r="M10" s="23">
        <f t="shared" si="1"/>
        <v>0.24055394089451937</v>
      </c>
      <c r="N10" s="24">
        <f t="shared" si="2"/>
        <v>0.81547728288413512</v>
      </c>
      <c r="O10" s="61">
        <v>386</v>
      </c>
      <c r="P10" s="22">
        <v>311.947</v>
      </c>
      <c r="Q10" s="24">
        <f t="shared" si="3"/>
        <v>0.8081528497409326</v>
      </c>
    </row>
    <row r="11" spans="1:17" ht="25.5" x14ac:dyDescent="0.25">
      <c r="A11" s="18"/>
      <c r="B11" s="65">
        <v>5005245</v>
      </c>
      <c r="C11" s="20" t="s">
        <v>2679</v>
      </c>
      <c r="D11" s="20">
        <v>3000717</v>
      </c>
      <c r="E11" s="20" t="s">
        <v>2665</v>
      </c>
      <c r="F11" s="60">
        <v>86</v>
      </c>
      <c r="G11" s="20" t="s">
        <v>469</v>
      </c>
      <c r="H11" s="21">
        <v>2300.026738</v>
      </c>
      <c r="I11" s="22">
        <v>2455.2537100000004</v>
      </c>
      <c r="J11" s="22">
        <f t="shared" si="0"/>
        <v>2442.1484682037831</v>
      </c>
      <c r="K11" s="22">
        <v>1255.0362947106769</v>
      </c>
      <c r="L11" s="22">
        <v>1187.1121734931062</v>
      </c>
      <c r="M11" s="23">
        <f t="shared" si="1"/>
        <v>0.51116358753437208</v>
      </c>
      <c r="N11" s="24">
        <f t="shared" si="2"/>
        <v>0.99466236758228244</v>
      </c>
      <c r="O11" s="61">
        <v>81193</v>
      </c>
      <c r="P11" s="22">
        <v>80562.858999999997</v>
      </c>
      <c r="Q11" s="24">
        <f t="shared" si="3"/>
        <v>0.99223897380316028</v>
      </c>
    </row>
    <row r="12" spans="1:17" ht="25.5" x14ac:dyDescent="0.25">
      <c r="A12" s="18"/>
      <c r="B12" s="65">
        <v>5005246</v>
      </c>
      <c r="C12" s="20" t="s">
        <v>2680</v>
      </c>
      <c r="D12" s="20">
        <v>3000717</v>
      </c>
      <c r="E12" s="20" t="s">
        <v>2665</v>
      </c>
      <c r="F12" s="60">
        <v>86</v>
      </c>
      <c r="G12" s="20" t="s">
        <v>469</v>
      </c>
      <c r="H12" s="21">
        <v>3.7200260000000003</v>
      </c>
      <c r="I12" s="22">
        <v>3.9623090000000003</v>
      </c>
      <c r="J12" s="22">
        <f t="shared" si="0"/>
        <v>3.8972543567069806</v>
      </c>
      <c r="K12" s="22">
        <v>2.3733784714713693</v>
      </c>
      <c r="L12" s="22">
        <v>1.5238758852356113</v>
      </c>
      <c r="M12" s="23">
        <f t="shared" si="1"/>
        <v>0.59898873900833305</v>
      </c>
      <c r="N12" s="24">
        <f t="shared" si="2"/>
        <v>0.98358163300918233</v>
      </c>
      <c r="O12" s="61">
        <v>60364</v>
      </c>
      <c r="P12" s="22">
        <v>58686.860999999997</v>
      </c>
      <c r="Q12" s="24">
        <f t="shared" si="3"/>
        <v>0.97221623815519176</v>
      </c>
    </row>
    <row r="13" spans="1:17" ht="25.5" x14ac:dyDescent="0.25">
      <c r="A13" s="18"/>
      <c r="B13" s="65">
        <v>5005247</v>
      </c>
      <c r="C13" s="20" t="s">
        <v>2681</v>
      </c>
      <c r="D13" s="20">
        <v>3000717</v>
      </c>
      <c r="E13" s="20" t="s">
        <v>2665</v>
      </c>
      <c r="F13" s="60">
        <v>86</v>
      </c>
      <c r="G13" s="20" t="s">
        <v>469</v>
      </c>
      <c r="H13" s="21">
        <v>5.8</v>
      </c>
      <c r="I13" s="22">
        <v>2.4269410000000002</v>
      </c>
      <c r="J13" s="22">
        <f t="shared" si="0"/>
        <v>2.4200299051444745</v>
      </c>
      <c r="K13" s="22">
        <v>0.81995815726986621</v>
      </c>
      <c r="L13" s="22">
        <v>1.6000717478746083</v>
      </c>
      <c r="M13" s="23">
        <f t="shared" si="1"/>
        <v>0.33785665052008523</v>
      </c>
      <c r="N13" s="24">
        <f t="shared" si="2"/>
        <v>0.99715234327677282</v>
      </c>
      <c r="O13" s="61">
        <v>1601</v>
      </c>
      <c r="P13" s="22">
        <v>1509.96</v>
      </c>
      <c r="Q13" s="24">
        <f t="shared" si="3"/>
        <v>0.9431355402873205</v>
      </c>
    </row>
    <row r="14" spans="1:17" ht="25.5" x14ac:dyDescent="0.25">
      <c r="A14" s="18"/>
      <c r="B14" s="65">
        <v>5005248</v>
      </c>
      <c r="C14" s="20" t="s">
        <v>2682</v>
      </c>
      <c r="D14" s="20">
        <v>3000717</v>
      </c>
      <c r="E14" s="20" t="s">
        <v>2665</v>
      </c>
      <c r="F14" s="60">
        <v>86</v>
      </c>
      <c r="G14" s="20" t="s">
        <v>469</v>
      </c>
      <c r="H14" s="21">
        <v>29.362286000000005</v>
      </c>
      <c r="I14" s="22">
        <v>46.394772000000017</v>
      </c>
      <c r="J14" s="22">
        <f t="shared" si="0"/>
        <v>45.162604587312671</v>
      </c>
      <c r="K14" s="22">
        <v>25.38906130099349</v>
      </c>
      <c r="L14" s="22">
        <v>19.773543286319182</v>
      </c>
      <c r="M14" s="23">
        <f t="shared" si="1"/>
        <v>0.54723970409841605</v>
      </c>
      <c r="N14" s="24">
        <f t="shared" si="2"/>
        <v>0.97344167543947957</v>
      </c>
      <c r="O14" s="61">
        <v>263</v>
      </c>
      <c r="P14" s="22">
        <v>205.73399999999998</v>
      </c>
      <c r="Q14" s="24">
        <f t="shared" si="3"/>
        <v>0.78225855513307974</v>
      </c>
    </row>
    <row r="15" spans="1:17" ht="25.5" x14ac:dyDescent="0.25">
      <c r="A15" s="18"/>
      <c r="B15" s="65">
        <v>5005251</v>
      </c>
      <c r="C15" s="20" t="s">
        <v>2683</v>
      </c>
      <c r="D15" s="20">
        <v>3000719</v>
      </c>
      <c r="E15" s="20" t="s">
        <v>2667</v>
      </c>
      <c r="F15" s="60">
        <v>86</v>
      </c>
      <c r="G15" s="20" t="s">
        <v>469</v>
      </c>
      <c r="H15" s="21">
        <v>49.996448999999998</v>
      </c>
      <c r="I15" s="22">
        <v>52.783221000000005</v>
      </c>
      <c r="J15" s="22">
        <f t="shared" si="0"/>
        <v>52.733633604308125</v>
      </c>
      <c r="K15" s="22">
        <v>25.862470621708781</v>
      </c>
      <c r="L15" s="22">
        <v>26.871162982599344</v>
      </c>
      <c r="M15" s="23">
        <f t="shared" si="1"/>
        <v>0.48997522568220642</v>
      </c>
      <c r="N15" s="24">
        <f t="shared" si="2"/>
        <v>0.99906054623510221</v>
      </c>
      <c r="O15" s="61">
        <v>2263</v>
      </c>
      <c r="P15" s="22">
        <v>2263</v>
      </c>
      <c r="Q15" s="24">
        <f t="shared" si="3"/>
        <v>1</v>
      </c>
    </row>
    <row r="16" spans="1:17" ht="25.5" x14ac:dyDescent="0.25">
      <c r="A16" s="18"/>
      <c r="B16" s="65">
        <v>5005252</v>
      </c>
      <c r="C16" s="20" t="s">
        <v>2684</v>
      </c>
      <c r="D16" s="20">
        <v>3000719</v>
      </c>
      <c r="E16" s="20" t="s">
        <v>2667</v>
      </c>
      <c r="F16" s="60">
        <v>181</v>
      </c>
      <c r="G16" s="20" t="s">
        <v>2685</v>
      </c>
      <c r="H16" s="21">
        <v>23.706319999999998</v>
      </c>
      <c r="I16" s="22">
        <v>30.993409999999997</v>
      </c>
      <c r="J16" s="22">
        <f t="shared" si="0"/>
        <v>29.685640745726687</v>
      </c>
      <c r="K16" s="22">
        <v>5.8997951337951235</v>
      </c>
      <c r="L16" s="22">
        <v>23.785845611931563</v>
      </c>
      <c r="M16" s="23">
        <f t="shared" si="1"/>
        <v>0.19035643815234027</v>
      </c>
      <c r="N16" s="24">
        <f t="shared" si="2"/>
        <v>0.95780492516721105</v>
      </c>
      <c r="O16" s="61">
        <v>2160</v>
      </c>
      <c r="P16" s="22">
        <v>2160</v>
      </c>
      <c r="Q16" s="24">
        <f t="shared" si="3"/>
        <v>1</v>
      </c>
    </row>
    <row r="17" spans="1:17" ht="25.5" x14ac:dyDescent="0.25">
      <c r="A17" s="18"/>
      <c r="B17" s="65">
        <v>5005253</v>
      </c>
      <c r="C17" s="20" t="s">
        <v>2716</v>
      </c>
      <c r="D17" s="20">
        <v>3000719</v>
      </c>
      <c r="E17" s="20" t="s">
        <v>2667</v>
      </c>
      <c r="F17" s="60">
        <v>607</v>
      </c>
      <c r="G17" s="20" t="s">
        <v>2675</v>
      </c>
      <c r="H17" s="21">
        <v>2.3719999999999999</v>
      </c>
      <c r="I17" s="22">
        <v>2.0137890000000001</v>
      </c>
      <c r="J17" s="22">
        <f t="shared" si="0"/>
        <v>1.9920729520963505</v>
      </c>
      <c r="K17" s="22">
        <v>0.17959938000421971</v>
      </c>
      <c r="L17" s="22">
        <v>1.8124735720921308</v>
      </c>
      <c r="M17" s="23">
        <f t="shared" si="1"/>
        <v>8.9184805361544689E-2</v>
      </c>
      <c r="N17" s="24">
        <f t="shared" si="2"/>
        <v>0.98921632410165639</v>
      </c>
      <c r="O17" s="61">
        <v>113400</v>
      </c>
      <c r="P17" s="22">
        <v>113400</v>
      </c>
      <c r="Q17" s="24">
        <f t="shared" si="3"/>
        <v>1</v>
      </c>
    </row>
    <row r="18" spans="1:17" ht="25.5" x14ac:dyDescent="0.25">
      <c r="A18" s="18"/>
      <c r="B18" s="65">
        <v>5005254</v>
      </c>
      <c r="C18" s="20" t="s">
        <v>2717</v>
      </c>
      <c r="D18" s="20">
        <v>3000719</v>
      </c>
      <c r="E18" s="20" t="s">
        <v>2667</v>
      </c>
      <c r="F18" s="60">
        <v>82</v>
      </c>
      <c r="G18" s="20" t="s">
        <v>626</v>
      </c>
      <c r="H18" s="21">
        <v>3</v>
      </c>
      <c r="I18" s="22">
        <v>0.30138500000000001</v>
      </c>
      <c r="J18" s="22">
        <f t="shared" si="0"/>
        <v>0.26856851577758789</v>
      </c>
      <c r="K18" s="22">
        <v>0</v>
      </c>
      <c r="L18" s="22">
        <v>0.26856851577758789</v>
      </c>
      <c r="M18" s="23">
        <f t="shared" si="1"/>
        <v>0</v>
      </c>
      <c r="N18" s="24">
        <f t="shared" si="2"/>
        <v>0.89111440774287998</v>
      </c>
      <c r="O18" s="61">
        <v>32</v>
      </c>
      <c r="P18" s="22">
        <v>29</v>
      </c>
      <c r="Q18" s="24">
        <f t="shared" si="3"/>
        <v>0.90625</v>
      </c>
    </row>
    <row r="19" spans="1:17" ht="25.5" x14ac:dyDescent="0.25">
      <c r="A19" s="18"/>
      <c r="B19" s="65">
        <v>5005255</v>
      </c>
      <c r="C19" s="20" t="s">
        <v>2718</v>
      </c>
      <c r="D19" s="20">
        <v>3000719</v>
      </c>
      <c r="E19" s="20" t="s">
        <v>2667</v>
      </c>
      <c r="F19" s="60">
        <v>82</v>
      </c>
      <c r="G19" s="20" t="s">
        <v>626</v>
      </c>
      <c r="H19" s="21">
        <v>14.215975000000002</v>
      </c>
      <c r="I19" s="22">
        <v>21.544777000000007</v>
      </c>
      <c r="J19" s="22">
        <f t="shared" si="0"/>
        <v>20.812466903364111</v>
      </c>
      <c r="K19" s="22">
        <v>8.6969764034438413</v>
      </c>
      <c r="L19" s="22">
        <v>12.11549049992027</v>
      </c>
      <c r="M19" s="23">
        <f t="shared" si="1"/>
        <v>0.40366982695823855</v>
      </c>
      <c r="N19" s="24">
        <f t="shared" si="2"/>
        <v>0.96600985488798996</v>
      </c>
      <c r="O19" s="61">
        <v>3000</v>
      </c>
      <c r="P19" s="22">
        <v>3000</v>
      </c>
      <c r="Q19" s="24">
        <f t="shared" si="3"/>
        <v>1</v>
      </c>
    </row>
    <row r="20" spans="1:17" x14ac:dyDescent="0.25">
      <c r="A20" s="18"/>
      <c r="B20" s="65">
        <v>5005261</v>
      </c>
      <c r="C20" s="20" t="s">
        <v>2719</v>
      </c>
      <c r="D20" s="20">
        <v>3000722</v>
      </c>
      <c r="E20" s="20" t="s">
        <v>2670</v>
      </c>
      <c r="F20" s="60">
        <v>107</v>
      </c>
      <c r="G20" s="20" t="s">
        <v>1400</v>
      </c>
      <c r="H20" s="21">
        <v>5.2</v>
      </c>
      <c r="I20" s="22">
        <v>42.637022999999999</v>
      </c>
      <c r="J20" s="22">
        <f t="shared" si="0"/>
        <v>42.173770528286695</v>
      </c>
      <c r="K20" s="22">
        <v>5.0658550262451172</v>
      </c>
      <c r="L20" s="22">
        <v>37.107915502041578</v>
      </c>
      <c r="M20" s="23">
        <f t="shared" si="1"/>
        <v>0.11881352565926372</v>
      </c>
      <c r="N20" s="24">
        <f t="shared" si="2"/>
        <v>0.98913497146099283</v>
      </c>
      <c r="O20" s="61">
        <v>69</v>
      </c>
      <c r="P20" s="22">
        <v>57.125999999999998</v>
      </c>
      <c r="Q20" s="24">
        <f t="shared" si="3"/>
        <v>0.82791304347826089</v>
      </c>
    </row>
    <row r="21" spans="1:17" x14ac:dyDescent="0.25">
      <c r="A21" s="18"/>
      <c r="B21" s="65">
        <v>5005262</v>
      </c>
      <c r="C21" s="20" t="s">
        <v>2720</v>
      </c>
      <c r="D21" s="20">
        <v>3000722</v>
      </c>
      <c r="E21" s="20" t="s">
        <v>2670</v>
      </c>
      <c r="F21" s="60">
        <v>107</v>
      </c>
      <c r="G21" s="20" t="s">
        <v>1400</v>
      </c>
      <c r="H21" s="21">
        <v>2.6758839999999999</v>
      </c>
      <c r="I21" s="22">
        <v>3.9389620000000001</v>
      </c>
      <c r="J21" s="22">
        <f t="shared" si="0"/>
        <v>3.8323524156003259</v>
      </c>
      <c r="K21" s="22">
        <v>0.32092268340056762</v>
      </c>
      <c r="L21" s="22">
        <v>3.5114297321997583</v>
      </c>
      <c r="M21" s="23">
        <f t="shared" si="1"/>
        <v>8.1473922165425205E-2</v>
      </c>
      <c r="N21" s="24">
        <f t="shared" si="2"/>
        <v>0.97293459941992988</v>
      </c>
      <c r="O21" s="61">
        <v>114</v>
      </c>
      <c r="P21" s="22">
        <v>61.442999999999998</v>
      </c>
      <c r="Q21" s="24">
        <f t="shared" si="3"/>
        <v>0.53897368421052627</v>
      </c>
    </row>
    <row r="22" spans="1:17" x14ac:dyDescent="0.25">
      <c r="A22" s="18"/>
      <c r="B22" s="65">
        <v>5005267</v>
      </c>
      <c r="C22" s="20" t="s">
        <v>2721</v>
      </c>
      <c r="D22" s="20">
        <v>3000725</v>
      </c>
      <c r="E22" s="20" t="s">
        <v>2673</v>
      </c>
      <c r="F22" s="60">
        <v>6</v>
      </c>
      <c r="G22" s="20" t="s">
        <v>404</v>
      </c>
      <c r="H22" s="21">
        <v>218.45247000000003</v>
      </c>
      <c r="I22" s="22">
        <v>221.140807</v>
      </c>
      <c r="J22" s="22">
        <f t="shared" si="0"/>
        <v>220.49397581680387</v>
      </c>
      <c r="K22" s="22">
        <v>99.475604336927063</v>
      </c>
      <c r="L22" s="22">
        <v>121.01837147987681</v>
      </c>
      <c r="M22" s="23">
        <f t="shared" si="1"/>
        <v>0.44982925443030991</v>
      </c>
      <c r="N22" s="24">
        <f t="shared" si="2"/>
        <v>0.99707502567268769</v>
      </c>
      <c r="O22" s="61">
        <v>665763</v>
      </c>
      <c r="P22" s="22">
        <v>335316.40899999999</v>
      </c>
      <c r="Q22" s="24">
        <f t="shared" si="3"/>
        <v>0.5036573209986136</v>
      </c>
    </row>
    <row r="23" spans="1:17" x14ac:dyDescent="0.25">
      <c r="A23" s="18"/>
      <c r="B23" s="65">
        <v>5005268</v>
      </c>
      <c r="C23" s="20" t="s">
        <v>2722</v>
      </c>
      <c r="D23" s="20">
        <v>3000725</v>
      </c>
      <c r="E23" s="20" t="s">
        <v>2673</v>
      </c>
      <c r="F23" s="60">
        <v>6</v>
      </c>
      <c r="G23" s="20" t="s">
        <v>404</v>
      </c>
      <c r="H23" s="21">
        <v>95.93814900000001</v>
      </c>
      <c r="I23" s="22">
        <v>98.648433000000026</v>
      </c>
      <c r="J23" s="22">
        <f t="shared" si="0"/>
        <v>97.670078688301146</v>
      </c>
      <c r="K23" s="22">
        <v>38.880465428344905</v>
      </c>
      <c r="L23" s="22">
        <v>58.789613259956241</v>
      </c>
      <c r="M23" s="23">
        <f t="shared" si="1"/>
        <v>0.39413160702050781</v>
      </c>
      <c r="N23" s="24">
        <f t="shared" si="2"/>
        <v>0.99008241406430775</v>
      </c>
      <c r="O23" s="61">
        <v>36734</v>
      </c>
      <c r="P23" s="22">
        <v>28917.199999999997</v>
      </c>
      <c r="Q23" s="24">
        <f t="shared" si="3"/>
        <v>0.78720531387815096</v>
      </c>
    </row>
    <row r="24" spans="1:17" ht="25.5" x14ac:dyDescent="0.25">
      <c r="A24" s="18"/>
      <c r="B24" s="65">
        <v>5005269</v>
      </c>
      <c r="C24" s="20" t="s">
        <v>2723</v>
      </c>
      <c r="D24" s="20">
        <v>3000725</v>
      </c>
      <c r="E24" s="20" t="s">
        <v>2673</v>
      </c>
      <c r="F24" s="60">
        <v>455</v>
      </c>
      <c r="G24" s="20" t="s">
        <v>1976</v>
      </c>
      <c r="H24" s="21">
        <v>3.1826240000000001</v>
      </c>
      <c r="I24" s="22">
        <v>4.437259000000001</v>
      </c>
      <c r="J24" s="22">
        <f t="shared" si="0"/>
        <v>4.4289627105190448</v>
      </c>
      <c r="K24" s="22">
        <v>1.7048089357849676</v>
      </c>
      <c r="L24" s="22">
        <v>2.7241537747340772</v>
      </c>
      <c r="M24" s="23">
        <f t="shared" si="1"/>
        <v>0.38420316140774458</v>
      </c>
      <c r="N24" s="24">
        <f t="shared" si="2"/>
        <v>0.99813031209560765</v>
      </c>
      <c r="O24" s="61">
        <v>1040</v>
      </c>
      <c r="P24" s="22">
        <v>626.98</v>
      </c>
      <c r="Q24" s="24">
        <f t="shared" si="3"/>
        <v>0.60286538461538464</v>
      </c>
    </row>
    <row r="25" spans="1:17" ht="25.5" x14ac:dyDescent="0.25">
      <c r="A25" s="18"/>
      <c r="B25" s="65">
        <v>5005270</v>
      </c>
      <c r="C25" s="20" t="s">
        <v>2724</v>
      </c>
      <c r="D25" s="20">
        <v>3000726</v>
      </c>
      <c r="E25" s="20" t="s">
        <v>2674</v>
      </c>
      <c r="F25" s="60">
        <v>86</v>
      </c>
      <c r="G25" s="20" t="s">
        <v>469</v>
      </c>
      <c r="H25" s="21">
        <v>113.74141800000001</v>
      </c>
      <c r="I25" s="22">
        <v>126.27020400000002</v>
      </c>
      <c r="J25" s="22">
        <f t="shared" si="0"/>
        <v>125.90762104555324</v>
      </c>
      <c r="K25" s="22">
        <v>57.338578801347467</v>
      </c>
      <c r="L25" s="22">
        <v>68.569042244205775</v>
      </c>
      <c r="M25" s="23">
        <f t="shared" si="1"/>
        <v>0.45409429132899365</v>
      </c>
      <c r="N25" s="24">
        <f t="shared" si="2"/>
        <v>0.99712851533488633</v>
      </c>
      <c r="O25" s="61">
        <v>2133</v>
      </c>
      <c r="P25" s="22">
        <v>1845.6579999999999</v>
      </c>
      <c r="Q25" s="24">
        <f t="shared" si="3"/>
        <v>0.86528738865447719</v>
      </c>
    </row>
    <row r="26" spans="1:17" ht="25.5" x14ac:dyDescent="0.25">
      <c r="A26" s="18"/>
      <c r="B26" s="65">
        <v>5005271</v>
      </c>
      <c r="C26" s="20" t="s">
        <v>2725</v>
      </c>
      <c r="D26" s="20">
        <v>3000726</v>
      </c>
      <c r="E26" s="20" t="s">
        <v>2674</v>
      </c>
      <c r="F26" s="60">
        <v>86</v>
      </c>
      <c r="G26" s="20" t="s">
        <v>469</v>
      </c>
      <c r="H26" s="21">
        <v>34.966661999999999</v>
      </c>
      <c r="I26" s="22">
        <v>34.087221</v>
      </c>
      <c r="J26" s="22">
        <f t="shared" si="0"/>
        <v>33.671004040967091</v>
      </c>
      <c r="K26" s="22">
        <v>9.8749853876943234</v>
      </c>
      <c r="L26" s="22">
        <v>23.796018653272768</v>
      </c>
      <c r="M26" s="23">
        <f t="shared" si="1"/>
        <v>0.28969757868188561</v>
      </c>
      <c r="N26" s="24">
        <f t="shared" si="2"/>
        <v>0.98778964823700621</v>
      </c>
      <c r="O26" s="61">
        <v>5116</v>
      </c>
      <c r="P26" s="22">
        <v>4367.5860000000002</v>
      </c>
      <c r="Q26" s="24">
        <f t="shared" si="3"/>
        <v>0.85371110242376858</v>
      </c>
    </row>
    <row r="27" spans="1:17" ht="25.5" x14ac:dyDescent="0.25">
      <c r="A27" s="18"/>
      <c r="B27" s="65">
        <v>5005272</v>
      </c>
      <c r="C27" s="20" t="s">
        <v>2726</v>
      </c>
      <c r="D27" s="20">
        <v>3000726</v>
      </c>
      <c r="E27" s="20" t="s">
        <v>2674</v>
      </c>
      <c r="F27" s="60">
        <v>86</v>
      </c>
      <c r="G27" s="20" t="s">
        <v>469</v>
      </c>
      <c r="H27" s="21">
        <v>53.804434999999998</v>
      </c>
      <c r="I27" s="22">
        <v>56.304431000000008</v>
      </c>
      <c r="J27" s="22">
        <f t="shared" si="0"/>
        <v>55.358519195695408</v>
      </c>
      <c r="K27" s="22">
        <v>14.874603809206747</v>
      </c>
      <c r="L27" s="22">
        <v>40.483915386488661</v>
      </c>
      <c r="M27" s="23">
        <f t="shared" si="1"/>
        <v>0.26418176234134655</v>
      </c>
      <c r="N27" s="24">
        <f t="shared" si="2"/>
        <v>0.98320004682571782</v>
      </c>
      <c r="O27" s="61">
        <v>13362</v>
      </c>
      <c r="P27" s="22">
        <v>12475.012999999999</v>
      </c>
      <c r="Q27" s="24">
        <f t="shared" si="3"/>
        <v>0.93361869480616666</v>
      </c>
    </row>
    <row r="28" spans="1:17" ht="25.5" x14ac:dyDescent="0.25">
      <c r="A28" s="18"/>
      <c r="B28" s="65">
        <v>5005273</v>
      </c>
      <c r="C28" s="20" t="s">
        <v>2727</v>
      </c>
      <c r="D28" s="20">
        <v>3000726</v>
      </c>
      <c r="E28" s="20" t="s">
        <v>2674</v>
      </c>
      <c r="F28" s="60">
        <v>86</v>
      </c>
      <c r="G28" s="20" t="s">
        <v>469</v>
      </c>
      <c r="H28" s="21">
        <v>0.62399800000000005</v>
      </c>
      <c r="I28" s="22">
        <v>0.59342600000000001</v>
      </c>
      <c r="J28" s="22">
        <f t="shared" si="0"/>
        <v>0.59320357721298933</v>
      </c>
      <c r="K28" s="22">
        <v>0.27886783820576966</v>
      </c>
      <c r="L28" s="22">
        <v>0.31433573900721967</v>
      </c>
      <c r="M28" s="23">
        <f t="shared" si="1"/>
        <v>0.4699285811639019</v>
      </c>
      <c r="N28" s="24">
        <f t="shared" si="2"/>
        <v>0.99962518867220063</v>
      </c>
      <c r="O28" s="61">
        <v>12146</v>
      </c>
      <c r="P28" s="22">
        <v>13809</v>
      </c>
      <c r="Q28" s="24">
        <f t="shared" si="3"/>
        <v>1.1369175037049235</v>
      </c>
    </row>
    <row r="29" spans="1:17" x14ac:dyDescent="0.25">
      <c r="A29" s="18"/>
      <c r="B29" s="65">
        <v>9000000</v>
      </c>
      <c r="C29" s="20" t="s">
        <v>322</v>
      </c>
      <c r="D29" s="20">
        <v>9000000</v>
      </c>
      <c r="E29" s="20" t="s">
        <v>312</v>
      </c>
      <c r="F29" s="60"/>
      <c r="G29" s="20" t="s">
        <v>293</v>
      </c>
      <c r="H29" s="21">
        <v>74.366070999999991</v>
      </c>
      <c r="I29" s="22">
        <v>76.539221000000012</v>
      </c>
      <c r="J29" s="22">
        <f t="shared" si="0"/>
        <v>76.192647086022077</v>
      </c>
      <c r="K29" s="22">
        <v>21.804685451750629</v>
      </c>
      <c r="L29" s="22">
        <v>54.387961634271448</v>
      </c>
      <c r="M29" s="23">
        <f t="shared" si="1"/>
        <v>0.2848825107816374</v>
      </c>
      <c r="N29" s="24">
        <f t="shared" si="2"/>
        <v>0.99547194354149571</v>
      </c>
      <c r="O29" s="61"/>
      <c r="P29" s="22"/>
      <c r="Q29" s="24" t="str">
        <f t="shared" si="3"/>
        <v>.</v>
      </c>
    </row>
    <row r="30" spans="1:17" ht="15.75" thickBot="1" x14ac:dyDescent="0.3">
      <c r="A30" s="39" t="s">
        <v>306</v>
      </c>
      <c r="B30" s="41"/>
      <c r="C30" s="41"/>
      <c r="D30" s="64"/>
      <c r="E30" s="41"/>
      <c r="F30" s="58"/>
      <c r="G30" s="41"/>
      <c r="H30" s="42">
        <f ca="1">OFFSET(H30,-MATCH("PROYECTOS",$A$8:$A$30,0)-1,0)-(OFFSET(H30,-MATCH("PROYECTOS",$A$8:$A$30,0),0))</f>
        <v>677.7231469999997</v>
      </c>
      <c r="I30" s="42">
        <f t="shared" ref="I30:L30" ca="1" si="4">OFFSET(I30,-MATCH("PROYECTOS",$A$8:$A$30,0)-1,0)-(OFFSET(I30,-MATCH("PROYECTOS",$A$8:$A$30,0),0))</f>
        <v>2988.2569059999996</v>
      </c>
      <c r="J30" s="42">
        <f t="shared" ca="1" si="4"/>
        <v>2868.9165826662793</v>
      </c>
      <c r="K30" s="42">
        <f t="shared" ca="1" si="4"/>
        <v>1074.5369245801121</v>
      </c>
      <c r="L30" s="42">
        <f t="shared" ca="1" si="4"/>
        <v>1794.3796580861667</v>
      </c>
      <c r="M30" s="44">
        <f t="shared" ca="1" si="1"/>
        <v>0.35958652765851323</v>
      </c>
      <c r="N30" s="45">
        <f t="shared" ca="1" si="2"/>
        <v>0.96006356645772251</v>
      </c>
      <c r="O30" s="59"/>
      <c r="P30" s="43"/>
      <c r="Q30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136</v>
      </c>
      <c r="B1" s="48" t="s">
        <v>232</v>
      </c>
      <c r="C1" s="47" t="s">
        <v>94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2688</v>
      </c>
      <c r="L2" s="1" t="s">
        <v>2694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6.1979999999999995</v>
      </c>
      <c r="E6" s="15">
        <f ca="1">SUM(E7:OFFSET(E7,50,0))</f>
        <v>8.8443470000000008</v>
      </c>
      <c r="F6" s="15">
        <f ca="1">SUM(F7:OFFSET(F7,50,0))</f>
        <v>7.5494916395052014</v>
      </c>
      <c r="G6" s="15">
        <f ca="1">SUM(G7:OFFSET(G7,50,0))</f>
        <v>0.83774669548408132</v>
      </c>
      <c r="H6" s="15">
        <f ca="1">SUM(H7:OFFSET(H7,50,0))</f>
        <v>6.7117449440211203</v>
      </c>
      <c r="I6" s="16">
        <f ca="1">IFERROR(G6/E6,0)</f>
        <v>9.4721147359333735E-2</v>
      </c>
      <c r="J6" s="17">
        <f ca="1">IFERROR(SUM(G6,H6)/E6,0)</f>
        <v>0.85359514269455972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0</v>
      </c>
      <c r="E7" s="22">
        <v>2.030052</v>
      </c>
      <c r="F7" s="22">
        <f t="shared" ref="F7:F15" si="0">SUM(G7,H7)</f>
        <v>1.5778249012073502</v>
      </c>
      <c r="G7" s="22">
        <v>0.63718228763900697</v>
      </c>
      <c r="H7" s="22">
        <v>0.94064261356834322</v>
      </c>
      <c r="I7" s="23">
        <f t="shared" ref="I7:I15" si="1">IFERROR(G7/E7,0)</f>
        <v>0.31387486017058036</v>
      </c>
      <c r="J7" s="24">
        <f t="shared" ref="J7:J15" si="2">IFERROR(SUM(G7,H7)/E7,0)</f>
        <v>0.77723373647933658</v>
      </c>
      <c r="K7" s="5"/>
      <c r="L7" t="s">
        <v>255</v>
      </c>
      <c r="M7" s="6">
        <v>4.999999888241291E-3</v>
      </c>
      <c r="N7" s="72">
        <v>0.99999997764825821</v>
      </c>
    </row>
    <row r="8" spans="1:14" x14ac:dyDescent="0.25">
      <c r="A8" s="18"/>
      <c r="B8" s="51">
        <v>8</v>
      </c>
      <c r="C8" s="20" t="s">
        <v>251</v>
      </c>
      <c r="D8" s="21">
        <v>2</v>
      </c>
      <c r="E8" s="22">
        <v>0.80535599999999996</v>
      </c>
      <c r="F8" s="22">
        <f t="shared" si="0"/>
        <v>0.76854522724170238</v>
      </c>
      <c r="G8" s="22">
        <v>0</v>
      </c>
      <c r="H8" s="22">
        <v>0.76854522724170238</v>
      </c>
      <c r="I8" s="23">
        <f t="shared" si="1"/>
        <v>0</v>
      </c>
      <c r="J8" s="24">
        <f t="shared" si="2"/>
        <v>0.95429254546027154</v>
      </c>
      <c r="K8" s="5"/>
      <c r="L8" t="s">
        <v>251</v>
      </c>
      <c r="M8" s="6">
        <v>0.76854522724170238</v>
      </c>
      <c r="N8" s="72">
        <v>0.95429254546027154</v>
      </c>
    </row>
    <row r="9" spans="1:14" x14ac:dyDescent="0.25">
      <c r="A9" s="18"/>
      <c r="B9" s="51">
        <v>9</v>
      </c>
      <c r="C9" s="20" t="s">
        <v>252</v>
      </c>
      <c r="D9" s="21">
        <v>0</v>
      </c>
      <c r="E9" s="22">
        <v>5.6559999999999996E-3</v>
      </c>
      <c r="F9" s="22">
        <f t="shared" si="0"/>
        <v>4.8560000141151249E-4</v>
      </c>
      <c r="G9" s="22">
        <v>0</v>
      </c>
      <c r="H9" s="22">
        <v>4.8560000141151249E-4</v>
      </c>
      <c r="I9" s="23">
        <f t="shared" si="1"/>
        <v>0</v>
      </c>
      <c r="J9" s="24">
        <f t="shared" si="2"/>
        <v>8.5855728679546064E-2</v>
      </c>
      <c r="K9" s="5"/>
      <c r="L9" t="s">
        <v>258</v>
      </c>
      <c r="M9" s="6">
        <v>4.8967209241761038</v>
      </c>
      <c r="N9" s="72">
        <v>0.92068858799575226</v>
      </c>
    </row>
    <row r="10" spans="1:14" x14ac:dyDescent="0.25">
      <c r="A10" s="18"/>
      <c r="B10" s="51">
        <v>11</v>
      </c>
      <c r="C10" s="20" t="s">
        <v>254</v>
      </c>
      <c r="D10" s="21">
        <v>0.04</v>
      </c>
      <c r="E10" s="22">
        <v>3.9899999999999998E-2</v>
      </c>
      <c r="F10" s="22">
        <f t="shared" si="0"/>
        <v>0</v>
      </c>
      <c r="G10" s="22">
        <v>0</v>
      </c>
      <c r="H10" s="22">
        <v>0</v>
      </c>
      <c r="I10" s="23">
        <f t="shared" si="1"/>
        <v>0</v>
      </c>
      <c r="J10" s="24">
        <f t="shared" si="2"/>
        <v>0</v>
      </c>
      <c r="K10" s="5"/>
      <c r="L10" t="s">
        <v>245</v>
      </c>
      <c r="M10" s="6">
        <v>1.5778249012073502</v>
      </c>
      <c r="N10" s="72">
        <v>0.77723373647933658</v>
      </c>
    </row>
    <row r="11" spans="1:14" x14ac:dyDescent="0.25">
      <c r="A11" s="18"/>
      <c r="B11" s="51">
        <v>12</v>
      </c>
      <c r="C11" s="20" t="s">
        <v>255</v>
      </c>
      <c r="D11" s="21">
        <v>0</v>
      </c>
      <c r="E11" s="22">
        <v>5.0000000000000001E-3</v>
      </c>
      <c r="F11" s="22">
        <f t="shared" si="0"/>
        <v>4.999999888241291E-3</v>
      </c>
      <c r="G11" s="22">
        <v>0</v>
      </c>
      <c r="H11" s="22">
        <v>4.999999888241291E-3</v>
      </c>
      <c r="I11" s="23">
        <f t="shared" si="1"/>
        <v>0</v>
      </c>
      <c r="J11" s="24">
        <f t="shared" si="2"/>
        <v>0.99999997764825821</v>
      </c>
      <c r="K11" s="5"/>
      <c r="L11" t="s">
        <v>266</v>
      </c>
      <c r="M11" s="6">
        <v>1.1900000274181366E-2</v>
      </c>
      <c r="N11" s="72">
        <v>0.56734208696931421</v>
      </c>
    </row>
    <row r="12" spans="1:14" x14ac:dyDescent="0.25">
      <c r="A12" s="18"/>
      <c r="B12" s="51">
        <v>15</v>
      </c>
      <c r="C12" s="20" t="s">
        <v>258</v>
      </c>
      <c r="D12" s="21">
        <v>3.8480000000000003</v>
      </c>
      <c r="E12" s="22">
        <v>5.3185419999999999</v>
      </c>
      <c r="F12" s="22">
        <f t="shared" si="0"/>
        <v>4.8967209241761038</v>
      </c>
      <c r="G12" s="22">
        <v>0.18956440790467896</v>
      </c>
      <c r="H12" s="22">
        <v>4.7071565162714251</v>
      </c>
      <c r="I12" s="23">
        <f t="shared" si="1"/>
        <v>3.564217560088441E-2</v>
      </c>
      <c r="J12" s="24">
        <f t="shared" si="2"/>
        <v>0.92068858799575226</v>
      </c>
      <c r="K12" s="5"/>
      <c r="L12" t="s">
        <v>262</v>
      </c>
      <c r="M12" s="6">
        <v>0.28401498682796955</v>
      </c>
      <c r="N12" s="72">
        <v>0.54813592827512181</v>
      </c>
    </row>
    <row r="13" spans="1:14" x14ac:dyDescent="0.25">
      <c r="A13" s="18"/>
      <c r="B13" s="51">
        <v>19</v>
      </c>
      <c r="C13" s="20" t="s">
        <v>262</v>
      </c>
      <c r="D13" s="21">
        <v>0.223</v>
      </c>
      <c r="E13" s="22">
        <v>0.51814700000000002</v>
      </c>
      <c r="F13" s="22">
        <f t="shared" si="0"/>
        <v>0.28401498682796955</v>
      </c>
      <c r="G13" s="22">
        <v>0</v>
      </c>
      <c r="H13" s="22">
        <v>0.28401498682796955</v>
      </c>
      <c r="I13" s="23">
        <f t="shared" si="1"/>
        <v>0</v>
      </c>
      <c r="J13" s="24">
        <f t="shared" si="2"/>
        <v>0.54813592827512181</v>
      </c>
      <c r="K13" s="5"/>
      <c r="L13" t="s">
        <v>252</v>
      </c>
      <c r="M13" s="6">
        <v>4.8560000141151249E-4</v>
      </c>
      <c r="N13" s="72">
        <v>8.5855728679546064E-2</v>
      </c>
    </row>
    <row r="14" spans="1:14" x14ac:dyDescent="0.25">
      <c r="A14" s="18"/>
      <c r="B14" s="51">
        <v>23</v>
      </c>
      <c r="C14" s="20" t="s">
        <v>266</v>
      </c>
      <c r="D14" s="21">
        <v>0</v>
      </c>
      <c r="E14" s="22">
        <v>2.0975000000000001E-2</v>
      </c>
      <c r="F14" s="22">
        <f t="shared" si="0"/>
        <v>1.1900000274181366E-2</v>
      </c>
      <c r="G14" s="22">
        <v>6.0000000521540642E-3</v>
      </c>
      <c r="H14" s="22">
        <v>5.9000002220273018E-3</v>
      </c>
      <c r="I14" s="23">
        <f t="shared" si="1"/>
        <v>0.28605482966169554</v>
      </c>
      <c r="J14" s="24">
        <f t="shared" si="2"/>
        <v>0.56734208696931421</v>
      </c>
      <c r="K14" s="5"/>
      <c r="L14" t="s">
        <v>267</v>
      </c>
      <c r="M14" s="6">
        <v>4.999999888241291E-3</v>
      </c>
      <c r="N14" s="72">
        <v>4.9643065243313488E-2</v>
      </c>
    </row>
    <row r="15" spans="1:14" ht="15.75" thickBot="1" x14ac:dyDescent="0.3">
      <c r="A15" s="25"/>
      <c r="B15" s="52">
        <v>24</v>
      </c>
      <c r="C15" s="27" t="s">
        <v>267</v>
      </c>
      <c r="D15" s="28">
        <v>8.6999999999999994E-2</v>
      </c>
      <c r="E15" s="29">
        <v>0.100719</v>
      </c>
      <c r="F15" s="29">
        <f t="shared" si="0"/>
        <v>4.999999888241291E-3</v>
      </c>
      <c r="G15" s="29">
        <v>4.999999888241291E-3</v>
      </c>
      <c r="H15" s="29">
        <v>0</v>
      </c>
      <c r="I15" s="30">
        <f t="shared" si="1"/>
        <v>4.9643065243313488E-2</v>
      </c>
      <c r="J15" s="31">
        <f t="shared" si="2"/>
        <v>4.9643065243313488E-2</v>
      </c>
      <c r="K15" s="5"/>
      <c r="L15" t="s">
        <v>254</v>
      </c>
      <c r="M15" s="6">
        <v>0</v>
      </c>
      <c r="N15" s="72">
        <v>0</v>
      </c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10" sqref="A10:J10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136</v>
      </c>
      <c r="B1" s="53" t="s">
        <v>232</v>
      </c>
      <c r="C1" s="47" t="s">
        <v>94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2689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6.1979999999999995</v>
      </c>
      <c r="E6" s="15">
        <v>8.8443470000000008</v>
      </c>
      <c r="F6" s="15">
        <v>7.5494916395052014</v>
      </c>
      <c r="G6" s="15">
        <v>0.83774669548408132</v>
      </c>
      <c r="H6" s="15">
        <v>6.7117449440211203</v>
      </c>
      <c r="I6" s="16">
        <v>9.4721147359333735E-2</v>
      </c>
      <c r="J6" s="17">
        <v>0.85359514269455972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3.8479999999999999</v>
      </c>
      <c r="E7" s="36">
        <f ca="1">SUM(E8:OFFSET(E6,MATCH("GOBIERNOS REGIONALES",$A$8:$A$50,0),0))</f>
        <v>2.9151229999999999</v>
      </c>
      <c r="F7" s="36">
        <f ca="1">SUM(F8:OFFSET(F6,MATCH("GOBIERNOS REGIONALES",$A$8:$A$50,0),0))</f>
        <v>2.67647387488402</v>
      </c>
      <c r="G7" s="36">
        <f ca="1">SUM(G8:OFFSET(G6,MATCH("GOBIERNOS REGIONALES",$A$8:$A$50,0),0))</f>
        <v>0.18956440790467896</v>
      </c>
      <c r="H7" s="36">
        <f ca="1">SUM(H8:OFFSET(H6,MATCH("GOBIERNOS REGIONALES",$A$8:$A$50,0),0))</f>
        <v>2.4869094669793412</v>
      </c>
      <c r="I7" s="37">
        <f ca="1">IFERROR(G7/E7,0)</f>
        <v>6.5027927776865321E-2</v>
      </c>
      <c r="J7" s="38">
        <f ca="1">IFERROR(SUM(G7,H7)/E7,0)</f>
        <v>0.91813411471283379</v>
      </c>
      <c r="K7" s="5"/>
    </row>
    <row r="8" spans="1:11" x14ac:dyDescent="0.25">
      <c r="A8" s="18"/>
      <c r="B8" s="19">
        <v>5</v>
      </c>
      <c r="C8" s="20" t="s">
        <v>102</v>
      </c>
      <c r="D8" s="21">
        <v>3.8479999999999999</v>
      </c>
      <c r="E8" s="22">
        <v>2.9151229999999999</v>
      </c>
      <c r="F8" s="22">
        <f t="shared" ref="F8:F11" si="0">SUM(G8,H8)</f>
        <v>2.67647387488402</v>
      </c>
      <c r="G8" s="22">
        <v>0.18956440790467896</v>
      </c>
      <c r="H8" s="22">
        <v>2.4869094669793412</v>
      </c>
      <c r="I8" s="23">
        <f t="shared" ref="I8:I11" si="1">IFERROR(G8/E8,0)</f>
        <v>6.5027927776865321E-2</v>
      </c>
      <c r="J8" s="24">
        <f t="shared" ref="J8:J11" si="2">IFERROR(SUM(G8,H8)/E8,0)</f>
        <v>0.91813411471283379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</v>
      </c>
      <c r="E9" s="36">
        <f ca="1">SUM(E10:OFFSET(E8,(MATCH("GOBIERNOS LOCALES",$A$8:$A$50,0)-MATCH("GOBIERNOS REGIONALES",$A$8:$A$50,0)),0))</f>
        <v>1.0554479999999999</v>
      </c>
      <c r="F9" s="36">
        <f ca="1">SUM(F10:OFFSET(F8,(MATCH("GOBIERNOS LOCALES",$A$8:$A$50,0)-MATCH("GOBIERNOS REGIONALES",$A$8:$A$50,0)),0))</f>
        <v>1.0515671492903493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1.0515671492903493</v>
      </c>
      <c r="I9" s="37">
        <f t="shared" ca="1" si="1"/>
        <v>0</v>
      </c>
      <c r="J9" s="38">
        <f t="shared" ca="1" si="2"/>
        <v>0.99632302992695931</v>
      </c>
      <c r="K9" s="5"/>
    </row>
    <row r="10" spans="1:11" x14ac:dyDescent="0.25">
      <c r="A10" s="18"/>
      <c r="B10" s="19">
        <v>463</v>
      </c>
      <c r="C10" s="20" t="s">
        <v>228</v>
      </c>
      <c r="D10" s="21">
        <v>0</v>
      </c>
      <c r="E10" s="22">
        <v>1.0554479999999999</v>
      </c>
      <c r="F10" s="22">
        <f t="shared" si="0"/>
        <v>1.0515671492903493</v>
      </c>
      <c r="G10" s="22">
        <v>0</v>
      </c>
      <c r="H10" s="22">
        <v>1.0515671492903493</v>
      </c>
      <c r="I10" s="23">
        <f t="shared" si="1"/>
        <v>0</v>
      </c>
      <c r="J10" s="24">
        <f t="shared" si="2"/>
        <v>0.99632302992695931</v>
      </c>
      <c r="K10" s="5"/>
    </row>
    <row r="11" spans="1:11" ht="15.75" thickBot="1" x14ac:dyDescent="0.3">
      <c r="A11" s="39" t="s">
        <v>231</v>
      </c>
      <c r="B11" s="40"/>
      <c r="C11" s="41"/>
      <c r="D11" s="42">
        <v>2.35</v>
      </c>
      <c r="E11" s="43">
        <v>4.8737760000000003</v>
      </c>
      <c r="F11" s="43">
        <f t="shared" si="0"/>
        <v>3.8214506153308321</v>
      </c>
      <c r="G11" s="43">
        <v>0.64818228757940233</v>
      </c>
      <c r="H11" s="43">
        <v>3.1732683277514298</v>
      </c>
      <c r="I11" s="44">
        <f t="shared" si="1"/>
        <v>0.13299386093644891</v>
      </c>
      <c r="J11" s="45">
        <f t="shared" si="2"/>
        <v>0.78408417115001428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136</v>
      </c>
      <c r="B1" s="47" t="s">
        <v>232</v>
      </c>
      <c r="C1" s="47" t="s">
        <v>94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2690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6.1979999999999995</v>
      </c>
      <c r="G6" s="15">
        <v>8.8443470000000008</v>
      </c>
      <c r="H6" s="15">
        <v>7.5494916395052014</v>
      </c>
      <c r="I6" s="15">
        <v>0.83774669548408132</v>
      </c>
      <c r="J6" s="15">
        <v>6.7117449440211203</v>
      </c>
      <c r="K6" s="16">
        <v>9.4721147359333735E-2</v>
      </c>
      <c r="L6" s="17">
        <v>0.85359514269455972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3.8880000000000003</v>
      </c>
      <c r="G7" s="36">
        <f ca="1">SUM(G8:OFFSET(G6,MATCH("PROYECTOS",$A$8:$A$50,0),0))</f>
        <v>2.9656539999999998</v>
      </c>
      <c r="H7" s="36">
        <f ca="1">SUM(H8:OFFSET(H6,MATCH("PROYECTOS",$A$8:$A$50,0),0))</f>
        <v>2.7148594747647321</v>
      </c>
      <c r="I7" s="36">
        <f ca="1">SUM(I8:OFFSET(I6,MATCH("PROYECTOS",$A$8:$A$50,0),0))</f>
        <v>0.19556440795683303</v>
      </c>
      <c r="J7" s="36">
        <f ca="1">SUM(J8:OFFSET(J6,MATCH("PROYECTOS",$A$8:$A$50,0),0))</f>
        <v>2.5192950668078993</v>
      </c>
      <c r="K7" s="37">
        <f ca="1">IFERROR(I7/G7,0)</f>
        <v>6.5943096516597369E-2</v>
      </c>
      <c r="L7" s="38">
        <f ca="1">IFERROR(SUM(I7,J7)/G7,0)</f>
        <v>0.91543365300359791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0.14278000000000002</v>
      </c>
      <c r="G8" s="22">
        <v>0.13386300000000001</v>
      </c>
      <c r="H8" s="22">
        <f t="shared" ref="H8:H10" si="0">SUM(I8,J8)</f>
        <v>0.13104002834643325</v>
      </c>
      <c r="I8" s="22">
        <v>4.7629298962419853E-2</v>
      </c>
      <c r="J8" s="22">
        <v>8.3410729384013393E-2</v>
      </c>
      <c r="K8" s="23">
        <f t="shared" ref="K8:K11" si="1">IFERROR(I8/G8,0)</f>
        <v>0.35580630168470639</v>
      </c>
      <c r="L8" s="24">
        <f t="shared" ref="L8:L11" si="2">IFERROR(SUM(I8,J8)/G8,0)</f>
        <v>0.97891148671726491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3000727</v>
      </c>
      <c r="C9" s="20" t="s">
        <v>2691</v>
      </c>
      <c r="D9" s="60">
        <v>215</v>
      </c>
      <c r="E9" s="20" t="s">
        <v>297</v>
      </c>
      <c r="F9" s="21">
        <v>1.0229999999999999</v>
      </c>
      <c r="G9" s="22">
        <v>0.86824800000000002</v>
      </c>
      <c r="H9" s="22">
        <f t="shared" si="0"/>
        <v>0.7791977922458202</v>
      </c>
      <c r="I9" s="22">
        <v>4.846493936171755E-2</v>
      </c>
      <c r="J9" s="22">
        <v>0.73073285288410261</v>
      </c>
      <c r="K9" s="23">
        <f t="shared" si="1"/>
        <v>5.5819235243522065E-2</v>
      </c>
      <c r="L9" s="24">
        <f t="shared" si="2"/>
        <v>0.89743689849653574</v>
      </c>
      <c r="M9" s="61"/>
      <c r="N9" s="22"/>
      <c r="O9" s="24" t="str">
        <f t="shared" ref="O9:O10" si="3">IFERROR(N9/M9,".")</f>
        <v>.</v>
      </c>
    </row>
    <row r="10" spans="1:15" ht="38.25" x14ac:dyDescent="0.25">
      <c r="A10" s="18"/>
      <c r="B10" s="20">
        <v>3000728</v>
      </c>
      <c r="C10" s="20" t="s">
        <v>2692</v>
      </c>
      <c r="D10" s="60">
        <v>59</v>
      </c>
      <c r="E10" s="20" t="s">
        <v>670</v>
      </c>
      <c r="F10" s="21">
        <v>2.7222200000000005</v>
      </c>
      <c r="G10" s="22">
        <v>1.963543</v>
      </c>
      <c r="H10" s="22">
        <f t="shared" si="0"/>
        <v>1.8046216541724789</v>
      </c>
      <c r="I10" s="22">
        <v>9.9470169632695615E-2</v>
      </c>
      <c r="J10" s="22">
        <v>1.7051514845397833</v>
      </c>
      <c r="K10" s="23">
        <f t="shared" si="1"/>
        <v>5.0658513530233672E-2</v>
      </c>
      <c r="L10" s="24">
        <f t="shared" si="2"/>
        <v>0.91906398493563868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2.3099999999999992</v>
      </c>
      <c r="G11" s="43">
        <f t="shared" ref="G11:J11" ca="1" si="4">OFFSET(G11,-MATCH("PROYECTOS",$A$8:$A$50,0)-1,0)-(OFFSET(G11,-MATCH("PROYECTOS",$A$8:$A$50,0),0))</f>
        <v>5.8786930000000011</v>
      </c>
      <c r="H11" s="43">
        <f t="shared" ca="1" si="4"/>
        <v>4.8346321647404693</v>
      </c>
      <c r="I11" s="43">
        <f t="shared" ca="1" si="4"/>
        <v>0.64218228752724826</v>
      </c>
      <c r="J11" s="43">
        <f t="shared" ca="1" si="4"/>
        <v>4.192449877213221</v>
      </c>
      <c r="K11" s="44">
        <f t="shared" ca="1" si="1"/>
        <v>0.10923895626583122</v>
      </c>
      <c r="L11" s="45">
        <f t="shared" ca="1" si="2"/>
        <v>0.8223991565370854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2695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topLeftCell="A52" workbookViewId="0">
      <selection activeCell="J6" sqref="J6:N5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18</v>
      </c>
      <c r="B1" s="47" t="s">
        <v>232</v>
      </c>
      <c r="C1" s="47" t="s">
        <v>15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555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89.25" x14ac:dyDescent="0.25">
      <c r="A6" s="18"/>
      <c r="B6" s="20">
        <v>3000012</v>
      </c>
      <c r="C6" s="20" t="s">
        <v>528</v>
      </c>
      <c r="D6" s="20">
        <v>394</v>
      </c>
      <c r="E6" s="20" t="s">
        <v>467</v>
      </c>
      <c r="F6" s="20">
        <v>11</v>
      </c>
      <c r="G6" s="20" t="s">
        <v>109</v>
      </c>
      <c r="H6" s="20">
        <v>124</v>
      </c>
      <c r="I6" s="20" t="s">
        <v>342</v>
      </c>
      <c r="J6" s="66">
        <v>1.3886489999999994</v>
      </c>
      <c r="K6" s="67">
        <v>0.26162999999999997</v>
      </c>
      <c r="L6" s="68">
        <v>0.26163000543601811</v>
      </c>
      <c r="M6" s="67"/>
      <c r="N6" s="68"/>
    </row>
    <row r="7" spans="1:14" ht="63.75" x14ac:dyDescent="0.25">
      <c r="A7" s="18"/>
      <c r="B7" s="20">
        <v>3000012</v>
      </c>
      <c r="C7" s="20" t="s">
        <v>528</v>
      </c>
      <c r="D7" s="20">
        <v>394</v>
      </c>
      <c r="E7" s="20" t="s">
        <v>467</v>
      </c>
      <c r="F7" s="20">
        <v>137</v>
      </c>
      <c r="G7" s="20" t="s">
        <v>144</v>
      </c>
      <c r="H7" s="20">
        <v>137</v>
      </c>
      <c r="I7" s="20" t="s">
        <v>345</v>
      </c>
      <c r="J7" s="66">
        <v>2.9084929999999982</v>
      </c>
      <c r="K7" s="67">
        <v>3.8602029999999985</v>
      </c>
      <c r="L7" s="68">
        <v>3.5120236977854802</v>
      </c>
      <c r="M7" s="67"/>
      <c r="N7" s="68"/>
    </row>
    <row r="8" spans="1:14" ht="51" x14ac:dyDescent="0.25">
      <c r="A8" s="18"/>
      <c r="B8" s="20">
        <v>3000012</v>
      </c>
      <c r="C8" s="20" t="s">
        <v>528</v>
      </c>
      <c r="D8" s="20">
        <v>394</v>
      </c>
      <c r="E8" s="20" t="s">
        <v>467</v>
      </c>
      <c r="F8" s="20">
        <v>440</v>
      </c>
      <c r="G8" s="20" t="s">
        <v>205</v>
      </c>
      <c r="H8" s="20">
        <v>440</v>
      </c>
      <c r="I8" s="20" t="s">
        <v>346</v>
      </c>
      <c r="J8" s="66">
        <v>5.0959999999999991E-2</v>
      </c>
      <c r="K8" s="67">
        <v>5.0040000000000001E-2</v>
      </c>
      <c r="L8" s="68">
        <v>5.0022692477796227E-2</v>
      </c>
      <c r="M8" s="67"/>
      <c r="N8" s="68"/>
    </row>
    <row r="9" spans="1:14" ht="51" x14ac:dyDescent="0.25">
      <c r="A9" s="18"/>
      <c r="B9" s="20">
        <v>3000012</v>
      </c>
      <c r="C9" s="20" t="s">
        <v>528</v>
      </c>
      <c r="D9" s="20">
        <v>394</v>
      </c>
      <c r="E9" s="20" t="s">
        <v>467</v>
      </c>
      <c r="F9" s="20">
        <v>441</v>
      </c>
      <c r="G9" s="20" t="s">
        <v>206</v>
      </c>
      <c r="H9" s="20">
        <v>441</v>
      </c>
      <c r="I9" s="20" t="s">
        <v>347</v>
      </c>
      <c r="J9" s="66">
        <v>0.38491700000000006</v>
      </c>
      <c r="K9" s="67">
        <v>0.45909100000000008</v>
      </c>
      <c r="L9" s="68">
        <v>0.45841300164465792</v>
      </c>
      <c r="M9" s="67"/>
      <c r="N9" s="68"/>
    </row>
    <row r="10" spans="1:14" ht="51" x14ac:dyDescent="0.25">
      <c r="A10" s="18"/>
      <c r="B10" s="20">
        <v>3000012</v>
      </c>
      <c r="C10" s="20" t="s">
        <v>528</v>
      </c>
      <c r="D10" s="20">
        <v>394</v>
      </c>
      <c r="E10" s="20" t="s">
        <v>467</v>
      </c>
      <c r="F10" s="20">
        <v>442</v>
      </c>
      <c r="G10" s="20" t="s">
        <v>207</v>
      </c>
      <c r="H10" s="20">
        <v>442</v>
      </c>
      <c r="I10" s="20" t="s">
        <v>348</v>
      </c>
      <c r="J10" s="66">
        <v>9.0979000000000018E-2</v>
      </c>
      <c r="K10" s="67">
        <v>0.16738700000000001</v>
      </c>
      <c r="L10" s="68">
        <v>0.16736553053488024</v>
      </c>
      <c r="M10" s="67"/>
      <c r="N10" s="68"/>
    </row>
    <row r="11" spans="1:14" ht="51" x14ac:dyDescent="0.25">
      <c r="A11" s="18"/>
      <c r="B11" s="20">
        <v>3000012</v>
      </c>
      <c r="C11" s="20" t="s">
        <v>528</v>
      </c>
      <c r="D11" s="20">
        <v>394</v>
      </c>
      <c r="E11" s="20" t="s">
        <v>467</v>
      </c>
      <c r="F11" s="20">
        <v>443</v>
      </c>
      <c r="G11" s="20" t="s">
        <v>208</v>
      </c>
      <c r="H11" s="20">
        <v>443</v>
      </c>
      <c r="I11" s="20" t="s">
        <v>349</v>
      </c>
      <c r="J11" s="66">
        <v>0.82151799999999986</v>
      </c>
      <c r="K11" s="67">
        <v>0.90511300000000006</v>
      </c>
      <c r="L11" s="68">
        <v>0.86935578333213925</v>
      </c>
      <c r="M11" s="67"/>
      <c r="N11" s="68"/>
    </row>
    <row r="12" spans="1:14" ht="51" x14ac:dyDescent="0.25">
      <c r="A12" s="18"/>
      <c r="B12" s="20">
        <v>3000012</v>
      </c>
      <c r="C12" s="20" t="s">
        <v>528</v>
      </c>
      <c r="D12" s="20">
        <v>394</v>
      </c>
      <c r="E12" s="20" t="s">
        <v>467</v>
      </c>
      <c r="F12" s="20">
        <v>444</v>
      </c>
      <c r="G12" s="20" t="s">
        <v>209</v>
      </c>
      <c r="H12" s="20">
        <v>444</v>
      </c>
      <c r="I12" s="20" t="s">
        <v>350</v>
      </c>
      <c r="J12" s="66">
        <v>3.6310000000000002E-2</v>
      </c>
      <c r="K12" s="67">
        <v>5.7222000000000002E-2</v>
      </c>
      <c r="L12" s="68">
        <v>5.1221819674537983E-2</v>
      </c>
      <c r="M12" s="67"/>
      <c r="N12" s="68"/>
    </row>
    <row r="13" spans="1:14" ht="51" x14ac:dyDescent="0.25">
      <c r="A13" s="18"/>
      <c r="B13" s="20">
        <v>3000012</v>
      </c>
      <c r="C13" s="20" t="s">
        <v>528</v>
      </c>
      <c r="D13" s="20">
        <v>394</v>
      </c>
      <c r="E13" s="20" t="s">
        <v>467</v>
      </c>
      <c r="F13" s="20">
        <v>445</v>
      </c>
      <c r="G13" s="20" t="s">
        <v>210</v>
      </c>
      <c r="H13" s="20">
        <v>445</v>
      </c>
      <c r="I13" s="20" t="s">
        <v>351</v>
      </c>
      <c r="J13" s="66">
        <v>5.3046999999999997E-2</v>
      </c>
      <c r="K13" s="67">
        <v>0.29959900000000006</v>
      </c>
      <c r="L13" s="68">
        <v>0.29854894179152325</v>
      </c>
      <c r="M13" s="67"/>
      <c r="N13" s="68"/>
    </row>
    <row r="14" spans="1:14" ht="51" x14ac:dyDescent="0.25">
      <c r="A14" s="18"/>
      <c r="B14" s="20">
        <v>3000012</v>
      </c>
      <c r="C14" s="20" t="s">
        <v>528</v>
      </c>
      <c r="D14" s="20">
        <v>394</v>
      </c>
      <c r="E14" s="20" t="s">
        <v>467</v>
      </c>
      <c r="F14" s="20">
        <v>446</v>
      </c>
      <c r="G14" s="20" t="s">
        <v>211</v>
      </c>
      <c r="H14" s="20">
        <v>446</v>
      </c>
      <c r="I14" s="20" t="s">
        <v>352</v>
      </c>
      <c r="J14" s="66">
        <v>0.35617500000000007</v>
      </c>
      <c r="K14" s="67">
        <v>0.38447300000000012</v>
      </c>
      <c r="L14" s="68">
        <v>0.38445105709251948</v>
      </c>
      <c r="M14" s="67"/>
      <c r="N14" s="68"/>
    </row>
    <row r="15" spans="1:14" ht="51" x14ac:dyDescent="0.25">
      <c r="A15" s="18"/>
      <c r="B15" s="20">
        <v>3000012</v>
      </c>
      <c r="C15" s="20" t="s">
        <v>528</v>
      </c>
      <c r="D15" s="20">
        <v>394</v>
      </c>
      <c r="E15" s="20" t="s">
        <v>467</v>
      </c>
      <c r="F15" s="20">
        <v>447</v>
      </c>
      <c r="G15" s="20" t="s">
        <v>212</v>
      </c>
      <c r="H15" s="20">
        <v>447</v>
      </c>
      <c r="I15" s="20" t="s">
        <v>353</v>
      </c>
      <c r="J15" s="66">
        <v>9.0834000000000012E-2</v>
      </c>
      <c r="K15" s="67">
        <v>7.9186000000000006E-2</v>
      </c>
      <c r="L15" s="68">
        <v>7.8904447291279212E-2</v>
      </c>
      <c r="M15" s="67"/>
      <c r="N15" s="68"/>
    </row>
    <row r="16" spans="1:14" ht="51" x14ac:dyDescent="0.25">
      <c r="A16" s="18"/>
      <c r="B16" s="20">
        <v>3000012</v>
      </c>
      <c r="C16" s="20" t="s">
        <v>528</v>
      </c>
      <c r="D16" s="20">
        <v>394</v>
      </c>
      <c r="E16" s="20" t="s">
        <v>467</v>
      </c>
      <c r="F16" s="20">
        <v>448</v>
      </c>
      <c r="G16" s="20" t="s">
        <v>213</v>
      </c>
      <c r="H16" s="20">
        <v>448</v>
      </c>
      <c r="I16" s="20" t="s">
        <v>354</v>
      </c>
      <c r="J16" s="66">
        <v>1.4200000000000003E-2</v>
      </c>
      <c r="K16" s="67">
        <v>1.9200000000000002E-2</v>
      </c>
      <c r="L16" s="68">
        <v>1.4184389998263214E-2</v>
      </c>
      <c r="M16" s="67">
        <v>661</v>
      </c>
      <c r="N16" s="68">
        <v>51.538459777832031</v>
      </c>
    </row>
    <row r="17" spans="1:14" ht="51" x14ac:dyDescent="0.25">
      <c r="A17" s="18"/>
      <c r="B17" s="20">
        <v>3000012</v>
      </c>
      <c r="C17" s="20" t="s">
        <v>528</v>
      </c>
      <c r="D17" s="20">
        <v>394</v>
      </c>
      <c r="E17" s="20" t="s">
        <v>467</v>
      </c>
      <c r="F17" s="20">
        <v>449</v>
      </c>
      <c r="G17" s="20" t="s">
        <v>214</v>
      </c>
      <c r="H17" s="20">
        <v>449</v>
      </c>
      <c r="I17" s="20" t="s">
        <v>355</v>
      </c>
      <c r="J17" s="66">
        <v>0.159944</v>
      </c>
      <c r="K17" s="67">
        <v>0.159944</v>
      </c>
      <c r="L17" s="68">
        <v>0.1482889786711894</v>
      </c>
      <c r="M17" s="67"/>
      <c r="N17" s="68"/>
    </row>
    <row r="18" spans="1:14" ht="51" x14ac:dyDescent="0.25">
      <c r="A18" s="18"/>
      <c r="B18" s="20">
        <v>3000012</v>
      </c>
      <c r="C18" s="20" t="s">
        <v>528</v>
      </c>
      <c r="D18" s="20">
        <v>394</v>
      </c>
      <c r="E18" s="20" t="s">
        <v>467</v>
      </c>
      <c r="F18" s="20">
        <v>450</v>
      </c>
      <c r="G18" s="20" t="s">
        <v>215</v>
      </c>
      <c r="H18" s="20">
        <v>450</v>
      </c>
      <c r="I18" s="20" t="s">
        <v>356</v>
      </c>
      <c r="J18" s="66">
        <v>0.116607</v>
      </c>
      <c r="K18" s="67">
        <v>0.180899</v>
      </c>
      <c r="L18" s="68">
        <v>0.18089831880934071</v>
      </c>
      <c r="M18" s="67"/>
      <c r="N18" s="68"/>
    </row>
    <row r="19" spans="1:14" ht="51" x14ac:dyDescent="0.25">
      <c r="A19" s="18"/>
      <c r="B19" s="20">
        <v>3000012</v>
      </c>
      <c r="C19" s="20" t="s">
        <v>528</v>
      </c>
      <c r="D19" s="20">
        <v>394</v>
      </c>
      <c r="E19" s="20" t="s">
        <v>467</v>
      </c>
      <c r="F19" s="20">
        <v>451</v>
      </c>
      <c r="G19" s="20" t="s">
        <v>216</v>
      </c>
      <c r="H19" s="20">
        <v>451</v>
      </c>
      <c r="I19" s="20" t="s">
        <v>357</v>
      </c>
      <c r="J19" s="66">
        <v>0.20835400000000001</v>
      </c>
      <c r="K19" s="67">
        <v>0.47108300000000003</v>
      </c>
      <c r="L19" s="68">
        <v>0.42279315224732272</v>
      </c>
      <c r="M19" s="67"/>
      <c r="N19" s="68"/>
    </row>
    <row r="20" spans="1:14" ht="51" x14ac:dyDescent="0.25">
      <c r="A20" s="18"/>
      <c r="B20" s="20">
        <v>3000012</v>
      </c>
      <c r="C20" s="20" t="s">
        <v>528</v>
      </c>
      <c r="D20" s="20">
        <v>394</v>
      </c>
      <c r="E20" s="20" t="s">
        <v>467</v>
      </c>
      <c r="F20" s="20">
        <v>452</v>
      </c>
      <c r="G20" s="20" t="s">
        <v>217</v>
      </c>
      <c r="H20" s="20">
        <v>452</v>
      </c>
      <c r="I20" s="20" t="s">
        <v>358</v>
      </c>
      <c r="J20" s="66">
        <v>0.91612000000000016</v>
      </c>
      <c r="K20" s="67">
        <v>0.91611999999999993</v>
      </c>
      <c r="L20" s="68">
        <v>0.90499104599439306</v>
      </c>
      <c r="M20" s="67">
        <v>211.14285278320312</v>
      </c>
      <c r="N20" s="68">
        <v>205.35714721679687</v>
      </c>
    </row>
    <row r="21" spans="1:14" ht="51" x14ac:dyDescent="0.25">
      <c r="A21" s="18"/>
      <c r="B21" s="20">
        <v>3000012</v>
      </c>
      <c r="C21" s="20" t="s">
        <v>528</v>
      </c>
      <c r="D21" s="20">
        <v>394</v>
      </c>
      <c r="E21" s="20" t="s">
        <v>467</v>
      </c>
      <c r="F21" s="20">
        <v>453</v>
      </c>
      <c r="G21" s="20" t="s">
        <v>218</v>
      </c>
      <c r="H21" s="20">
        <v>453</v>
      </c>
      <c r="I21" s="20" t="s">
        <v>359</v>
      </c>
      <c r="J21" s="66">
        <v>0.11769499999999999</v>
      </c>
      <c r="K21" s="67">
        <v>8.5861000000000007E-2</v>
      </c>
      <c r="L21" s="68">
        <v>8.5859399245237E-2</v>
      </c>
      <c r="M21" s="67"/>
      <c r="N21" s="68"/>
    </row>
    <row r="22" spans="1:14" ht="51" x14ac:dyDescent="0.25">
      <c r="A22" s="18"/>
      <c r="B22" s="20">
        <v>3000012</v>
      </c>
      <c r="C22" s="20" t="s">
        <v>528</v>
      </c>
      <c r="D22" s="20">
        <v>394</v>
      </c>
      <c r="E22" s="20" t="s">
        <v>467</v>
      </c>
      <c r="F22" s="20">
        <v>454</v>
      </c>
      <c r="G22" s="20" t="s">
        <v>219</v>
      </c>
      <c r="H22" s="20">
        <v>454</v>
      </c>
      <c r="I22" s="20" t="s">
        <v>360</v>
      </c>
      <c r="J22" s="66">
        <v>4.4900000000000001E-3</v>
      </c>
      <c r="K22" s="67">
        <v>2.1490000000000006E-2</v>
      </c>
      <c r="L22" s="68">
        <v>2.1489829639904201E-2</v>
      </c>
      <c r="M22" s="67"/>
      <c r="N22" s="68"/>
    </row>
    <row r="23" spans="1:14" ht="51" x14ac:dyDescent="0.25">
      <c r="A23" s="18"/>
      <c r="B23" s="20">
        <v>3000012</v>
      </c>
      <c r="C23" s="20" t="s">
        <v>528</v>
      </c>
      <c r="D23" s="20">
        <v>394</v>
      </c>
      <c r="E23" s="20" t="s">
        <v>467</v>
      </c>
      <c r="F23" s="20">
        <v>455</v>
      </c>
      <c r="G23" s="20" t="s">
        <v>220</v>
      </c>
      <c r="H23" s="20">
        <v>455</v>
      </c>
      <c r="I23" s="20" t="s">
        <v>361</v>
      </c>
      <c r="J23" s="66">
        <v>7.0650000000000001E-3</v>
      </c>
      <c r="K23" s="67">
        <v>6.7779999999999993E-3</v>
      </c>
      <c r="L23" s="68">
        <v>6.7077500134473667E-3</v>
      </c>
      <c r="M23" s="67"/>
      <c r="N23" s="68"/>
    </row>
    <row r="24" spans="1:14" ht="51" x14ac:dyDescent="0.25">
      <c r="A24" s="18"/>
      <c r="B24" s="20">
        <v>3000012</v>
      </c>
      <c r="C24" s="20" t="s">
        <v>528</v>
      </c>
      <c r="D24" s="20">
        <v>394</v>
      </c>
      <c r="E24" s="20" t="s">
        <v>467</v>
      </c>
      <c r="F24" s="20">
        <v>456</v>
      </c>
      <c r="G24" s="20" t="s">
        <v>221</v>
      </c>
      <c r="H24" s="20">
        <v>456</v>
      </c>
      <c r="I24" s="20" t="s">
        <v>362</v>
      </c>
      <c r="J24" s="66">
        <v>7.0000000000000001E-3</v>
      </c>
      <c r="K24" s="67">
        <v>0.124857</v>
      </c>
      <c r="L24" s="68">
        <v>0.10363333394343499</v>
      </c>
      <c r="M24" s="67"/>
      <c r="N24" s="68"/>
    </row>
    <row r="25" spans="1:14" ht="51" x14ac:dyDescent="0.25">
      <c r="A25" s="18"/>
      <c r="B25" s="20">
        <v>3000012</v>
      </c>
      <c r="C25" s="20" t="s">
        <v>528</v>
      </c>
      <c r="D25" s="20">
        <v>394</v>
      </c>
      <c r="E25" s="20" t="s">
        <v>467</v>
      </c>
      <c r="F25" s="20">
        <v>457</v>
      </c>
      <c r="G25" s="20" t="s">
        <v>222</v>
      </c>
      <c r="H25" s="20">
        <v>457</v>
      </c>
      <c r="I25" s="20" t="s">
        <v>363</v>
      </c>
      <c r="J25" s="66">
        <v>2.9500000000000002E-2</v>
      </c>
      <c r="K25" s="67">
        <v>2.9500000000000002E-2</v>
      </c>
      <c r="L25" s="68">
        <v>2.9497998591978103E-2</v>
      </c>
      <c r="M25" s="67"/>
      <c r="N25" s="68"/>
    </row>
    <row r="26" spans="1:14" ht="51" x14ac:dyDescent="0.25">
      <c r="A26" s="18"/>
      <c r="B26" s="20">
        <v>3000012</v>
      </c>
      <c r="C26" s="20" t="s">
        <v>528</v>
      </c>
      <c r="D26" s="20">
        <v>394</v>
      </c>
      <c r="E26" s="20" t="s">
        <v>467</v>
      </c>
      <c r="F26" s="20">
        <v>458</v>
      </c>
      <c r="G26" s="20" t="s">
        <v>223</v>
      </c>
      <c r="H26" s="20">
        <v>458</v>
      </c>
      <c r="I26" s="20" t="s">
        <v>364</v>
      </c>
      <c r="J26" s="66">
        <v>0.23032400000000003</v>
      </c>
      <c r="K26" s="67">
        <v>0.25430900000000001</v>
      </c>
      <c r="L26" s="68">
        <v>0.24705690727205365</v>
      </c>
      <c r="M26" s="67"/>
      <c r="N26" s="68"/>
    </row>
    <row r="27" spans="1:14" ht="51" x14ac:dyDescent="0.25">
      <c r="A27" s="18"/>
      <c r="B27" s="20">
        <v>3000012</v>
      </c>
      <c r="C27" s="20" t="s">
        <v>528</v>
      </c>
      <c r="D27" s="20">
        <v>394</v>
      </c>
      <c r="E27" s="20" t="s">
        <v>467</v>
      </c>
      <c r="F27" s="20">
        <v>459</v>
      </c>
      <c r="G27" s="20" t="s">
        <v>224</v>
      </c>
      <c r="H27" s="20">
        <v>459</v>
      </c>
      <c r="I27" s="20" t="s">
        <v>365</v>
      </c>
      <c r="J27" s="66">
        <v>0.38979400000000008</v>
      </c>
      <c r="K27" s="67">
        <v>0.38979400000000003</v>
      </c>
      <c r="L27" s="68">
        <v>0.38979182465845952</v>
      </c>
      <c r="M27" s="67"/>
      <c r="N27" s="68"/>
    </row>
    <row r="28" spans="1:14" ht="51" x14ac:dyDescent="0.25">
      <c r="A28" s="18"/>
      <c r="B28" s="20">
        <v>3000012</v>
      </c>
      <c r="C28" s="20" t="s">
        <v>528</v>
      </c>
      <c r="D28" s="20">
        <v>394</v>
      </c>
      <c r="E28" s="20" t="s">
        <v>467</v>
      </c>
      <c r="F28" s="20">
        <v>460</v>
      </c>
      <c r="G28" s="20" t="s">
        <v>225</v>
      </c>
      <c r="H28" s="20">
        <v>460</v>
      </c>
      <c r="I28" s="20" t="s">
        <v>366</v>
      </c>
      <c r="J28" s="66">
        <v>0.42007999999999995</v>
      </c>
      <c r="K28" s="67">
        <v>0.44583200000000001</v>
      </c>
      <c r="L28" s="68">
        <v>0.44552800949895754</v>
      </c>
      <c r="M28" s="67"/>
      <c r="N28" s="68"/>
    </row>
    <row r="29" spans="1:14" ht="51" x14ac:dyDescent="0.25">
      <c r="A29" s="18"/>
      <c r="B29" s="20">
        <v>3000012</v>
      </c>
      <c r="C29" s="20" t="s">
        <v>528</v>
      </c>
      <c r="D29" s="20">
        <v>394</v>
      </c>
      <c r="E29" s="20" t="s">
        <v>467</v>
      </c>
      <c r="F29" s="20">
        <v>461</v>
      </c>
      <c r="G29" s="20" t="s">
        <v>226</v>
      </c>
      <c r="H29" s="20">
        <v>461</v>
      </c>
      <c r="I29" s="20" t="s">
        <v>367</v>
      </c>
      <c r="J29" s="66">
        <v>0.36093700000000001</v>
      </c>
      <c r="K29" s="67">
        <v>0.38620199999999993</v>
      </c>
      <c r="L29" s="68">
        <v>0.38405793832498603</v>
      </c>
      <c r="M29" s="67"/>
      <c r="N29" s="68"/>
    </row>
    <row r="30" spans="1:14" ht="51" x14ac:dyDescent="0.25">
      <c r="A30" s="18"/>
      <c r="B30" s="20">
        <v>3000012</v>
      </c>
      <c r="C30" s="20" t="s">
        <v>528</v>
      </c>
      <c r="D30" s="20">
        <v>394</v>
      </c>
      <c r="E30" s="20" t="s">
        <v>467</v>
      </c>
      <c r="F30" s="20">
        <v>462</v>
      </c>
      <c r="G30" s="20" t="s">
        <v>227</v>
      </c>
      <c r="H30" s="20">
        <v>462</v>
      </c>
      <c r="I30" s="20" t="s">
        <v>368</v>
      </c>
      <c r="J30" s="66">
        <v>1.4999999999999999E-2</v>
      </c>
      <c r="K30" s="67">
        <v>9.4999999999999998E-3</v>
      </c>
      <c r="L30" s="68">
        <v>9.4994000974111259E-3</v>
      </c>
      <c r="M30" s="67"/>
      <c r="N30" s="68"/>
    </row>
    <row r="31" spans="1:14" ht="51" x14ac:dyDescent="0.25">
      <c r="A31" s="18"/>
      <c r="B31" s="20">
        <v>3000012</v>
      </c>
      <c r="C31" s="20" t="s">
        <v>528</v>
      </c>
      <c r="D31" s="20">
        <v>394</v>
      </c>
      <c r="E31" s="20" t="s">
        <v>467</v>
      </c>
      <c r="F31" s="20">
        <v>463</v>
      </c>
      <c r="G31" s="20" t="s">
        <v>228</v>
      </c>
      <c r="H31" s="20">
        <v>463</v>
      </c>
      <c r="I31" s="20" t="s">
        <v>369</v>
      </c>
      <c r="J31" s="66">
        <v>0.12406000000000003</v>
      </c>
      <c r="K31" s="67">
        <v>0.11790300000000001</v>
      </c>
      <c r="L31" s="68">
        <v>0.11759464058559388</v>
      </c>
      <c r="M31" s="67"/>
      <c r="N31" s="68"/>
    </row>
    <row r="32" spans="1:14" ht="51" x14ac:dyDescent="0.25">
      <c r="A32" s="18"/>
      <c r="B32" s="20">
        <v>3000012</v>
      </c>
      <c r="C32" s="20" t="s">
        <v>528</v>
      </c>
      <c r="D32" s="20">
        <v>394</v>
      </c>
      <c r="E32" s="20" t="s">
        <v>467</v>
      </c>
      <c r="F32" s="20">
        <v>464</v>
      </c>
      <c r="G32" s="20" t="s">
        <v>229</v>
      </c>
      <c r="H32" s="20">
        <v>464</v>
      </c>
      <c r="I32" s="20" t="s">
        <v>370</v>
      </c>
      <c r="J32" s="66">
        <v>0.39513299999999996</v>
      </c>
      <c r="K32" s="67">
        <v>0.28633200000000003</v>
      </c>
      <c r="L32" s="68">
        <v>0.24304374150233343</v>
      </c>
      <c r="M32" s="67"/>
      <c r="N32" s="68"/>
    </row>
    <row r="33" spans="1:14" ht="89.25" x14ac:dyDescent="0.25">
      <c r="A33" s="18"/>
      <c r="B33" s="20">
        <v>3043997</v>
      </c>
      <c r="C33" s="20" t="s">
        <v>542</v>
      </c>
      <c r="D33" s="20">
        <v>394</v>
      </c>
      <c r="E33" s="20" t="s">
        <v>467</v>
      </c>
      <c r="F33" s="20">
        <v>11</v>
      </c>
      <c r="G33" s="20" t="s">
        <v>109</v>
      </c>
      <c r="H33" s="20">
        <v>124</v>
      </c>
      <c r="I33" s="20" t="s">
        <v>342</v>
      </c>
      <c r="J33" s="66">
        <v>0.27607500000000001</v>
      </c>
      <c r="K33" s="67">
        <v>9.0099999999999989E-4</v>
      </c>
      <c r="L33" s="68">
        <v>9.0054000611416996E-4</v>
      </c>
      <c r="M33" s="67"/>
      <c r="N33" s="68"/>
    </row>
    <row r="34" spans="1:14" ht="51" x14ac:dyDescent="0.25">
      <c r="A34" s="18"/>
      <c r="B34" s="20">
        <v>3043997</v>
      </c>
      <c r="C34" s="20" t="s">
        <v>542</v>
      </c>
      <c r="D34" s="20">
        <v>394</v>
      </c>
      <c r="E34" s="20" t="s">
        <v>467</v>
      </c>
      <c r="F34" s="20">
        <v>131</v>
      </c>
      <c r="G34" s="20" t="s">
        <v>141</v>
      </c>
      <c r="H34" s="20">
        <v>131</v>
      </c>
      <c r="I34" s="20" t="s">
        <v>343</v>
      </c>
      <c r="J34" s="66">
        <v>1.1400000000000003</v>
      </c>
      <c r="K34" s="67">
        <v>1.3304109999999998</v>
      </c>
      <c r="L34" s="68">
        <v>1.2410847682040185</v>
      </c>
      <c r="M34" s="67"/>
      <c r="N34" s="68"/>
    </row>
    <row r="35" spans="1:14" ht="63.75" x14ac:dyDescent="0.25">
      <c r="A35" s="18"/>
      <c r="B35" s="20">
        <v>3043997</v>
      </c>
      <c r="C35" s="20" t="s">
        <v>542</v>
      </c>
      <c r="D35" s="20">
        <v>394</v>
      </c>
      <c r="E35" s="20" t="s">
        <v>467</v>
      </c>
      <c r="F35" s="20">
        <v>137</v>
      </c>
      <c r="G35" s="20" t="s">
        <v>144</v>
      </c>
      <c r="H35" s="20">
        <v>137</v>
      </c>
      <c r="I35" s="20" t="s">
        <v>345</v>
      </c>
      <c r="J35" s="66">
        <v>0.35667100000000007</v>
      </c>
      <c r="K35" s="67">
        <v>0.36543700000000001</v>
      </c>
      <c r="L35" s="68">
        <v>0.35043017376574426</v>
      </c>
      <c r="M35" s="67"/>
      <c r="N35" s="68"/>
    </row>
    <row r="36" spans="1:14" ht="51" x14ac:dyDescent="0.25">
      <c r="A36" s="18"/>
      <c r="B36" s="20">
        <v>3043997</v>
      </c>
      <c r="C36" s="20" t="s">
        <v>542</v>
      </c>
      <c r="D36" s="20">
        <v>394</v>
      </c>
      <c r="E36" s="20" t="s">
        <v>467</v>
      </c>
      <c r="F36" s="20">
        <v>440</v>
      </c>
      <c r="G36" s="20" t="s">
        <v>205</v>
      </c>
      <c r="H36" s="20">
        <v>440</v>
      </c>
      <c r="I36" s="20" t="s">
        <v>346</v>
      </c>
      <c r="J36" s="66">
        <v>9.0949999999999989E-3</v>
      </c>
      <c r="K36" s="67">
        <v>4.7150000000000004E-3</v>
      </c>
      <c r="L36" s="68">
        <v>4.7147401710390113E-3</v>
      </c>
      <c r="M36" s="67"/>
      <c r="N36" s="68"/>
    </row>
    <row r="37" spans="1:14" ht="51" x14ac:dyDescent="0.25">
      <c r="A37" s="18"/>
      <c r="B37" s="20">
        <v>3043997</v>
      </c>
      <c r="C37" s="20" t="s">
        <v>542</v>
      </c>
      <c r="D37" s="20">
        <v>394</v>
      </c>
      <c r="E37" s="20" t="s">
        <v>467</v>
      </c>
      <c r="F37" s="20">
        <v>441</v>
      </c>
      <c r="G37" s="20" t="s">
        <v>206</v>
      </c>
      <c r="H37" s="20">
        <v>441</v>
      </c>
      <c r="I37" s="20" t="s">
        <v>347</v>
      </c>
      <c r="J37" s="66">
        <v>0.39094699999999999</v>
      </c>
      <c r="K37" s="67">
        <v>0.47239100000000017</v>
      </c>
      <c r="L37" s="68">
        <v>0.46867476891929982</v>
      </c>
      <c r="M37" s="67"/>
      <c r="N37" s="68"/>
    </row>
    <row r="38" spans="1:14" ht="51" x14ac:dyDescent="0.25">
      <c r="A38" s="18"/>
      <c r="B38" s="20">
        <v>3043997</v>
      </c>
      <c r="C38" s="20" t="s">
        <v>542</v>
      </c>
      <c r="D38" s="20">
        <v>394</v>
      </c>
      <c r="E38" s="20" t="s">
        <v>467</v>
      </c>
      <c r="F38" s="20">
        <v>442</v>
      </c>
      <c r="G38" s="20" t="s">
        <v>207</v>
      </c>
      <c r="H38" s="20">
        <v>442</v>
      </c>
      <c r="I38" s="20" t="s">
        <v>348</v>
      </c>
      <c r="J38" s="66">
        <v>0.19555900000000004</v>
      </c>
      <c r="K38" s="67">
        <v>0.20774800000000002</v>
      </c>
      <c r="L38" s="68">
        <v>0.2068876477228514</v>
      </c>
      <c r="M38" s="67"/>
      <c r="N38" s="68"/>
    </row>
    <row r="39" spans="1:14" ht="51" x14ac:dyDescent="0.25">
      <c r="A39" s="18"/>
      <c r="B39" s="20">
        <v>3043997</v>
      </c>
      <c r="C39" s="20" t="s">
        <v>542</v>
      </c>
      <c r="D39" s="20">
        <v>394</v>
      </c>
      <c r="E39" s="20" t="s">
        <v>467</v>
      </c>
      <c r="F39" s="20">
        <v>443</v>
      </c>
      <c r="G39" s="20" t="s">
        <v>208</v>
      </c>
      <c r="H39" s="20">
        <v>443</v>
      </c>
      <c r="I39" s="20" t="s">
        <v>349</v>
      </c>
      <c r="J39" s="66">
        <v>0.47351700000000002</v>
      </c>
      <c r="K39" s="67">
        <v>0.53313200000000005</v>
      </c>
      <c r="L39" s="68">
        <v>0.49307794535707217</v>
      </c>
      <c r="M39" s="67"/>
      <c r="N39" s="68"/>
    </row>
    <row r="40" spans="1:14" ht="51" x14ac:dyDescent="0.25">
      <c r="A40" s="18"/>
      <c r="B40" s="20">
        <v>3043997</v>
      </c>
      <c r="C40" s="20" t="s">
        <v>542</v>
      </c>
      <c r="D40" s="20">
        <v>394</v>
      </c>
      <c r="E40" s="20" t="s">
        <v>467</v>
      </c>
      <c r="F40" s="20">
        <v>444</v>
      </c>
      <c r="G40" s="20" t="s">
        <v>209</v>
      </c>
      <c r="H40" s="20">
        <v>444</v>
      </c>
      <c r="I40" s="20" t="s">
        <v>350</v>
      </c>
      <c r="J40" s="66">
        <v>0.20104500000000003</v>
      </c>
      <c r="K40" s="67">
        <v>0.219224</v>
      </c>
      <c r="L40" s="68">
        <v>0.21828494453802705</v>
      </c>
      <c r="M40" s="67"/>
      <c r="N40" s="68"/>
    </row>
    <row r="41" spans="1:14" ht="51" x14ac:dyDescent="0.25">
      <c r="A41" s="18"/>
      <c r="B41" s="20">
        <v>3043997</v>
      </c>
      <c r="C41" s="20" t="s">
        <v>542</v>
      </c>
      <c r="D41" s="20">
        <v>394</v>
      </c>
      <c r="E41" s="20" t="s">
        <v>467</v>
      </c>
      <c r="F41" s="20">
        <v>445</v>
      </c>
      <c r="G41" s="20" t="s">
        <v>210</v>
      </c>
      <c r="H41" s="20">
        <v>445</v>
      </c>
      <c r="I41" s="20" t="s">
        <v>351</v>
      </c>
      <c r="J41" s="66">
        <v>0.92094799999999999</v>
      </c>
      <c r="K41" s="67">
        <v>1.1065369999999999</v>
      </c>
      <c r="L41" s="68">
        <v>1.0797221165703377</v>
      </c>
      <c r="M41" s="67"/>
      <c r="N41" s="68"/>
    </row>
    <row r="42" spans="1:14" ht="51" x14ac:dyDescent="0.25">
      <c r="A42" s="18"/>
      <c r="B42" s="20">
        <v>3043997</v>
      </c>
      <c r="C42" s="20" t="s">
        <v>542</v>
      </c>
      <c r="D42" s="20">
        <v>394</v>
      </c>
      <c r="E42" s="20" t="s">
        <v>467</v>
      </c>
      <c r="F42" s="20">
        <v>446</v>
      </c>
      <c r="G42" s="20" t="s">
        <v>211</v>
      </c>
      <c r="H42" s="20">
        <v>446</v>
      </c>
      <c r="I42" s="20" t="s">
        <v>352</v>
      </c>
      <c r="J42" s="66">
        <v>0.51151499999999983</v>
      </c>
      <c r="K42" s="67">
        <v>0.51968000000000003</v>
      </c>
      <c r="L42" s="68">
        <v>0.51964461486932123</v>
      </c>
      <c r="M42" s="67"/>
      <c r="N42" s="68"/>
    </row>
    <row r="43" spans="1:14" ht="51" x14ac:dyDescent="0.25">
      <c r="A43" s="18"/>
      <c r="B43" s="20">
        <v>3043997</v>
      </c>
      <c r="C43" s="20" t="s">
        <v>542</v>
      </c>
      <c r="D43" s="20">
        <v>394</v>
      </c>
      <c r="E43" s="20" t="s">
        <v>467</v>
      </c>
      <c r="F43" s="20">
        <v>447</v>
      </c>
      <c r="G43" s="20" t="s">
        <v>212</v>
      </c>
      <c r="H43" s="20">
        <v>447</v>
      </c>
      <c r="I43" s="20" t="s">
        <v>353</v>
      </c>
      <c r="J43" s="66">
        <v>0.314112</v>
      </c>
      <c r="K43" s="67">
        <v>0.28720599999999996</v>
      </c>
      <c r="L43" s="68">
        <v>0.28686574746825499</v>
      </c>
      <c r="M43" s="67"/>
      <c r="N43" s="68"/>
    </row>
    <row r="44" spans="1:14" ht="51" x14ac:dyDescent="0.25">
      <c r="A44" s="18"/>
      <c r="B44" s="20">
        <v>3043997</v>
      </c>
      <c r="C44" s="20" t="s">
        <v>542</v>
      </c>
      <c r="D44" s="20">
        <v>394</v>
      </c>
      <c r="E44" s="20" t="s">
        <v>467</v>
      </c>
      <c r="F44" s="20">
        <v>448</v>
      </c>
      <c r="G44" s="20" t="s">
        <v>213</v>
      </c>
      <c r="H44" s="20">
        <v>448</v>
      </c>
      <c r="I44" s="20" t="s">
        <v>354</v>
      </c>
      <c r="J44" s="66">
        <v>0.100151</v>
      </c>
      <c r="K44" s="67">
        <v>0.10015099999999999</v>
      </c>
      <c r="L44" s="68">
        <v>9.4385898119071499E-2</v>
      </c>
      <c r="M44" s="67">
        <v>185</v>
      </c>
      <c r="N44" s="68">
        <v>398</v>
      </c>
    </row>
    <row r="45" spans="1:14" ht="51" x14ac:dyDescent="0.25">
      <c r="A45" s="18"/>
      <c r="B45" s="20">
        <v>3043997</v>
      </c>
      <c r="C45" s="20" t="s">
        <v>542</v>
      </c>
      <c r="D45" s="20">
        <v>394</v>
      </c>
      <c r="E45" s="20" t="s">
        <v>467</v>
      </c>
      <c r="F45" s="20">
        <v>449</v>
      </c>
      <c r="G45" s="20" t="s">
        <v>214</v>
      </c>
      <c r="H45" s="20">
        <v>449</v>
      </c>
      <c r="I45" s="20" t="s">
        <v>355</v>
      </c>
      <c r="J45" s="66">
        <v>0.31146200000000002</v>
      </c>
      <c r="K45" s="67">
        <v>0.32788799999999996</v>
      </c>
      <c r="L45" s="68">
        <v>0.32044782603770727</v>
      </c>
      <c r="M45" s="67"/>
      <c r="N45" s="68"/>
    </row>
    <row r="46" spans="1:14" ht="51" x14ac:dyDescent="0.25">
      <c r="A46" s="18"/>
      <c r="B46" s="20">
        <v>3043997</v>
      </c>
      <c r="C46" s="20" t="s">
        <v>542</v>
      </c>
      <c r="D46" s="20">
        <v>394</v>
      </c>
      <c r="E46" s="20" t="s">
        <v>467</v>
      </c>
      <c r="F46" s="20">
        <v>450</v>
      </c>
      <c r="G46" s="20" t="s">
        <v>215</v>
      </c>
      <c r="H46" s="20">
        <v>450</v>
      </c>
      <c r="I46" s="20" t="s">
        <v>356</v>
      </c>
      <c r="J46" s="66">
        <v>0.22580600000000001</v>
      </c>
      <c r="K46" s="67">
        <v>0.276393</v>
      </c>
      <c r="L46" s="68">
        <v>0.27227324461273383</v>
      </c>
      <c r="M46" s="67"/>
      <c r="N46" s="68"/>
    </row>
    <row r="47" spans="1:14" ht="51" x14ac:dyDescent="0.25">
      <c r="A47" s="18"/>
      <c r="B47" s="20">
        <v>3043997</v>
      </c>
      <c r="C47" s="20" t="s">
        <v>542</v>
      </c>
      <c r="D47" s="20">
        <v>394</v>
      </c>
      <c r="E47" s="20" t="s">
        <v>467</v>
      </c>
      <c r="F47" s="20">
        <v>451</v>
      </c>
      <c r="G47" s="20" t="s">
        <v>216</v>
      </c>
      <c r="H47" s="20">
        <v>451</v>
      </c>
      <c r="I47" s="20" t="s">
        <v>357</v>
      </c>
      <c r="J47" s="66">
        <v>8.9893000000000001E-2</v>
      </c>
      <c r="K47" s="67">
        <v>9.2593000000000023E-2</v>
      </c>
      <c r="L47" s="68">
        <v>8.9110961918777321E-2</v>
      </c>
      <c r="M47" s="67"/>
      <c r="N47" s="68"/>
    </row>
    <row r="48" spans="1:14" ht="51" x14ac:dyDescent="0.25">
      <c r="A48" s="18"/>
      <c r="B48" s="20">
        <v>3043997</v>
      </c>
      <c r="C48" s="20" t="s">
        <v>542</v>
      </c>
      <c r="D48" s="20">
        <v>394</v>
      </c>
      <c r="E48" s="20" t="s">
        <v>467</v>
      </c>
      <c r="F48" s="20">
        <v>452</v>
      </c>
      <c r="G48" s="20" t="s">
        <v>217</v>
      </c>
      <c r="H48" s="20">
        <v>452</v>
      </c>
      <c r="I48" s="20" t="s">
        <v>358</v>
      </c>
      <c r="J48" s="66">
        <v>0.68246599999999991</v>
      </c>
      <c r="K48" s="67">
        <v>0.68246600000000013</v>
      </c>
      <c r="L48" s="68">
        <v>0.67831169458804652</v>
      </c>
      <c r="M48" s="67">
        <v>156.36363220214844</v>
      </c>
      <c r="N48" s="68">
        <v>156.36363220214844</v>
      </c>
    </row>
    <row r="49" spans="1:14" ht="51" x14ac:dyDescent="0.25">
      <c r="A49" s="18"/>
      <c r="B49" s="20">
        <v>3043997</v>
      </c>
      <c r="C49" s="20" t="s">
        <v>542</v>
      </c>
      <c r="D49" s="20">
        <v>394</v>
      </c>
      <c r="E49" s="20" t="s">
        <v>467</v>
      </c>
      <c r="F49" s="20">
        <v>453</v>
      </c>
      <c r="G49" s="20" t="s">
        <v>218</v>
      </c>
      <c r="H49" s="20">
        <v>453</v>
      </c>
      <c r="I49" s="20" t="s">
        <v>359</v>
      </c>
      <c r="J49" s="66">
        <v>2.7185540000000001</v>
      </c>
      <c r="K49" s="67">
        <v>0.53053300000000003</v>
      </c>
      <c r="L49" s="68">
        <v>0.52738824969856068</v>
      </c>
      <c r="M49" s="67"/>
      <c r="N49" s="68"/>
    </row>
    <row r="50" spans="1:14" ht="51" x14ac:dyDescent="0.25">
      <c r="A50" s="18"/>
      <c r="B50" s="20">
        <v>3043997</v>
      </c>
      <c r="C50" s="20" t="s">
        <v>542</v>
      </c>
      <c r="D50" s="20">
        <v>394</v>
      </c>
      <c r="E50" s="20" t="s">
        <v>467</v>
      </c>
      <c r="F50" s="20">
        <v>454</v>
      </c>
      <c r="G50" s="20" t="s">
        <v>219</v>
      </c>
      <c r="H50" s="20">
        <v>454</v>
      </c>
      <c r="I50" s="20" t="s">
        <v>360</v>
      </c>
      <c r="J50" s="66">
        <v>0.21431299999999998</v>
      </c>
      <c r="K50" s="67">
        <v>0.31980500000000001</v>
      </c>
      <c r="L50" s="68">
        <v>0.31789773487253115</v>
      </c>
      <c r="M50" s="67"/>
      <c r="N50" s="68"/>
    </row>
    <row r="51" spans="1:14" ht="51" x14ac:dyDescent="0.25">
      <c r="A51" s="18"/>
      <c r="B51" s="20">
        <v>3043997</v>
      </c>
      <c r="C51" s="20" t="s">
        <v>542</v>
      </c>
      <c r="D51" s="20">
        <v>394</v>
      </c>
      <c r="E51" s="20" t="s">
        <v>467</v>
      </c>
      <c r="F51" s="20">
        <v>455</v>
      </c>
      <c r="G51" s="20" t="s">
        <v>220</v>
      </c>
      <c r="H51" s="20">
        <v>455</v>
      </c>
      <c r="I51" s="20" t="s">
        <v>361</v>
      </c>
      <c r="J51" s="66">
        <v>3.3968000000000005E-2</v>
      </c>
      <c r="K51" s="67">
        <v>3.3342999999999998E-2</v>
      </c>
      <c r="L51" s="68">
        <v>3.3285809535300359E-2</v>
      </c>
      <c r="M51" s="67"/>
      <c r="N51" s="68"/>
    </row>
    <row r="52" spans="1:14" ht="51" x14ac:dyDescent="0.25">
      <c r="A52" s="18"/>
      <c r="B52" s="20">
        <v>3043997</v>
      </c>
      <c r="C52" s="20" t="s">
        <v>542</v>
      </c>
      <c r="D52" s="20">
        <v>394</v>
      </c>
      <c r="E52" s="20" t="s">
        <v>467</v>
      </c>
      <c r="F52" s="20">
        <v>456</v>
      </c>
      <c r="G52" s="20" t="s">
        <v>221</v>
      </c>
      <c r="H52" s="20">
        <v>456</v>
      </c>
      <c r="I52" s="20" t="s">
        <v>362</v>
      </c>
      <c r="J52" s="66">
        <v>0.35601299999999997</v>
      </c>
      <c r="K52" s="67">
        <v>0.38329400000000013</v>
      </c>
      <c r="L52" s="68">
        <v>0.35611656661421875</v>
      </c>
      <c r="M52" s="67"/>
      <c r="N52" s="68"/>
    </row>
    <row r="53" spans="1:14" ht="51" x14ac:dyDescent="0.25">
      <c r="A53" s="18"/>
      <c r="B53" s="20">
        <v>3043997</v>
      </c>
      <c r="C53" s="20" t="s">
        <v>542</v>
      </c>
      <c r="D53" s="20">
        <v>394</v>
      </c>
      <c r="E53" s="20" t="s">
        <v>467</v>
      </c>
      <c r="F53" s="20">
        <v>457</v>
      </c>
      <c r="G53" s="20" t="s">
        <v>222</v>
      </c>
      <c r="H53" s="20">
        <v>457</v>
      </c>
      <c r="I53" s="20" t="s">
        <v>363</v>
      </c>
      <c r="J53" s="66">
        <v>7.3157E-2</v>
      </c>
      <c r="K53" s="67">
        <v>0.15608900000000001</v>
      </c>
      <c r="L53" s="68">
        <v>0.13349914086234094</v>
      </c>
      <c r="M53" s="67"/>
      <c r="N53" s="68"/>
    </row>
    <row r="54" spans="1:14" ht="51" x14ac:dyDescent="0.25">
      <c r="A54" s="18"/>
      <c r="B54" s="20">
        <v>3043997</v>
      </c>
      <c r="C54" s="20" t="s">
        <v>542</v>
      </c>
      <c r="D54" s="20">
        <v>394</v>
      </c>
      <c r="E54" s="20" t="s">
        <v>467</v>
      </c>
      <c r="F54" s="20">
        <v>458</v>
      </c>
      <c r="G54" s="20" t="s">
        <v>223</v>
      </c>
      <c r="H54" s="20">
        <v>458</v>
      </c>
      <c r="I54" s="20" t="s">
        <v>364</v>
      </c>
      <c r="J54" s="66">
        <v>0.37451799999999996</v>
      </c>
      <c r="K54" s="67">
        <v>0.40805799999999998</v>
      </c>
      <c r="L54" s="68">
        <v>0.40631064645276638</v>
      </c>
      <c r="M54" s="67"/>
      <c r="N54" s="68"/>
    </row>
    <row r="55" spans="1:14" ht="51" x14ac:dyDescent="0.25">
      <c r="A55" s="18"/>
      <c r="B55" s="20">
        <v>3043997</v>
      </c>
      <c r="C55" s="20" t="s">
        <v>542</v>
      </c>
      <c r="D55" s="20">
        <v>394</v>
      </c>
      <c r="E55" s="20" t="s">
        <v>467</v>
      </c>
      <c r="F55" s="20">
        <v>460</v>
      </c>
      <c r="G55" s="20" t="s">
        <v>225</v>
      </c>
      <c r="H55" s="20">
        <v>460</v>
      </c>
      <c r="I55" s="20" t="s">
        <v>366</v>
      </c>
      <c r="J55" s="66">
        <v>0.56087600000000004</v>
      </c>
      <c r="K55" s="67">
        <v>0.57591899999999996</v>
      </c>
      <c r="L55" s="68">
        <v>0.57591750903429784</v>
      </c>
      <c r="M55" s="67"/>
      <c r="N55" s="68"/>
    </row>
    <row r="56" spans="1:14" ht="51" x14ac:dyDescent="0.25">
      <c r="A56" s="18"/>
      <c r="B56" s="20">
        <v>3043997</v>
      </c>
      <c r="C56" s="20" t="s">
        <v>542</v>
      </c>
      <c r="D56" s="20">
        <v>394</v>
      </c>
      <c r="E56" s="20" t="s">
        <v>467</v>
      </c>
      <c r="F56" s="20">
        <v>461</v>
      </c>
      <c r="G56" s="20" t="s">
        <v>226</v>
      </c>
      <c r="H56" s="20">
        <v>461</v>
      </c>
      <c r="I56" s="20" t="s">
        <v>367</v>
      </c>
      <c r="J56" s="66">
        <v>0.94268499999999988</v>
      </c>
      <c r="K56" s="67">
        <v>0.942685</v>
      </c>
      <c r="L56" s="68">
        <v>0.94265486201038584</v>
      </c>
      <c r="M56" s="67"/>
      <c r="N56" s="68"/>
    </row>
    <row r="57" spans="1:14" ht="51" x14ac:dyDescent="0.25">
      <c r="A57" s="18"/>
      <c r="B57" s="20">
        <v>3043997</v>
      </c>
      <c r="C57" s="20" t="s">
        <v>542</v>
      </c>
      <c r="D57" s="20">
        <v>394</v>
      </c>
      <c r="E57" s="20" t="s">
        <v>467</v>
      </c>
      <c r="F57" s="20">
        <v>462</v>
      </c>
      <c r="G57" s="20" t="s">
        <v>227</v>
      </c>
      <c r="H57" s="20">
        <v>462</v>
      </c>
      <c r="I57" s="20" t="s">
        <v>368</v>
      </c>
      <c r="J57" s="66">
        <v>1.7280000000000004E-2</v>
      </c>
      <c r="K57" s="67">
        <v>1.728E-2</v>
      </c>
      <c r="L57" s="68">
        <v>1.7185330390930176E-2</v>
      </c>
      <c r="M57" s="67"/>
      <c r="N57" s="68"/>
    </row>
    <row r="58" spans="1:14" ht="51" x14ac:dyDescent="0.25">
      <c r="A58" s="18"/>
      <c r="B58" s="20">
        <v>3043997</v>
      </c>
      <c r="C58" s="20" t="s">
        <v>542</v>
      </c>
      <c r="D58" s="20">
        <v>394</v>
      </c>
      <c r="E58" s="20" t="s">
        <v>467</v>
      </c>
      <c r="F58" s="20">
        <v>463</v>
      </c>
      <c r="G58" s="20" t="s">
        <v>228</v>
      </c>
      <c r="H58" s="20">
        <v>463</v>
      </c>
      <c r="I58" s="20" t="s">
        <v>369</v>
      </c>
      <c r="J58" s="66">
        <v>0.3303020000000001</v>
      </c>
      <c r="K58" s="67">
        <v>0.33116900000000016</v>
      </c>
      <c r="L58" s="68">
        <v>0.33107181190280244</v>
      </c>
      <c r="M58" s="67"/>
      <c r="N58" s="68"/>
    </row>
    <row r="59" spans="1:14" ht="51.75" thickBot="1" x14ac:dyDescent="0.3">
      <c r="A59" s="25"/>
      <c r="B59" s="27">
        <v>3043997</v>
      </c>
      <c r="C59" s="27" t="s">
        <v>542</v>
      </c>
      <c r="D59" s="27">
        <v>394</v>
      </c>
      <c r="E59" s="27" t="s">
        <v>467</v>
      </c>
      <c r="F59" s="27">
        <v>464</v>
      </c>
      <c r="G59" s="27" t="s">
        <v>229</v>
      </c>
      <c r="H59" s="27">
        <v>464</v>
      </c>
      <c r="I59" s="27" t="s">
        <v>370</v>
      </c>
      <c r="J59" s="69">
        <v>0.42956400000000006</v>
      </c>
      <c r="K59" s="70">
        <v>0.45786900000000008</v>
      </c>
      <c r="L59" s="71">
        <v>0.45756869739852846</v>
      </c>
      <c r="M59" s="70"/>
      <c r="N59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136</v>
      </c>
      <c r="B1" s="47" t="s">
        <v>232</v>
      </c>
      <c r="C1" s="47" t="s">
        <v>94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2693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6.1979999999999995</v>
      </c>
      <c r="I6" s="15">
        <v>8.8443470000000008</v>
      </c>
      <c r="J6" s="15">
        <v>7.5494916395052014</v>
      </c>
      <c r="K6" s="15">
        <v>0.83774669548408132</v>
      </c>
      <c r="L6" s="15">
        <v>6.7117449440211203</v>
      </c>
      <c r="M6" s="16">
        <v>9.4721147359333735E-2</v>
      </c>
      <c r="N6" s="17">
        <v>0.85359514269455972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SUM(H8:OFFSET(H6,MATCH("PROYECTOS",$A$8:$A$15,0),0))</f>
        <v>3.8880000000000003</v>
      </c>
      <c r="I7" s="35">
        <f ca="1">SUM(I8:OFFSET(I6,MATCH("PROYECTOS",$A$8:$A$15,0),0))</f>
        <v>2.9656539999999998</v>
      </c>
      <c r="J7" s="35">
        <f ca="1">SUM(J8:OFFSET(J6,MATCH("PROYECTOS",$A$8:$A$15,0),0))</f>
        <v>2.7148594747647321</v>
      </c>
      <c r="K7" s="35">
        <f ca="1">SUM(K8:OFFSET(K6,MATCH("PROYECTOS",$A$8:$A$15,0),0))</f>
        <v>0.19556440795683303</v>
      </c>
      <c r="L7" s="35">
        <f ca="1">SUM(L8:OFFSET(L6,MATCH("PROYECTOS",$A$8:$A$15,0),0))</f>
        <v>2.5192950668078993</v>
      </c>
      <c r="M7" s="37">
        <f ca="1">IFERROR(K7/I7,0)</f>
        <v>6.5943096516597369E-2</v>
      </c>
      <c r="N7" s="38">
        <f ca="1">IFERROR(SUM(K7,L7)/I7,0)</f>
        <v>0.91543365300359791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0.14278000000000002</v>
      </c>
      <c r="I8" s="22">
        <v>0.13386300000000001</v>
      </c>
      <c r="J8" s="22">
        <f t="shared" ref="J8:J14" si="0">SUM(K8,L8)</f>
        <v>0.13104002834643325</v>
      </c>
      <c r="K8" s="22">
        <v>4.7629298962419853E-2</v>
      </c>
      <c r="L8" s="22">
        <v>8.3410729384013393E-2</v>
      </c>
      <c r="M8" s="23">
        <f t="shared" ref="M8:M15" si="1">IFERROR(K8/I8,0)</f>
        <v>0.35580630168470639</v>
      </c>
      <c r="N8" s="24">
        <f t="shared" ref="N8:N15" si="2">IFERROR(SUM(K8,L8)/I8,0)</f>
        <v>0.97891148671726491</v>
      </c>
      <c r="O8" s="61">
        <v>5</v>
      </c>
      <c r="P8" s="22">
        <v>5</v>
      </c>
      <c r="Q8" s="24">
        <f>IFERROR(P8/O8,".")</f>
        <v>1</v>
      </c>
    </row>
    <row r="9" spans="1:17" ht="51" x14ac:dyDescent="0.25">
      <c r="A9" s="18"/>
      <c r="B9" s="65">
        <v>5005277</v>
      </c>
      <c r="C9" s="20" t="s">
        <v>2728</v>
      </c>
      <c r="D9" s="20">
        <v>3000727</v>
      </c>
      <c r="E9" s="20" t="s">
        <v>2691</v>
      </c>
      <c r="F9" s="60">
        <v>88</v>
      </c>
      <c r="G9" s="20" t="s">
        <v>471</v>
      </c>
      <c r="H9" s="21">
        <v>3.4999999999999996E-2</v>
      </c>
      <c r="I9" s="22">
        <v>4.4555999999999998E-2</v>
      </c>
      <c r="J9" s="22">
        <f t="shared" si="0"/>
        <v>3.9183959408244116E-2</v>
      </c>
      <c r="K9" s="22">
        <v>2.6685998451896013E-3</v>
      </c>
      <c r="L9" s="22">
        <v>3.6515359563054517E-2</v>
      </c>
      <c r="M9" s="23">
        <f t="shared" si="1"/>
        <v>5.9893164673435709E-2</v>
      </c>
      <c r="N9" s="24">
        <f t="shared" si="2"/>
        <v>0.87943171308564771</v>
      </c>
      <c r="O9" s="61">
        <v>2026</v>
      </c>
      <c r="P9" s="22">
        <v>15</v>
      </c>
      <c r="Q9" s="24">
        <f t="shared" ref="Q9:Q14" si="3">IFERROR(P9/O9,".")</f>
        <v>7.4037512339585393E-3</v>
      </c>
    </row>
    <row r="10" spans="1:17" ht="51" x14ac:dyDescent="0.25">
      <c r="A10" s="18"/>
      <c r="B10" s="65">
        <v>5005278</v>
      </c>
      <c r="C10" s="20" t="s">
        <v>2729</v>
      </c>
      <c r="D10" s="20">
        <v>3000727</v>
      </c>
      <c r="E10" s="20" t="s">
        <v>2691</v>
      </c>
      <c r="F10" s="60">
        <v>215</v>
      </c>
      <c r="G10" s="20" t="s">
        <v>297</v>
      </c>
      <c r="H10" s="21">
        <v>0.98799999999999999</v>
      </c>
      <c r="I10" s="22">
        <v>0.82369199999999998</v>
      </c>
      <c r="J10" s="22">
        <f t="shared" si="0"/>
        <v>0.74001383283757605</v>
      </c>
      <c r="K10" s="22">
        <v>4.5796339516527951E-2</v>
      </c>
      <c r="L10" s="22">
        <v>0.6942174933210481</v>
      </c>
      <c r="M10" s="23">
        <f t="shared" si="1"/>
        <v>5.5598864037198312E-2</v>
      </c>
      <c r="N10" s="24">
        <f t="shared" si="2"/>
        <v>0.89841085361709971</v>
      </c>
      <c r="O10" s="61">
        <v>6</v>
      </c>
      <c r="P10" s="22">
        <v>5</v>
      </c>
      <c r="Q10" s="24">
        <f t="shared" si="3"/>
        <v>0.83333333333333337</v>
      </c>
    </row>
    <row r="11" spans="1:17" ht="51" x14ac:dyDescent="0.25">
      <c r="A11" s="18"/>
      <c r="B11" s="65">
        <v>5005279</v>
      </c>
      <c r="C11" s="20" t="s">
        <v>2730</v>
      </c>
      <c r="D11" s="20">
        <v>3000728</v>
      </c>
      <c r="E11" s="20" t="s">
        <v>2692</v>
      </c>
      <c r="F11" s="60">
        <v>59</v>
      </c>
      <c r="G11" s="20" t="s">
        <v>670</v>
      </c>
      <c r="H11" s="21">
        <v>2.6472200000000004</v>
      </c>
      <c r="I11" s="22">
        <v>1.925543</v>
      </c>
      <c r="J11" s="22">
        <f t="shared" si="0"/>
        <v>1.7682783540976743</v>
      </c>
      <c r="K11" s="22">
        <v>9.9470169632695615E-2</v>
      </c>
      <c r="L11" s="22">
        <v>1.6688081844649787</v>
      </c>
      <c r="M11" s="23">
        <f t="shared" si="1"/>
        <v>5.1658243743554738E-2</v>
      </c>
      <c r="N11" s="24">
        <f t="shared" si="2"/>
        <v>0.91832711816753732</v>
      </c>
      <c r="O11" s="61">
        <v>1133822</v>
      </c>
      <c r="P11" s="22">
        <v>755882</v>
      </c>
      <c r="Q11" s="24">
        <f t="shared" si="3"/>
        <v>0.6666672546484369</v>
      </c>
    </row>
    <row r="12" spans="1:17" ht="38.25" x14ac:dyDescent="0.25">
      <c r="A12" s="18"/>
      <c r="B12" s="65">
        <v>5005280</v>
      </c>
      <c r="C12" s="20" t="s">
        <v>2731</v>
      </c>
      <c r="D12" s="20">
        <v>3000728</v>
      </c>
      <c r="E12" s="20" t="s">
        <v>2692</v>
      </c>
      <c r="F12" s="60">
        <v>46</v>
      </c>
      <c r="G12" s="20" t="s">
        <v>866</v>
      </c>
      <c r="H12" s="21">
        <v>0.01</v>
      </c>
      <c r="I12" s="22">
        <v>1.15E-2</v>
      </c>
      <c r="J12" s="22">
        <f t="shared" si="0"/>
        <v>1.1500000022351742E-2</v>
      </c>
      <c r="K12" s="22">
        <v>0</v>
      </c>
      <c r="L12" s="22">
        <v>1.1500000022351742E-2</v>
      </c>
      <c r="M12" s="23">
        <f t="shared" si="1"/>
        <v>0</v>
      </c>
      <c r="N12" s="24">
        <f t="shared" si="2"/>
        <v>1.0000000019436297</v>
      </c>
      <c r="O12" s="61">
        <v>1</v>
      </c>
      <c r="P12" s="22">
        <v>1</v>
      </c>
      <c r="Q12" s="24">
        <f t="shared" si="3"/>
        <v>1</v>
      </c>
    </row>
    <row r="13" spans="1:17" ht="38.25" x14ac:dyDescent="0.25">
      <c r="A13" s="18"/>
      <c r="B13" s="65">
        <v>5005281</v>
      </c>
      <c r="C13" s="20" t="s">
        <v>2732</v>
      </c>
      <c r="D13" s="20">
        <v>3000728</v>
      </c>
      <c r="E13" s="20" t="s">
        <v>2692</v>
      </c>
      <c r="F13" s="60">
        <v>46</v>
      </c>
      <c r="G13" s="20" t="s">
        <v>866</v>
      </c>
      <c r="H13" s="21">
        <v>2.5000000000000001E-2</v>
      </c>
      <c r="I13" s="22">
        <v>2.6499999999999999E-2</v>
      </c>
      <c r="J13" s="22">
        <f t="shared" si="0"/>
        <v>2.4843300052452832E-2</v>
      </c>
      <c r="K13" s="22">
        <v>0</v>
      </c>
      <c r="L13" s="22">
        <v>2.4843300052452832E-2</v>
      </c>
      <c r="M13" s="23">
        <f t="shared" si="1"/>
        <v>0</v>
      </c>
      <c r="N13" s="24">
        <f t="shared" si="2"/>
        <v>0.93748302084727675</v>
      </c>
      <c r="O13" s="61">
        <v>1</v>
      </c>
      <c r="P13" s="22">
        <v>1</v>
      </c>
      <c r="Q13" s="24">
        <f t="shared" si="3"/>
        <v>1</v>
      </c>
    </row>
    <row r="14" spans="1:17" ht="38.25" x14ac:dyDescent="0.25">
      <c r="A14" s="18"/>
      <c r="B14" s="65">
        <v>5005282</v>
      </c>
      <c r="C14" s="20" t="s">
        <v>2733</v>
      </c>
      <c r="D14" s="20">
        <v>3000728</v>
      </c>
      <c r="E14" s="20" t="s">
        <v>2692</v>
      </c>
      <c r="F14" s="60">
        <v>59</v>
      </c>
      <c r="G14" s="20" t="s">
        <v>670</v>
      </c>
      <c r="H14" s="21">
        <v>0.04</v>
      </c>
      <c r="I14" s="22">
        <v>0</v>
      </c>
      <c r="J14" s="22">
        <f t="shared" si="0"/>
        <v>0</v>
      </c>
      <c r="K14" s="22">
        <v>0</v>
      </c>
      <c r="L14" s="22">
        <v>0</v>
      </c>
      <c r="M14" s="23">
        <f t="shared" si="1"/>
        <v>0</v>
      </c>
      <c r="N14" s="24">
        <f t="shared" si="2"/>
        <v>0</v>
      </c>
      <c r="O14" s="61">
        <v>1</v>
      </c>
      <c r="P14" s="22">
        <v>0</v>
      </c>
      <c r="Q14" s="24">
        <f t="shared" si="3"/>
        <v>0</v>
      </c>
    </row>
    <row r="15" spans="1:17" ht="15.75" thickBot="1" x14ac:dyDescent="0.3">
      <c r="A15" s="39" t="s">
        <v>306</v>
      </c>
      <c r="B15" s="41"/>
      <c r="C15" s="41"/>
      <c r="D15" s="64"/>
      <c r="E15" s="41"/>
      <c r="F15" s="58"/>
      <c r="G15" s="41"/>
      <c r="H15" s="42">
        <f ca="1">OFFSET(H15,-MATCH("PROYECTOS",$A$8:$A$15,0)-1,0)-(OFFSET(H15,-MATCH("PROYECTOS",$A$8:$A$15,0),0))</f>
        <v>2.3099999999999992</v>
      </c>
      <c r="I15" s="42">
        <f t="shared" ref="I15:L15" ca="1" si="4">OFFSET(I15,-MATCH("PROYECTOS",$A$8:$A$15,0)-1,0)-(OFFSET(I15,-MATCH("PROYECTOS",$A$8:$A$15,0),0))</f>
        <v>5.8786930000000011</v>
      </c>
      <c r="J15" s="42">
        <f t="shared" ca="1" si="4"/>
        <v>4.8346321647404693</v>
      </c>
      <c r="K15" s="42">
        <f t="shared" ca="1" si="4"/>
        <v>0.64218228752724826</v>
      </c>
      <c r="L15" s="42">
        <f t="shared" ca="1" si="4"/>
        <v>4.192449877213221</v>
      </c>
      <c r="M15" s="44">
        <f t="shared" ca="1" si="1"/>
        <v>0.10923895626583122</v>
      </c>
      <c r="N15" s="45">
        <f t="shared" ca="1" si="2"/>
        <v>0.8223991565370854</v>
      </c>
      <c r="O15" s="59"/>
      <c r="P15" s="43"/>
      <c r="Q1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137</v>
      </c>
      <c r="B1" s="48" t="s">
        <v>232</v>
      </c>
      <c r="C1" s="47" t="s">
        <v>95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2696</v>
      </c>
      <c r="L2" s="1" t="s">
        <v>2714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62.750073999999998</v>
      </c>
      <c r="E6" s="15">
        <f ca="1">SUM(E7:OFFSET(E7,50,0))</f>
        <v>109.463233</v>
      </c>
      <c r="F6" s="15">
        <f ca="1">SUM(F7:OFFSET(F7,50,0))</f>
        <v>108.66978835216742</v>
      </c>
      <c r="G6" s="15">
        <f ca="1">SUM(G7:OFFSET(G7,50,0))</f>
        <v>13.361910424260714</v>
      </c>
      <c r="H6" s="15">
        <f ca="1">SUM(H7:OFFSET(H7,50,0))</f>
        <v>95.307877927906702</v>
      </c>
      <c r="I6" s="16">
        <f ca="1">IFERROR(G6/E6,0)</f>
        <v>0.12206756604987826</v>
      </c>
      <c r="J6" s="17">
        <f ca="1">IFERROR(SUM(G6,H6)/E6,0)</f>
        <v>0.99275149631445125</v>
      </c>
      <c r="K6" s="5"/>
      <c r="M6" s="6" t="s">
        <v>374</v>
      </c>
      <c r="N6" s="72" t="s">
        <v>375</v>
      </c>
    </row>
    <row r="7" spans="1:14" ht="15.75" thickBot="1" x14ac:dyDescent="0.3">
      <c r="A7" s="25"/>
      <c r="B7" s="52">
        <v>15</v>
      </c>
      <c r="C7" s="27" t="s">
        <v>258</v>
      </c>
      <c r="D7" s="28">
        <v>62.750073999999998</v>
      </c>
      <c r="E7" s="29">
        <v>109.463233</v>
      </c>
      <c r="F7" s="29">
        <f>SUM(G7,H7)</f>
        <v>108.66978835216742</v>
      </c>
      <c r="G7" s="29">
        <v>13.361910424260714</v>
      </c>
      <c r="H7" s="29">
        <v>95.307877927906702</v>
      </c>
      <c r="I7" s="30">
        <f>IFERROR(G7/E7,0)</f>
        <v>0.12206756604987826</v>
      </c>
      <c r="J7" s="31">
        <f>IFERROR(SUM(G7,H7)/E7,0)</f>
        <v>0.99275149631445125</v>
      </c>
      <c r="K7" s="5"/>
      <c r="L7" t="s">
        <v>258</v>
      </c>
      <c r="M7" s="6">
        <v>108.66978835216742</v>
      </c>
      <c r="N7" s="72">
        <v>0.99275149631445125</v>
      </c>
    </row>
    <row r="8" spans="1:14" x14ac:dyDescent="0.25">
      <c r="M8" s="6"/>
      <c r="N8" s="72"/>
    </row>
    <row r="9" spans="1:14" x14ac:dyDescent="0.25">
      <c r="M9" s="6"/>
      <c r="N9" s="72"/>
    </row>
    <row r="10" spans="1:14" x14ac:dyDescent="0.25">
      <c r="M10" s="6"/>
      <c r="N10" s="72"/>
    </row>
    <row r="11" spans="1:14" x14ac:dyDescent="0.25">
      <c r="M11" s="6"/>
      <c r="N11" s="72"/>
    </row>
    <row r="12" spans="1:14" x14ac:dyDescent="0.25">
      <c r="M12" s="6"/>
      <c r="N12" s="72"/>
    </row>
    <row r="13" spans="1:14" x14ac:dyDescent="0.25">
      <c r="M13" s="6"/>
      <c r="N13" s="72"/>
    </row>
    <row r="14" spans="1:14" x14ac:dyDescent="0.25">
      <c r="M14" s="6"/>
      <c r="N14" s="72"/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137</v>
      </c>
      <c r="B1" s="53" t="s">
        <v>232</v>
      </c>
      <c r="C1" s="47" t="s">
        <v>95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2697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62.750073999999998</v>
      </c>
      <c r="E6" s="15">
        <v>109.463233</v>
      </c>
      <c r="F6" s="15">
        <v>108.66978835216742</v>
      </c>
      <c r="G6" s="15">
        <v>13.361910424260714</v>
      </c>
      <c r="H6" s="15">
        <v>95.307877927906702</v>
      </c>
      <c r="I6" s="16">
        <v>0.12206756604987826</v>
      </c>
      <c r="J6" s="17">
        <v>0.99275149631445125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62.750073999999998</v>
      </c>
      <c r="E7" s="36">
        <f ca="1">SUM(E8:OFFSET(E6,MATCH("GOBIERNOS REGIONALES",$A$8:$A$50,0),0))</f>
        <v>109.463233</v>
      </c>
      <c r="F7" s="36">
        <f ca="1">SUM(F8:OFFSET(F6,MATCH("GOBIERNOS REGIONALES",$A$8:$A$50,0),0))</f>
        <v>108.66978835216742</v>
      </c>
      <c r="G7" s="36">
        <f ca="1">SUM(G8:OFFSET(G6,MATCH("GOBIERNOS REGIONALES",$A$8:$A$50,0),0))</f>
        <v>13.361910424260714</v>
      </c>
      <c r="H7" s="36">
        <f ca="1">SUM(H8:OFFSET(H6,MATCH("GOBIERNOS REGIONALES",$A$8:$A$50,0),0))</f>
        <v>95.307877927906702</v>
      </c>
      <c r="I7" s="37">
        <f ca="1">IFERROR(G7/E7,0)</f>
        <v>0.12206756604987826</v>
      </c>
      <c r="J7" s="38">
        <f ca="1">IFERROR(SUM(G7,H7)/E7,0)</f>
        <v>0.99275149631445125</v>
      </c>
      <c r="K7" s="5"/>
    </row>
    <row r="8" spans="1:11" ht="25.5" x14ac:dyDescent="0.25">
      <c r="A8" s="18"/>
      <c r="B8" s="19">
        <v>114</v>
      </c>
      <c r="C8" s="20" t="s">
        <v>138</v>
      </c>
      <c r="D8" s="21">
        <v>62.750073999999998</v>
      </c>
      <c r="E8" s="22">
        <v>109.463233</v>
      </c>
      <c r="F8" s="22">
        <f t="shared" ref="F8:F10" si="0">SUM(G8,H8)</f>
        <v>108.66978835216742</v>
      </c>
      <c r="G8" s="22">
        <v>13.361910424260714</v>
      </c>
      <c r="H8" s="22">
        <v>95.307877927906702</v>
      </c>
      <c r="I8" s="23">
        <f t="shared" ref="I8:I10" si="1">IFERROR(G8/E8,0)</f>
        <v>0.12206756604987826</v>
      </c>
      <c r="J8" s="24">
        <f t="shared" ref="J8:J10" si="2">IFERROR(SUM(G8,H8)/E8,0)</f>
        <v>0.99275149631445125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137</v>
      </c>
      <c r="B1" s="47" t="s">
        <v>232</v>
      </c>
      <c r="C1" s="47" t="s">
        <v>95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2698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62.750073999999998</v>
      </c>
      <c r="G6" s="15">
        <v>109.463233</v>
      </c>
      <c r="H6" s="15">
        <v>108.66978835216742</v>
      </c>
      <c r="I6" s="15">
        <v>13.361910424260714</v>
      </c>
      <c r="J6" s="15">
        <v>95.307877927906702</v>
      </c>
      <c r="K6" s="16">
        <v>0.12206756604987826</v>
      </c>
      <c r="L6" s="17">
        <v>0.99275149631445125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62.750073999999998</v>
      </c>
      <c r="G7" s="36">
        <f ca="1">SUM(G8:OFFSET(G6,MATCH("PROYECTOS",$A$8:$A$50,0),0))</f>
        <v>109.463233</v>
      </c>
      <c r="H7" s="36">
        <f ca="1">SUM(H8:OFFSET(H6,MATCH("PROYECTOS",$A$8:$A$50,0),0))</f>
        <v>108.66978835216742</v>
      </c>
      <c r="I7" s="36">
        <f ca="1">SUM(I8:OFFSET(I6,MATCH("PROYECTOS",$A$8:$A$50,0),0))</f>
        <v>13.361910424260714</v>
      </c>
      <c r="J7" s="36">
        <f ca="1">SUM(J8:OFFSET(J6,MATCH("PROYECTOS",$A$8:$A$50,0),0))</f>
        <v>95.307877927906702</v>
      </c>
      <c r="K7" s="37">
        <f ca="1">IFERROR(I7/G7,0)</f>
        <v>0.12206756604987826</v>
      </c>
      <c r="L7" s="38">
        <f ca="1">IFERROR(SUM(I7,J7)/G7,0)</f>
        <v>0.99275149631445125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0.01</v>
      </c>
      <c r="G8" s="22">
        <v>5.0751429999999988</v>
      </c>
      <c r="H8" s="22">
        <f t="shared" ref="H8:H12" si="0">SUM(I8,J8)</f>
        <v>5.0095041768772717</v>
      </c>
      <c r="I8" s="22">
        <v>1.6872429377908702</v>
      </c>
      <c r="J8" s="22">
        <v>3.3222612390864015</v>
      </c>
      <c r="K8" s="23">
        <f t="shared" ref="K8:K13" si="1">IFERROR(I8/G8,0)</f>
        <v>0.33245229499757356</v>
      </c>
      <c r="L8" s="24">
        <f t="shared" ref="L8:L13" si="2">IFERROR(SUM(I8,J8)/G8,0)</f>
        <v>0.98706660617785014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3000729</v>
      </c>
      <c r="C9" s="20" t="s">
        <v>2699</v>
      </c>
      <c r="D9" s="60">
        <v>86</v>
      </c>
      <c r="E9" s="20" t="s">
        <v>469</v>
      </c>
      <c r="F9" s="21">
        <v>7.4619999999999997</v>
      </c>
      <c r="G9" s="22">
        <v>41.091298999999999</v>
      </c>
      <c r="H9" s="22">
        <f t="shared" si="0"/>
        <v>40.769796465508989</v>
      </c>
      <c r="I9" s="22">
        <v>9.8769744709134102</v>
      </c>
      <c r="J9" s="22">
        <v>30.892821994595579</v>
      </c>
      <c r="K9" s="23">
        <f t="shared" si="1"/>
        <v>0.24036656692000441</v>
      </c>
      <c r="L9" s="24">
        <f t="shared" si="2"/>
        <v>0.99217589751808499</v>
      </c>
      <c r="M9" s="61"/>
      <c r="N9" s="22"/>
      <c r="O9" s="24" t="str">
        <f t="shared" ref="O9:O12" si="3">IFERROR(N9/M9,".")</f>
        <v>.</v>
      </c>
    </row>
    <row r="10" spans="1:15" ht="51" x14ac:dyDescent="0.25">
      <c r="A10" s="18"/>
      <c r="B10" s="20">
        <v>3000730</v>
      </c>
      <c r="C10" s="20" t="s">
        <v>2700</v>
      </c>
      <c r="D10" s="60">
        <v>429</v>
      </c>
      <c r="E10" s="20" t="s">
        <v>751</v>
      </c>
      <c r="F10" s="21">
        <v>1.21</v>
      </c>
      <c r="G10" s="22">
        <v>1.9076440000000003</v>
      </c>
      <c r="H10" s="22">
        <f t="shared" si="0"/>
        <v>1.8881203997443663</v>
      </c>
      <c r="I10" s="22">
        <v>0.4956496323866304</v>
      </c>
      <c r="J10" s="22">
        <v>1.3924707673577359</v>
      </c>
      <c r="K10" s="23">
        <f t="shared" si="1"/>
        <v>0.25982291894432624</v>
      </c>
      <c r="L10" s="24">
        <f t="shared" si="2"/>
        <v>0.98976559554317578</v>
      </c>
      <c r="M10" s="61"/>
      <c r="N10" s="22"/>
      <c r="O10" s="24" t="str">
        <f t="shared" si="3"/>
        <v>.</v>
      </c>
    </row>
    <row r="11" spans="1:15" ht="51" x14ac:dyDescent="0.25">
      <c r="A11" s="18"/>
      <c r="B11" s="20">
        <v>3000731</v>
      </c>
      <c r="C11" s="20" t="s">
        <v>2701</v>
      </c>
      <c r="D11" s="60">
        <v>429</v>
      </c>
      <c r="E11" s="20" t="s">
        <v>751</v>
      </c>
      <c r="F11" s="21">
        <v>11.27</v>
      </c>
      <c r="G11" s="22">
        <v>18.781275000000004</v>
      </c>
      <c r="H11" s="22">
        <f t="shared" si="0"/>
        <v>18.484646332275588</v>
      </c>
      <c r="I11" s="22">
        <v>0.6635949524352327</v>
      </c>
      <c r="J11" s="22">
        <v>17.821051379840355</v>
      </c>
      <c r="K11" s="23">
        <f t="shared" si="1"/>
        <v>3.5332795693329262E-2</v>
      </c>
      <c r="L11" s="24">
        <f t="shared" si="2"/>
        <v>0.98420614853227928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3000732</v>
      </c>
      <c r="C12" s="20" t="s">
        <v>2702</v>
      </c>
      <c r="D12" s="60">
        <v>96</v>
      </c>
      <c r="E12" s="20" t="s">
        <v>955</v>
      </c>
      <c r="F12" s="21">
        <v>42.798074</v>
      </c>
      <c r="G12" s="22">
        <v>42.607871999999993</v>
      </c>
      <c r="H12" s="22">
        <f t="shared" si="0"/>
        <v>42.517720977761201</v>
      </c>
      <c r="I12" s="22">
        <v>0.63844843073457014</v>
      </c>
      <c r="J12" s="22">
        <v>41.87927254702663</v>
      </c>
      <c r="K12" s="23">
        <f t="shared" si="1"/>
        <v>1.4984283437918942E-2</v>
      </c>
      <c r="L12" s="24">
        <f t="shared" si="2"/>
        <v>0.9978841698022658</v>
      </c>
      <c r="M12" s="61"/>
      <c r="N12" s="22"/>
      <c r="O12" s="24" t="str">
        <f t="shared" si="3"/>
        <v>.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0</v>
      </c>
      <c r="G13" s="43">
        <f t="shared" ref="G13:J13" ca="1" si="4">OFFSET(G13,-MATCH("PROYECTOS",$A$8:$A$50,0)-1,0)-(OFFSET(G13,-MATCH("PROYECTOS",$A$8:$A$50,0),0))</f>
        <v>0</v>
      </c>
      <c r="H13" s="43">
        <f t="shared" ca="1" si="4"/>
        <v>0</v>
      </c>
      <c r="I13" s="43">
        <f t="shared" ca="1" si="4"/>
        <v>0</v>
      </c>
      <c r="J13" s="43">
        <f t="shared" ca="1" si="4"/>
        <v>0</v>
      </c>
      <c r="K13" s="44">
        <f t="shared" ca="1" si="1"/>
        <v>0</v>
      </c>
      <c r="L13" s="45">
        <f t="shared" ca="1" si="2"/>
        <v>0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2715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workbookViewId="0">
      <selection activeCell="A3" sqref="A3:G3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137</v>
      </c>
      <c r="B1" s="47" t="s">
        <v>232</v>
      </c>
      <c r="C1" s="47" t="s">
        <v>95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2703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62.750073999999998</v>
      </c>
      <c r="I6" s="15">
        <v>109.463233</v>
      </c>
      <c r="J6" s="15">
        <v>108.66978835216742</v>
      </c>
      <c r="K6" s="15">
        <v>13.361910424260714</v>
      </c>
      <c r="L6" s="15">
        <v>95.307877927906702</v>
      </c>
      <c r="M6" s="16">
        <v>0.12206756604987826</v>
      </c>
      <c r="N6" s="17">
        <v>0.99275149631445125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SUM(H8:OFFSET(H6,MATCH("PROYECTOS",$A$8:$A$23,0),0))</f>
        <v>62.750074000000012</v>
      </c>
      <c r="I7" s="35">
        <f ca="1">SUM(I8:OFFSET(I6,MATCH("PROYECTOS",$A$8:$A$23,0),0))</f>
        <v>109.463233</v>
      </c>
      <c r="J7" s="35">
        <f ca="1">SUM(J8:OFFSET(J6,MATCH("PROYECTOS",$A$8:$A$23,0),0))</f>
        <v>108.66978835216742</v>
      </c>
      <c r="K7" s="35">
        <f ca="1">SUM(K8:OFFSET(K6,MATCH("PROYECTOS",$A$8:$A$23,0),0))</f>
        <v>13.361910424260714</v>
      </c>
      <c r="L7" s="35">
        <f ca="1">SUM(L8:OFFSET(L6,MATCH("PROYECTOS",$A$8:$A$23,0),0))</f>
        <v>95.307877927906702</v>
      </c>
      <c r="M7" s="37">
        <f ca="1">IFERROR(K7/I7,0)</f>
        <v>0.12206756604987826</v>
      </c>
      <c r="N7" s="38">
        <f ca="1">IFERROR(SUM(K7,L7)/I7,0)</f>
        <v>0.99275149631445125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0.01</v>
      </c>
      <c r="I8" s="22">
        <v>5.0751429999999988</v>
      </c>
      <c r="J8" s="22">
        <f t="shared" ref="J8:J22" si="0">SUM(K8,L8)</f>
        <v>5.0095041768772717</v>
      </c>
      <c r="K8" s="22">
        <v>1.6872429377908702</v>
      </c>
      <c r="L8" s="22">
        <v>3.3222612390864015</v>
      </c>
      <c r="M8" s="23">
        <f t="shared" ref="M8:M23" si="1">IFERROR(K8/I8,0)</f>
        <v>0.33245229499757356</v>
      </c>
      <c r="N8" s="24">
        <f t="shared" ref="N8:N23" si="2">IFERROR(SUM(K8,L8)/I8,0)</f>
        <v>0.98706660617785014</v>
      </c>
      <c r="O8" s="61">
        <v>15</v>
      </c>
      <c r="P8" s="22">
        <v>14</v>
      </c>
      <c r="Q8" s="24">
        <f>IFERROR(P8/O8,".")</f>
        <v>0.93333333333333335</v>
      </c>
    </row>
    <row r="9" spans="1:17" ht="51" x14ac:dyDescent="0.25">
      <c r="A9" s="18"/>
      <c r="B9" s="65">
        <v>5005284</v>
      </c>
      <c r="C9" s="20" t="s">
        <v>2734</v>
      </c>
      <c r="D9" s="20">
        <v>3000729</v>
      </c>
      <c r="E9" s="20" t="s">
        <v>2699</v>
      </c>
      <c r="F9" s="60">
        <v>86</v>
      </c>
      <c r="G9" s="20" t="s">
        <v>469</v>
      </c>
      <c r="H9" s="21">
        <v>0.01</v>
      </c>
      <c r="I9" s="22">
        <v>7.0215140000000016</v>
      </c>
      <c r="J9" s="22">
        <f t="shared" si="0"/>
        <v>6.8515144612611039</v>
      </c>
      <c r="K9" s="22">
        <v>0.23626179993152618</v>
      </c>
      <c r="L9" s="22">
        <v>6.6152526613295777</v>
      </c>
      <c r="M9" s="23">
        <f t="shared" si="1"/>
        <v>3.3648270149646664E-2</v>
      </c>
      <c r="N9" s="24">
        <f t="shared" si="2"/>
        <v>0.97578876311591811</v>
      </c>
      <c r="O9" s="61">
        <v>19</v>
      </c>
      <c r="P9" s="22">
        <v>87</v>
      </c>
      <c r="Q9" s="24">
        <f t="shared" ref="Q9:Q22" si="3">IFERROR(P9/O9,".")</f>
        <v>4.5789473684210522</v>
      </c>
    </row>
    <row r="10" spans="1:17" ht="51" x14ac:dyDescent="0.25">
      <c r="A10" s="18"/>
      <c r="B10" s="65">
        <v>5005285</v>
      </c>
      <c r="C10" s="20" t="s">
        <v>2707</v>
      </c>
      <c r="D10" s="20">
        <v>3000729</v>
      </c>
      <c r="E10" s="20" t="s">
        <v>2699</v>
      </c>
      <c r="F10" s="60">
        <v>96</v>
      </c>
      <c r="G10" s="20" t="s">
        <v>955</v>
      </c>
      <c r="H10" s="21">
        <v>2.2800000000000002</v>
      </c>
      <c r="I10" s="22">
        <v>25.336928999999998</v>
      </c>
      <c r="J10" s="22">
        <f t="shared" si="0"/>
        <v>25.308924087381456</v>
      </c>
      <c r="K10" s="22">
        <v>6.3801540657877922</v>
      </c>
      <c r="L10" s="22">
        <v>18.928770021593664</v>
      </c>
      <c r="M10" s="23">
        <f t="shared" si="1"/>
        <v>0.25181244600668823</v>
      </c>
      <c r="N10" s="24">
        <f t="shared" si="2"/>
        <v>0.99889469980286316</v>
      </c>
      <c r="O10" s="61">
        <v>69</v>
      </c>
      <c r="P10" s="22">
        <v>87</v>
      </c>
      <c r="Q10" s="24">
        <f t="shared" si="3"/>
        <v>1.2608695652173914</v>
      </c>
    </row>
    <row r="11" spans="1:17" ht="51" x14ac:dyDescent="0.25">
      <c r="A11" s="18"/>
      <c r="B11" s="65">
        <v>5005286</v>
      </c>
      <c r="C11" s="20" t="s">
        <v>2708</v>
      </c>
      <c r="D11" s="20">
        <v>3000729</v>
      </c>
      <c r="E11" s="20" t="s">
        <v>2699</v>
      </c>
      <c r="F11" s="60">
        <v>86</v>
      </c>
      <c r="G11" s="20" t="s">
        <v>469</v>
      </c>
      <c r="H11" s="21">
        <v>1.127</v>
      </c>
      <c r="I11" s="22">
        <v>1.4676400000000001</v>
      </c>
      <c r="J11" s="22">
        <f t="shared" si="0"/>
        <v>1.4223799705505371</v>
      </c>
      <c r="K11" s="22">
        <v>0</v>
      </c>
      <c r="L11" s="22">
        <v>1.4223799705505371</v>
      </c>
      <c r="M11" s="23">
        <f t="shared" si="1"/>
        <v>0</v>
      </c>
      <c r="N11" s="24">
        <f t="shared" si="2"/>
        <v>0.96916135465818387</v>
      </c>
      <c r="O11" s="61">
        <v>30</v>
      </c>
      <c r="P11" s="22">
        <v>45</v>
      </c>
      <c r="Q11" s="24">
        <f t="shared" si="3"/>
        <v>1.5</v>
      </c>
    </row>
    <row r="12" spans="1:17" ht="51" x14ac:dyDescent="0.25">
      <c r="A12" s="18"/>
      <c r="B12" s="65">
        <v>5005287</v>
      </c>
      <c r="C12" s="20" t="s">
        <v>2735</v>
      </c>
      <c r="D12" s="20">
        <v>3000729</v>
      </c>
      <c r="E12" s="20" t="s">
        <v>2699</v>
      </c>
      <c r="F12" s="60">
        <v>86</v>
      </c>
      <c r="G12" s="20" t="s">
        <v>469</v>
      </c>
      <c r="H12" s="21">
        <v>2.78</v>
      </c>
      <c r="I12" s="22">
        <v>3.1326930000000002</v>
      </c>
      <c r="J12" s="22">
        <f t="shared" si="0"/>
        <v>3.0777415037155151</v>
      </c>
      <c r="K12" s="22">
        <v>1.641459584236145</v>
      </c>
      <c r="L12" s="22">
        <v>1.4362819194793701</v>
      </c>
      <c r="M12" s="23">
        <f t="shared" si="1"/>
        <v>0.52397716093985114</v>
      </c>
      <c r="N12" s="24">
        <f t="shared" si="2"/>
        <v>0.98245870365066568</v>
      </c>
      <c r="O12" s="61">
        <v>219</v>
      </c>
      <c r="P12" s="22">
        <v>232</v>
      </c>
      <c r="Q12" s="24">
        <f t="shared" si="3"/>
        <v>1.0593607305936072</v>
      </c>
    </row>
    <row r="13" spans="1:17" ht="51" x14ac:dyDescent="0.25">
      <c r="A13" s="18"/>
      <c r="B13" s="65">
        <v>5005288</v>
      </c>
      <c r="C13" s="20" t="s">
        <v>2736</v>
      </c>
      <c r="D13" s="20">
        <v>3000729</v>
      </c>
      <c r="E13" s="20" t="s">
        <v>2699</v>
      </c>
      <c r="F13" s="60">
        <v>86</v>
      </c>
      <c r="G13" s="20" t="s">
        <v>469</v>
      </c>
      <c r="H13" s="21">
        <v>0.01</v>
      </c>
      <c r="I13" s="22">
        <v>0</v>
      </c>
      <c r="J13" s="22">
        <f t="shared" si="0"/>
        <v>0</v>
      </c>
      <c r="K13" s="22">
        <v>0</v>
      </c>
      <c r="L13" s="22">
        <v>0</v>
      </c>
      <c r="M13" s="23">
        <f t="shared" si="1"/>
        <v>0</v>
      </c>
      <c r="N13" s="24">
        <f t="shared" si="2"/>
        <v>0</v>
      </c>
      <c r="O13" s="61">
        <v>0</v>
      </c>
      <c r="P13" s="22">
        <v>0</v>
      </c>
      <c r="Q13" s="24" t="str">
        <f t="shared" si="3"/>
        <v>.</v>
      </c>
    </row>
    <row r="14" spans="1:17" ht="51" x14ac:dyDescent="0.25">
      <c r="A14" s="18"/>
      <c r="B14" s="65">
        <v>5005289</v>
      </c>
      <c r="C14" s="20" t="s">
        <v>2709</v>
      </c>
      <c r="D14" s="20">
        <v>3000729</v>
      </c>
      <c r="E14" s="20" t="s">
        <v>2699</v>
      </c>
      <c r="F14" s="60">
        <v>117</v>
      </c>
      <c r="G14" s="20" t="s">
        <v>813</v>
      </c>
      <c r="H14" s="21">
        <v>1.2549999999999999</v>
      </c>
      <c r="I14" s="22">
        <v>4.1325230000000008</v>
      </c>
      <c r="J14" s="22">
        <f t="shared" si="0"/>
        <v>4.1092364426003769</v>
      </c>
      <c r="K14" s="22">
        <v>1.6190990209579468</v>
      </c>
      <c r="L14" s="22">
        <v>2.4901374216424301</v>
      </c>
      <c r="M14" s="23">
        <f t="shared" si="1"/>
        <v>0.39179431571414036</v>
      </c>
      <c r="N14" s="24">
        <f t="shared" si="2"/>
        <v>0.99436505074512016</v>
      </c>
      <c r="O14" s="61">
        <v>55</v>
      </c>
      <c r="P14" s="22">
        <v>62</v>
      </c>
      <c r="Q14" s="24">
        <f t="shared" si="3"/>
        <v>1.1272727272727272</v>
      </c>
    </row>
    <row r="15" spans="1:17" ht="51" x14ac:dyDescent="0.25">
      <c r="A15" s="18"/>
      <c r="B15" s="65">
        <v>5005290</v>
      </c>
      <c r="C15" s="20" t="s">
        <v>2737</v>
      </c>
      <c r="D15" s="20">
        <v>3000730</v>
      </c>
      <c r="E15" s="20" t="s">
        <v>2700</v>
      </c>
      <c r="F15" s="60">
        <v>429</v>
      </c>
      <c r="G15" s="20" t="s">
        <v>751</v>
      </c>
      <c r="H15" s="21">
        <v>0.01</v>
      </c>
      <c r="I15" s="22">
        <v>1.7076430000000002</v>
      </c>
      <c r="J15" s="22">
        <f t="shared" si="0"/>
        <v>1.6882860887271818</v>
      </c>
      <c r="K15" s="22">
        <v>0.4956496323866304</v>
      </c>
      <c r="L15" s="22">
        <v>1.1926364563405514</v>
      </c>
      <c r="M15" s="23">
        <f t="shared" si="1"/>
        <v>0.29025366097400357</v>
      </c>
      <c r="N15" s="24">
        <f t="shared" si="2"/>
        <v>0.98866454447866536</v>
      </c>
      <c r="O15" s="61">
        <v>3</v>
      </c>
      <c r="P15" s="22">
        <v>3</v>
      </c>
      <c r="Q15" s="24">
        <f t="shared" si="3"/>
        <v>1</v>
      </c>
    </row>
    <row r="16" spans="1:17" ht="51" x14ac:dyDescent="0.25">
      <c r="A16" s="18"/>
      <c r="B16" s="65">
        <v>5005291</v>
      </c>
      <c r="C16" s="20" t="s">
        <v>2738</v>
      </c>
      <c r="D16" s="20">
        <v>3000730</v>
      </c>
      <c r="E16" s="20" t="s">
        <v>2700</v>
      </c>
      <c r="F16" s="60">
        <v>96</v>
      </c>
      <c r="G16" s="20" t="s">
        <v>955</v>
      </c>
      <c r="H16" s="21">
        <v>1.2</v>
      </c>
      <c r="I16" s="22">
        <v>0.20000100000000001</v>
      </c>
      <c r="J16" s="22">
        <f t="shared" si="0"/>
        <v>0.19983431101718452</v>
      </c>
      <c r="K16" s="22">
        <v>0</v>
      </c>
      <c r="L16" s="22">
        <v>0.19983431101718452</v>
      </c>
      <c r="M16" s="23">
        <f t="shared" si="1"/>
        <v>0</v>
      </c>
      <c r="N16" s="24">
        <f t="shared" si="2"/>
        <v>0.99916655925312625</v>
      </c>
      <c r="O16" s="61">
        <v>96</v>
      </c>
      <c r="P16" s="22">
        <v>0</v>
      </c>
      <c r="Q16" s="24">
        <f t="shared" si="3"/>
        <v>0</v>
      </c>
    </row>
    <row r="17" spans="1:17" ht="51" x14ac:dyDescent="0.25">
      <c r="A17" s="18"/>
      <c r="B17" s="65">
        <v>5005292</v>
      </c>
      <c r="C17" s="20" t="s">
        <v>2739</v>
      </c>
      <c r="D17" s="20">
        <v>3000731</v>
      </c>
      <c r="E17" s="20" t="s">
        <v>2701</v>
      </c>
      <c r="F17" s="60">
        <v>429</v>
      </c>
      <c r="G17" s="20" t="s">
        <v>751</v>
      </c>
      <c r="H17" s="21">
        <v>10.01</v>
      </c>
      <c r="I17" s="22">
        <v>14.935966000000002</v>
      </c>
      <c r="J17" s="22">
        <f t="shared" si="0"/>
        <v>14.93186728778528</v>
      </c>
      <c r="K17" s="22">
        <v>0.40942919394001365</v>
      </c>
      <c r="L17" s="22">
        <v>14.522438093845267</v>
      </c>
      <c r="M17" s="23">
        <f t="shared" si="1"/>
        <v>2.7412300880975064E-2</v>
      </c>
      <c r="N17" s="24">
        <f t="shared" si="2"/>
        <v>0.99972558104278475</v>
      </c>
      <c r="O17" s="61">
        <v>149</v>
      </c>
      <c r="P17" s="22">
        <v>149</v>
      </c>
      <c r="Q17" s="24">
        <f t="shared" si="3"/>
        <v>1</v>
      </c>
    </row>
    <row r="18" spans="1:17" ht="51" x14ac:dyDescent="0.25">
      <c r="A18" s="18"/>
      <c r="B18" s="65">
        <v>5005293</v>
      </c>
      <c r="C18" s="20" t="s">
        <v>2740</v>
      </c>
      <c r="D18" s="20">
        <v>3000731</v>
      </c>
      <c r="E18" s="20" t="s">
        <v>2701</v>
      </c>
      <c r="F18" s="60">
        <v>46</v>
      </c>
      <c r="G18" s="20" t="s">
        <v>866</v>
      </c>
      <c r="H18" s="21">
        <v>0.01</v>
      </c>
      <c r="I18" s="22">
        <v>2.3201190000000005</v>
      </c>
      <c r="J18" s="22">
        <f t="shared" si="0"/>
        <v>2.2832634281367064</v>
      </c>
      <c r="K18" s="22">
        <v>0.25416575849521905</v>
      </c>
      <c r="L18" s="22">
        <v>2.0290976696414873</v>
      </c>
      <c r="M18" s="23">
        <f t="shared" si="1"/>
        <v>0.10954858716092536</v>
      </c>
      <c r="N18" s="24">
        <f t="shared" si="2"/>
        <v>0.98411479244672617</v>
      </c>
      <c r="O18" s="61">
        <v>3</v>
      </c>
      <c r="P18" s="22">
        <v>3</v>
      </c>
      <c r="Q18" s="24">
        <f t="shared" si="3"/>
        <v>1</v>
      </c>
    </row>
    <row r="19" spans="1:17" ht="51" x14ac:dyDescent="0.25">
      <c r="A19" s="18"/>
      <c r="B19" s="65">
        <v>5005294</v>
      </c>
      <c r="C19" s="20" t="s">
        <v>2710</v>
      </c>
      <c r="D19" s="20">
        <v>3000731</v>
      </c>
      <c r="E19" s="20" t="s">
        <v>2701</v>
      </c>
      <c r="F19" s="60">
        <v>97</v>
      </c>
      <c r="G19" s="20" t="s">
        <v>2713</v>
      </c>
      <c r="H19" s="21">
        <v>1.25</v>
      </c>
      <c r="I19" s="22">
        <v>1.52519</v>
      </c>
      <c r="J19" s="22">
        <f t="shared" si="0"/>
        <v>1.2695156163536012</v>
      </c>
      <c r="K19" s="22">
        <v>0</v>
      </c>
      <c r="L19" s="22">
        <v>1.2695156163536012</v>
      </c>
      <c r="M19" s="23">
        <f t="shared" si="1"/>
        <v>0</v>
      </c>
      <c r="N19" s="24">
        <f t="shared" si="2"/>
        <v>0.83236555206472718</v>
      </c>
      <c r="O19" s="61">
        <v>53</v>
      </c>
      <c r="P19" s="22">
        <v>128</v>
      </c>
      <c r="Q19" s="24">
        <f t="shared" si="3"/>
        <v>2.4150943396226414</v>
      </c>
    </row>
    <row r="20" spans="1:17" ht="38.25" x14ac:dyDescent="0.25">
      <c r="A20" s="18"/>
      <c r="B20" s="65">
        <v>5005295</v>
      </c>
      <c r="C20" s="20" t="s">
        <v>2741</v>
      </c>
      <c r="D20" s="20">
        <v>3000732</v>
      </c>
      <c r="E20" s="20" t="s">
        <v>2702</v>
      </c>
      <c r="F20" s="60">
        <v>96</v>
      </c>
      <c r="G20" s="20" t="s">
        <v>955</v>
      </c>
      <c r="H20" s="21">
        <v>0.01</v>
      </c>
      <c r="I20" s="22">
        <v>0.77226799999999995</v>
      </c>
      <c r="J20" s="22">
        <f t="shared" si="0"/>
        <v>0.72878595370275434</v>
      </c>
      <c r="K20" s="22">
        <v>0.15696143223613035</v>
      </c>
      <c r="L20" s="22">
        <v>0.57182452146662399</v>
      </c>
      <c r="M20" s="23">
        <f t="shared" si="1"/>
        <v>0.20324736003062455</v>
      </c>
      <c r="N20" s="24">
        <f t="shared" si="2"/>
        <v>0.94369565190161242</v>
      </c>
      <c r="O20" s="61">
        <v>30</v>
      </c>
      <c r="P20" s="22">
        <v>16</v>
      </c>
      <c r="Q20" s="24">
        <f t="shared" si="3"/>
        <v>0.53333333333333333</v>
      </c>
    </row>
    <row r="21" spans="1:17" ht="38.25" x14ac:dyDescent="0.25">
      <c r="A21" s="18"/>
      <c r="B21" s="65">
        <v>5005296</v>
      </c>
      <c r="C21" s="20" t="s">
        <v>2711</v>
      </c>
      <c r="D21" s="20">
        <v>3000732</v>
      </c>
      <c r="E21" s="20" t="s">
        <v>2702</v>
      </c>
      <c r="F21" s="60">
        <v>96</v>
      </c>
      <c r="G21" s="20" t="s">
        <v>955</v>
      </c>
      <c r="H21" s="21">
        <v>21.558074000000001</v>
      </c>
      <c r="I21" s="22">
        <v>26.698959999999996</v>
      </c>
      <c r="J21" s="22">
        <f t="shared" si="0"/>
        <v>26.695426758145913</v>
      </c>
      <c r="K21" s="22">
        <v>0.2591870054602623</v>
      </c>
      <c r="L21" s="22">
        <v>26.436239752685651</v>
      </c>
      <c r="M21" s="23">
        <f t="shared" si="1"/>
        <v>9.7077566115033077E-3</v>
      </c>
      <c r="N21" s="24">
        <f t="shared" si="2"/>
        <v>0.99986766368974367</v>
      </c>
      <c r="O21" s="61">
        <v>50</v>
      </c>
      <c r="P21" s="22">
        <v>164</v>
      </c>
      <c r="Q21" s="24">
        <f t="shared" si="3"/>
        <v>3.28</v>
      </c>
    </row>
    <row r="22" spans="1:17" ht="38.25" x14ac:dyDescent="0.25">
      <c r="A22" s="18"/>
      <c r="B22" s="65">
        <v>5005297</v>
      </c>
      <c r="C22" s="20" t="s">
        <v>2712</v>
      </c>
      <c r="D22" s="20">
        <v>3000732</v>
      </c>
      <c r="E22" s="20" t="s">
        <v>2702</v>
      </c>
      <c r="F22" s="60">
        <v>96</v>
      </c>
      <c r="G22" s="20" t="s">
        <v>955</v>
      </c>
      <c r="H22" s="21">
        <v>21.23</v>
      </c>
      <c r="I22" s="22">
        <v>15.136644</v>
      </c>
      <c r="J22" s="22">
        <f t="shared" si="0"/>
        <v>15.093508265912533</v>
      </c>
      <c r="K22" s="22">
        <v>0.22229999303817749</v>
      </c>
      <c r="L22" s="22">
        <v>14.871208272874355</v>
      </c>
      <c r="M22" s="23">
        <f t="shared" si="1"/>
        <v>1.4686214000816659E-2</v>
      </c>
      <c r="N22" s="24">
        <f t="shared" si="2"/>
        <v>0.99715024452662904</v>
      </c>
      <c r="O22" s="61">
        <v>50</v>
      </c>
      <c r="P22" s="22">
        <v>89</v>
      </c>
      <c r="Q22" s="24">
        <f t="shared" si="3"/>
        <v>1.78</v>
      </c>
    </row>
    <row r="23" spans="1:17" ht="15.75" thickBot="1" x14ac:dyDescent="0.3">
      <c r="A23" s="39" t="s">
        <v>306</v>
      </c>
      <c r="B23" s="41"/>
      <c r="C23" s="41"/>
      <c r="D23" s="64"/>
      <c r="E23" s="41"/>
      <c r="F23" s="58"/>
      <c r="G23" s="41"/>
      <c r="H23" s="42">
        <f ca="1">OFFSET(H23,-MATCH("PROYECTOS",$A$8:$A$23,0)-1,0)-(OFFSET(H23,-MATCH("PROYECTOS",$A$8:$A$23,0),0))</f>
        <v>0</v>
      </c>
      <c r="I23" s="42">
        <f t="shared" ref="I23:L23" ca="1" si="4">OFFSET(I23,-MATCH("PROYECTOS",$A$8:$A$23,0)-1,0)-(OFFSET(I23,-MATCH("PROYECTOS",$A$8:$A$23,0),0))</f>
        <v>0</v>
      </c>
      <c r="J23" s="42">
        <f t="shared" ca="1" si="4"/>
        <v>0</v>
      </c>
      <c r="K23" s="42">
        <f t="shared" ca="1" si="4"/>
        <v>0</v>
      </c>
      <c r="L23" s="42">
        <f t="shared" ca="1" si="4"/>
        <v>0</v>
      </c>
      <c r="M23" s="44">
        <f t="shared" ca="1" si="1"/>
        <v>0</v>
      </c>
      <c r="N23" s="45">
        <f t="shared" ca="1" si="2"/>
        <v>0</v>
      </c>
      <c r="O23" s="59"/>
      <c r="P23" s="43"/>
      <c r="Q23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workbookViewId="0">
      <selection activeCell="L6" sqref="L6:P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137</v>
      </c>
      <c r="B1" s="47" t="s">
        <v>232</v>
      </c>
      <c r="C1" s="47" t="s">
        <v>95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2704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114.75" x14ac:dyDescent="0.25">
      <c r="A6" s="18"/>
      <c r="B6" s="20">
        <v>3000729</v>
      </c>
      <c r="C6" s="20" t="s">
        <v>2699</v>
      </c>
      <c r="D6" s="20">
        <v>86</v>
      </c>
      <c r="E6" s="20" t="s">
        <v>469</v>
      </c>
      <c r="F6" s="20">
        <v>114</v>
      </c>
      <c r="G6" s="20" t="s">
        <v>138</v>
      </c>
      <c r="H6" s="20">
        <v>2</v>
      </c>
      <c r="I6" s="20" t="s">
        <v>2705</v>
      </c>
      <c r="J6" s="20">
        <v>1</v>
      </c>
      <c r="K6" s="20" t="s">
        <v>330</v>
      </c>
      <c r="L6" s="66">
        <v>0</v>
      </c>
      <c r="M6" s="67">
        <v>13.542935</v>
      </c>
      <c r="N6" s="68">
        <v>13.474360167980194</v>
      </c>
      <c r="O6" s="67"/>
      <c r="P6" s="68"/>
    </row>
    <row r="7" spans="1:16" ht="114.75" x14ac:dyDescent="0.25">
      <c r="A7" s="18"/>
      <c r="B7" s="20">
        <v>3000729</v>
      </c>
      <c r="C7" s="20" t="s">
        <v>2699</v>
      </c>
      <c r="D7" s="20">
        <v>86</v>
      </c>
      <c r="E7" s="20" t="s">
        <v>469</v>
      </c>
      <c r="F7" s="20">
        <v>114</v>
      </c>
      <c r="G7" s="20" t="s">
        <v>138</v>
      </c>
      <c r="H7" s="20">
        <v>2</v>
      </c>
      <c r="I7" s="20" t="s">
        <v>2705</v>
      </c>
      <c r="J7" s="20">
        <v>2</v>
      </c>
      <c r="K7" s="20" t="s">
        <v>331</v>
      </c>
      <c r="L7" s="66">
        <v>0</v>
      </c>
      <c r="M7" s="67">
        <v>1.7811E-2</v>
      </c>
      <c r="N7" s="68">
        <v>1.7810499295592308E-2</v>
      </c>
      <c r="O7" s="67"/>
      <c r="P7" s="68"/>
    </row>
    <row r="8" spans="1:16" ht="114.75" x14ac:dyDescent="0.25">
      <c r="A8" s="18"/>
      <c r="B8" s="20">
        <v>3000731</v>
      </c>
      <c r="C8" s="20" t="s">
        <v>2701</v>
      </c>
      <c r="D8" s="20">
        <v>429</v>
      </c>
      <c r="E8" s="20" t="s">
        <v>751</v>
      </c>
      <c r="F8" s="20">
        <v>114</v>
      </c>
      <c r="G8" s="20" t="s">
        <v>138</v>
      </c>
      <c r="H8" s="20">
        <v>2</v>
      </c>
      <c r="I8" s="20" t="s">
        <v>2705</v>
      </c>
      <c r="J8" s="20">
        <v>1</v>
      </c>
      <c r="K8" s="20" t="s">
        <v>330</v>
      </c>
      <c r="L8" s="66">
        <v>0</v>
      </c>
      <c r="M8" s="67">
        <v>0.1</v>
      </c>
      <c r="N8" s="68">
        <v>0.10000000149011612</v>
      </c>
      <c r="O8" s="67"/>
      <c r="P8" s="68"/>
    </row>
    <row r="9" spans="1:16" ht="115.5" thickBot="1" x14ac:dyDescent="0.3">
      <c r="A9" s="25"/>
      <c r="B9" s="27">
        <v>3000732</v>
      </c>
      <c r="C9" s="27" t="s">
        <v>2702</v>
      </c>
      <c r="D9" s="27">
        <v>96</v>
      </c>
      <c r="E9" s="27" t="s">
        <v>955</v>
      </c>
      <c r="F9" s="27">
        <v>114</v>
      </c>
      <c r="G9" s="27" t="s">
        <v>138</v>
      </c>
      <c r="H9" s="27">
        <v>2</v>
      </c>
      <c r="I9" s="27" t="s">
        <v>2705</v>
      </c>
      <c r="J9" s="27">
        <v>1</v>
      </c>
      <c r="K9" s="27" t="s">
        <v>330</v>
      </c>
      <c r="L9" s="69">
        <v>0</v>
      </c>
      <c r="M9" s="70">
        <v>11.921263</v>
      </c>
      <c r="N9" s="71">
        <v>11.917977273464203</v>
      </c>
      <c r="O9" s="70"/>
      <c r="P9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workbookViewId="0">
      <selection activeCell="N6" sqref="N6:R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137</v>
      </c>
      <c r="B1" s="47" t="s">
        <v>232</v>
      </c>
      <c r="C1" s="47" t="s">
        <v>95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2706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114.75" x14ac:dyDescent="0.25">
      <c r="A6" s="18"/>
      <c r="B6" s="20">
        <v>5005285</v>
      </c>
      <c r="C6" s="20" t="s">
        <v>2707</v>
      </c>
      <c r="D6" s="20">
        <v>3000729</v>
      </c>
      <c r="E6" s="20" t="s">
        <v>2699</v>
      </c>
      <c r="F6" s="20">
        <v>96</v>
      </c>
      <c r="G6" s="20" t="s">
        <v>955</v>
      </c>
      <c r="H6" s="20">
        <v>114</v>
      </c>
      <c r="I6" s="20" t="s">
        <v>138</v>
      </c>
      <c r="J6" s="20">
        <v>2</v>
      </c>
      <c r="K6" s="20" t="s">
        <v>2705</v>
      </c>
      <c r="L6" s="20">
        <v>1</v>
      </c>
      <c r="M6" s="20" t="s">
        <v>330</v>
      </c>
      <c r="N6" s="66">
        <v>0</v>
      </c>
      <c r="O6" s="67">
        <v>12.342453000000001</v>
      </c>
      <c r="P6" s="68">
        <v>12.329306602478027</v>
      </c>
      <c r="Q6" s="67">
        <v>69</v>
      </c>
      <c r="R6" s="68">
        <v>87</v>
      </c>
    </row>
    <row r="7" spans="1:18" ht="114.75" x14ac:dyDescent="0.25">
      <c r="A7" s="18"/>
      <c r="B7" s="20">
        <v>5005286</v>
      </c>
      <c r="C7" s="20" t="s">
        <v>2708</v>
      </c>
      <c r="D7" s="20">
        <v>3000729</v>
      </c>
      <c r="E7" s="20" t="s">
        <v>2699</v>
      </c>
      <c r="F7" s="20">
        <v>86</v>
      </c>
      <c r="G7" s="20" t="s">
        <v>469</v>
      </c>
      <c r="H7" s="20">
        <v>114</v>
      </c>
      <c r="I7" s="20" t="s">
        <v>138</v>
      </c>
      <c r="J7" s="20">
        <v>2</v>
      </c>
      <c r="K7" s="20" t="s">
        <v>2705</v>
      </c>
      <c r="L7" s="20">
        <v>1</v>
      </c>
      <c r="M7" s="20" t="s">
        <v>330</v>
      </c>
      <c r="N7" s="66">
        <v>0</v>
      </c>
      <c r="O7" s="67">
        <v>0.36752000000000001</v>
      </c>
      <c r="P7" s="68">
        <v>0.32258999347686768</v>
      </c>
      <c r="Q7" s="67">
        <v>30</v>
      </c>
      <c r="R7" s="68">
        <v>45</v>
      </c>
    </row>
    <row r="8" spans="1:18" ht="114.75" x14ac:dyDescent="0.25">
      <c r="A8" s="18"/>
      <c r="B8" s="20">
        <v>5005289</v>
      </c>
      <c r="C8" s="20" t="s">
        <v>2709</v>
      </c>
      <c r="D8" s="20">
        <v>3000729</v>
      </c>
      <c r="E8" s="20" t="s">
        <v>2699</v>
      </c>
      <c r="F8" s="20">
        <v>117</v>
      </c>
      <c r="G8" s="20" t="s">
        <v>813</v>
      </c>
      <c r="H8" s="20">
        <v>114</v>
      </c>
      <c r="I8" s="20" t="s">
        <v>138</v>
      </c>
      <c r="J8" s="20">
        <v>2</v>
      </c>
      <c r="K8" s="20" t="s">
        <v>2705</v>
      </c>
      <c r="L8" s="20">
        <v>1</v>
      </c>
      <c r="M8" s="20" t="s">
        <v>330</v>
      </c>
      <c r="N8" s="66">
        <v>0</v>
      </c>
      <c r="O8" s="67">
        <v>0.83296199999999998</v>
      </c>
      <c r="P8" s="68">
        <v>0.82246357202529907</v>
      </c>
      <c r="Q8" s="67">
        <v>54</v>
      </c>
      <c r="R8" s="68">
        <v>60</v>
      </c>
    </row>
    <row r="9" spans="1:18" ht="114.75" x14ac:dyDescent="0.25">
      <c r="A9" s="18"/>
      <c r="B9" s="20">
        <v>5005289</v>
      </c>
      <c r="C9" s="20" t="s">
        <v>2709</v>
      </c>
      <c r="D9" s="20">
        <v>3000729</v>
      </c>
      <c r="E9" s="20" t="s">
        <v>2699</v>
      </c>
      <c r="F9" s="20">
        <v>117</v>
      </c>
      <c r="G9" s="20" t="s">
        <v>813</v>
      </c>
      <c r="H9" s="20">
        <v>114</v>
      </c>
      <c r="I9" s="20" t="s">
        <v>138</v>
      </c>
      <c r="J9" s="20">
        <v>2</v>
      </c>
      <c r="K9" s="20" t="s">
        <v>2705</v>
      </c>
      <c r="L9" s="20">
        <v>2</v>
      </c>
      <c r="M9" s="20" t="s">
        <v>331</v>
      </c>
      <c r="N9" s="66">
        <v>0</v>
      </c>
      <c r="O9" s="67">
        <v>1.7811E-2</v>
      </c>
      <c r="P9" s="68">
        <v>1.7810499295592308E-2</v>
      </c>
      <c r="Q9" s="67">
        <v>54</v>
      </c>
      <c r="R9" s="68">
        <v>60</v>
      </c>
    </row>
    <row r="10" spans="1:18" ht="114.75" x14ac:dyDescent="0.25">
      <c r="A10" s="18"/>
      <c r="B10" s="20">
        <v>5005294</v>
      </c>
      <c r="C10" s="20" t="s">
        <v>2710</v>
      </c>
      <c r="D10" s="20">
        <v>3000731</v>
      </c>
      <c r="E10" s="20" t="s">
        <v>2701</v>
      </c>
      <c r="F10" s="20">
        <v>97</v>
      </c>
      <c r="G10" s="20" t="s">
        <v>2713</v>
      </c>
      <c r="H10" s="20">
        <v>114</v>
      </c>
      <c r="I10" s="20" t="s">
        <v>138</v>
      </c>
      <c r="J10" s="20">
        <v>2</v>
      </c>
      <c r="K10" s="20" t="s">
        <v>2705</v>
      </c>
      <c r="L10" s="20">
        <v>1</v>
      </c>
      <c r="M10" s="20" t="s">
        <v>330</v>
      </c>
      <c r="N10" s="66">
        <v>0</v>
      </c>
      <c r="O10" s="67">
        <v>0.1</v>
      </c>
      <c r="P10" s="68">
        <v>0.10000000149011612</v>
      </c>
      <c r="Q10" s="67">
        <v>53</v>
      </c>
      <c r="R10" s="68">
        <v>128</v>
      </c>
    </row>
    <row r="11" spans="1:18" ht="114.75" x14ac:dyDescent="0.25">
      <c r="A11" s="18"/>
      <c r="B11" s="20">
        <v>5005296</v>
      </c>
      <c r="C11" s="20" t="s">
        <v>2711</v>
      </c>
      <c r="D11" s="20">
        <v>3000732</v>
      </c>
      <c r="E11" s="20" t="s">
        <v>2702</v>
      </c>
      <c r="F11" s="20">
        <v>96</v>
      </c>
      <c r="G11" s="20" t="s">
        <v>955</v>
      </c>
      <c r="H11" s="20">
        <v>114</v>
      </c>
      <c r="I11" s="20" t="s">
        <v>138</v>
      </c>
      <c r="J11" s="20">
        <v>2</v>
      </c>
      <c r="K11" s="20" t="s">
        <v>2705</v>
      </c>
      <c r="L11" s="20">
        <v>1</v>
      </c>
      <c r="M11" s="20" t="s">
        <v>330</v>
      </c>
      <c r="N11" s="66">
        <v>0</v>
      </c>
      <c r="O11" s="67">
        <v>11.102774999999999</v>
      </c>
      <c r="P11" s="68">
        <v>11.099529266357422</v>
      </c>
      <c r="Q11" s="67">
        <v>50</v>
      </c>
      <c r="R11" s="68">
        <v>164</v>
      </c>
    </row>
    <row r="12" spans="1:18" ht="115.5" thickBot="1" x14ac:dyDescent="0.3">
      <c r="A12" s="25"/>
      <c r="B12" s="27">
        <v>5005297</v>
      </c>
      <c r="C12" s="27" t="s">
        <v>2712</v>
      </c>
      <c r="D12" s="27">
        <v>3000732</v>
      </c>
      <c r="E12" s="27" t="s">
        <v>2702</v>
      </c>
      <c r="F12" s="27">
        <v>96</v>
      </c>
      <c r="G12" s="27" t="s">
        <v>955</v>
      </c>
      <c r="H12" s="27">
        <v>114</v>
      </c>
      <c r="I12" s="27" t="s">
        <v>138</v>
      </c>
      <c r="J12" s="27">
        <v>2</v>
      </c>
      <c r="K12" s="27" t="s">
        <v>2705</v>
      </c>
      <c r="L12" s="27">
        <v>1</v>
      </c>
      <c r="M12" s="27" t="s">
        <v>330</v>
      </c>
      <c r="N12" s="69">
        <v>0</v>
      </c>
      <c r="O12" s="70">
        <v>0.81848799999999999</v>
      </c>
      <c r="P12" s="71">
        <v>0.81844800710678101</v>
      </c>
      <c r="Q12" s="70">
        <v>50</v>
      </c>
      <c r="R12" s="71">
        <v>89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topLeftCell="A52" workbookViewId="0">
      <selection activeCell="L6" sqref="L6:P5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18</v>
      </c>
      <c r="B1" s="47" t="s">
        <v>232</v>
      </c>
      <c r="C1" s="47" t="s">
        <v>15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556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89.25" x14ac:dyDescent="0.25">
      <c r="A6" s="18"/>
      <c r="B6" s="20">
        <v>5000103</v>
      </c>
      <c r="C6" s="20" t="s">
        <v>557</v>
      </c>
      <c r="D6" s="20">
        <v>3043997</v>
      </c>
      <c r="E6" s="20" t="s">
        <v>542</v>
      </c>
      <c r="F6" s="20">
        <v>394</v>
      </c>
      <c r="G6" s="20" t="s">
        <v>467</v>
      </c>
      <c r="H6" s="20">
        <v>11</v>
      </c>
      <c r="I6" s="20" t="s">
        <v>109</v>
      </c>
      <c r="J6" s="20">
        <v>124</v>
      </c>
      <c r="K6" s="20" t="s">
        <v>342</v>
      </c>
      <c r="L6" s="66">
        <v>0.27607499999999996</v>
      </c>
      <c r="M6" s="67">
        <v>9.0099999999999989E-4</v>
      </c>
      <c r="N6" s="68">
        <v>9.0054000611416996E-4</v>
      </c>
      <c r="O6" s="67">
        <v>2927</v>
      </c>
      <c r="P6" s="68">
        <v>2927</v>
      </c>
    </row>
    <row r="7" spans="1:16" ht="51" x14ac:dyDescent="0.25">
      <c r="A7" s="18"/>
      <c r="B7" s="20">
        <v>5000103</v>
      </c>
      <c r="C7" s="20" t="s">
        <v>557</v>
      </c>
      <c r="D7" s="20">
        <v>3043997</v>
      </c>
      <c r="E7" s="20" t="s">
        <v>542</v>
      </c>
      <c r="F7" s="20">
        <v>394</v>
      </c>
      <c r="G7" s="20" t="s">
        <v>467</v>
      </c>
      <c r="H7" s="20">
        <v>131</v>
      </c>
      <c r="I7" s="20" t="s">
        <v>141</v>
      </c>
      <c r="J7" s="20">
        <v>131</v>
      </c>
      <c r="K7" s="20" t="s">
        <v>343</v>
      </c>
      <c r="L7" s="66">
        <v>1.1400000000000001</v>
      </c>
      <c r="M7" s="67">
        <v>1.330411</v>
      </c>
      <c r="N7" s="68">
        <v>1.2410847682040185</v>
      </c>
      <c r="O7" s="67">
        <v>67600</v>
      </c>
      <c r="P7" s="68">
        <v>154154</v>
      </c>
    </row>
    <row r="8" spans="1:16" ht="63.75" x14ac:dyDescent="0.25">
      <c r="A8" s="18"/>
      <c r="B8" s="20">
        <v>5000103</v>
      </c>
      <c r="C8" s="20" t="s">
        <v>557</v>
      </c>
      <c r="D8" s="20">
        <v>3043997</v>
      </c>
      <c r="E8" s="20" t="s">
        <v>542</v>
      </c>
      <c r="F8" s="20">
        <v>394</v>
      </c>
      <c r="G8" s="20" t="s">
        <v>467</v>
      </c>
      <c r="H8" s="20">
        <v>137</v>
      </c>
      <c r="I8" s="20" t="s">
        <v>144</v>
      </c>
      <c r="J8" s="20">
        <v>137</v>
      </c>
      <c r="K8" s="20" t="s">
        <v>345</v>
      </c>
      <c r="L8" s="66">
        <v>0.35667099999999996</v>
      </c>
      <c r="M8" s="67">
        <v>0.36543700000000012</v>
      </c>
      <c r="N8" s="68">
        <v>0.35043017376574426</v>
      </c>
      <c r="O8" s="67">
        <v>6030</v>
      </c>
      <c r="P8" s="68">
        <v>5099</v>
      </c>
    </row>
    <row r="9" spans="1:16" ht="51" x14ac:dyDescent="0.25">
      <c r="A9" s="18"/>
      <c r="B9" s="20">
        <v>5000103</v>
      </c>
      <c r="C9" s="20" t="s">
        <v>557</v>
      </c>
      <c r="D9" s="20">
        <v>3043997</v>
      </c>
      <c r="E9" s="20" t="s">
        <v>542</v>
      </c>
      <c r="F9" s="20">
        <v>394</v>
      </c>
      <c r="G9" s="20" t="s">
        <v>467</v>
      </c>
      <c r="H9" s="20">
        <v>440</v>
      </c>
      <c r="I9" s="20" t="s">
        <v>205</v>
      </c>
      <c r="J9" s="20">
        <v>440</v>
      </c>
      <c r="K9" s="20" t="s">
        <v>346</v>
      </c>
      <c r="L9" s="66">
        <v>9.0949999999999989E-3</v>
      </c>
      <c r="M9" s="67">
        <v>4.7150000000000004E-3</v>
      </c>
      <c r="N9" s="68">
        <v>4.7147401710390113E-3</v>
      </c>
      <c r="O9" s="67">
        <v>62</v>
      </c>
      <c r="P9" s="68">
        <v>58</v>
      </c>
    </row>
    <row r="10" spans="1:16" ht="51" x14ac:dyDescent="0.25">
      <c r="A10" s="18"/>
      <c r="B10" s="20">
        <v>5000103</v>
      </c>
      <c r="C10" s="20" t="s">
        <v>557</v>
      </c>
      <c r="D10" s="20">
        <v>3043997</v>
      </c>
      <c r="E10" s="20" t="s">
        <v>542</v>
      </c>
      <c r="F10" s="20">
        <v>394</v>
      </c>
      <c r="G10" s="20" t="s">
        <v>467</v>
      </c>
      <c r="H10" s="20">
        <v>441</v>
      </c>
      <c r="I10" s="20" t="s">
        <v>206</v>
      </c>
      <c r="J10" s="20">
        <v>441</v>
      </c>
      <c r="K10" s="20" t="s">
        <v>347</v>
      </c>
      <c r="L10" s="66">
        <v>0.39094700000000016</v>
      </c>
      <c r="M10" s="67">
        <v>0.47239100000000012</v>
      </c>
      <c r="N10" s="68">
        <v>0.46867476891929982</v>
      </c>
      <c r="O10" s="67">
        <v>67732</v>
      </c>
      <c r="P10" s="68">
        <v>52219</v>
      </c>
    </row>
    <row r="11" spans="1:16" ht="51" x14ac:dyDescent="0.25">
      <c r="A11" s="18"/>
      <c r="B11" s="20">
        <v>5000103</v>
      </c>
      <c r="C11" s="20" t="s">
        <v>557</v>
      </c>
      <c r="D11" s="20">
        <v>3043997</v>
      </c>
      <c r="E11" s="20" t="s">
        <v>542</v>
      </c>
      <c r="F11" s="20">
        <v>394</v>
      </c>
      <c r="G11" s="20" t="s">
        <v>467</v>
      </c>
      <c r="H11" s="20">
        <v>442</v>
      </c>
      <c r="I11" s="20" t="s">
        <v>207</v>
      </c>
      <c r="J11" s="20">
        <v>442</v>
      </c>
      <c r="K11" s="20" t="s">
        <v>348</v>
      </c>
      <c r="L11" s="66">
        <v>0.19555900000000001</v>
      </c>
      <c r="M11" s="67">
        <v>0.20774799999999996</v>
      </c>
      <c r="N11" s="68">
        <v>0.2068876477228514</v>
      </c>
      <c r="O11" s="67">
        <v>10192</v>
      </c>
      <c r="P11" s="68">
        <v>3410</v>
      </c>
    </row>
    <row r="12" spans="1:16" ht="51" x14ac:dyDescent="0.25">
      <c r="A12" s="18"/>
      <c r="B12" s="20">
        <v>5000103</v>
      </c>
      <c r="C12" s="20" t="s">
        <v>557</v>
      </c>
      <c r="D12" s="20">
        <v>3043997</v>
      </c>
      <c r="E12" s="20" t="s">
        <v>542</v>
      </c>
      <c r="F12" s="20">
        <v>394</v>
      </c>
      <c r="G12" s="20" t="s">
        <v>467</v>
      </c>
      <c r="H12" s="20">
        <v>443</v>
      </c>
      <c r="I12" s="20" t="s">
        <v>208</v>
      </c>
      <c r="J12" s="20">
        <v>443</v>
      </c>
      <c r="K12" s="20" t="s">
        <v>349</v>
      </c>
      <c r="L12" s="66">
        <v>0.47351699999999991</v>
      </c>
      <c r="M12" s="67">
        <v>0.53313200000000016</v>
      </c>
      <c r="N12" s="68">
        <v>0.49307794535707217</v>
      </c>
      <c r="O12" s="67">
        <v>20518</v>
      </c>
      <c r="P12" s="68">
        <v>14700</v>
      </c>
    </row>
    <row r="13" spans="1:16" ht="51" x14ac:dyDescent="0.25">
      <c r="A13" s="18"/>
      <c r="B13" s="20">
        <v>5000103</v>
      </c>
      <c r="C13" s="20" t="s">
        <v>557</v>
      </c>
      <c r="D13" s="20">
        <v>3043997</v>
      </c>
      <c r="E13" s="20" t="s">
        <v>542</v>
      </c>
      <c r="F13" s="20">
        <v>394</v>
      </c>
      <c r="G13" s="20" t="s">
        <v>467</v>
      </c>
      <c r="H13" s="20">
        <v>444</v>
      </c>
      <c r="I13" s="20" t="s">
        <v>209</v>
      </c>
      <c r="J13" s="20">
        <v>444</v>
      </c>
      <c r="K13" s="20" t="s">
        <v>350</v>
      </c>
      <c r="L13" s="66">
        <v>0.20104500000000006</v>
      </c>
      <c r="M13" s="67">
        <v>0.219224</v>
      </c>
      <c r="N13" s="68">
        <v>0.21828494453802705</v>
      </c>
      <c r="O13" s="67">
        <v>8205</v>
      </c>
      <c r="P13" s="68">
        <v>6078</v>
      </c>
    </row>
    <row r="14" spans="1:16" ht="51" x14ac:dyDescent="0.25">
      <c r="A14" s="18"/>
      <c r="B14" s="20">
        <v>5000103</v>
      </c>
      <c r="C14" s="20" t="s">
        <v>557</v>
      </c>
      <c r="D14" s="20">
        <v>3043997</v>
      </c>
      <c r="E14" s="20" t="s">
        <v>542</v>
      </c>
      <c r="F14" s="20">
        <v>394</v>
      </c>
      <c r="G14" s="20" t="s">
        <v>467</v>
      </c>
      <c r="H14" s="20">
        <v>445</v>
      </c>
      <c r="I14" s="20" t="s">
        <v>210</v>
      </c>
      <c r="J14" s="20">
        <v>445</v>
      </c>
      <c r="K14" s="20" t="s">
        <v>351</v>
      </c>
      <c r="L14" s="66">
        <v>0.92094799999999999</v>
      </c>
      <c r="M14" s="67">
        <v>1.1065370000000001</v>
      </c>
      <c r="N14" s="68">
        <v>1.0797221165703377</v>
      </c>
      <c r="O14" s="67">
        <v>7573</v>
      </c>
      <c r="P14" s="68">
        <v>6030</v>
      </c>
    </row>
    <row r="15" spans="1:16" ht="51" x14ac:dyDescent="0.25">
      <c r="A15" s="18"/>
      <c r="B15" s="20">
        <v>5000103</v>
      </c>
      <c r="C15" s="20" t="s">
        <v>557</v>
      </c>
      <c r="D15" s="20">
        <v>3043997</v>
      </c>
      <c r="E15" s="20" t="s">
        <v>542</v>
      </c>
      <c r="F15" s="20">
        <v>394</v>
      </c>
      <c r="G15" s="20" t="s">
        <v>467</v>
      </c>
      <c r="H15" s="20">
        <v>446</v>
      </c>
      <c r="I15" s="20" t="s">
        <v>211</v>
      </c>
      <c r="J15" s="20">
        <v>446</v>
      </c>
      <c r="K15" s="20" t="s">
        <v>352</v>
      </c>
      <c r="L15" s="66">
        <v>0.51151499999999983</v>
      </c>
      <c r="M15" s="67">
        <v>0.51968000000000003</v>
      </c>
      <c r="N15" s="68">
        <v>0.51964461486932123</v>
      </c>
      <c r="O15" s="67">
        <v>17582</v>
      </c>
      <c r="P15" s="68">
        <v>13109</v>
      </c>
    </row>
    <row r="16" spans="1:16" ht="51" x14ac:dyDescent="0.25">
      <c r="A16" s="18"/>
      <c r="B16" s="20">
        <v>5000103</v>
      </c>
      <c r="C16" s="20" t="s">
        <v>557</v>
      </c>
      <c r="D16" s="20">
        <v>3043997</v>
      </c>
      <c r="E16" s="20" t="s">
        <v>542</v>
      </c>
      <c r="F16" s="20">
        <v>394</v>
      </c>
      <c r="G16" s="20" t="s">
        <v>467</v>
      </c>
      <c r="H16" s="20">
        <v>447</v>
      </c>
      <c r="I16" s="20" t="s">
        <v>212</v>
      </c>
      <c r="J16" s="20">
        <v>447</v>
      </c>
      <c r="K16" s="20" t="s">
        <v>353</v>
      </c>
      <c r="L16" s="66">
        <v>0.31411199999999995</v>
      </c>
      <c r="M16" s="67">
        <v>0.28720599999999991</v>
      </c>
      <c r="N16" s="68">
        <v>0.28686574746825499</v>
      </c>
      <c r="O16" s="67">
        <v>77092</v>
      </c>
      <c r="P16" s="68">
        <v>69285</v>
      </c>
    </row>
    <row r="17" spans="1:16" ht="51" x14ac:dyDescent="0.25">
      <c r="A17" s="18"/>
      <c r="B17" s="20">
        <v>5000103</v>
      </c>
      <c r="C17" s="20" t="s">
        <v>557</v>
      </c>
      <c r="D17" s="20">
        <v>3043997</v>
      </c>
      <c r="E17" s="20" t="s">
        <v>542</v>
      </c>
      <c r="F17" s="20">
        <v>394</v>
      </c>
      <c r="G17" s="20" t="s">
        <v>467</v>
      </c>
      <c r="H17" s="20">
        <v>448</v>
      </c>
      <c r="I17" s="20" t="s">
        <v>213</v>
      </c>
      <c r="J17" s="20">
        <v>448</v>
      </c>
      <c r="K17" s="20" t="s">
        <v>354</v>
      </c>
      <c r="L17" s="66">
        <v>0.10015100000000002</v>
      </c>
      <c r="M17" s="67">
        <v>0.100151</v>
      </c>
      <c r="N17" s="68">
        <v>9.4385898119071499E-2</v>
      </c>
      <c r="O17" s="67">
        <v>4134</v>
      </c>
      <c r="P17" s="68">
        <v>4055</v>
      </c>
    </row>
    <row r="18" spans="1:16" ht="51" x14ac:dyDescent="0.25">
      <c r="A18" s="18"/>
      <c r="B18" s="20">
        <v>5000103</v>
      </c>
      <c r="C18" s="20" t="s">
        <v>557</v>
      </c>
      <c r="D18" s="20">
        <v>3043997</v>
      </c>
      <c r="E18" s="20" t="s">
        <v>542</v>
      </c>
      <c r="F18" s="20">
        <v>394</v>
      </c>
      <c r="G18" s="20" t="s">
        <v>467</v>
      </c>
      <c r="H18" s="20">
        <v>449</v>
      </c>
      <c r="I18" s="20" t="s">
        <v>214</v>
      </c>
      <c r="J18" s="20">
        <v>449</v>
      </c>
      <c r="K18" s="20" t="s">
        <v>355</v>
      </c>
      <c r="L18" s="66">
        <v>0.31146200000000002</v>
      </c>
      <c r="M18" s="67">
        <v>0.32788800000000012</v>
      </c>
      <c r="N18" s="68">
        <v>0.32044782603770727</v>
      </c>
      <c r="O18" s="67">
        <v>3331</v>
      </c>
      <c r="P18" s="68">
        <v>2987</v>
      </c>
    </row>
    <row r="19" spans="1:16" ht="51" x14ac:dyDescent="0.25">
      <c r="A19" s="18"/>
      <c r="B19" s="20">
        <v>5000103</v>
      </c>
      <c r="C19" s="20" t="s">
        <v>557</v>
      </c>
      <c r="D19" s="20">
        <v>3043997</v>
      </c>
      <c r="E19" s="20" t="s">
        <v>542</v>
      </c>
      <c r="F19" s="20">
        <v>394</v>
      </c>
      <c r="G19" s="20" t="s">
        <v>467</v>
      </c>
      <c r="H19" s="20">
        <v>450</v>
      </c>
      <c r="I19" s="20" t="s">
        <v>215</v>
      </c>
      <c r="J19" s="20">
        <v>450</v>
      </c>
      <c r="K19" s="20" t="s">
        <v>356</v>
      </c>
      <c r="L19" s="66">
        <v>0.22580600000000003</v>
      </c>
      <c r="M19" s="67">
        <v>0.27639299999999994</v>
      </c>
      <c r="N19" s="68">
        <v>0.27227324461273383</v>
      </c>
      <c r="O19" s="67">
        <v>23486</v>
      </c>
      <c r="P19" s="68">
        <v>20600</v>
      </c>
    </row>
    <row r="20" spans="1:16" ht="51" x14ac:dyDescent="0.25">
      <c r="A20" s="18"/>
      <c r="B20" s="20">
        <v>5000103</v>
      </c>
      <c r="C20" s="20" t="s">
        <v>557</v>
      </c>
      <c r="D20" s="20">
        <v>3043997</v>
      </c>
      <c r="E20" s="20" t="s">
        <v>542</v>
      </c>
      <c r="F20" s="20">
        <v>394</v>
      </c>
      <c r="G20" s="20" t="s">
        <v>467</v>
      </c>
      <c r="H20" s="20">
        <v>451</v>
      </c>
      <c r="I20" s="20" t="s">
        <v>216</v>
      </c>
      <c r="J20" s="20">
        <v>451</v>
      </c>
      <c r="K20" s="20" t="s">
        <v>357</v>
      </c>
      <c r="L20" s="66">
        <v>8.9893000000000001E-2</v>
      </c>
      <c r="M20" s="67">
        <v>9.2593000000000023E-2</v>
      </c>
      <c r="N20" s="68">
        <v>8.9110961918777321E-2</v>
      </c>
      <c r="O20" s="67">
        <v>18050</v>
      </c>
      <c r="P20" s="68">
        <v>9395</v>
      </c>
    </row>
    <row r="21" spans="1:16" ht="51" x14ac:dyDescent="0.25">
      <c r="A21" s="18"/>
      <c r="B21" s="20">
        <v>5000103</v>
      </c>
      <c r="C21" s="20" t="s">
        <v>557</v>
      </c>
      <c r="D21" s="20">
        <v>3043997</v>
      </c>
      <c r="E21" s="20" t="s">
        <v>542</v>
      </c>
      <c r="F21" s="20">
        <v>394</v>
      </c>
      <c r="G21" s="20" t="s">
        <v>467</v>
      </c>
      <c r="H21" s="20">
        <v>452</v>
      </c>
      <c r="I21" s="20" t="s">
        <v>217</v>
      </c>
      <c r="J21" s="20">
        <v>452</v>
      </c>
      <c r="K21" s="20" t="s">
        <v>358</v>
      </c>
      <c r="L21" s="66">
        <v>0.68246600000000013</v>
      </c>
      <c r="M21" s="67">
        <v>0.68246600000000002</v>
      </c>
      <c r="N21" s="68">
        <v>0.67831169458804652</v>
      </c>
      <c r="O21" s="67">
        <v>3440</v>
      </c>
      <c r="P21" s="68">
        <v>3440</v>
      </c>
    </row>
    <row r="22" spans="1:16" ht="51" x14ac:dyDescent="0.25">
      <c r="A22" s="18"/>
      <c r="B22" s="20">
        <v>5000103</v>
      </c>
      <c r="C22" s="20" t="s">
        <v>557</v>
      </c>
      <c r="D22" s="20">
        <v>3043997</v>
      </c>
      <c r="E22" s="20" t="s">
        <v>542</v>
      </c>
      <c r="F22" s="20">
        <v>394</v>
      </c>
      <c r="G22" s="20" t="s">
        <v>467</v>
      </c>
      <c r="H22" s="20">
        <v>453</v>
      </c>
      <c r="I22" s="20" t="s">
        <v>218</v>
      </c>
      <c r="J22" s="20">
        <v>453</v>
      </c>
      <c r="K22" s="20" t="s">
        <v>359</v>
      </c>
      <c r="L22" s="66">
        <v>2.7185539999999992</v>
      </c>
      <c r="M22" s="67">
        <v>0.53053299999999992</v>
      </c>
      <c r="N22" s="68">
        <v>0.52738824969856068</v>
      </c>
      <c r="O22" s="67">
        <v>15105</v>
      </c>
      <c r="P22" s="68">
        <v>19215</v>
      </c>
    </row>
    <row r="23" spans="1:16" ht="51" x14ac:dyDescent="0.25">
      <c r="A23" s="18"/>
      <c r="B23" s="20">
        <v>5000103</v>
      </c>
      <c r="C23" s="20" t="s">
        <v>557</v>
      </c>
      <c r="D23" s="20">
        <v>3043997</v>
      </c>
      <c r="E23" s="20" t="s">
        <v>542</v>
      </c>
      <c r="F23" s="20">
        <v>394</v>
      </c>
      <c r="G23" s="20" t="s">
        <v>467</v>
      </c>
      <c r="H23" s="20">
        <v>454</v>
      </c>
      <c r="I23" s="20" t="s">
        <v>219</v>
      </c>
      <c r="J23" s="20">
        <v>454</v>
      </c>
      <c r="K23" s="20" t="s">
        <v>360</v>
      </c>
      <c r="L23" s="66">
        <v>0.21431299999999998</v>
      </c>
      <c r="M23" s="67">
        <v>0.31980500000000001</v>
      </c>
      <c r="N23" s="68">
        <v>0.31789773487253115</v>
      </c>
      <c r="O23" s="67">
        <v>26089</v>
      </c>
      <c r="P23" s="68">
        <v>26089</v>
      </c>
    </row>
    <row r="24" spans="1:16" ht="51" x14ac:dyDescent="0.25">
      <c r="A24" s="18"/>
      <c r="B24" s="20">
        <v>5000103</v>
      </c>
      <c r="C24" s="20" t="s">
        <v>557</v>
      </c>
      <c r="D24" s="20">
        <v>3043997</v>
      </c>
      <c r="E24" s="20" t="s">
        <v>542</v>
      </c>
      <c r="F24" s="20">
        <v>394</v>
      </c>
      <c r="G24" s="20" t="s">
        <v>467</v>
      </c>
      <c r="H24" s="20">
        <v>455</v>
      </c>
      <c r="I24" s="20" t="s">
        <v>220</v>
      </c>
      <c r="J24" s="20">
        <v>455</v>
      </c>
      <c r="K24" s="20" t="s">
        <v>361</v>
      </c>
      <c r="L24" s="66">
        <v>3.3968000000000005E-2</v>
      </c>
      <c r="M24" s="67">
        <v>3.3343000000000005E-2</v>
      </c>
      <c r="N24" s="68">
        <v>3.3285809535300359E-2</v>
      </c>
      <c r="O24" s="67">
        <v>1109</v>
      </c>
      <c r="P24" s="68">
        <v>746</v>
      </c>
    </row>
    <row r="25" spans="1:16" ht="51" x14ac:dyDescent="0.25">
      <c r="A25" s="18"/>
      <c r="B25" s="20">
        <v>5000103</v>
      </c>
      <c r="C25" s="20" t="s">
        <v>557</v>
      </c>
      <c r="D25" s="20">
        <v>3043997</v>
      </c>
      <c r="E25" s="20" t="s">
        <v>542</v>
      </c>
      <c r="F25" s="20">
        <v>394</v>
      </c>
      <c r="G25" s="20" t="s">
        <v>467</v>
      </c>
      <c r="H25" s="20">
        <v>456</v>
      </c>
      <c r="I25" s="20" t="s">
        <v>221</v>
      </c>
      <c r="J25" s="20">
        <v>456</v>
      </c>
      <c r="K25" s="20" t="s">
        <v>362</v>
      </c>
      <c r="L25" s="66">
        <v>0.35601299999999997</v>
      </c>
      <c r="M25" s="67">
        <v>0.38329399999999997</v>
      </c>
      <c r="N25" s="68">
        <v>0.35611656661421875</v>
      </c>
      <c r="O25" s="67">
        <v>90185</v>
      </c>
      <c r="P25" s="68">
        <v>67582</v>
      </c>
    </row>
    <row r="26" spans="1:16" ht="51" x14ac:dyDescent="0.25">
      <c r="A26" s="18"/>
      <c r="B26" s="20">
        <v>5000103</v>
      </c>
      <c r="C26" s="20" t="s">
        <v>557</v>
      </c>
      <c r="D26" s="20">
        <v>3043997</v>
      </c>
      <c r="E26" s="20" t="s">
        <v>542</v>
      </c>
      <c r="F26" s="20">
        <v>394</v>
      </c>
      <c r="G26" s="20" t="s">
        <v>467</v>
      </c>
      <c r="H26" s="20">
        <v>457</v>
      </c>
      <c r="I26" s="20" t="s">
        <v>222</v>
      </c>
      <c r="J26" s="20">
        <v>457</v>
      </c>
      <c r="K26" s="20" t="s">
        <v>363</v>
      </c>
      <c r="L26" s="66">
        <v>7.3157000000000014E-2</v>
      </c>
      <c r="M26" s="67">
        <v>0.15608899999999998</v>
      </c>
      <c r="N26" s="68">
        <v>0.13349914086234094</v>
      </c>
      <c r="O26" s="67">
        <v>10611</v>
      </c>
      <c r="P26" s="68">
        <v>12928</v>
      </c>
    </row>
    <row r="27" spans="1:16" ht="51" x14ac:dyDescent="0.25">
      <c r="A27" s="18"/>
      <c r="B27" s="20">
        <v>5000103</v>
      </c>
      <c r="C27" s="20" t="s">
        <v>557</v>
      </c>
      <c r="D27" s="20">
        <v>3043997</v>
      </c>
      <c r="E27" s="20" t="s">
        <v>542</v>
      </c>
      <c r="F27" s="20">
        <v>394</v>
      </c>
      <c r="G27" s="20" t="s">
        <v>467</v>
      </c>
      <c r="H27" s="20">
        <v>458</v>
      </c>
      <c r="I27" s="20" t="s">
        <v>223</v>
      </c>
      <c r="J27" s="20">
        <v>458</v>
      </c>
      <c r="K27" s="20" t="s">
        <v>364</v>
      </c>
      <c r="L27" s="66">
        <v>0.37451799999999996</v>
      </c>
      <c r="M27" s="67">
        <v>0.40805800000000003</v>
      </c>
      <c r="N27" s="68">
        <v>0.40631064645276638</v>
      </c>
      <c r="O27" s="67">
        <v>27530</v>
      </c>
      <c r="P27" s="68">
        <v>15817</v>
      </c>
    </row>
    <row r="28" spans="1:16" ht="51" x14ac:dyDescent="0.25">
      <c r="A28" s="18"/>
      <c r="B28" s="20">
        <v>5000103</v>
      </c>
      <c r="C28" s="20" t="s">
        <v>557</v>
      </c>
      <c r="D28" s="20">
        <v>3043997</v>
      </c>
      <c r="E28" s="20" t="s">
        <v>542</v>
      </c>
      <c r="F28" s="20">
        <v>394</v>
      </c>
      <c r="G28" s="20" t="s">
        <v>467</v>
      </c>
      <c r="H28" s="20">
        <v>460</v>
      </c>
      <c r="I28" s="20" t="s">
        <v>225</v>
      </c>
      <c r="J28" s="20">
        <v>460</v>
      </c>
      <c r="K28" s="20" t="s">
        <v>366</v>
      </c>
      <c r="L28" s="66">
        <v>0.56087599999999993</v>
      </c>
      <c r="M28" s="67">
        <v>0.57591899999999996</v>
      </c>
      <c r="N28" s="68">
        <v>0.57591750903429784</v>
      </c>
      <c r="O28" s="67">
        <v>4508</v>
      </c>
      <c r="P28" s="68">
        <v>3640</v>
      </c>
    </row>
    <row r="29" spans="1:16" ht="51" x14ac:dyDescent="0.25">
      <c r="A29" s="18"/>
      <c r="B29" s="20">
        <v>5000103</v>
      </c>
      <c r="C29" s="20" t="s">
        <v>557</v>
      </c>
      <c r="D29" s="20">
        <v>3043997</v>
      </c>
      <c r="E29" s="20" t="s">
        <v>542</v>
      </c>
      <c r="F29" s="20">
        <v>394</v>
      </c>
      <c r="G29" s="20" t="s">
        <v>467</v>
      </c>
      <c r="H29" s="20">
        <v>461</v>
      </c>
      <c r="I29" s="20" t="s">
        <v>226</v>
      </c>
      <c r="J29" s="20">
        <v>461</v>
      </c>
      <c r="K29" s="20" t="s">
        <v>367</v>
      </c>
      <c r="L29" s="66">
        <v>0.942685</v>
      </c>
      <c r="M29" s="67">
        <v>0.94268500000000022</v>
      </c>
      <c r="N29" s="68">
        <v>0.94265486201038584</v>
      </c>
      <c r="O29" s="67">
        <v>22878</v>
      </c>
      <c r="P29" s="68">
        <v>17154</v>
      </c>
    </row>
    <row r="30" spans="1:16" ht="51" x14ac:dyDescent="0.25">
      <c r="A30" s="18"/>
      <c r="B30" s="20">
        <v>5000103</v>
      </c>
      <c r="C30" s="20" t="s">
        <v>557</v>
      </c>
      <c r="D30" s="20">
        <v>3043997</v>
      </c>
      <c r="E30" s="20" t="s">
        <v>542</v>
      </c>
      <c r="F30" s="20">
        <v>394</v>
      </c>
      <c r="G30" s="20" t="s">
        <v>467</v>
      </c>
      <c r="H30" s="20">
        <v>462</v>
      </c>
      <c r="I30" s="20" t="s">
        <v>227</v>
      </c>
      <c r="J30" s="20">
        <v>462</v>
      </c>
      <c r="K30" s="20" t="s">
        <v>368</v>
      </c>
      <c r="L30" s="66">
        <v>1.7280000000000004E-2</v>
      </c>
      <c r="M30" s="67">
        <v>1.7280000000000004E-2</v>
      </c>
      <c r="N30" s="68">
        <v>1.7185330390930176E-2</v>
      </c>
      <c r="O30" s="67">
        <v>1572</v>
      </c>
      <c r="P30" s="68">
        <v>730</v>
      </c>
    </row>
    <row r="31" spans="1:16" ht="51" x14ac:dyDescent="0.25">
      <c r="A31" s="18"/>
      <c r="B31" s="20">
        <v>5000103</v>
      </c>
      <c r="C31" s="20" t="s">
        <v>557</v>
      </c>
      <c r="D31" s="20">
        <v>3043997</v>
      </c>
      <c r="E31" s="20" t="s">
        <v>542</v>
      </c>
      <c r="F31" s="20">
        <v>394</v>
      </c>
      <c r="G31" s="20" t="s">
        <v>467</v>
      </c>
      <c r="H31" s="20">
        <v>463</v>
      </c>
      <c r="I31" s="20" t="s">
        <v>228</v>
      </c>
      <c r="J31" s="20">
        <v>463</v>
      </c>
      <c r="K31" s="20" t="s">
        <v>369</v>
      </c>
      <c r="L31" s="66">
        <v>0.33030200000000004</v>
      </c>
      <c r="M31" s="67">
        <v>0.33116899999999999</v>
      </c>
      <c r="N31" s="68">
        <v>0.33107181190280244</v>
      </c>
      <c r="O31" s="67">
        <v>24455</v>
      </c>
      <c r="P31" s="68">
        <v>27515</v>
      </c>
    </row>
    <row r="32" spans="1:16" ht="51" x14ac:dyDescent="0.25">
      <c r="A32" s="18"/>
      <c r="B32" s="20">
        <v>5000103</v>
      </c>
      <c r="C32" s="20" t="s">
        <v>557</v>
      </c>
      <c r="D32" s="20">
        <v>3043997</v>
      </c>
      <c r="E32" s="20" t="s">
        <v>542</v>
      </c>
      <c r="F32" s="20">
        <v>394</v>
      </c>
      <c r="G32" s="20" t="s">
        <v>467</v>
      </c>
      <c r="H32" s="20">
        <v>464</v>
      </c>
      <c r="I32" s="20" t="s">
        <v>229</v>
      </c>
      <c r="J32" s="20">
        <v>464</v>
      </c>
      <c r="K32" s="20" t="s">
        <v>370</v>
      </c>
      <c r="L32" s="66">
        <v>0.429564</v>
      </c>
      <c r="M32" s="67">
        <v>0.45786900000000008</v>
      </c>
      <c r="N32" s="68">
        <v>0.45756869739852846</v>
      </c>
      <c r="O32" s="67">
        <v>12800</v>
      </c>
      <c r="P32" s="68">
        <v>10780</v>
      </c>
    </row>
    <row r="33" spans="1:16" ht="89.25" x14ac:dyDescent="0.25">
      <c r="A33" s="18"/>
      <c r="B33" s="20">
        <v>5000110</v>
      </c>
      <c r="C33" s="20" t="s">
        <v>558</v>
      </c>
      <c r="D33" s="20">
        <v>3000012</v>
      </c>
      <c r="E33" s="20" t="s">
        <v>528</v>
      </c>
      <c r="F33" s="20">
        <v>394</v>
      </c>
      <c r="G33" s="20" t="s">
        <v>467</v>
      </c>
      <c r="H33" s="20">
        <v>11</v>
      </c>
      <c r="I33" s="20" t="s">
        <v>109</v>
      </c>
      <c r="J33" s="20">
        <v>124</v>
      </c>
      <c r="K33" s="20" t="s">
        <v>342</v>
      </c>
      <c r="L33" s="66">
        <v>1.388649</v>
      </c>
      <c r="M33" s="67">
        <v>0.26162999999999997</v>
      </c>
      <c r="N33" s="68">
        <v>0.26163000543601811</v>
      </c>
      <c r="O33" s="67">
        <v>35685</v>
      </c>
      <c r="P33" s="68">
        <v>5709</v>
      </c>
    </row>
    <row r="34" spans="1:16" ht="63.75" x14ac:dyDescent="0.25">
      <c r="A34" s="18"/>
      <c r="B34" s="20">
        <v>5000110</v>
      </c>
      <c r="C34" s="20" t="s">
        <v>558</v>
      </c>
      <c r="D34" s="20">
        <v>3000012</v>
      </c>
      <c r="E34" s="20" t="s">
        <v>528</v>
      </c>
      <c r="F34" s="20">
        <v>394</v>
      </c>
      <c r="G34" s="20" t="s">
        <v>467</v>
      </c>
      <c r="H34" s="20">
        <v>137</v>
      </c>
      <c r="I34" s="20" t="s">
        <v>144</v>
      </c>
      <c r="J34" s="20">
        <v>137</v>
      </c>
      <c r="K34" s="20" t="s">
        <v>345</v>
      </c>
      <c r="L34" s="66">
        <v>2.9084929999999991</v>
      </c>
      <c r="M34" s="67">
        <v>3.8602029999999994</v>
      </c>
      <c r="N34" s="68">
        <v>3.5120236977854802</v>
      </c>
      <c r="O34" s="67">
        <v>43995</v>
      </c>
      <c r="P34" s="68">
        <v>69885</v>
      </c>
    </row>
    <row r="35" spans="1:16" ht="51" x14ac:dyDescent="0.25">
      <c r="A35" s="18"/>
      <c r="B35" s="20">
        <v>5000110</v>
      </c>
      <c r="C35" s="20" t="s">
        <v>558</v>
      </c>
      <c r="D35" s="20">
        <v>3000012</v>
      </c>
      <c r="E35" s="20" t="s">
        <v>528</v>
      </c>
      <c r="F35" s="20">
        <v>394</v>
      </c>
      <c r="G35" s="20" t="s">
        <v>467</v>
      </c>
      <c r="H35" s="20">
        <v>440</v>
      </c>
      <c r="I35" s="20" t="s">
        <v>205</v>
      </c>
      <c r="J35" s="20">
        <v>440</v>
      </c>
      <c r="K35" s="20" t="s">
        <v>346</v>
      </c>
      <c r="L35" s="66">
        <v>5.0959999999999991E-2</v>
      </c>
      <c r="M35" s="67">
        <v>5.0040000000000001E-2</v>
      </c>
      <c r="N35" s="68">
        <v>5.0022692477796227E-2</v>
      </c>
      <c r="O35" s="67">
        <v>581</v>
      </c>
      <c r="P35" s="68">
        <v>456</v>
      </c>
    </row>
    <row r="36" spans="1:16" ht="51" x14ac:dyDescent="0.25">
      <c r="A36" s="18"/>
      <c r="B36" s="20">
        <v>5000110</v>
      </c>
      <c r="C36" s="20" t="s">
        <v>558</v>
      </c>
      <c r="D36" s="20">
        <v>3000012</v>
      </c>
      <c r="E36" s="20" t="s">
        <v>528</v>
      </c>
      <c r="F36" s="20">
        <v>394</v>
      </c>
      <c r="G36" s="20" t="s">
        <v>467</v>
      </c>
      <c r="H36" s="20">
        <v>441</v>
      </c>
      <c r="I36" s="20" t="s">
        <v>206</v>
      </c>
      <c r="J36" s="20">
        <v>441</v>
      </c>
      <c r="K36" s="20" t="s">
        <v>347</v>
      </c>
      <c r="L36" s="66">
        <v>0.38491699999999995</v>
      </c>
      <c r="M36" s="67">
        <v>0.45909100000000003</v>
      </c>
      <c r="N36" s="68">
        <v>0.45841300164465792</v>
      </c>
      <c r="O36" s="67">
        <v>1271</v>
      </c>
      <c r="P36" s="68">
        <v>918</v>
      </c>
    </row>
    <row r="37" spans="1:16" ht="51" x14ac:dyDescent="0.25">
      <c r="A37" s="18"/>
      <c r="B37" s="20">
        <v>5000110</v>
      </c>
      <c r="C37" s="20" t="s">
        <v>558</v>
      </c>
      <c r="D37" s="20">
        <v>3000012</v>
      </c>
      <c r="E37" s="20" t="s">
        <v>528</v>
      </c>
      <c r="F37" s="20">
        <v>394</v>
      </c>
      <c r="G37" s="20" t="s">
        <v>467</v>
      </c>
      <c r="H37" s="20">
        <v>442</v>
      </c>
      <c r="I37" s="20" t="s">
        <v>207</v>
      </c>
      <c r="J37" s="20">
        <v>442</v>
      </c>
      <c r="K37" s="20" t="s">
        <v>348</v>
      </c>
      <c r="L37" s="66">
        <v>9.0979000000000018E-2</v>
      </c>
      <c r="M37" s="67">
        <v>0.16738700000000001</v>
      </c>
      <c r="N37" s="68">
        <v>0.16736553053488024</v>
      </c>
      <c r="O37" s="67">
        <v>2837</v>
      </c>
      <c r="P37" s="68">
        <v>689</v>
      </c>
    </row>
    <row r="38" spans="1:16" ht="51" x14ac:dyDescent="0.25">
      <c r="A38" s="18"/>
      <c r="B38" s="20">
        <v>5000110</v>
      </c>
      <c r="C38" s="20" t="s">
        <v>558</v>
      </c>
      <c r="D38" s="20">
        <v>3000012</v>
      </c>
      <c r="E38" s="20" t="s">
        <v>528</v>
      </c>
      <c r="F38" s="20">
        <v>394</v>
      </c>
      <c r="G38" s="20" t="s">
        <v>467</v>
      </c>
      <c r="H38" s="20">
        <v>443</v>
      </c>
      <c r="I38" s="20" t="s">
        <v>208</v>
      </c>
      <c r="J38" s="20">
        <v>443</v>
      </c>
      <c r="K38" s="20" t="s">
        <v>349</v>
      </c>
      <c r="L38" s="66">
        <v>0.82151799999999997</v>
      </c>
      <c r="M38" s="67">
        <v>0.90511300000000006</v>
      </c>
      <c r="N38" s="68">
        <v>0.86935578333213925</v>
      </c>
      <c r="O38" s="67">
        <v>3171</v>
      </c>
      <c r="P38" s="68">
        <v>3483</v>
      </c>
    </row>
    <row r="39" spans="1:16" ht="51" x14ac:dyDescent="0.25">
      <c r="A39" s="18"/>
      <c r="B39" s="20">
        <v>5000110</v>
      </c>
      <c r="C39" s="20" t="s">
        <v>558</v>
      </c>
      <c r="D39" s="20">
        <v>3000012</v>
      </c>
      <c r="E39" s="20" t="s">
        <v>528</v>
      </c>
      <c r="F39" s="20">
        <v>394</v>
      </c>
      <c r="G39" s="20" t="s">
        <v>467</v>
      </c>
      <c r="H39" s="20">
        <v>444</v>
      </c>
      <c r="I39" s="20" t="s">
        <v>209</v>
      </c>
      <c r="J39" s="20">
        <v>444</v>
      </c>
      <c r="K39" s="20" t="s">
        <v>350</v>
      </c>
      <c r="L39" s="66">
        <v>3.6310000000000002E-2</v>
      </c>
      <c r="M39" s="67">
        <v>5.7222000000000002E-2</v>
      </c>
      <c r="N39" s="68">
        <v>5.1221819674537983E-2</v>
      </c>
      <c r="O39" s="67">
        <v>2596</v>
      </c>
      <c r="P39" s="68">
        <v>2008</v>
      </c>
    </row>
    <row r="40" spans="1:16" ht="51" x14ac:dyDescent="0.25">
      <c r="A40" s="18"/>
      <c r="B40" s="20">
        <v>5000110</v>
      </c>
      <c r="C40" s="20" t="s">
        <v>558</v>
      </c>
      <c r="D40" s="20">
        <v>3000012</v>
      </c>
      <c r="E40" s="20" t="s">
        <v>528</v>
      </c>
      <c r="F40" s="20">
        <v>394</v>
      </c>
      <c r="G40" s="20" t="s">
        <v>467</v>
      </c>
      <c r="H40" s="20">
        <v>445</v>
      </c>
      <c r="I40" s="20" t="s">
        <v>210</v>
      </c>
      <c r="J40" s="20">
        <v>445</v>
      </c>
      <c r="K40" s="20" t="s">
        <v>351</v>
      </c>
      <c r="L40" s="66">
        <v>5.3046999999999997E-2</v>
      </c>
      <c r="M40" s="67">
        <v>0.299599</v>
      </c>
      <c r="N40" s="68">
        <v>0.29854894179152325</v>
      </c>
      <c r="O40" s="67">
        <v>3205</v>
      </c>
      <c r="P40" s="68">
        <v>2083</v>
      </c>
    </row>
    <row r="41" spans="1:16" ht="51" x14ac:dyDescent="0.25">
      <c r="A41" s="18"/>
      <c r="B41" s="20">
        <v>5000110</v>
      </c>
      <c r="C41" s="20" t="s">
        <v>558</v>
      </c>
      <c r="D41" s="20">
        <v>3000012</v>
      </c>
      <c r="E41" s="20" t="s">
        <v>528</v>
      </c>
      <c r="F41" s="20">
        <v>394</v>
      </c>
      <c r="G41" s="20" t="s">
        <v>467</v>
      </c>
      <c r="H41" s="20">
        <v>446</v>
      </c>
      <c r="I41" s="20" t="s">
        <v>211</v>
      </c>
      <c r="J41" s="20">
        <v>446</v>
      </c>
      <c r="K41" s="20" t="s">
        <v>352</v>
      </c>
      <c r="L41" s="66">
        <v>0.35617500000000007</v>
      </c>
      <c r="M41" s="67">
        <v>0.38447300000000006</v>
      </c>
      <c r="N41" s="68">
        <v>0.38445105709251948</v>
      </c>
      <c r="O41" s="67">
        <v>2926</v>
      </c>
      <c r="P41" s="68">
        <v>2012</v>
      </c>
    </row>
    <row r="42" spans="1:16" ht="51" x14ac:dyDescent="0.25">
      <c r="A42" s="18"/>
      <c r="B42" s="20">
        <v>5000110</v>
      </c>
      <c r="C42" s="20" t="s">
        <v>558</v>
      </c>
      <c r="D42" s="20">
        <v>3000012</v>
      </c>
      <c r="E42" s="20" t="s">
        <v>528</v>
      </c>
      <c r="F42" s="20">
        <v>394</v>
      </c>
      <c r="G42" s="20" t="s">
        <v>467</v>
      </c>
      <c r="H42" s="20">
        <v>447</v>
      </c>
      <c r="I42" s="20" t="s">
        <v>212</v>
      </c>
      <c r="J42" s="20">
        <v>447</v>
      </c>
      <c r="K42" s="20" t="s">
        <v>353</v>
      </c>
      <c r="L42" s="66">
        <v>9.0833999999999984E-2</v>
      </c>
      <c r="M42" s="67">
        <v>7.9186000000000006E-2</v>
      </c>
      <c r="N42" s="68">
        <v>7.8904447291279212E-2</v>
      </c>
      <c r="O42" s="67">
        <v>1094</v>
      </c>
      <c r="P42" s="68">
        <v>952</v>
      </c>
    </row>
    <row r="43" spans="1:16" ht="51" x14ac:dyDescent="0.25">
      <c r="A43" s="18"/>
      <c r="B43" s="20">
        <v>5000110</v>
      </c>
      <c r="C43" s="20" t="s">
        <v>558</v>
      </c>
      <c r="D43" s="20">
        <v>3000012</v>
      </c>
      <c r="E43" s="20" t="s">
        <v>528</v>
      </c>
      <c r="F43" s="20">
        <v>394</v>
      </c>
      <c r="G43" s="20" t="s">
        <v>467</v>
      </c>
      <c r="H43" s="20">
        <v>448</v>
      </c>
      <c r="I43" s="20" t="s">
        <v>213</v>
      </c>
      <c r="J43" s="20">
        <v>448</v>
      </c>
      <c r="K43" s="20" t="s">
        <v>354</v>
      </c>
      <c r="L43" s="66">
        <v>1.4199999999999999E-2</v>
      </c>
      <c r="M43" s="67">
        <v>1.9199999999999998E-2</v>
      </c>
      <c r="N43" s="68">
        <v>1.4184389998263214E-2</v>
      </c>
      <c r="O43" s="67">
        <v>9932</v>
      </c>
      <c r="P43" s="68">
        <v>817</v>
      </c>
    </row>
    <row r="44" spans="1:16" ht="51" x14ac:dyDescent="0.25">
      <c r="A44" s="18"/>
      <c r="B44" s="20">
        <v>5000110</v>
      </c>
      <c r="C44" s="20" t="s">
        <v>558</v>
      </c>
      <c r="D44" s="20">
        <v>3000012</v>
      </c>
      <c r="E44" s="20" t="s">
        <v>528</v>
      </c>
      <c r="F44" s="20">
        <v>394</v>
      </c>
      <c r="G44" s="20" t="s">
        <v>467</v>
      </c>
      <c r="H44" s="20">
        <v>449</v>
      </c>
      <c r="I44" s="20" t="s">
        <v>214</v>
      </c>
      <c r="J44" s="20">
        <v>449</v>
      </c>
      <c r="K44" s="20" t="s">
        <v>355</v>
      </c>
      <c r="L44" s="66">
        <v>0.159944</v>
      </c>
      <c r="M44" s="67">
        <v>0.159944</v>
      </c>
      <c r="N44" s="68">
        <v>0.1482889786711894</v>
      </c>
      <c r="O44" s="67">
        <v>4068</v>
      </c>
      <c r="P44" s="68">
        <v>1188</v>
      </c>
    </row>
    <row r="45" spans="1:16" ht="51" x14ac:dyDescent="0.25">
      <c r="A45" s="18"/>
      <c r="B45" s="20">
        <v>5000110</v>
      </c>
      <c r="C45" s="20" t="s">
        <v>558</v>
      </c>
      <c r="D45" s="20">
        <v>3000012</v>
      </c>
      <c r="E45" s="20" t="s">
        <v>528</v>
      </c>
      <c r="F45" s="20">
        <v>394</v>
      </c>
      <c r="G45" s="20" t="s">
        <v>467</v>
      </c>
      <c r="H45" s="20">
        <v>450</v>
      </c>
      <c r="I45" s="20" t="s">
        <v>215</v>
      </c>
      <c r="J45" s="20">
        <v>450</v>
      </c>
      <c r="K45" s="20" t="s">
        <v>356</v>
      </c>
      <c r="L45" s="66">
        <v>0.116607</v>
      </c>
      <c r="M45" s="67">
        <v>0.180899</v>
      </c>
      <c r="N45" s="68">
        <v>0.18089831880934071</v>
      </c>
      <c r="O45" s="67">
        <v>340</v>
      </c>
      <c r="P45" s="68">
        <v>120</v>
      </c>
    </row>
    <row r="46" spans="1:16" ht="51" x14ac:dyDescent="0.25">
      <c r="A46" s="18"/>
      <c r="B46" s="20">
        <v>5000110</v>
      </c>
      <c r="C46" s="20" t="s">
        <v>558</v>
      </c>
      <c r="D46" s="20">
        <v>3000012</v>
      </c>
      <c r="E46" s="20" t="s">
        <v>528</v>
      </c>
      <c r="F46" s="20">
        <v>394</v>
      </c>
      <c r="G46" s="20" t="s">
        <v>467</v>
      </c>
      <c r="H46" s="20">
        <v>451</v>
      </c>
      <c r="I46" s="20" t="s">
        <v>216</v>
      </c>
      <c r="J46" s="20">
        <v>451</v>
      </c>
      <c r="K46" s="20" t="s">
        <v>357</v>
      </c>
      <c r="L46" s="66">
        <v>0.20835400000000004</v>
      </c>
      <c r="M46" s="67">
        <v>0.47108300000000009</v>
      </c>
      <c r="N46" s="68">
        <v>0.42279315224732272</v>
      </c>
      <c r="O46" s="67">
        <v>23200</v>
      </c>
      <c r="P46" s="68">
        <v>22816</v>
      </c>
    </row>
    <row r="47" spans="1:16" ht="51" x14ac:dyDescent="0.25">
      <c r="A47" s="18"/>
      <c r="B47" s="20">
        <v>5000110</v>
      </c>
      <c r="C47" s="20" t="s">
        <v>558</v>
      </c>
      <c r="D47" s="20">
        <v>3000012</v>
      </c>
      <c r="E47" s="20" t="s">
        <v>528</v>
      </c>
      <c r="F47" s="20">
        <v>394</v>
      </c>
      <c r="G47" s="20" t="s">
        <v>467</v>
      </c>
      <c r="H47" s="20">
        <v>452</v>
      </c>
      <c r="I47" s="20" t="s">
        <v>217</v>
      </c>
      <c r="J47" s="20">
        <v>452</v>
      </c>
      <c r="K47" s="20" t="s">
        <v>358</v>
      </c>
      <c r="L47" s="66">
        <v>0.91612000000000005</v>
      </c>
      <c r="M47" s="67">
        <v>0.91612000000000005</v>
      </c>
      <c r="N47" s="68">
        <v>0.90499104599439306</v>
      </c>
      <c r="O47" s="67">
        <v>5912</v>
      </c>
      <c r="P47" s="68">
        <v>5750</v>
      </c>
    </row>
    <row r="48" spans="1:16" ht="51" x14ac:dyDescent="0.25">
      <c r="A48" s="18"/>
      <c r="B48" s="20">
        <v>5000110</v>
      </c>
      <c r="C48" s="20" t="s">
        <v>558</v>
      </c>
      <c r="D48" s="20">
        <v>3000012</v>
      </c>
      <c r="E48" s="20" t="s">
        <v>528</v>
      </c>
      <c r="F48" s="20">
        <v>394</v>
      </c>
      <c r="G48" s="20" t="s">
        <v>467</v>
      </c>
      <c r="H48" s="20">
        <v>453</v>
      </c>
      <c r="I48" s="20" t="s">
        <v>218</v>
      </c>
      <c r="J48" s="20">
        <v>453</v>
      </c>
      <c r="K48" s="20" t="s">
        <v>359</v>
      </c>
      <c r="L48" s="66">
        <v>0.11769500000000001</v>
      </c>
      <c r="M48" s="67">
        <v>8.5861000000000021E-2</v>
      </c>
      <c r="N48" s="68">
        <v>8.5859399245237E-2</v>
      </c>
      <c r="O48" s="67">
        <v>2878</v>
      </c>
      <c r="P48" s="68">
        <v>2241.8899974822998</v>
      </c>
    </row>
    <row r="49" spans="1:16" ht="51" x14ac:dyDescent="0.25">
      <c r="A49" s="18"/>
      <c r="B49" s="20">
        <v>5000110</v>
      </c>
      <c r="C49" s="20" t="s">
        <v>558</v>
      </c>
      <c r="D49" s="20">
        <v>3000012</v>
      </c>
      <c r="E49" s="20" t="s">
        <v>528</v>
      </c>
      <c r="F49" s="20">
        <v>394</v>
      </c>
      <c r="G49" s="20" t="s">
        <v>467</v>
      </c>
      <c r="H49" s="20">
        <v>454</v>
      </c>
      <c r="I49" s="20" t="s">
        <v>219</v>
      </c>
      <c r="J49" s="20">
        <v>454</v>
      </c>
      <c r="K49" s="20" t="s">
        <v>360</v>
      </c>
      <c r="L49" s="66">
        <v>4.4899999999999992E-3</v>
      </c>
      <c r="M49" s="67">
        <v>2.1490000000000002E-2</v>
      </c>
      <c r="N49" s="68">
        <v>2.1489829639904201E-2</v>
      </c>
      <c r="O49" s="67">
        <v>490</v>
      </c>
      <c r="P49" s="68">
        <v>525</v>
      </c>
    </row>
    <row r="50" spans="1:16" ht="51" x14ac:dyDescent="0.25">
      <c r="A50" s="18"/>
      <c r="B50" s="20">
        <v>5000110</v>
      </c>
      <c r="C50" s="20" t="s">
        <v>558</v>
      </c>
      <c r="D50" s="20">
        <v>3000012</v>
      </c>
      <c r="E50" s="20" t="s">
        <v>528</v>
      </c>
      <c r="F50" s="20">
        <v>394</v>
      </c>
      <c r="G50" s="20" t="s">
        <v>467</v>
      </c>
      <c r="H50" s="20">
        <v>455</v>
      </c>
      <c r="I50" s="20" t="s">
        <v>220</v>
      </c>
      <c r="J50" s="20">
        <v>455</v>
      </c>
      <c r="K50" s="20" t="s">
        <v>361</v>
      </c>
      <c r="L50" s="66">
        <v>7.0650000000000001E-3</v>
      </c>
      <c r="M50" s="67">
        <v>6.7779999999999993E-3</v>
      </c>
      <c r="N50" s="68">
        <v>6.7077500134473667E-3</v>
      </c>
      <c r="O50" s="67">
        <v>162</v>
      </c>
      <c r="P50" s="68">
        <v>264</v>
      </c>
    </row>
    <row r="51" spans="1:16" ht="51" x14ac:dyDescent="0.25">
      <c r="A51" s="18"/>
      <c r="B51" s="20">
        <v>5000110</v>
      </c>
      <c r="C51" s="20" t="s">
        <v>558</v>
      </c>
      <c r="D51" s="20">
        <v>3000012</v>
      </c>
      <c r="E51" s="20" t="s">
        <v>528</v>
      </c>
      <c r="F51" s="20">
        <v>394</v>
      </c>
      <c r="G51" s="20" t="s">
        <v>467</v>
      </c>
      <c r="H51" s="20">
        <v>456</v>
      </c>
      <c r="I51" s="20" t="s">
        <v>221</v>
      </c>
      <c r="J51" s="20">
        <v>456</v>
      </c>
      <c r="K51" s="20" t="s">
        <v>362</v>
      </c>
      <c r="L51" s="66">
        <v>7.0000000000000001E-3</v>
      </c>
      <c r="M51" s="67">
        <v>0.12485700000000001</v>
      </c>
      <c r="N51" s="68">
        <v>0.10363333394343499</v>
      </c>
      <c r="O51" s="67">
        <v>545</v>
      </c>
      <c r="P51" s="68">
        <v>241</v>
      </c>
    </row>
    <row r="52" spans="1:16" ht="51" x14ac:dyDescent="0.25">
      <c r="A52" s="18"/>
      <c r="B52" s="20">
        <v>5000110</v>
      </c>
      <c r="C52" s="20" t="s">
        <v>558</v>
      </c>
      <c r="D52" s="20">
        <v>3000012</v>
      </c>
      <c r="E52" s="20" t="s">
        <v>528</v>
      </c>
      <c r="F52" s="20">
        <v>394</v>
      </c>
      <c r="G52" s="20" t="s">
        <v>467</v>
      </c>
      <c r="H52" s="20">
        <v>457</v>
      </c>
      <c r="I52" s="20" t="s">
        <v>222</v>
      </c>
      <c r="J52" s="20">
        <v>457</v>
      </c>
      <c r="K52" s="20" t="s">
        <v>363</v>
      </c>
      <c r="L52" s="66">
        <v>2.9500000000000002E-2</v>
      </c>
      <c r="M52" s="67">
        <v>2.9499999999999998E-2</v>
      </c>
      <c r="N52" s="68">
        <v>2.9497998591978103E-2</v>
      </c>
      <c r="O52" s="67">
        <v>662</v>
      </c>
      <c r="P52" s="68">
        <v>432</v>
      </c>
    </row>
    <row r="53" spans="1:16" ht="51" x14ac:dyDescent="0.25">
      <c r="A53" s="18"/>
      <c r="B53" s="20">
        <v>5000110</v>
      </c>
      <c r="C53" s="20" t="s">
        <v>558</v>
      </c>
      <c r="D53" s="20">
        <v>3000012</v>
      </c>
      <c r="E53" s="20" t="s">
        <v>528</v>
      </c>
      <c r="F53" s="20">
        <v>394</v>
      </c>
      <c r="G53" s="20" t="s">
        <v>467</v>
      </c>
      <c r="H53" s="20">
        <v>458</v>
      </c>
      <c r="I53" s="20" t="s">
        <v>223</v>
      </c>
      <c r="J53" s="20">
        <v>458</v>
      </c>
      <c r="K53" s="20" t="s">
        <v>364</v>
      </c>
      <c r="L53" s="66">
        <v>0.23032400000000006</v>
      </c>
      <c r="M53" s="67">
        <v>0.25430900000000001</v>
      </c>
      <c r="N53" s="68">
        <v>0.24705690727205365</v>
      </c>
      <c r="O53" s="67">
        <v>7690</v>
      </c>
      <c r="P53" s="68">
        <v>3403</v>
      </c>
    </row>
    <row r="54" spans="1:16" ht="51" x14ac:dyDescent="0.25">
      <c r="A54" s="18"/>
      <c r="B54" s="20">
        <v>5000110</v>
      </c>
      <c r="C54" s="20" t="s">
        <v>558</v>
      </c>
      <c r="D54" s="20">
        <v>3000012</v>
      </c>
      <c r="E54" s="20" t="s">
        <v>528</v>
      </c>
      <c r="F54" s="20">
        <v>394</v>
      </c>
      <c r="G54" s="20" t="s">
        <v>467</v>
      </c>
      <c r="H54" s="20">
        <v>459</v>
      </c>
      <c r="I54" s="20" t="s">
        <v>224</v>
      </c>
      <c r="J54" s="20">
        <v>459</v>
      </c>
      <c r="K54" s="20" t="s">
        <v>365</v>
      </c>
      <c r="L54" s="66">
        <v>0.38979400000000003</v>
      </c>
      <c r="M54" s="67">
        <v>0.38979400000000003</v>
      </c>
      <c r="N54" s="68">
        <v>0.38979182465845952</v>
      </c>
      <c r="O54" s="67">
        <v>5278</v>
      </c>
      <c r="P54" s="68">
        <v>4914</v>
      </c>
    </row>
    <row r="55" spans="1:16" ht="51" x14ac:dyDescent="0.25">
      <c r="A55" s="18"/>
      <c r="B55" s="20">
        <v>5000110</v>
      </c>
      <c r="C55" s="20" t="s">
        <v>558</v>
      </c>
      <c r="D55" s="20">
        <v>3000012</v>
      </c>
      <c r="E55" s="20" t="s">
        <v>528</v>
      </c>
      <c r="F55" s="20">
        <v>394</v>
      </c>
      <c r="G55" s="20" t="s">
        <v>467</v>
      </c>
      <c r="H55" s="20">
        <v>460</v>
      </c>
      <c r="I55" s="20" t="s">
        <v>225</v>
      </c>
      <c r="J55" s="20">
        <v>460</v>
      </c>
      <c r="K55" s="20" t="s">
        <v>366</v>
      </c>
      <c r="L55" s="66">
        <v>0.42008000000000001</v>
      </c>
      <c r="M55" s="67">
        <v>0.44583200000000012</v>
      </c>
      <c r="N55" s="68">
        <v>0.44552800949895754</v>
      </c>
      <c r="O55" s="67">
        <v>454</v>
      </c>
      <c r="P55" s="68">
        <v>345</v>
      </c>
    </row>
    <row r="56" spans="1:16" ht="51" x14ac:dyDescent="0.25">
      <c r="A56" s="18"/>
      <c r="B56" s="20">
        <v>5000110</v>
      </c>
      <c r="C56" s="20" t="s">
        <v>558</v>
      </c>
      <c r="D56" s="20">
        <v>3000012</v>
      </c>
      <c r="E56" s="20" t="s">
        <v>528</v>
      </c>
      <c r="F56" s="20">
        <v>394</v>
      </c>
      <c r="G56" s="20" t="s">
        <v>467</v>
      </c>
      <c r="H56" s="20">
        <v>461</v>
      </c>
      <c r="I56" s="20" t="s">
        <v>226</v>
      </c>
      <c r="J56" s="20">
        <v>461</v>
      </c>
      <c r="K56" s="20" t="s">
        <v>367</v>
      </c>
      <c r="L56" s="66">
        <v>0.36093700000000001</v>
      </c>
      <c r="M56" s="67">
        <v>0.38620200000000005</v>
      </c>
      <c r="N56" s="68">
        <v>0.38405793832498603</v>
      </c>
      <c r="O56" s="67">
        <v>2310</v>
      </c>
      <c r="P56" s="68">
        <v>616</v>
      </c>
    </row>
    <row r="57" spans="1:16" ht="51" x14ac:dyDescent="0.25">
      <c r="A57" s="18"/>
      <c r="B57" s="20">
        <v>5000110</v>
      </c>
      <c r="C57" s="20" t="s">
        <v>558</v>
      </c>
      <c r="D57" s="20">
        <v>3000012</v>
      </c>
      <c r="E57" s="20" t="s">
        <v>528</v>
      </c>
      <c r="F57" s="20">
        <v>394</v>
      </c>
      <c r="G57" s="20" t="s">
        <v>467</v>
      </c>
      <c r="H57" s="20">
        <v>462</v>
      </c>
      <c r="I57" s="20" t="s">
        <v>227</v>
      </c>
      <c r="J57" s="20">
        <v>462</v>
      </c>
      <c r="K57" s="20" t="s">
        <v>368</v>
      </c>
      <c r="L57" s="66">
        <v>1.5000000000000001E-2</v>
      </c>
      <c r="M57" s="67">
        <v>9.4999999999999998E-3</v>
      </c>
      <c r="N57" s="68">
        <v>9.4994000974111259E-3</v>
      </c>
      <c r="O57" s="67">
        <v>942</v>
      </c>
      <c r="P57" s="68">
        <v>242</v>
      </c>
    </row>
    <row r="58" spans="1:16" ht="51" x14ac:dyDescent="0.25">
      <c r="A58" s="18"/>
      <c r="B58" s="20">
        <v>5000110</v>
      </c>
      <c r="C58" s="20" t="s">
        <v>558</v>
      </c>
      <c r="D58" s="20">
        <v>3000012</v>
      </c>
      <c r="E58" s="20" t="s">
        <v>528</v>
      </c>
      <c r="F58" s="20">
        <v>394</v>
      </c>
      <c r="G58" s="20" t="s">
        <v>467</v>
      </c>
      <c r="H58" s="20">
        <v>463</v>
      </c>
      <c r="I58" s="20" t="s">
        <v>228</v>
      </c>
      <c r="J58" s="20">
        <v>463</v>
      </c>
      <c r="K58" s="20" t="s">
        <v>369</v>
      </c>
      <c r="L58" s="66">
        <v>0.12406000000000003</v>
      </c>
      <c r="M58" s="67">
        <v>0.11790300000000002</v>
      </c>
      <c r="N58" s="68">
        <v>0.11759464058559388</v>
      </c>
      <c r="O58" s="67">
        <v>1228</v>
      </c>
      <c r="P58" s="68">
        <v>1222</v>
      </c>
    </row>
    <row r="59" spans="1:16" ht="51.75" thickBot="1" x14ac:dyDescent="0.3">
      <c r="A59" s="25"/>
      <c r="B59" s="27">
        <v>5000110</v>
      </c>
      <c r="C59" s="27" t="s">
        <v>558</v>
      </c>
      <c r="D59" s="27">
        <v>3000012</v>
      </c>
      <c r="E59" s="27" t="s">
        <v>528</v>
      </c>
      <c r="F59" s="27">
        <v>394</v>
      </c>
      <c r="G59" s="27" t="s">
        <v>467</v>
      </c>
      <c r="H59" s="27">
        <v>464</v>
      </c>
      <c r="I59" s="27" t="s">
        <v>229</v>
      </c>
      <c r="J59" s="27">
        <v>464</v>
      </c>
      <c r="K59" s="27" t="s">
        <v>370</v>
      </c>
      <c r="L59" s="69">
        <v>0.39513300000000001</v>
      </c>
      <c r="M59" s="70">
        <v>0.28633200000000003</v>
      </c>
      <c r="N59" s="71">
        <v>0.24304374150233343</v>
      </c>
      <c r="O59" s="70">
        <v>8500</v>
      </c>
      <c r="P59" s="71">
        <v>7038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24</v>
      </c>
      <c r="B1" s="48" t="s">
        <v>232</v>
      </c>
      <c r="C1" s="47" t="s">
        <v>16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561</v>
      </c>
      <c r="L2" s="1" t="s">
        <v>615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519.42586400000016</v>
      </c>
      <c r="E6" s="15">
        <f ca="1">SUM(E7:OFFSET(E7,50,0))</f>
        <v>692.42327800000066</v>
      </c>
      <c r="F6" s="15">
        <f ca="1">SUM(F7:OFFSET(F7,50,0))</f>
        <v>666.82610125644021</v>
      </c>
      <c r="G6" s="15">
        <f ca="1">SUM(G7:OFFSET(G7,50,0))</f>
        <v>242.95711448488521</v>
      </c>
      <c r="H6" s="15">
        <f ca="1">SUM(H7:OFFSET(H7,50,0))</f>
        <v>423.868986771555</v>
      </c>
      <c r="I6" s="16">
        <f ca="1">IFERROR(G6/E6,0)</f>
        <v>0.35087947243287937</v>
      </c>
      <c r="J6" s="17">
        <f ca="1">IFERROR(SUM(G6,H6)/E6,0)</f>
        <v>0.96303247225093946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0.7909440000000002</v>
      </c>
      <c r="E7" s="22">
        <v>3.0060299999999995</v>
      </c>
      <c r="F7" s="22">
        <f t="shared" ref="F7:F32" si="0">SUM(G7,H7)</f>
        <v>2.9909153688686274</v>
      </c>
      <c r="G7" s="22">
        <v>0.83800156836150563</v>
      </c>
      <c r="H7" s="22">
        <v>2.1529138005071218</v>
      </c>
      <c r="I7" s="23">
        <f t="shared" ref="I7:I32" si="1">IFERROR(G7/E7,0)</f>
        <v>0.2787735213426033</v>
      </c>
      <c r="J7" s="24">
        <f t="shared" ref="J7:J32" si="2">IFERROR(SUM(G7,H7)/E7,0)</f>
        <v>0.99497189611169146</v>
      </c>
      <c r="K7" s="5"/>
      <c r="L7" t="s">
        <v>259</v>
      </c>
      <c r="M7" s="6">
        <v>7.0501771757022285</v>
      </c>
      <c r="N7" s="72">
        <v>0.99921102235316739</v>
      </c>
    </row>
    <row r="8" spans="1:14" x14ac:dyDescent="0.25">
      <c r="A8" s="18"/>
      <c r="B8" s="51">
        <v>2</v>
      </c>
      <c r="C8" s="20" t="s">
        <v>245</v>
      </c>
      <c r="D8" s="21">
        <v>2.5776949999999985</v>
      </c>
      <c r="E8" s="22">
        <v>7.0410869999999965</v>
      </c>
      <c r="F8" s="22">
        <f t="shared" si="0"/>
        <v>6.8084100985598752</v>
      </c>
      <c r="G8" s="22">
        <v>2.923672152654035</v>
      </c>
      <c r="H8" s="22">
        <v>3.8847379459058402</v>
      </c>
      <c r="I8" s="23">
        <f t="shared" si="1"/>
        <v>0.41523022690303873</v>
      </c>
      <c r="J8" s="24">
        <f t="shared" si="2"/>
        <v>0.96695440612505978</v>
      </c>
      <c r="K8" s="5"/>
      <c r="L8" t="s">
        <v>562</v>
      </c>
      <c r="M8" s="6">
        <v>22.017685495316982</v>
      </c>
      <c r="N8" s="72">
        <v>0.99913288182105731</v>
      </c>
    </row>
    <row r="9" spans="1:14" x14ac:dyDescent="0.25">
      <c r="A9" s="18"/>
      <c r="B9" s="51">
        <v>3</v>
      </c>
      <c r="C9" s="20" t="s">
        <v>246</v>
      </c>
      <c r="D9" s="21">
        <v>3.1411790000000011</v>
      </c>
      <c r="E9" s="22">
        <v>7.6765169999999952</v>
      </c>
      <c r="F9" s="22">
        <f t="shared" si="0"/>
        <v>7.5567861149760969</v>
      </c>
      <c r="G9" s="22">
        <v>4.0378575528536818</v>
      </c>
      <c r="H9" s="22">
        <v>3.5189285621224156</v>
      </c>
      <c r="I9" s="23">
        <f t="shared" si="1"/>
        <v>0.52600125198103309</v>
      </c>
      <c r="J9" s="24">
        <f t="shared" si="2"/>
        <v>0.98440296751457745</v>
      </c>
      <c r="K9" s="5"/>
      <c r="L9" t="s">
        <v>268</v>
      </c>
      <c r="M9" s="6">
        <v>4.6102491333915783</v>
      </c>
      <c r="N9" s="72">
        <v>0.99554515101594732</v>
      </c>
    </row>
    <row r="10" spans="1:14" x14ac:dyDescent="0.25">
      <c r="A10" s="18"/>
      <c r="B10" s="51">
        <v>4</v>
      </c>
      <c r="C10" s="20" t="s">
        <v>247</v>
      </c>
      <c r="D10" s="21">
        <v>15.012573999999987</v>
      </c>
      <c r="E10" s="22">
        <v>22.014761999999994</v>
      </c>
      <c r="F10" s="22">
        <f t="shared" si="0"/>
        <v>19.865775495927664</v>
      </c>
      <c r="G10" s="22">
        <v>8.7083582338200358</v>
      </c>
      <c r="H10" s="22">
        <v>11.157417262107629</v>
      </c>
      <c r="I10" s="23">
        <f t="shared" si="1"/>
        <v>0.395569038348906</v>
      </c>
      <c r="J10" s="24">
        <f t="shared" si="2"/>
        <v>0.90238429540722132</v>
      </c>
      <c r="K10" s="5"/>
      <c r="L10" t="s">
        <v>266</v>
      </c>
      <c r="M10" s="6">
        <v>6.4810604689487263</v>
      </c>
      <c r="N10" s="72">
        <v>0.99502071606566922</v>
      </c>
    </row>
    <row r="11" spans="1:14" x14ac:dyDescent="0.25">
      <c r="A11" s="18"/>
      <c r="B11" s="51">
        <v>5</v>
      </c>
      <c r="C11" s="20" t="s">
        <v>248</v>
      </c>
      <c r="D11" s="21">
        <v>5.5346839999999986</v>
      </c>
      <c r="E11" s="22">
        <v>11.315191999999998</v>
      </c>
      <c r="F11" s="22">
        <f t="shared" si="0"/>
        <v>11.200569471996623</v>
      </c>
      <c r="G11" s="22">
        <v>5.3619546224217629</v>
      </c>
      <c r="H11" s="22">
        <v>5.8386148495748609</v>
      </c>
      <c r="I11" s="23">
        <f t="shared" si="1"/>
        <v>0.4738721731298739</v>
      </c>
      <c r="J11" s="24">
        <f t="shared" si="2"/>
        <v>0.98987003243043736</v>
      </c>
      <c r="K11" s="5"/>
      <c r="L11" t="s">
        <v>244</v>
      </c>
      <c r="M11" s="6">
        <v>2.9909153688686274</v>
      </c>
      <c r="N11" s="72">
        <v>0.99497189611169146</v>
      </c>
    </row>
    <row r="12" spans="1:14" x14ac:dyDescent="0.25">
      <c r="A12" s="18"/>
      <c r="B12" s="51">
        <v>6</v>
      </c>
      <c r="C12" s="20" t="s">
        <v>249</v>
      </c>
      <c r="D12" s="21">
        <v>9.5580859999999994</v>
      </c>
      <c r="E12" s="22">
        <v>15.189680999999997</v>
      </c>
      <c r="F12" s="22">
        <f t="shared" si="0"/>
        <v>14.761953473016433</v>
      </c>
      <c r="G12" s="22">
        <v>6.2650288023578469</v>
      </c>
      <c r="H12" s="22">
        <v>8.4969246706585864</v>
      </c>
      <c r="I12" s="23">
        <f t="shared" si="1"/>
        <v>0.41245295423635614</v>
      </c>
      <c r="J12" s="24">
        <f t="shared" si="2"/>
        <v>0.97184091443503229</v>
      </c>
      <c r="K12" s="5"/>
      <c r="L12" t="s">
        <v>248</v>
      </c>
      <c r="M12" s="6">
        <v>11.200569471996623</v>
      </c>
      <c r="N12" s="72">
        <v>0.98987003243043736</v>
      </c>
    </row>
    <row r="13" spans="1:14" x14ac:dyDescent="0.25">
      <c r="A13" s="18"/>
      <c r="B13" s="51">
        <v>7</v>
      </c>
      <c r="C13" s="20" t="s">
        <v>250</v>
      </c>
      <c r="D13" s="21">
        <v>10.983649</v>
      </c>
      <c r="E13" s="22">
        <v>16.597221000000008</v>
      </c>
      <c r="F13" s="22">
        <f t="shared" si="0"/>
        <v>16.246910687248402</v>
      </c>
      <c r="G13" s="22">
        <v>7.0558200261621096</v>
      </c>
      <c r="H13" s="22">
        <v>9.1910906610862906</v>
      </c>
      <c r="I13" s="23">
        <f t="shared" si="1"/>
        <v>0.42512056844709761</v>
      </c>
      <c r="J13" s="24">
        <f t="shared" si="2"/>
        <v>0.9788934356690433</v>
      </c>
      <c r="K13" s="5"/>
      <c r="L13" t="s">
        <v>251</v>
      </c>
      <c r="M13" s="6">
        <v>10.692119710395986</v>
      </c>
      <c r="N13" s="72">
        <v>0.98934492537950247</v>
      </c>
    </row>
    <row r="14" spans="1:14" x14ac:dyDescent="0.25">
      <c r="A14" s="18"/>
      <c r="B14" s="51">
        <v>8</v>
      </c>
      <c r="C14" s="20" t="s">
        <v>251</v>
      </c>
      <c r="D14" s="21">
        <v>7.1854209999999998</v>
      </c>
      <c r="E14" s="22">
        <v>10.807271999999999</v>
      </c>
      <c r="F14" s="22">
        <f t="shared" si="0"/>
        <v>10.692119710395986</v>
      </c>
      <c r="G14" s="22">
        <v>5.4571081262061538</v>
      </c>
      <c r="H14" s="22">
        <v>5.2350115841898308</v>
      </c>
      <c r="I14" s="23">
        <f t="shared" si="1"/>
        <v>0.50494779128406819</v>
      </c>
      <c r="J14" s="24">
        <f t="shared" si="2"/>
        <v>0.98934492537950247</v>
      </c>
      <c r="K14" s="5"/>
      <c r="L14" t="s">
        <v>263</v>
      </c>
      <c r="M14" s="6">
        <v>10.207684155522799</v>
      </c>
      <c r="N14" s="72">
        <v>0.98907336185690253</v>
      </c>
    </row>
    <row r="15" spans="1:14" x14ac:dyDescent="0.25">
      <c r="A15" s="18"/>
      <c r="B15" s="51">
        <v>9</v>
      </c>
      <c r="C15" s="20" t="s">
        <v>252</v>
      </c>
      <c r="D15" s="21">
        <v>1.8144010000000002</v>
      </c>
      <c r="E15" s="22">
        <v>4.0397279999999984</v>
      </c>
      <c r="F15" s="22">
        <f t="shared" si="0"/>
        <v>3.9572277111708232</v>
      </c>
      <c r="G15" s="22">
        <v>1.8409960134762497</v>
      </c>
      <c r="H15" s="22">
        <v>2.1162316976945732</v>
      </c>
      <c r="I15" s="23">
        <f t="shared" si="1"/>
        <v>0.45572276486838975</v>
      </c>
      <c r="J15" s="24">
        <f t="shared" si="2"/>
        <v>0.97957776146582753</v>
      </c>
      <c r="K15" s="5"/>
      <c r="L15" t="s">
        <v>246</v>
      </c>
      <c r="M15" s="6">
        <v>7.5567861149760969</v>
      </c>
      <c r="N15" s="72">
        <v>0.98440296751457745</v>
      </c>
    </row>
    <row r="16" spans="1:14" x14ac:dyDescent="0.25">
      <c r="A16" s="18"/>
      <c r="B16" s="51">
        <v>10</v>
      </c>
      <c r="C16" s="20" t="s">
        <v>253</v>
      </c>
      <c r="D16" s="21">
        <v>3.4882319999999973</v>
      </c>
      <c r="E16" s="22">
        <v>8.3924479999999999</v>
      </c>
      <c r="F16" s="22">
        <f t="shared" si="0"/>
        <v>7.6692987425481078</v>
      </c>
      <c r="G16" s="22">
        <v>3.6872037337670918</v>
      </c>
      <c r="H16" s="22">
        <v>3.9820950087810161</v>
      </c>
      <c r="I16" s="23">
        <f t="shared" si="1"/>
        <v>0.43934782006002204</v>
      </c>
      <c r="J16" s="24">
        <f t="shared" si="2"/>
        <v>0.91383333474906348</v>
      </c>
      <c r="K16" s="5"/>
      <c r="L16" t="s">
        <v>257</v>
      </c>
      <c r="M16" s="6">
        <v>24.972591450535234</v>
      </c>
      <c r="N16" s="72">
        <v>0.98235386388817614</v>
      </c>
    </row>
    <row r="17" spans="1:14" x14ac:dyDescent="0.25">
      <c r="A17" s="18"/>
      <c r="B17" s="51">
        <v>11</v>
      </c>
      <c r="C17" s="20" t="s">
        <v>254</v>
      </c>
      <c r="D17" s="21">
        <v>5.6963300000000023</v>
      </c>
      <c r="E17" s="22">
        <v>7.4331380000000014</v>
      </c>
      <c r="F17" s="22">
        <f t="shared" si="0"/>
        <v>7.28444440680836</v>
      </c>
      <c r="G17" s="22">
        <v>3.0754200082992611</v>
      </c>
      <c r="H17" s="22">
        <v>4.2090243985090989</v>
      </c>
      <c r="I17" s="23">
        <f t="shared" si="1"/>
        <v>0.4137445057927433</v>
      </c>
      <c r="J17" s="24">
        <f t="shared" si="2"/>
        <v>0.97999585192799576</v>
      </c>
      <c r="K17" s="5"/>
      <c r="L17" t="s">
        <v>254</v>
      </c>
      <c r="M17" s="6">
        <v>7.28444440680836</v>
      </c>
      <c r="N17" s="72">
        <v>0.97999585192799576</v>
      </c>
    </row>
    <row r="18" spans="1:14" x14ac:dyDescent="0.25">
      <c r="A18" s="18"/>
      <c r="B18" s="51">
        <v>12</v>
      </c>
      <c r="C18" s="20" t="s">
        <v>255</v>
      </c>
      <c r="D18" s="21">
        <v>48.724600000000002</v>
      </c>
      <c r="E18" s="22">
        <v>49.462355000000009</v>
      </c>
      <c r="F18" s="22">
        <f t="shared" si="0"/>
        <v>46.41603876670149</v>
      </c>
      <c r="G18" s="22">
        <v>6.4483771422710561</v>
      </c>
      <c r="H18" s="22">
        <v>39.967661624430434</v>
      </c>
      <c r="I18" s="23">
        <f t="shared" si="1"/>
        <v>0.13036939187936067</v>
      </c>
      <c r="J18" s="24">
        <f t="shared" si="2"/>
        <v>0.93841141948662743</v>
      </c>
      <c r="K18" s="5"/>
      <c r="L18" t="s">
        <v>252</v>
      </c>
      <c r="M18" s="6">
        <v>3.9572277111708232</v>
      </c>
      <c r="N18" s="72">
        <v>0.97957776146582753</v>
      </c>
    </row>
    <row r="19" spans="1:14" x14ac:dyDescent="0.25">
      <c r="A19" s="18"/>
      <c r="B19" s="51">
        <v>13</v>
      </c>
      <c r="C19" s="20" t="s">
        <v>256</v>
      </c>
      <c r="D19" s="21">
        <v>16.669382000000002</v>
      </c>
      <c r="E19" s="22">
        <v>27.782336000000008</v>
      </c>
      <c r="F19" s="22">
        <f t="shared" si="0"/>
        <v>26.195139058830193</v>
      </c>
      <c r="G19" s="22">
        <v>10.262730914330405</v>
      </c>
      <c r="H19" s="22">
        <v>15.932408144499787</v>
      </c>
      <c r="I19" s="23">
        <f t="shared" si="1"/>
        <v>0.36939769623153368</v>
      </c>
      <c r="J19" s="24">
        <f t="shared" si="2"/>
        <v>0.94287028487561975</v>
      </c>
      <c r="K19" s="5"/>
      <c r="L19" t="s">
        <v>250</v>
      </c>
      <c r="M19" s="6">
        <v>16.246910687248402</v>
      </c>
      <c r="N19" s="72">
        <v>0.9788934356690433</v>
      </c>
    </row>
    <row r="20" spans="1:14" x14ac:dyDescent="0.25">
      <c r="A20" s="18"/>
      <c r="B20" s="51">
        <v>14</v>
      </c>
      <c r="C20" s="20" t="s">
        <v>257</v>
      </c>
      <c r="D20" s="21">
        <v>16.112536000000002</v>
      </c>
      <c r="E20" s="22">
        <v>25.421177</v>
      </c>
      <c r="F20" s="22">
        <f t="shared" si="0"/>
        <v>24.972591450535234</v>
      </c>
      <c r="G20" s="22">
        <v>8.194986770519753</v>
      </c>
      <c r="H20" s="22">
        <v>16.777604680015479</v>
      </c>
      <c r="I20" s="23">
        <f t="shared" si="1"/>
        <v>0.32236850286356739</v>
      </c>
      <c r="J20" s="24">
        <f t="shared" si="2"/>
        <v>0.98235386388817614</v>
      </c>
      <c r="K20" s="5"/>
      <c r="L20" t="s">
        <v>260</v>
      </c>
      <c r="M20" s="6">
        <v>1.7854314398591669</v>
      </c>
      <c r="N20" s="72">
        <v>0.97833843198967152</v>
      </c>
    </row>
    <row r="21" spans="1:14" x14ac:dyDescent="0.25">
      <c r="A21" s="18"/>
      <c r="B21" s="51">
        <v>15</v>
      </c>
      <c r="C21" s="20" t="s">
        <v>258</v>
      </c>
      <c r="D21" s="21">
        <v>331.99471100000005</v>
      </c>
      <c r="E21" s="22">
        <v>397.63428300000055</v>
      </c>
      <c r="F21" s="22">
        <f t="shared" si="0"/>
        <v>383.10497064204253</v>
      </c>
      <c r="G21" s="22">
        <v>137.84298833669956</v>
      </c>
      <c r="H21" s="22">
        <v>245.261982305343</v>
      </c>
      <c r="I21" s="23">
        <f t="shared" si="1"/>
        <v>0.34665770591189032</v>
      </c>
      <c r="J21" s="24">
        <f t="shared" si="2"/>
        <v>0.96346061449143705</v>
      </c>
      <c r="K21" s="5"/>
      <c r="L21" t="s">
        <v>265</v>
      </c>
      <c r="M21" s="6">
        <v>8.4468981232357692</v>
      </c>
      <c r="N21" s="72">
        <v>0.97556565164064502</v>
      </c>
    </row>
    <row r="22" spans="1:14" x14ac:dyDescent="0.25">
      <c r="A22" s="18"/>
      <c r="B22" s="51">
        <v>16</v>
      </c>
      <c r="C22" s="20" t="s">
        <v>259</v>
      </c>
      <c r="D22" s="21">
        <v>6.0345810000000002</v>
      </c>
      <c r="E22" s="22">
        <v>7.0557440000000016</v>
      </c>
      <c r="F22" s="22">
        <f t="shared" si="0"/>
        <v>7.0501771757022285</v>
      </c>
      <c r="G22" s="22">
        <v>3.5170209078005428</v>
      </c>
      <c r="H22" s="22">
        <v>3.5331562679016857</v>
      </c>
      <c r="I22" s="23">
        <f t="shared" si="1"/>
        <v>0.49846209099997701</v>
      </c>
      <c r="J22" s="24">
        <f t="shared" si="2"/>
        <v>0.99921102235316739</v>
      </c>
      <c r="K22" s="5"/>
      <c r="L22" t="s">
        <v>264</v>
      </c>
      <c r="M22" s="6">
        <v>9.2513008855946381</v>
      </c>
      <c r="N22" s="72">
        <v>0.97337493029191768</v>
      </c>
    </row>
    <row r="23" spans="1:14" x14ac:dyDescent="0.25">
      <c r="A23" s="18"/>
      <c r="B23" s="51">
        <v>17</v>
      </c>
      <c r="C23" s="20" t="s">
        <v>260</v>
      </c>
      <c r="D23" s="21">
        <v>1.1312489999999997</v>
      </c>
      <c r="E23" s="22">
        <v>1.8249629999999999</v>
      </c>
      <c r="F23" s="22">
        <f t="shared" si="0"/>
        <v>1.7854314398591669</v>
      </c>
      <c r="G23" s="22">
        <v>0.63193358579155756</v>
      </c>
      <c r="H23" s="22">
        <v>1.1534978540676093</v>
      </c>
      <c r="I23" s="23">
        <f t="shared" si="1"/>
        <v>0.34627199882493925</v>
      </c>
      <c r="J23" s="24">
        <f t="shared" si="2"/>
        <v>0.97833843198967152</v>
      </c>
      <c r="K23" s="5"/>
      <c r="L23" t="s">
        <v>249</v>
      </c>
      <c r="M23" s="6">
        <v>14.761953473016433</v>
      </c>
      <c r="N23" s="72">
        <v>0.97184091443503229</v>
      </c>
    </row>
    <row r="24" spans="1:14" x14ac:dyDescent="0.25">
      <c r="A24" s="18"/>
      <c r="B24" s="51">
        <v>18</v>
      </c>
      <c r="C24" s="20" t="s">
        <v>261</v>
      </c>
      <c r="D24" s="21">
        <v>0.48226200000000008</v>
      </c>
      <c r="E24" s="22">
        <v>1.7242489999999997</v>
      </c>
      <c r="F24" s="22">
        <f t="shared" si="0"/>
        <v>1.5867825058667222</v>
      </c>
      <c r="G24" s="22">
        <v>0.52473120531203676</v>
      </c>
      <c r="H24" s="22">
        <v>1.0620513005546854</v>
      </c>
      <c r="I24" s="23">
        <f t="shared" si="1"/>
        <v>0.30432449449704585</v>
      </c>
      <c r="J24" s="24">
        <f t="shared" si="2"/>
        <v>0.92027456931494378</v>
      </c>
      <c r="K24" s="5"/>
      <c r="L24" t="s">
        <v>245</v>
      </c>
      <c r="M24" s="6">
        <v>6.8084100985598752</v>
      </c>
      <c r="N24" s="72">
        <v>0.96695440612505978</v>
      </c>
    </row>
    <row r="25" spans="1:14" x14ac:dyDescent="0.25">
      <c r="A25" s="18"/>
      <c r="B25" s="51">
        <v>19</v>
      </c>
      <c r="C25" s="20" t="s">
        <v>262</v>
      </c>
      <c r="D25" s="21">
        <v>0.7116610000000001</v>
      </c>
      <c r="E25" s="22">
        <v>1.6560759999999999</v>
      </c>
      <c r="F25" s="22">
        <f t="shared" si="0"/>
        <v>1.4480431519982631</v>
      </c>
      <c r="G25" s="22">
        <v>0.69132495497069613</v>
      </c>
      <c r="H25" s="22">
        <v>0.75671819702756693</v>
      </c>
      <c r="I25" s="23">
        <f t="shared" si="1"/>
        <v>0.41744760202472359</v>
      </c>
      <c r="J25" s="24">
        <f t="shared" si="2"/>
        <v>0.87438206459018974</v>
      </c>
      <c r="K25" s="5"/>
      <c r="L25" t="s">
        <v>258</v>
      </c>
      <c r="M25" s="6">
        <v>383.10497064204253</v>
      </c>
      <c r="N25" s="72">
        <v>0.96346061449143705</v>
      </c>
    </row>
    <row r="26" spans="1:14" x14ac:dyDescent="0.25">
      <c r="A26" s="18"/>
      <c r="B26" s="51">
        <v>20</v>
      </c>
      <c r="C26" s="20" t="s">
        <v>263</v>
      </c>
      <c r="D26" s="21">
        <v>6.995749</v>
      </c>
      <c r="E26" s="22">
        <v>10.320452000000005</v>
      </c>
      <c r="F26" s="22">
        <f t="shared" si="0"/>
        <v>10.207684155522799</v>
      </c>
      <c r="G26" s="22">
        <v>4.446775239535782</v>
      </c>
      <c r="H26" s="22">
        <v>5.7609089159870166</v>
      </c>
      <c r="I26" s="23">
        <f t="shared" si="1"/>
        <v>0.43087020215158989</v>
      </c>
      <c r="J26" s="24">
        <f t="shared" si="2"/>
        <v>0.98907336185690253</v>
      </c>
      <c r="K26" s="5"/>
      <c r="L26" t="s">
        <v>256</v>
      </c>
      <c r="M26" s="6">
        <v>26.195139058830193</v>
      </c>
      <c r="N26" s="72">
        <v>0.94287028487561975</v>
      </c>
    </row>
    <row r="27" spans="1:14" x14ac:dyDescent="0.25">
      <c r="A27" s="18"/>
      <c r="B27" s="51">
        <v>21</v>
      </c>
      <c r="C27" s="20" t="s">
        <v>264</v>
      </c>
      <c r="D27" s="21">
        <v>6.4911999999999965</v>
      </c>
      <c r="E27" s="22">
        <v>9.5043549999999986</v>
      </c>
      <c r="F27" s="22">
        <f t="shared" si="0"/>
        <v>9.2513008855946381</v>
      </c>
      <c r="G27" s="22">
        <v>4.3553774057111116</v>
      </c>
      <c r="H27" s="22">
        <v>4.8959234798835265</v>
      </c>
      <c r="I27" s="23">
        <f t="shared" si="1"/>
        <v>0.45825070777670995</v>
      </c>
      <c r="J27" s="24">
        <f t="shared" si="2"/>
        <v>0.97337493029191768</v>
      </c>
      <c r="K27" s="5"/>
      <c r="L27" t="s">
        <v>255</v>
      </c>
      <c r="M27" s="6">
        <v>46.41603876670149</v>
      </c>
      <c r="N27" s="72">
        <v>0.93841141948662743</v>
      </c>
    </row>
    <row r="28" spans="1:14" x14ac:dyDescent="0.25">
      <c r="A28" s="18"/>
      <c r="B28" s="51">
        <v>22</v>
      </c>
      <c r="C28" s="20" t="s">
        <v>265</v>
      </c>
      <c r="D28" s="21">
        <v>5.7020559999999998</v>
      </c>
      <c r="E28" s="22">
        <v>8.6584620000000072</v>
      </c>
      <c r="F28" s="22">
        <f t="shared" si="0"/>
        <v>8.4468981232357692</v>
      </c>
      <c r="G28" s="22">
        <v>4.1109715263983162</v>
      </c>
      <c r="H28" s="22">
        <v>4.335926596837453</v>
      </c>
      <c r="I28" s="23">
        <f t="shared" si="1"/>
        <v>0.47479235069673031</v>
      </c>
      <c r="J28" s="24">
        <f t="shared" si="2"/>
        <v>0.97556565164064502</v>
      </c>
      <c r="K28" s="5"/>
      <c r="L28" t="s">
        <v>261</v>
      </c>
      <c r="M28" s="6">
        <v>1.5867825058667222</v>
      </c>
      <c r="N28" s="72">
        <v>0.92027456931494378</v>
      </c>
    </row>
    <row r="29" spans="1:14" x14ac:dyDescent="0.25">
      <c r="A29" s="18"/>
      <c r="B29" s="51">
        <v>23</v>
      </c>
      <c r="C29" s="20" t="s">
        <v>266</v>
      </c>
      <c r="D29" s="21">
        <v>5.5397109999999996</v>
      </c>
      <c r="E29" s="22">
        <v>6.5134930000000022</v>
      </c>
      <c r="F29" s="22">
        <f t="shared" si="0"/>
        <v>6.4810604689487263</v>
      </c>
      <c r="G29" s="22">
        <v>3.179656800417888</v>
      </c>
      <c r="H29" s="22">
        <v>3.3014036685308383</v>
      </c>
      <c r="I29" s="23">
        <f t="shared" si="1"/>
        <v>0.48816461465727945</v>
      </c>
      <c r="J29" s="24">
        <f t="shared" si="2"/>
        <v>0.99502071606566922</v>
      </c>
      <c r="K29" s="5"/>
      <c r="L29" t="s">
        <v>253</v>
      </c>
      <c r="M29" s="6">
        <v>7.6692987425481078</v>
      </c>
      <c r="N29" s="72">
        <v>0.91383333474906348</v>
      </c>
    </row>
    <row r="30" spans="1:14" x14ac:dyDescent="0.25">
      <c r="A30" s="18"/>
      <c r="B30" s="51">
        <v>24</v>
      </c>
      <c r="C30" s="20" t="s">
        <v>267</v>
      </c>
      <c r="D30" s="21">
        <v>4.4104609999999989</v>
      </c>
      <c r="E30" s="22">
        <v>4.6845840000000001</v>
      </c>
      <c r="F30" s="22">
        <f t="shared" si="0"/>
        <v>4.2176375213768758</v>
      </c>
      <c r="G30" s="22">
        <v>1.7137923004629556</v>
      </c>
      <c r="H30" s="22">
        <v>2.5038452209139206</v>
      </c>
      <c r="I30" s="23">
        <f t="shared" si="1"/>
        <v>0.36583660373321419</v>
      </c>
      <c r="J30" s="24">
        <f t="shared" si="2"/>
        <v>0.90032274399965406</v>
      </c>
      <c r="K30" s="5"/>
      <c r="L30" t="s">
        <v>247</v>
      </c>
      <c r="M30" s="6">
        <v>19.865775495927664</v>
      </c>
      <c r="N30" s="72">
        <v>0.90238429540722132</v>
      </c>
    </row>
    <row r="31" spans="1:14" x14ac:dyDescent="0.25">
      <c r="A31" s="18"/>
      <c r="B31" s="51">
        <v>25</v>
      </c>
      <c r="C31" s="20" t="s">
        <v>268</v>
      </c>
      <c r="D31" s="21">
        <v>2.6425099999999988</v>
      </c>
      <c r="E31" s="22">
        <v>4.6308789999999993</v>
      </c>
      <c r="F31" s="22">
        <f t="shared" si="0"/>
        <v>4.6102491333915783</v>
      </c>
      <c r="G31" s="22">
        <v>1.6926408077451924</v>
      </c>
      <c r="H31" s="22">
        <v>2.9176083256463863</v>
      </c>
      <c r="I31" s="23">
        <f t="shared" si="1"/>
        <v>0.36551177600304235</v>
      </c>
      <c r="J31" s="24">
        <f t="shared" si="2"/>
        <v>0.99554515101594732</v>
      </c>
      <c r="K31" s="5"/>
      <c r="L31" t="s">
        <v>267</v>
      </c>
      <c r="M31" s="6">
        <v>4.2176375213768758</v>
      </c>
      <c r="N31" s="72">
        <v>0.90032274399965406</v>
      </c>
    </row>
    <row r="32" spans="1:14" ht="15.75" thickBot="1" x14ac:dyDescent="0.3">
      <c r="A32" s="25"/>
      <c r="B32" s="52">
        <v>98</v>
      </c>
      <c r="C32" s="27" t="s">
        <v>562</v>
      </c>
      <c r="D32" s="28">
        <v>0</v>
      </c>
      <c r="E32" s="29">
        <v>22.036793999999997</v>
      </c>
      <c r="F32" s="29">
        <f t="shared" si="0"/>
        <v>22.017685495316982</v>
      </c>
      <c r="G32" s="29">
        <v>6.0923857465386391</v>
      </c>
      <c r="H32" s="29">
        <v>15.925299748778343</v>
      </c>
      <c r="I32" s="30">
        <f t="shared" si="1"/>
        <v>0.27646425094950927</v>
      </c>
      <c r="J32" s="31">
        <f t="shared" si="2"/>
        <v>0.99913288182105731</v>
      </c>
      <c r="K32" s="5"/>
      <c r="L32" t="s">
        <v>262</v>
      </c>
      <c r="M32" s="6">
        <v>1.4480431519982631</v>
      </c>
      <c r="N32" s="72">
        <v>0.87438206459018974</v>
      </c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24</v>
      </c>
      <c r="B1" s="53" t="s">
        <v>232</v>
      </c>
      <c r="C1" s="47" t="s">
        <v>16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563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519.42586400000016</v>
      </c>
      <c r="E6" s="15">
        <v>692.42327800000066</v>
      </c>
      <c r="F6" s="15">
        <v>666.82610125644021</v>
      </c>
      <c r="G6" s="15">
        <v>242.95711448488521</v>
      </c>
      <c r="H6" s="15">
        <v>423.868986771555</v>
      </c>
      <c r="I6" s="16">
        <v>0.35087947243287937</v>
      </c>
      <c r="J6" s="17">
        <v>0.96303247225093946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339.23465800000002</v>
      </c>
      <c r="E7" s="36">
        <f ca="1">SUM(E8:OFFSET(E6,MATCH("GOBIERNOS REGIONALES",$A$8:$A$50,0),0))</f>
        <v>452.200332</v>
      </c>
      <c r="F7" s="36">
        <f ca="1">SUM(F8:OFFSET(F6,MATCH("GOBIERNOS REGIONALES",$A$8:$A$50,0),0))</f>
        <v>437.7367838884195</v>
      </c>
      <c r="G7" s="36">
        <f ca="1">SUM(G8:OFFSET(G6,MATCH("GOBIERNOS REGIONALES",$A$8:$A$50,0),0))</f>
        <v>170.79341623989544</v>
      </c>
      <c r="H7" s="36">
        <f ca="1">SUM(H8:OFFSET(H6,MATCH("GOBIERNOS REGIONALES",$A$8:$A$50,0),0))</f>
        <v>266.94336764852403</v>
      </c>
      <c r="I7" s="37">
        <f ca="1">IFERROR(G7/E7,0)</f>
        <v>0.37769414163078374</v>
      </c>
      <c r="J7" s="38">
        <f ca="1">IFERROR(SUM(G7,H7)/E7,0)</f>
        <v>0.96801517582348762</v>
      </c>
      <c r="K7" s="5"/>
    </row>
    <row r="8" spans="1:11" x14ac:dyDescent="0.25">
      <c r="A8" s="18"/>
      <c r="B8" s="19">
        <v>11</v>
      </c>
      <c r="C8" s="20" t="s">
        <v>109</v>
      </c>
      <c r="D8" s="21">
        <v>69.082984999999994</v>
      </c>
      <c r="E8" s="22">
        <v>55.270783000000002</v>
      </c>
      <c r="F8" s="22">
        <f t="shared" ref="F8:F39" si="0">SUM(G8,H8)</f>
        <v>55.089822260904839</v>
      </c>
      <c r="G8" s="22">
        <v>33.694926449141349</v>
      </c>
      <c r="H8" s="22">
        <v>21.39489581176349</v>
      </c>
      <c r="I8" s="23">
        <f t="shared" ref="I8:I39" si="1">IFERROR(G8/E8,0)</f>
        <v>0.60963360061574212</v>
      </c>
      <c r="J8" s="24">
        <f t="shared" ref="J8:J39" si="2">IFERROR(SUM(G8,H8)/E8,0)</f>
        <v>0.99672592409094041</v>
      </c>
      <c r="K8" s="5"/>
    </row>
    <row r="9" spans="1:11" x14ac:dyDescent="0.25">
      <c r="A9" s="18"/>
      <c r="B9" s="19">
        <v>131</v>
      </c>
      <c r="C9" s="20" t="s">
        <v>141</v>
      </c>
      <c r="D9" s="21">
        <v>0.39127999999999996</v>
      </c>
      <c r="E9" s="22">
        <v>0.38962600000000003</v>
      </c>
      <c r="F9" s="22">
        <f t="shared" si="0"/>
        <v>0.3723529959370353</v>
      </c>
      <c r="G9" s="22">
        <v>5.6967411228470155E-2</v>
      </c>
      <c r="H9" s="22">
        <v>0.31538558470856515</v>
      </c>
      <c r="I9" s="23">
        <f t="shared" si="1"/>
        <v>0.14621049731914745</v>
      </c>
      <c r="J9" s="24">
        <f t="shared" si="2"/>
        <v>0.9556677324845757</v>
      </c>
      <c r="K9" s="5"/>
    </row>
    <row r="10" spans="1:11" x14ac:dyDescent="0.25">
      <c r="A10" s="18"/>
      <c r="B10" s="19">
        <v>135</v>
      </c>
      <c r="C10" s="20" t="s">
        <v>142</v>
      </c>
      <c r="D10" s="21">
        <v>116.38797100000004</v>
      </c>
      <c r="E10" s="22">
        <v>143.54643600000006</v>
      </c>
      <c r="F10" s="22">
        <f t="shared" si="0"/>
        <v>143.52391307087737</v>
      </c>
      <c r="G10" s="22">
        <v>75.471951983037343</v>
      </c>
      <c r="H10" s="22">
        <v>68.051961087840027</v>
      </c>
      <c r="I10" s="23">
        <f t="shared" si="1"/>
        <v>0.52576681167505479</v>
      </c>
      <c r="J10" s="24">
        <f t="shared" si="2"/>
        <v>0.99984309656338188</v>
      </c>
      <c r="K10" s="5"/>
    </row>
    <row r="11" spans="1:11" ht="25.5" x14ac:dyDescent="0.25">
      <c r="A11" s="18"/>
      <c r="B11" s="19">
        <v>136</v>
      </c>
      <c r="C11" s="20" t="s">
        <v>143</v>
      </c>
      <c r="D11" s="21">
        <v>96.020700000000005</v>
      </c>
      <c r="E11" s="22">
        <v>160.22224199999997</v>
      </c>
      <c r="F11" s="22">
        <f t="shared" si="0"/>
        <v>149.58500149821833</v>
      </c>
      <c r="G11" s="22">
        <v>31.930653261471889</v>
      </c>
      <c r="H11" s="22">
        <v>117.65434823674646</v>
      </c>
      <c r="I11" s="23">
        <f t="shared" si="1"/>
        <v>0.19928976690684366</v>
      </c>
      <c r="J11" s="24">
        <f t="shared" si="2"/>
        <v>0.9336094641480448</v>
      </c>
      <c r="K11" s="5"/>
    </row>
    <row r="12" spans="1:11" ht="25.5" x14ac:dyDescent="0.25">
      <c r="A12" s="18"/>
      <c r="B12" s="19">
        <v>137</v>
      </c>
      <c r="C12" s="20" t="s">
        <v>144</v>
      </c>
      <c r="D12" s="21">
        <v>57.351721999999995</v>
      </c>
      <c r="E12" s="22">
        <v>92.771244999999993</v>
      </c>
      <c r="F12" s="22">
        <f t="shared" si="0"/>
        <v>89.165694062481904</v>
      </c>
      <c r="G12" s="22">
        <v>29.638917135016381</v>
      </c>
      <c r="H12" s="22">
        <v>59.526776927465527</v>
      </c>
      <c r="I12" s="23">
        <f t="shared" si="1"/>
        <v>0.31948387816738238</v>
      </c>
      <c r="J12" s="24">
        <f t="shared" si="2"/>
        <v>0.96113503772081432</v>
      </c>
      <c r="K12" s="5"/>
    </row>
    <row r="13" spans="1:11" x14ac:dyDescent="0.25">
      <c r="A13" s="32" t="s">
        <v>204</v>
      </c>
      <c r="B13" s="33"/>
      <c r="C13" s="34"/>
      <c r="D13" s="35">
        <f ca="1">SUM(D14:OFFSET(D12,(MATCH("GOBIERNOS LOCALES",$A$8:$A$50,0)-MATCH("GOBIERNOS REGIONALES",$A$8:$A$50,0)),0))</f>
        <v>180.02160600000005</v>
      </c>
      <c r="E13" s="36">
        <f ca="1">SUM(E14:OFFSET(E12,(MATCH("GOBIERNOS LOCALES",$A$8:$A$50,0)-MATCH("GOBIERNOS REGIONALES",$A$8:$A$50,0)),0))</f>
        <v>239.74638300000004</v>
      </c>
      <c r="F13" s="36">
        <f ca="1">SUM(F14:OFFSET(F12,(MATCH("GOBIERNOS LOCALES",$A$8:$A$50,0)-MATCH("GOBIERNOS REGIONALES",$A$8:$A$50,0)),0))</f>
        <v>228.6374973060272</v>
      </c>
      <c r="G13" s="36">
        <f ca="1">SUM(G14:OFFSET(G12,(MATCH("GOBIERNOS LOCALES",$A$8:$A$50,0)-MATCH("GOBIERNOS REGIONALES",$A$8:$A$50,0)),0))</f>
        <v>72.08277167163439</v>
      </c>
      <c r="H13" s="36">
        <f ca="1">SUM(H14:OFFSET(H12,(MATCH("GOBIERNOS LOCALES",$A$8:$A$50,0)-MATCH("GOBIERNOS REGIONALES",$A$8:$A$50,0)),0))</f>
        <v>156.55472563439281</v>
      </c>
      <c r="I13" s="37">
        <f t="shared" ca="1" si="1"/>
        <v>0.30066260341301743</v>
      </c>
      <c r="J13" s="38">
        <f t="shared" ca="1" si="2"/>
        <v>0.95366401129825251</v>
      </c>
      <c r="K13" s="5"/>
    </row>
    <row r="14" spans="1:11" x14ac:dyDescent="0.25">
      <c r="A14" s="18"/>
      <c r="B14" s="19">
        <v>440</v>
      </c>
      <c r="C14" s="20" t="s">
        <v>205</v>
      </c>
      <c r="D14" s="21">
        <v>0.74464200000000014</v>
      </c>
      <c r="E14" s="22">
        <v>2.4474169999999997</v>
      </c>
      <c r="F14" s="22">
        <f t="shared" si="0"/>
        <v>2.4323023651459152</v>
      </c>
      <c r="G14" s="22">
        <v>0.38119256611753372</v>
      </c>
      <c r="H14" s="22">
        <v>2.0511097990283815</v>
      </c>
      <c r="I14" s="23">
        <f t="shared" si="1"/>
        <v>0.15575301067106004</v>
      </c>
      <c r="J14" s="24">
        <f t="shared" si="2"/>
        <v>0.99382425027934163</v>
      </c>
      <c r="K14" s="5"/>
    </row>
    <row r="15" spans="1:11" x14ac:dyDescent="0.25">
      <c r="A15" s="18"/>
      <c r="B15" s="19">
        <v>441</v>
      </c>
      <c r="C15" s="20" t="s">
        <v>206</v>
      </c>
      <c r="D15" s="21">
        <v>2.2378680000000002</v>
      </c>
      <c r="E15" s="22">
        <v>5.0949059999999982</v>
      </c>
      <c r="F15" s="22">
        <f t="shared" si="0"/>
        <v>4.8622291516677478</v>
      </c>
      <c r="G15" s="22">
        <v>1.517890192073537</v>
      </c>
      <c r="H15" s="22">
        <v>3.3443389595942108</v>
      </c>
      <c r="I15" s="23">
        <f t="shared" si="1"/>
        <v>0.29792310046025139</v>
      </c>
      <c r="J15" s="24">
        <f t="shared" si="2"/>
        <v>0.9543314737637455</v>
      </c>
      <c r="K15" s="5"/>
    </row>
    <row r="16" spans="1:11" x14ac:dyDescent="0.25">
      <c r="A16" s="18"/>
      <c r="B16" s="19">
        <v>442</v>
      </c>
      <c r="C16" s="20" t="s">
        <v>207</v>
      </c>
      <c r="D16" s="21">
        <v>2.9766140000000001</v>
      </c>
      <c r="E16" s="22">
        <v>5.8827549999999951</v>
      </c>
      <c r="F16" s="22">
        <f t="shared" si="0"/>
        <v>5.7661174920544394</v>
      </c>
      <c r="G16" s="22">
        <v>2.2920905900625872</v>
      </c>
      <c r="H16" s="22">
        <v>3.4740269019918526</v>
      </c>
      <c r="I16" s="23">
        <f t="shared" si="1"/>
        <v>0.38962876918426642</v>
      </c>
      <c r="J16" s="24">
        <f t="shared" si="2"/>
        <v>0.98017297882615273</v>
      </c>
      <c r="K16" s="5"/>
    </row>
    <row r="17" spans="1:11" x14ac:dyDescent="0.25">
      <c r="A17" s="18"/>
      <c r="B17" s="19">
        <v>443</v>
      </c>
      <c r="C17" s="20" t="s">
        <v>208</v>
      </c>
      <c r="D17" s="21">
        <v>9.8945959999999999</v>
      </c>
      <c r="E17" s="22">
        <v>17.485547000000004</v>
      </c>
      <c r="F17" s="22">
        <f t="shared" si="0"/>
        <v>15.336560513984296</v>
      </c>
      <c r="G17" s="22">
        <v>6.3932822216556815</v>
      </c>
      <c r="H17" s="22">
        <v>8.943278292328614</v>
      </c>
      <c r="I17" s="23">
        <f t="shared" si="1"/>
        <v>0.3656323832280271</v>
      </c>
      <c r="J17" s="24">
        <f t="shared" si="2"/>
        <v>0.8770992702707151</v>
      </c>
      <c r="K17" s="5"/>
    </row>
    <row r="18" spans="1:11" x14ac:dyDescent="0.25">
      <c r="A18" s="18"/>
      <c r="B18" s="19">
        <v>444</v>
      </c>
      <c r="C18" s="20" t="s">
        <v>209</v>
      </c>
      <c r="D18" s="21">
        <v>5.3269389999999994</v>
      </c>
      <c r="E18" s="22">
        <v>8.8956850000000003</v>
      </c>
      <c r="F18" s="22">
        <f t="shared" si="0"/>
        <v>8.7810625047397295</v>
      </c>
      <c r="G18" s="22">
        <v>2.9948616536494228</v>
      </c>
      <c r="H18" s="22">
        <v>5.7862008510903076</v>
      </c>
      <c r="I18" s="23">
        <f t="shared" si="1"/>
        <v>0.33666453495705195</v>
      </c>
      <c r="J18" s="24">
        <f t="shared" si="2"/>
        <v>0.98711482080803548</v>
      </c>
      <c r="K18" s="5"/>
    </row>
    <row r="19" spans="1:11" x14ac:dyDescent="0.25">
      <c r="A19" s="18"/>
      <c r="B19" s="19">
        <v>445</v>
      </c>
      <c r="C19" s="20" t="s">
        <v>210</v>
      </c>
      <c r="D19" s="21">
        <v>8.9767909999999986</v>
      </c>
      <c r="E19" s="22">
        <v>12.735325999999999</v>
      </c>
      <c r="F19" s="22">
        <f t="shared" si="0"/>
        <v>12.320540924598276</v>
      </c>
      <c r="G19" s="22">
        <v>4.0806402393209282</v>
      </c>
      <c r="H19" s="22">
        <v>8.2399006852773482</v>
      </c>
      <c r="I19" s="23">
        <f t="shared" si="1"/>
        <v>0.32041898568760069</v>
      </c>
      <c r="J19" s="24">
        <f t="shared" si="2"/>
        <v>0.9674303527525151</v>
      </c>
      <c r="K19" s="5"/>
    </row>
    <row r="20" spans="1:11" x14ac:dyDescent="0.25">
      <c r="A20" s="18"/>
      <c r="B20" s="19">
        <v>446</v>
      </c>
      <c r="C20" s="20" t="s">
        <v>211</v>
      </c>
      <c r="D20" s="21">
        <v>6.4795349999999994</v>
      </c>
      <c r="E20" s="22">
        <v>8.6889479999999963</v>
      </c>
      <c r="F20" s="22">
        <f t="shared" si="0"/>
        <v>8.5825028196277433</v>
      </c>
      <c r="G20" s="22">
        <v>3.5973040796472855</v>
      </c>
      <c r="H20" s="22">
        <v>4.9851987399804578</v>
      </c>
      <c r="I20" s="23">
        <f t="shared" si="1"/>
        <v>0.41400916194311288</v>
      </c>
      <c r="J20" s="24">
        <f t="shared" si="2"/>
        <v>0.98774935925819174</v>
      </c>
      <c r="K20" s="5"/>
    </row>
    <row r="21" spans="1:11" x14ac:dyDescent="0.25">
      <c r="A21" s="18"/>
      <c r="B21" s="19">
        <v>447</v>
      </c>
      <c r="C21" s="20" t="s">
        <v>212</v>
      </c>
      <c r="D21" s="21">
        <v>1.6979449999999994</v>
      </c>
      <c r="E21" s="22">
        <v>3.2121319999999987</v>
      </c>
      <c r="F21" s="22">
        <f t="shared" si="0"/>
        <v>3.1296317052853984</v>
      </c>
      <c r="G21" s="22">
        <v>1.0245660075546752</v>
      </c>
      <c r="H21" s="22">
        <v>2.1050656977307232</v>
      </c>
      <c r="I21" s="23">
        <f t="shared" si="1"/>
        <v>0.31896759147963893</v>
      </c>
      <c r="J21" s="24">
        <f t="shared" si="2"/>
        <v>0.97431603224444063</v>
      </c>
      <c r="K21" s="5"/>
    </row>
    <row r="22" spans="1:11" x14ac:dyDescent="0.25">
      <c r="A22" s="18"/>
      <c r="B22" s="19">
        <v>448</v>
      </c>
      <c r="C22" s="20" t="s">
        <v>213</v>
      </c>
      <c r="D22" s="21">
        <v>3.1997999999999998</v>
      </c>
      <c r="E22" s="22">
        <v>6.0233749999999988</v>
      </c>
      <c r="F22" s="22">
        <f t="shared" si="0"/>
        <v>5.300225724349275</v>
      </c>
      <c r="G22" s="22">
        <v>1.4938397150763194</v>
      </c>
      <c r="H22" s="22">
        <v>3.8063860092729556</v>
      </c>
      <c r="I22" s="23">
        <f t="shared" si="1"/>
        <v>0.24800709155188241</v>
      </c>
      <c r="J22" s="24">
        <f t="shared" si="2"/>
        <v>0.87994284339747664</v>
      </c>
      <c r="K22" s="5"/>
    </row>
    <row r="23" spans="1:11" x14ac:dyDescent="0.25">
      <c r="A23" s="18"/>
      <c r="B23" s="19">
        <v>449</v>
      </c>
      <c r="C23" s="20" t="s">
        <v>214</v>
      </c>
      <c r="D23" s="21">
        <v>5.6123760000000029</v>
      </c>
      <c r="E23" s="22">
        <v>6.8198970000000001</v>
      </c>
      <c r="F23" s="22">
        <f t="shared" si="0"/>
        <v>6.6712033999553011</v>
      </c>
      <c r="G23" s="22">
        <v>2.5376760028557328</v>
      </c>
      <c r="H23" s="22">
        <v>4.1335273970995683</v>
      </c>
      <c r="I23" s="23">
        <f t="shared" si="1"/>
        <v>0.37209887522578899</v>
      </c>
      <c r="J23" s="24">
        <f t="shared" si="2"/>
        <v>0.97819709006680022</v>
      </c>
      <c r="K23" s="5"/>
    </row>
    <row r="24" spans="1:11" x14ac:dyDescent="0.25">
      <c r="A24" s="18"/>
      <c r="B24" s="19">
        <v>450</v>
      </c>
      <c r="C24" s="20" t="s">
        <v>215</v>
      </c>
      <c r="D24" s="21">
        <v>48.462094000000008</v>
      </c>
      <c r="E24" s="22">
        <v>45.796741000000026</v>
      </c>
      <c r="F24" s="22">
        <f t="shared" si="0"/>
        <v>42.750424856983841</v>
      </c>
      <c r="G24" s="22">
        <v>3.4884522138927423</v>
      </c>
      <c r="H24" s="22">
        <v>39.261972643091099</v>
      </c>
      <c r="I24" s="23">
        <f t="shared" si="1"/>
        <v>7.6172499128109139E-2</v>
      </c>
      <c r="J24" s="24">
        <f t="shared" si="2"/>
        <v>0.93348181384749229</v>
      </c>
      <c r="K24" s="5"/>
    </row>
    <row r="25" spans="1:11" x14ac:dyDescent="0.25">
      <c r="A25" s="18"/>
      <c r="B25" s="19">
        <v>451</v>
      </c>
      <c r="C25" s="20" t="s">
        <v>216</v>
      </c>
      <c r="D25" s="21">
        <v>14.661619000000002</v>
      </c>
      <c r="E25" s="22">
        <v>23.494545000000002</v>
      </c>
      <c r="F25" s="22">
        <f t="shared" si="0"/>
        <v>21.907348108442477</v>
      </c>
      <c r="G25" s="22">
        <v>7.632432955479544</v>
      </c>
      <c r="H25" s="22">
        <v>14.274915152962933</v>
      </c>
      <c r="I25" s="23">
        <f t="shared" si="1"/>
        <v>0.32485979002698473</v>
      </c>
      <c r="J25" s="24">
        <f t="shared" si="2"/>
        <v>0.93244402513189661</v>
      </c>
      <c r="K25" s="5"/>
    </row>
    <row r="26" spans="1:11" x14ac:dyDescent="0.25">
      <c r="A26" s="18"/>
      <c r="B26" s="19">
        <v>452</v>
      </c>
      <c r="C26" s="20" t="s">
        <v>217</v>
      </c>
      <c r="D26" s="21">
        <v>15.746499000000002</v>
      </c>
      <c r="E26" s="22">
        <v>21.850136999999989</v>
      </c>
      <c r="F26" s="22">
        <f t="shared" si="0"/>
        <v>21.401551443569602</v>
      </c>
      <c r="G26" s="22">
        <v>7.799744765253271</v>
      </c>
      <c r="H26" s="22">
        <v>13.601806678316329</v>
      </c>
      <c r="I26" s="23">
        <f t="shared" si="1"/>
        <v>0.35696548562845509</v>
      </c>
      <c r="J26" s="24">
        <f t="shared" si="2"/>
        <v>0.97946989730863532</v>
      </c>
      <c r="K26" s="5"/>
    </row>
    <row r="27" spans="1:11" x14ac:dyDescent="0.25">
      <c r="A27" s="18"/>
      <c r="B27" s="19">
        <v>453</v>
      </c>
      <c r="C27" s="20" t="s">
        <v>218</v>
      </c>
      <c r="D27" s="21">
        <v>5.8406230000000017</v>
      </c>
      <c r="E27" s="22">
        <v>6.4993989999999995</v>
      </c>
      <c r="F27" s="22">
        <f t="shared" si="0"/>
        <v>6.493832162522776</v>
      </c>
      <c r="G27" s="22">
        <v>3.0317628942902957</v>
      </c>
      <c r="H27" s="22">
        <v>3.4620692682324803</v>
      </c>
      <c r="I27" s="23">
        <f t="shared" si="1"/>
        <v>0.46646819102663123</v>
      </c>
      <c r="J27" s="24">
        <f t="shared" si="2"/>
        <v>0.99914348427028044</v>
      </c>
      <c r="K27" s="5"/>
    </row>
    <row r="28" spans="1:11" x14ac:dyDescent="0.25">
      <c r="A28" s="18"/>
      <c r="B28" s="19">
        <v>454</v>
      </c>
      <c r="C28" s="20" t="s">
        <v>219</v>
      </c>
      <c r="D28" s="21">
        <v>1.1117010000000001</v>
      </c>
      <c r="E28" s="22">
        <v>1.6743740000000003</v>
      </c>
      <c r="F28" s="22">
        <f t="shared" si="0"/>
        <v>1.6348424426851125</v>
      </c>
      <c r="G28" s="22">
        <v>0.49026058898743941</v>
      </c>
      <c r="H28" s="22">
        <v>1.1445818536976731</v>
      </c>
      <c r="I28" s="23">
        <f t="shared" si="1"/>
        <v>0.29280231835147902</v>
      </c>
      <c r="J28" s="24">
        <f t="shared" si="2"/>
        <v>0.97639024655489881</v>
      </c>
      <c r="K28" s="5"/>
    </row>
    <row r="29" spans="1:11" x14ac:dyDescent="0.25">
      <c r="A29" s="18"/>
      <c r="B29" s="19">
        <v>455</v>
      </c>
      <c r="C29" s="20" t="s">
        <v>220</v>
      </c>
      <c r="D29" s="21">
        <v>0.46595500000000017</v>
      </c>
      <c r="E29" s="22">
        <v>1.4344700000000001</v>
      </c>
      <c r="F29" s="22">
        <f t="shared" si="0"/>
        <v>1.2970035005423597</v>
      </c>
      <c r="G29" s="22">
        <v>0.23678820000895939</v>
      </c>
      <c r="H29" s="22">
        <v>1.0602153005334003</v>
      </c>
      <c r="I29" s="23">
        <f t="shared" si="1"/>
        <v>0.16507016529377358</v>
      </c>
      <c r="J29" s="24">
        <f t="shared" si="2"/>
        <v>0.9041691360170373</v>
      </c>
      <c r="K29" s="5"/>
    </row>
    <row r="30" spans="1:11" x14ac:dyDescent="0.25">
      <c r="A30" s="18"/>
      <c r="B30" s="19">
        <v>456</v>
      </c>
      <c r="C30" s="20" t="s">
        <v>221</v>
      </c>
      <c r="D30" s="21">
        <v>0.68796400000000013</v>
      </c>
      <c r="E30" s="22">
        <v>1.249925</v>
      </c>
      <c r="F30" s="22">
        <f t="shared" si="0"/>
        <v>1.041892155313235</v>
      </c>
      <c r="G30" s="22">
        <v>0.28517395828566805</v>
      </c>
      <c r="H30" s="22">
        <v>0.75671819702756693</v>
      </c>
      <c r="I30" s="23">
        <f t="shared" si="1"/>
        <v>0.22815285579988245</v>
      </c>
      <c r="J30" s="24">
        <f t="shared" si="2"/>
        <v>0.8335637380748725</v>
      </c>
      <c r="K30" s="5"/>
    </row>
    <row r="31" spans="1:11" x14ac:dyDescent="0.25">
      <c r="A31" s="18"/>
      <c r="B31" s="19">
        <v>457</v>
      </c>
      <c r="C31" s="20" t="s">
        <v>222</v>
      </c>
      <c r="D31" s="21">
        <v>6.7288909999999982</v>
      </c>
      <c r="E31" s="22">
        <v>8.8135100000000044</v>
      </c>
      <c r="F31" s="22">
        <f t="shared" si="0"/>
        <v>8.7007421428699274</v>
      </c>
      <c r="G31" s="22">
        <v>2.962555226557015</v>
      </c>
      <c r="H31" s="22">
        <v>5.7381869163129124</v>
      </c>
      <c r="I31" s="23">
        <f t="shared" si="1"/>
        <v>0.33613795486213932</v>
      </c>
      <c r="J31" s="24">
        <f t="shared" si="2"/>
        <v>0.98720511383885912</v>
      </c>
      <c r="K31" s="5"/>
    </row>
    <row r="32" spans="1:11" x14ac:dyDescent="0.25">
      <c r="A32" s="18"/>
      <c r="B32" s="19">
        <v>458</v>
      </c>
      <c r="C32" s="20" t="s">
        <v>223</v>
      </c>
      <c r="D32" s="21">
        <v>6.4141890000000004</v>
      </c>
      <c r="E32" s="22">
        <v>8.3042069999999999</v>
      </c>
      <c r="F32" s="22">
        <f t="shared" si="0"/>
        <v>8.0511529031952804</v>
      </c>
      <c r="G32" s="22">
        <v>3.1589474233371546</v>
      </c>
      <c r="H32" s="22">
        <v>4.8922054798581254</v>
      </c>
      <c r="I32" s="23">
        <f t="shared" si="1"/>
        <v>0.38040326106239342</v>
      </c>
      <c r="J32" s="24">
        <f t="shared" si="2"/>
        <v>0.96952700037406103</v>
      </c>
      <c r="K32" s="5"/>
    </row>
    <row r="33" spans="1:11" x14ac:dyDescent="0.25">
      <c r="A33" s="18"/>
      <c r="B33" s="19">
        <v>459</v>
      </c>
      <c r="C33" s="20" t="s">
        <v>224</v>
      </c>
      <c r="D33" s="21">
        <v>5.5459070000000006</v>
      </c>
      <c r="E33" s="22">
        <v>7.4068389999999971</v>
      </c>
      <c r="F33" s="22">
        <f t="shared" si="0"/>
        <v>7.1952750832579113</v>
      </c>
      <c r="G33" s="22">
        <v>2.8668364861941882</v>
      </c>
      <c r="H33" s="22">
        <v>4.3284385970637231</v>
      </c>
      <c r="I33" s="23">
        <f t="shared" si="1"/>
        <v>0.38705262611948082</v>
      </c>
      <c r="J33" s="24">
        <f t="shared" si="2"/>
        <v>0.97143667943341472</v>
      </c>
      <c r="K33" s="5"/>
    </row>
    <row r="34" spans="1:11" x14ac:dyDescent="0.25">
      <c r="A34" s="18"/>
      <c r="B34" s="19">
        <v>460</v>
      </c>
      <c r="C34" s="20" t="s">
        <v>225</v>
      </c>
      <c r="D34" s="21">
        <v>5.4723240000000013</v>
      </c>
      <c r="E34" s="22">
        <v>6.1383150000000022</v>
      </c>
      <c r="F34" s="22">
        <f t="shared" si="0"/>
        <v>6.1058824749275118</v>
      </c>
      <c r="G34" s="22">
        <v>2.8516098063669233</v>
      </c>
      <c r="H34" s="22">
        <v>3.2542726685605885</v>
      </c>
      <c r="I34" s="23">
        <f t="shared" si="1"/>
        <v>0.46455905348078785</v>
      </c>
      <c r="J34" s="24">
        <f t="shared" si="2"/>
        <v>0.99471637980903715</v>
      </c>
      <c r="K34" s="5"/>
    </row>
    <row r="35" spans="1:11" x14ac:dyDescent="0.25">
      <c r="A35" s="18"/>
      <c r="B35" s="19">
        <v>461</v>
      </c>
      <c r="C35" s="20" t="s">
        <v>226</v>
      </c>
      <c r="D35" s="21">
        <v>4.3857800000000005</v>
      </c>
      <c r="E35" s="22">
        <v>4.5351350000000004</v>
      </c>
      <c r="F35" s="22">
        <f t="shared" si="0"/>
        <v>4.0681885156538762</v>
      </c>
      <c r="G35" s="22">
        <v>1.564343294739956</v>
      </c>
      <c r="H35" s="22">
        <v>2.5038452209139206</v>
      </c>
      <c r="I35" s="23">
        <f t="shared" si="1"/>
        <v>0.34493863903499145</v>
      </c>
      <c r="J35" s="24">
        <f t="shared" si="2"/>
        <v>0.89703801885806611</v>
      </c>
      <c r="K35" s="5"/>
    </row>
    <row r="36" spans="1:11" x14ac:dyDescent="0.25">
      <c r="A36" s="18"/>
      <c r="B36" s="19">
        <v>462</v>
      </c>
      <c r="C36" s="20" t="s">
        <v>227</v>
      </c>
      <c r="D36" s="21">
        <v>2.5374770000000004</v>
      </c>
      <c r="E36" s="22">
        <v>4.2239120000000003</v>
      </c>
      <c r="F36" s="22">
        <f t="shared" si="0"/>
        <v>4.2032821458526701</v>
      </c>
      <c r="G36" s="22">
        <v>1.3235048197275319</v>
      </c>
      <c r="H36" s="22">
        <v>2.8797773261251387</v>
      </c>
      <c r="I36" s="23">
        <f t="shared" si="1"/>
        <v>0.31333626735773185</v>
      </c>
      <c r="J36" s="24">
        <f t="shared" si="2"/>
        <v>0.99511593656607189</v>
      </c>
      <c r="K36" s="5"/>
    </row>
    <row r="37" spans="1:11" x14ac:dyDescent="0.25">
      <c r="A37" s="18"/>
      <c r="B37" s="19">
        <v>463</v>
      </c>
      <c r="C37" s="20" t="s">
        <v>228</v>
      </c>
      <c r="D37" s="21">
        <v>5.110240000000001</v>
      </c>
      <c r="E37" s="22">
        <v>7.3014449999999975</v>
      </c>
      <c r="F37" s="22">
        <f t="shared" si="0"/>
        <v>7.2165719991891137</v>
      </c>
      <c r="G37" s="22">
        <v>2.8567716769747444</v>
      </c>
      <c r="H37" s="22">
        <v>4.3598003222143689</v>
      </c>
      <c r="I37" s="23">
        <f t="shared" si="1"/>
        <v>0.391261137620669</v>
      </c>
      <c r="J37" s="24">
        <f t="shared" si="2"/>
        <v>0.9883758624750465</v>
      </c>
      <c r="K37" s="5"/>
    </row>
    <row r="38" spans="1:11" x14ac:dyDescent="0.25">
      <c r="A38" s="18"/>
      <c r="B38" s="19">
        <v>464</v>
      </c>
      <c r="C38" s="20" t="s">
        <v>229</v>
      </c>
      <c r="D38" s="21">
        <v>9.7032370000000014</v>
      </c>
      <c r="E38" s="22">
        <v>13.737441000000004</v>
      </c>
      <c r="F38" s="22">
        <f t="shared" si="0"/>
        <v>13.387130769613377</v>
      </c>
      <c r="G38" s="22">
        <v>5.2202440935252525</v>
      </c>
      <c r="H38" s="22">
        <v>8.166886676088124</v>
      </c>
      <c r="I38" s="23">
        <f t="shared" si="1"/>
        <v>0.38000120208161409</v>
      </c>
      <c r="J38" s="24">
        <f t="shared" si="2"/>
        <v>0.9744996007344725</v>
      </c>
      <c r="K38" s="5"/>
    </row>
    <row r="39" spans="1:11" ht="15.75" thickBot="1" x14ac:dyDescent="0.3">
      <c r="A39" s="39" t="s">
        <v>231</v>
      </c>
      <c r="B39" s="40"/>
      <c r="C39" s="41"/>
      <c r="D39" s="42">
        <v>0.1696</v>
      </c>
      <c r="E39" s="43">
        <v>0.47656299999999996</v>
      </c>
      <c r="F39" s="43">
        <f t="shared" si="0"/>
        <v>0.45182006199350577</v>
      </c>
      <c r="G39" s="43">
        <v>8.0926573355402792E-2</v>
      </c>
      <c r="H39" s="43">
        <v>0.37089348863810301</v>
      </c>
      <c r="I39" s="44">
        <f t="shared" si="1"/>
        <v>0.1698129593682321</v>
      </c>
      <c r="J39" s="45">
        <f t="shared" si="2"/>
        <v>0.94808044685278925</v>
      </c>
      <c r="K39" s="5"/>
    </row>
    <row r="40" spans="1:11" x14ac:dyDescent="0.25">
      <c r="D40" s="6"/>
      <c r="E40" s="6"/>
      <c r="F40" s="6"/>
      <c r="G40" s="6"/>
      <c r="H40" s="6"/>
      <c r="I40" s="5"/>
      <c r="J40" s="5"/>
      <c r="K4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32" workbookViewId="0">
      <selection activeCell="F44" sqref="F44:K4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24</v>
      </c>
      <c r="B1" s="47" t="s">
        <v>232</v>
      </c>
      <c r="C1" s="47" t="s">
        <v>16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564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519.42586400000016</v>
      </c>
      <c r="G6" s="15">
        <v>692.42327800000066</v>
      </c>
      <c r="H6" s="15">
        <v>666.82610125644021</v>
      </c>
      <c r="I6" s="15">
        <v>242.95711448488521</v>
      </c>
      <c r="J6" s="15">
        <v>423.868986771555</v>
      </c>
      <c r="K6" s="16">
        <v>0.35087947243287937</v>
      </c>
      <c r="L6" s="17">
        <v>0.96303247225093946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413.76485100000008</v>
      </c>
      <c r="G7" s="36">
        <f ca="1">SUM(G8:OFFSET(G6,MATCH("PROYECTOS",$A$8:$A$50,0),0))</f>
        <v>591.44609499999979</v>
      </c>
      <c r="H7" s="36">
        <f ca="1">SUM(H8:OFFSET(H6,MATCH("PROYECTOS",$A$8:$A$50,0),0))</f>
        <v>577.82672071495483</v>
      </c>
      <c r="I7" s="36">
        <f ca="1">SUM(I8:OFFSET(I6,MATCH("PROYECTOS",$A$8:$A$50,0),0))</f>
        <v>241.1822396119058</v>
      </c>
      <c r="J7" s="36">
        <f ca="1">SUM(J8:OFFSET(J6,MATCH("PROYECTOS",$A$8:$A$50,0),0))</f>
        <v>336.64448110304897</v>
      </c>
      <c r="K7" s="37">
        <f ca="1">IFERROR(I7/G7,0)</f>
        <v>0.40778397499083308</v>
      </c>
      <c r="L7" s="38">
        <f ca="1">IFERROR(SUM(I7,J7)/G7,0)</f>
        <v>0.97697275474437772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15.726469000000003</v>
      </c>
      <c r="G8" s="22">
        <v>17.726487999999996</v>
      </c>
      <c r="H8" s="22">
        <f t="shared" ref="H8:H39" si="0">SUM(I8,J8)</f>
        <v>16.694708498400569</v>
      </c>
      <c r="I8" s="22">
        <v>7.0191491081503044</v>
      </c>
      <c r="J8" s="22">
        <v>9.6755593902502657</v>
      </c>
      <c r="K8" s="23">
        <f t="shared" ref="K8:K40" si="1">IFERROR(I8/G8,0)</f>
        <v>0.39596952922374168</v>
      </c>
      <c r="L8" s="24">
        <f t="shared" ref="L8:L40" si="2">IFERROR(SUM(I8,J8)/G8,0)</f>
        <v>0.94179447719145337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3000003</v>
      </c>
      <c r="C9" s="20" t="s">
        <v>565</v>
      </c>
      <c r="D9" s="60">
        <v>259</v>
      </c>
      <c r="E9" s="20" t="s">
        <v>296</v>
      </c>
      <c r="F9" s="21">
        <v>4.574971999999998</v>
      </c>
      <c r="G9" s="22">
        <v>4.724364999999997</v>
      </c>
      <c r="H9" s="22">
        <f t="shared" si="0"/>
        <v>4.4646744449223688</v>
      </c>
      <c r="I9" s="22">
        <v>1.8467051742429468</v>
      </c>
      <c r="J9" s="22">
        <v>2.617969270679422</v>
      </c>
      <c r="K9" s="23">
        <f t="shared" si="1"/>
        <v>0.390889606167802</v>
      </c>
      <c r="L9" s="24">
        <f t="shared" si="2"/>
        <v>0.94503164868132994</v>
      </c>
      <c r="M9" s="61">
        <v>25</v>
      </c>
      <c r="N9" s="22">
        <v>22</v>
      </c>
      <c r="O9" s="24">
        <f t="shared" ref="O9:O39" si="3">IFERROR(N9/M9,".")</f>
        <v>0.88</v>
      </c>
    </row>
    <row r="10" spans="1:15" ht="25.5" x14ac:dyDescent="0.25">
      <c r="A10" s="18"/>
      <c r="B10" s="20">
        <v>3000004</v>
      </c>
      <c r="C10" s="20" t="s">
        <v>566</v>
      </c>
      <c r="D10" s="60">
        <v>438</v>
      </c>
      <c r="E10" s="20" t="s">
        <v>543</v>
      </c>
      <c r="F10" s="21">
        <v>58.527539999999988</v>
      </c>
      <c r="G10" s="22">
        <v>89.214246999999943</v>
      </c>
      <c r="H10" s="22">
        <f t="shared" si="0"/>
        <v>85.9841583349275</v>
      </c>
      <c r="I10" s="22">
        <v>43.859135702945011</v>
      </c>
      <c r="J10" s="22">
        <v>42.125022631982489</v>
      </c>
      <c r="K10" s="23">
        <f t="shared" si="1"/>
        <v>0.49161582569816498</v>
      </c>
      <c r="L10" s="24">
        <f t="shared" si="2"/>
        <v>0.96379402647345724</v>
      </c>
      <c r="M10" s="61">
        <v>47473</v>
      </c>
      <c r="N10" s="22">
        <v>42911</v>
      </c>
      <c r="O10" s="24">
        <f t="shared" si="3"/>
        <v>0.90390327133317883</v>
      </c>
    </row>
    <row r="11" spans="1:15" ht="76.5" x14ac:dyDescent="0.25">
      <c r="A11" s="18"/>
      <c r="B11" s="20">
        <v>3000360</v>
      </c>
      <c r="C11" s="20" t="s">
        <v>567</v>
      </c>
      <c r="D11" s="60">
        <v>236</v>
      </c>
      <c r="E11" s="20" t="s">
        <v>299</v>
      </c>
      <c r="F11" s="21">
        <v>1.5601419999999999</v>
      </c>
      <c r="G11" s="22">
        <v>1.5796679999999996</v>
      </c>
      <c r="H11" s="22">
        <f t="shared" si="0"/>
        <v>1.5722666206174836</v>
      </c>
      <c r="I11" s="22">
        <v>0.56184790947008878</v>
      </c>
      <c r="J11" s="22">
        <v>1.0104187111473948</v>
      </c>
      <c r="K11" s="23">
        <f t="shared" si="1"/>
        <v>0.35567467940737479</v>
      </c>
      <c r="L11" s="24">
        <f t="shared" si="2"/>
        <v>0.99531459814181455</v>
      </c>
      <c r="M11" s="61">
        <v>50</v>
      </c>
      <c r="N11" s="22">
        <v>30</v>
      </c>
      <c r="O11" s="24">
        <f t="shared" si="3"/>
        <v>0.6</v>
      </c>
    </row>
    <row r="12" spans="1:15" ht="76.5" x14ac:dyDescent="0.25">
      <c r="A12" s="18"/>
      <c r="B12" s="20">
        <v>3000361</v>
      </c>
      <c r="C12" s="20" t="s">
        <v>568</v>
      </c>
      <c r="D12" s="60">
        <v>56</v>
      </c>
      <c r="E12" s="20" t="s">
        <v>300</v>
      </c>
      <c r="F12" s="21">
        <v>1.53125</v>
      </c>
      <c r="G12" s="22">
        <v>1.5914580000000003</v>
      </c>
      <c r="H12" s="22">
        <f t="shared" si="0"/>
        <v>1.5838606686882031</v>
      </c>
      <c r="I12" s="22">
        <v>0.66419906717601407</v>
      </c>
      <c r="J12" s="22">
        <v>0.91966160151218901</v>
      </c>
      <c r="K12" s="23">
        <f t="shared" si="1"/>
        <v>0.41735255795378451</v>
      </c>
      <c r="L12" s="24">
        <f t="shared" si="2"/>
        <v>0.99522618170771882</v>
      </c>
      <c r="M12" s="61">
        <v>320</v>
      </c>
      <c r="N12" s="22">
        <v>299</v>
      </c>
      <c r="O12" s="24">
        <f t="shared" si="3"/>
        <v>0.93437499999999996</v>
      </c>
    </row>
    <row r="13" spans="1:15" ht="63.75" x14ac:dyDescent="0.25">
      <c r="A13" s="18"/>
      <c r="B13" s="20">
        <v>3000362</v>
      </c>
      <c r="C13" s="20" t="s">
        <v>569</v>
      </c>
      <c r="D13" s="60">
        <v>215</v>
      </c>
      <c r="E13" s="20" t="s">
        <v>297</v>
      </c>
      <c r="F13" s="21">
        <v>0.79579900000000003</v>
      </c>
      <c r="G13" s="22">
        <v>0.77613699999999985</v>
      </c>
      <c r="H13" s="22">
        <f t="shared" si="0"/>
        <v>0.76455298154013496</v>
      </c>
      <c r="I13" s="22">
        <v>0.23213807023231314</v>
      </c>
      <c r="J13" s="22">
        <v>0.53241491130782181</v>
      </c>
      <c r="K13" s="23">
        <f t="shared" si="1"/>
        <v>0.29909419372135743</v>
      </c>
      <c r="L13" s="24">
        <f t="shared" si="2"/>
        <v>0.98507477615438399</v>
      </c>
      <c r="M13" s="61">
        <v>6</v>
      </c>
      <c r="N13" s="22">
        <v>5</v>
      </c>
      <c r="O13" s="24">
        <f t="shared" si="3"/>
        <v>0.83333333333333337</v>
      </c>
    </row>
    <row r="14" spans="1:15" ht="51" x14ac:dyDescent="0.25">
      <c r="A14" s="18"/>
      <c r="B14" s="20">
        <v>3000363</v>
      </c>
      <c r="C14" s="20" t="s">
        <v>570</v>
      </c>
      <c r="D14" s="60">
        <v>86</v>
      </c>
      <c r="E14" s="20" t="s">
        <v>469</v>
      </c>
      <c r="F14" s="21">
        <v>5.960119999999999</v>
      </c>
      <c r="G14" s="22">
        <v>6.3784879999999973</v>
      </c>
      <c r="H14" s="22">
        <f t="shared" si="0"/>
        <v>6.3708531202369612</v>
      </c>
      <c r="I14" s="22">
        <v>3.4675994079945869</v>
      </c>
      <c r="J14" s="22">
        <v>2.9032537122423743</v>
      </c>
      <c r="K14" s="23">
        <f t="shared" si="1"/>
        <v>0.54363971649622733</v>
      </c>
      <c r="L14" s="24">
        <f t="shared" si="2"/>
        <v>0.99880302671055643</v>
      </c>
      <c r="M14" s="61">
        <v>9816</v>
      </c>
      <c r="N14" s="22">
        <v>10321</v>
      </c>
      <c r="O14" s="24">
        <f t="shared" si="3"/>
        <v>1.0514466177669111</v>
      </c>
    </row>
    <row r="15" spans="1:15" ht="38.25" x14ac:dyDescent="0.25">
      <c r="A15" s="18"/>
      <c r="B15" s="20">
        <v>3000364</v>
      </c>
      <c r="C15" s="20" t="s">
        <v>571</v>
      </c>
      <c r="D15" s="60">
        <v>86</v>
      </c>
      <c r="E15" s="20" t="s">
        <v>469</v>
      </c>
      <c r="F15" s="21">
        <v>2.2232530000000001</v>
      </c>
      <c r="G15" s="22">
        <v>3.1326730000000005</v>
      </c>
      <c r="H15" s="22">
        <f t="shared" si="0"/>
        <v>2.9828768698416752</v>
      </c>
      <c r="I15" s="22">
        <v>0.6243223115488945</v>
      </c>
      <c r="J15" s="22">
        <v>2.3585545582927807</v>
      </c>
      <c r="K15" s="23">
        <f t="shared" si="1"/>
        <v>0.19929380166678565</v>
      </c>
      <c r="L15" s="24">
        <f t="shared" si="2"/>
        <v>0.95218264716479339</v>
      </c>
      <c r="M15" s="61">
        <v>2398</v>
      </c>
      <c r="N15" s="22">
        <v>1896</v>
      </c>
      <c r="O15" s="24">
        <f t="shared" si="3"/>
        <v>0.79065888240200166</v>
      </c>
    </row>
    <row r="16" spans="1:15" ht="25.5" x14ac:dyDescent="0.25">
      <c r="A16" s="18"/>
      <c r="B16" s="20">
        <v>3000365</v>
      </c>
      <c r="C16" s="20" t="s">
        <v>572</v>
      </c>
      <c r="D16" s="60">
        <v>86</v>
      </c>
      <c r="E16" s="20" t="s">
        <v>469</v>
      </c>
      <c r="F16" s="21">
        <v>52.37872400000002</v>
      </c>
      <c r="G16" s="22">
        <v>48.532481999999995</v>
      </c>
      <c r="H16" s="22">
        <f t="shared" si="0"/>
        <v>47.15691697801703</v>
      </c>
      <c r="I16" s="22">
        <v>13.155678130893648</v>
      </c>
      <c r="J16" s="22">
        <v>34.001238847123382</v>
      </c>
      <c r="K16" s="23">
        <f t="shared" si="1"/>
        <v>0.27106955154062901</v>
      </c>
      <c r="L16" s="24">
        <f t="shared" si="2"/>
        <v>0.9716568169338019</v>
      </c>
      <c r="M16" s="61">
        <v>119</v>
      </c>
      <c r="N16" s="22">
        <v>115</v>
      </c>
      <c r="O16" s="24">
        <f t="shared" si="3"/>
        <v>0.96638655462184875</v>
      </c>
    </row>
    <row r="17" spans="1:15" ht="25.5" x14ac:dyDescent="0.25">
      <c r="A17" s="18"/>
      <c r="B17" s="20">
        <v>3000366</v>
      </c>
      <c r="C17" s="20" t="s">
        <v>573</v>
      </c>
      <c r="D17" s="60">
        <v>86</v>
      </c>
      <c r="E17" s="20" t="s">
        <v>469</v>
      </c>
      <c r="F17" s="21">
        <v>35.777167999999989</v>
      </c>
      <c r="G17" s="22">
        <v>63.815702000000009</v>
      </c>
      <c r="H17" s="22">
        <f t="shared" si="0"/>
        <v>61.814007037593981</v>
      </c>
      <c r="I17" s="22">
        <v>25.626521307940493</v>
      </c>
      <c r="J17" s="22">
        <v>36.187485729653488</v>
      </c>
      <c r="K17" s="23">
        <f t="shared" si="1"/>
        <v>0.40157078124660434</v>
      </c>
      <c r="L17" s="24">
        <f t="shared" si="2"/>
        <v>0.9686331905836274</v>
      </c>
      <c r="M17" s="61">
        <v>83</v>
      </c>
      <c r="N17" s="22">
        <v>82</v>
      </c>
      <c r="O17" s="24">
        <f t="shared" si="3"/>
        <v>0.98795180722891562</v>
      </c>
    </row>
    <row r="18" spans="1:15" ht="25.5" x14ac:dyDescent="0.25">
      <c r="A18" s="18"/>
      <c r="B18" s="20">
        <v>3000367</v>
      </c>
      <c r="C18" s="20" t="s">
        <v>574</v>
      </c>
      <c r="D18" s="60">
        <v>86</v>
      </c>
      <c r="E18" s="20" t="s">
        <v>469</v>
      </c>
      <c r="F18" s="21">
        <v>12.565403999999999</v>
      </c>
      <c r="G18" s="22">
        <v>31.920214000000009</v>
      </c>
      <c r="H18" s="22">
        <f t="shared" si="0"/>
        <v>31.192883764393656</v>
      </c>
      <c r="I18" s="22">
        <v>8.9313110725452134</v>
      </c>
      <c r="J18" s="22">
        <v>22.261572691848443</v>
      </c>
      <c r="K18" s="23">
        <f t="shared" si="1"/>
        <v>0.27980110260367336</v>
      </c>
      <c r="L18" s="24">
        <f t="shared" si="2"/>
        <v>0.97721411781241962</v>
      </c>
      <c r="M18" s="61">
        <v>55</v>
      </c>
      <c r="N18" s="22">
        <v>49</v>
      </c>
      <c r="O18" s="24">
        <f t="shared" si="3"/>
        <v>0.89090909090909087</v>
      </c>
    </row>
    <row r="19" spans="1:15" ht="38.25" x14ac:dyDescent="0.25">
      <c r="A19" s="18"/>
      <c r="B19" s="20">
        <v>3000368</v>
      </c>
      <c r="C19" s="20" t="s">
        <v>575</v>
      </c>
      <c r="D19" s="60">
        <v>86</v>
      </c>
      <c r="E19" s="20" t="s">
        <v>469</v>
      </c>
      <c r="F19" s="21">
        <v>7.4563119999999996</v>
      </c>
      <c r="G19" s="22">
        <v>18.316973000000001</v>
      </c>
      <c r="H19" s="22">
        <f t="shared" si="0"/>
        <v>18.034559726361692</v>
      </c>
      <c r="I19" s="22">
        <v>5.7404702144394832</v>
      </c>
      <c r="J19" s="22">
        <v>12.294089511922209</v>
      </c>
      <c r="K19" s="23">
        <f t="shared" si="1"/>
        <v>0.31339622624543273</v>
      </c>
      <c r="L19" s="24">
        <f t="shared" si="2"/>
        <v>0.98458188077045761</v>
      </c>
      <c r="M19" s="61">
        <v>38</v>
      </c>
      <c r="N19" s="22">
        <v>36</v>
      </c>
      <c r="O19" s="24">
        <f t="shared" si="3"/>
        <v>0.94736842105263153</v>
      </c>
    </row>
    <row r="20" spans="1:15" ht="38.25" x14ac:dyDescent="0.25">
      <c r="A20" s="18"/>
      <c r="B20" s="20">
        <v>3000369</v>
      </c>
      <c r="C20" s="20" t="s">
        <v>576</v>
      </c>
      <c r="D20" s="60">
        <v>86</v>
      </c>
      <c r="E20" s="20" t="s">
        <v>469</v>
      </c>
      <c r="F20" s="21">
        <v>3.2068400000000001</v>
      </c>
      <c r="G20" s="22">
        <v>4.3127799999999983</v>
      </c>
      <c r="H20" s="22">
        <f t="shared" si="0"/>
        <v>4.2845802140623732</v>
      </c>
      <c r="I20" s="22">
        <v>1.6076771437328716</v>
      </c>
      <c r="J20" s="22">
        <v>2.6769030703295016</v>
      </c>
      <c r="K20" s="23">
        <f t="shared" si="1"/>
        <v>0.37277049692608299</v>
      </c>
      <c r="L20" s="24">
        <f t="shared" si="2"/>
        <v>0.99346134374171069</v>
      </c>
      <c r="M20" s="61">
        <v>22</v>
      </c>
      <c r="N20" s="22">
        <v>21</v>
      </c>
      <c r="O20" s="24">
        <f t="shared" si="3"/>
        <v>0.95454545454545459</v>
      </c>
    </row>
    <row r="21" spans="1:15" ht="38.25" x14ac:dyDescent="0.25">
      <c r="A21" s="18"/>
      <c r="B21" s="20">
        <v>3000370</v>
      </c>
      <c r="C21" s="20" t="s">
        <v>577</v>
      </c>
      <c r="D21" s="60">
        <v>86</v>
      </c>
      <c r="E21" s="20" t="s">
        <v>469</v>
      </c>
      <c r="F21" s="21">
        <v>7.1715370000000025</v>
      </c>
      <c r="G21" s="22">
        <v>19.055766999999992</v>
      </c>
      <c r="H21" s="22">
        <f t="shared" si="0"/>
        <v>18.620627320631485</v>
      </c>
      <c r="I21" s="22">
        <v>4.5174654893598927</v>
      </c>
      <c r="J21" s="22">
        <v>14.103161831271592</v>
      </c>
      <c r="K21" s="23">
        <f t="shared" si="1"/>
        <v>0.23706552926260563</v>
      </c>
      <c r="L21" s="24">
        <f t="shared" si="2"/>
        <v>0.97716493493184986</v>
      </c>
      <c r="M21" s="61">
        <v>25</v>
      </c>
      <c r="N21" s="22">
        <v>25</v>
      </c>
      <c r="O21" s="24">
        <f t="shared" si="3"/>
        <v>1</v>
      </c>
    </row>
    <row r="22" spans="1:15" ht="38.25" x14ac:dyDescent="0.25">
      <c r="A22" s="18"/>
      <c r="B22" s="20">
        <v>3000371</v>
      </c>
      <c r="C22" s="20" t="s">
        <v>578</v>
      </c>
      <c r="D22" s="60">
        <v>86</v>
      </c>
      <c r="E22" s="20" t="s">
        <v>469</v>
      </c>
      <c r="F22" s="21">
        <v>2.9726690000000002</v>
      </c>
      <c r="G22" s="22">
        <v>3.0722749999999999</v>
      </c>
      <c r="H22" s="22">
        <f t="shared" si="0"/>
        <v>3.0680837006796047</v>
      </c>
      <c r="I22" s="22">
        <v>1.345748798064019</v>
      </c>
      <c r="J22" s="22">
        <v>1.7223349026155859</v>
      </c>
      <c r="K22" s="23">
        <f t="shared" si="1"/>
        <v>0.43803005852797</v>
      </c>
      <c r="L22" s="24">
        <f t="shared" si="2"/>
        <v>0.99863576687620892</v>
      </c>
      <c r="M22" s="61">
        <v>9</v>
      </c>
      <c r="N22" s="22">
        <v>7</v>
      </c>
      <c r="O22" s="24">
        <f t="shared" si="3"/>
        <v>0.77777777777777779</v>
      </c>
    </row>
    <row r="23" spans="1:15" ht="25.5" x14ac:dyDescent="0.25">
      <c r="A23" s="18"/>
      <c r="B23" s="20">
        <v>3000372</v>
      </c>
      <c r="C23" s="20" t="s">
        <v>579</v>
      </c>
      <c r="D23" s="60">
        <v>86</v>
      </c>
      <c r="E23" s="20" t="s">
        <v>469</v>
      </c>
      <c r="F23" s="21">
        <v>37.230606000000009</v>
      </c>
      <c r="G23" s="22">
        <v>74.372664999999998</v>
      </c>
      <c r="H23" s="22">
        <f t="shared" si="0"/>
        <v>73.177050683980212</v>
      </c>
      <c r="I23" s="22">
        <v>22.662842084857402</v>
      </c>
      <c r="J23" s="22">
        <v>50.514208599122803</v>
      </c>
      <c r="K23" s="23">
        <f t="shared" si="1"/>
        <v>0.30472004848632767</v>
      </c>
      <c r="L23" s="24">
        <f t="shared" si="2"/>
        <v>0.98392400869298169</v>
      </c>
      <c r="M23" s="61">
        <v>33</v>
      </c>
      <c r="N23" s="22">
        <v>30</v>
      </c>
      <c r="O23" s="24">
        <f t="shared" si="3"/>
        <v>0.90909090909090906</v>
      </c>
    </row>
    <row r="24" spans="1:15" ht="25.5" x14ac:dyDescent="0.25">
      <c r="A24" s="18"/>
      <c r="B24" s="20">
        <v>3000373</v>
      </c>
      <c r="C24" s="20" t="s">
        <v>580</v>
      </c>
      <c r="D24" s="60">
        <v>86</v>
      </c>
      <c r="E24" s="20" t="s">
        <v>469</v>
      </c>
      <c r="F24" s="21">
        <v>13.279968000000002</v>
      </c>
      <c r="G24" s="22">
        <v>29.82776500000001</v>
      </c>
      <c r="H24" s="22">
        <f t="shared" si="0"/>
        <v>28.799626358680257</v>
      </c>
      <c r="I24" s="22">
        <v>12.410423627142789</v>
      </c>
      <c r="J24" s="22">
        <v>16.389202731537466</v>
      </c>
      <c r="K24" s="23">
        <f t="shared" si="1"/>
        <v>0.4160695119846487</v>
      </c>
      <c r="L24" s="24">
        <f t="shared" si="2"/>
        <v>0.96553081864096246</v>
      </c>
      <c r="M24" s="61">
        <v>35</v>
      </c>
      <c r="N24" s="22">
        <v>31</v>
      </c>
      <c r="O24" s="24">
        <f t="shared" si="3"/>
        <v>0.88571428571428568</v>
      </c>
    </row>
    <row r="25" spans="1:15" ht="38.25" x14ac:dyDescent="0.25">
      <c r="A25" s="18"/>
      <c r="B25" s="20">
        <v>3000374</v>
      </c>
      <c r="C25" s="20" t="s">
        <v>581</v>
      </c>
      <c r="D25" s="60">
        <v>86</v>
      </c>
      <c r="E25" s="20" t="s">
        <v>469</v>
      </c>
      <c r="F25" s="21">
        <v>3.3591710000000004</v>
      </c>
      <c r="G25" s="22">
        <v>3.3558690000000002</v>
      </c>
      <c r="H25" s="22">
        <f t="shared" si="0"/>
        <v>3.3461472532595735</v>
      </c>
      <c r="I25" s="22">
        <v>1.5516536539798835</v>
      </c>
      <c r="J25" s="22">
        <v>1.79449359927969</v>
      </c>
      <c r="K25" s="23">
        <f t="shared" si="1"/>
        <v>0.46237015031870538</v>
      </c>
      <c r="L25" s="24">
        <f t="shared" si="2"/>
        <v>0.99710306131126492</v>
      </c>
      <c r="M25" s="61">
        <v>15</v>
      </c>
      <c r="N25" s="22">
        <v>12</v>
      </c>
      <c r="O25" s="24">
        <f t="shared" si="3"/>
        <v>0.8</v>
      </c>
    </row>
    <row r="26" spans="1:15" ht="25.5" x14ac:dyDescent="0.25">
      <c r="A26" s="18"/>
      <c r="B26" s="20">
        <v>3000424</v>
      </c>
      <c r="C26" s="20" t="s">
        <v>582</v>
      </c>
      <c r="D26" s="60">
        <v>86</v>
      </c>
      <c r="E26" s="20" t="s">
        <v>469</v>
      </c>
      <c r="F26" s="21">
        <v>6.4315360000000004</v>
      </c>
      <c r="G26" s="22">
        <v>7.709582000000001</v>
      </c>
      <c r="H26" s="22">
        <f t="shared" si="0"/>
        <v>7.6013913558345516</v>
      </c>
      <c r="I26" s="22">
        <v>2.6653173544109103</v>
      </c>
      <c r="J26" s="22">
        <v>4.9360740014236413</v>
      </c>
      <c r="K26" s="23">
        <f t="shared" si="1"/>
        <v>0.34571489795567517</v>
      </c>
      <c r="L26" s="24">
        <f t="shared" si="2"/>
        <v>0.98596673021112569</v>
      </c>
      <c r="M26" s="61">
        <v>1231</v>
      </c>
      <c r="N26" s="22">
        <v>944</v>
      </c>
      <c r="O26" s="24">
        <f t="shared" si="3"/>
        <v>0.7668562144597888</v>
      </c>
    </row>
    <row r="27" spans="1:15" ht="25.5" x14ac:dyDescent="0.25">
      <c r="A27" s="18"/>
      <c r="B27" s="20">
        <v>3000425</v>
      </c>
      <c r="C27" s="20" t="s">
        <v>583</v>
      </c>
      <c r="D27" s="60">
        <v>86</v>
      </c>
      <c r="E27" s="20" t="s">
        <v>469</v>
      </c>
      <c r="F27" s="21">
        <v>5.2179329999999995</v>
      </c>
      <c r="G27" s="22">
        <v>6.2968949999999992</v>
      </c>
      <c r="H27" s="22">
        <f t="shared" si="0"/>
        <v>6.0969324129080604</v>
      </c>
      <c r="I27" s="22">
        <v>2.3389161199975206</v>
      </c>
      <c r="J27" s="22">
        <v>3.7580162929105398</v>
      </c>
      <c r="K27" s="23">
        <f t="shared" si="1"/>
        <v>0.3714395936405992</v>
      </c>
      <c r="L27" s="24">
        <f t="shared" si="2"/>
        <v>0.96824425576543061</v>
      </c>
      <c r="M27" s="61">
        <v>248</v>
      </c>
      <c r="N27" s="22">
        <v>136</v>
      </c>
      <c r="O27" s="24">
        <f t="shared" si="3"/>
        <v>0.54838709677419351</v>
      </c>
    </row>
    <row r="28" spans="1:15" ht="25.5" x14ac:dyDescent="0.25">
      <c r="A28" s="18"/>
      <c r="B28" s="20">
        <v>3000683</v>
      </c>
      <c r="C28" s="20" t="s">
        <v>584</v>
      </c>
      <c r="D28" s="60">
        <v>218</v>
      </c>
      <c r="E28" s="20" t="s">
        <v>301</v>
      </c>
      <c r="F28" s="21">
        <v>41.366284000000014</v>
      </c>
      <c r="G28" s="22">
        <v>54.281692999999997</v>
      </c>
      <c r="H28" s="22">
        <f t="shared" si="0"/>
        <v>54.216977228755241</v>
      </c>
      <c r="I28" s="22">
        <v>33.753668130180813</v>
      </c>
      <c r="J28" s="22">
        <v>20.463309098574427</v>
      </c>
      <c r="K28" s="23">
        <f t="shared" si="1"/>
        <v>0.62182415957772019</v>
      </c>
      <c r="L28" s="24">
        <f t="shared" si="2"/>
        <v>0.998807779056472</v>
      </c>
      <c r="M28" s="61">
        <v>10453</v>
      </c>
      <c r="N28" s="22">
        <v>10707</v>
      </c>
      <c r="O28" s="24">
        <f t="shared" si="3"/>
        <v>1.0242992442361045</v>
      </c>
    </row>
    <row r="29" spans="1:15" ht="63.75" x14ac:dyDescent="0.25">
      <c r="A29" s="18"/>
      <c r="B29" s="20">
        <v>3044194</v>
      </c>
      <c r="C29" s="20" t="s">
        <v>585</v>
      </c>
      <c r="D29" s="60">
        <v>259</v>
      </c>
      <c r="E29" s="20" t="s">
        <v>296</v>
      </c>
      <c r="F29" s="21">
        <v>19.155046000000002</v>
      </c>
      <c r="G29" s="22">
        <v>18.333976000000007</v>
      </c>
      <c r="H29" s="22">
        <f t="shared" si="0"/>
        <v>18.19878146110943</v>
      </c>
      <c r="I29" s="22">
        <v>12.337252914010095</v>
      </c>
      <c r="J29" s="22">
        <v>5.8615285470993355</v>
      </c>
      <c r="K29" s="23">
        <f t="shared" si="1"/>
        <v>0.67291747922055156</v>
      </c>
      <c r="L29" s="24">
        <f t="shared" si="2"/>
        <v>0.9926260109159859</v>
      </c>
      <c r="M29" s="61">
        <v>53679</v>
      </c>
      <c r="N29" s="22">
        <v>53655</v>
      </c>
      <c r="O29" s="24">
        <f t="shared" si="3"/>
        <v>0.99955289778125522</v>
      </c>
    </row>
    <row r="30" spans="1:15" ht="25.5" x14ac:dyDescent="0.25">
      <c r="A30" s="18"/>
      <c r="B30" s="20">
        <v>3044195</v>
      </c>
      <c r="C30" s="20" t="s">
        <v>586</v>
      </c>
      <c r="D30" s="60">
        <v>86</v>
      </c>
      <c r="E30" s="20" t="s">
        <v>469</v>
      </c>
      <c r="F30" s="21">
        <v>12.97528</v>
      </c>
      <c r="G30" s="22">
        <v>14.342104999999991</v>
      </c>
      <c r="H30" s="22">
        <f t="shared" si="0"/>
        <v>14.12632021861814</v>
      </c>
      <c r="I30" s="22">
        <v>6.3799859017201701</v>
      </c>
      <c r="J30" s="22">
        <v>7.746334316897971</v>
      </c>
      <c r="K30" s="23">
        <f t="shared" si="1"/>
        <v>0.44484306186017841</v>
      </c>
      <c r="L30" s="24">
        <f t="shared" si="2"/>
        <v>0.98495445533400772</v>
      </c>
      <c r="M30" s="61">
        <v>55421</v>
      </c>
      <c r="N30" s="22">
        <v>58896</v>
      </c>
      <c r="O30" s="24">
        <f t="shared" si="3"/>
        <v>1.0627018639144006</v>
      </c>
    </row>
    <row r="31" spans="1:15" ht="25.5" x14ac:dyDescent="0.25">
      <c r="A31" s="18"/>
      <c r="B31" s="20">
        <v>3044197</v>
      </c>
      <c r="C31" s="20" t="s">
        <v>587</v>
      </c>
      <c r="D31" s="60">
        <v>86</v>
      </c>
      <c r="E31" s="20" t="s">
        <v>469</v>
      </c>
      <c r="F31" s="21">
        <v>13.216745</v>
      </c>
      <c r="G31" s="22">
        <v>14.09429400000001</v>
      </c>
      <c r="H31" s="22">
        <f t="shared" si="0"/>
        <v>13.880713318769857</v>
      </c>
      <c r="I31" s="22">
        <v>6.3091791431834281</v>
      </c>
      <c r="J31" s="22">
        <v>7.5715341755864278</v>
      </c>
      <c r="K31" s="23">
        <f t="shared" si="1"/>
        <v>0.44764066530635899</v>
      </c>
      <c r="L31" s="24">
        <f t="shared" si="2"/>
        <v>0.98484630154372022</v>
      </c>
      <c r="M31" s="61">
        <v>61986</v>
      </c>
      <c r="N31" s="22">
        <v>63356</v>
      </c>
      <c r="O31" s="24">
        <f t="shared" si="3"/>
        <v>1.0221017649146582</v>
      </c>
    </row>
    <row r="32" spans="1:15" ht="25.5" x14ac:dyDescent="0.25">
      <c r="A32" s="18"/>
      <c r="B32" s="20">
        <v>3044198</v>
      </c>
      <c r="C32" s="20" t="s">
        <v>588</v>
      </c>
      <c r="D32" s="60">
        <v>86</v>
      </c>
      <c r="E32" s="20" t="s">
        <v>469</v>
      </c>
      <c r="F32" s="21">
        <v>5.4066890000000001</v>
      </c>
      <c r="G32" s="22">
        <v>6.2132130000000014</v>
      </c>
      <c r="H32" s="22">
        <f t="shared" si="0"/>
        <v>6.1248769370167224</v>
      </c>
      <c r="I32" s="22">
        <v>2.1081738249895352</v>
      </c>
      <c r="J32" s="22">
        <v>4.0167031120271872</v>
      </c>
      <c r="K32" s="23">
        <f t="shared" si="1"/>
        <v>0.33930493369365167</v>
      </c>
      <c r="L32" s="24">
        <f t="shared" si="2"/>
        <v>0.98578254713249347</v>
      </c>
      <c r="M32" s="61">
        <v>2611</v>
      </c>
      <c r="N32" s="22">
        <v>2474</v>
      </c>
      <c r="O32" s="24">
        <f t="shared" si="3"/>
        <v>0.94752968211413247</v>
      </c>
    </row>
    <row r="33" spans="1:15" ht="25.5" x14ac:dyDescent="0.25">
      <c r="A33" s="18"/>
      <c r="B33" s="20">
        <v>3044199</v>
      </c>
      <c r="C33" s="20" t="s">
        <v>589</v>
      </c>
      <c r="D33" s="60">
        <v>86</v>
      </c>
      <c r="E33" s="20" t="s">
        <v>469</v>
      </c>
      <c r="F33" s="21">
        <v>7.1958520000000012</v>
      </c>
      <c r="G33" s="22">
        <v>8.1225670000000001</v>
      </c>
      <c r="H33" s="22">
        <f t="shared" si="0"/>
        <v>7.9506027590993611</v>
      </c>
      <c r="I33" s="22">
        <v>3.1480579408077465</v>
      </c>
      <c r="J33" s="22">
        <v>4.8025448182916151</v>
      </c>
      <c r="K33" s="23">
        <f t="shared" si="1"/>
        <v>0.38756934117105424</v>
      </c>
      <c r="L33" s="24">
        <f t="shared" si="2"/>
        <v>0.97882883072547888</v>
      </c>
      <c r="M33" s="61">
        <v>23761</v>
      </c>
      <c r="N33" s="22">
        <v>28543</v>
      </c>
      <c r="O33" s="24">
        <f t="shared" si="3"/>
        <v>1.2012541559698666</v>
      </c>
    </row>
    <row r="34" spans="1:15" ht="38.25" x14ac:dyDescent="0.25">
      <c r="A34" s="18"/>
      <c r="B34" s="20">
        <v>3044200</v>
      </c>
      <c r="C34" s="20" t="s">
        <v>590</v>
      </c>
      <c r="D34" s="60">
        <v>86</v>
      </c>
      <c r="E34" s="20" t="s">
        <v>469</v>
      </c>
      <c r="F34" s="21">
        <v>5.9909099999999995</v>
      </c>
      <c r="G34" s="22">
        <v>6.5269880000000002</v>
      </c>
      <c r="H34" s="22">
        <f t="shared" si="0"/>
        <v>6.3595063868134636</v>
      </c>
      <c r="I34" s="22">
        <v>2.6149603437271858</v>
      </c>
      <c r="J34" s="22">
        <v>3.7445460430862778</v>
      </c>
      <c r="K34" s="23">
        <f t="shared" si="1"/>
        <v>0.40063814177798179</v>
      </c>
      <c r="L34" s="24">
        <f t="shared" si="2"/>
        <v>0.97434013771949068</v>
      </c>
      <c r="M34" s="61">
        <v>18555</v>
      </c>
      <c r="N34" s="22">
        <v>16842</v>
      </c>
      <c r="O34" s="24">
        <f t="shared" si="3"/>
        <v>0.90767987065481004</v>
      </c>
    </row>
    <row r="35" spans="1:15" ht="25.5" x14ac:dyDescent="0.25">
      <c r="A35" s="18"/>
      <c r="B35" s="20">
        <v>3044201</v>
      </c>
      <c r="C35" s="20" t="s">
        <v>591</v>
      </c>
      <c r="D35" s="60">
        <v>86</v>
      </c>
      <c r="E35" s="20" t="s">
        <v>469</v>
      </c>
      <c r="F35" s="21">
        <v>5.697368</v>
      </c>
      <c r="G35" s="22">
        <v>6.3707329999999995</v>
      </c>
      <c r="H35" s="22">
        <f t="shared" si="0"/>
        <v>6.241685082488674</v>
      </c>
      <c r="I35" s="22">
        <v>2.826082122795242</v>
      </c>
      <c r="J35" s="22">
        <v>3.4156029596934321</v>
      </c>
      <c r="K35" s="23">
        <f t="shared" si="1"/>
        <v>0.44360391854363418</v>
      </c>
      <c r="L35" s="24">
        <f t="shared" si="2"/>
        <v>0.97974363114710261</v>
      </c>
      <c r="M35" s="61">
        <v>2317</v>
      </c>
      <c r="N35" s="22">
        <v>1930</v>
      </c>
      <c r="O35" s="24">
        <f t="shared" si="3"/>
        <v>0.83297367285282697</v>
      </c>
    </row>
    <row r="36" spans="1:15" ht="25.5" x14ac:dyDescent="0.25">
      <c r="A36" s="18"/>
      <c r="B36" s="20">
        <v>3044202</v>
      </c>
      <c r="C36" s="20" t="s">
        <v>592</v>
      </c>
      <c r="D36" s="60">
        <v>86</v>
      </c>
      <c r="E36" s="20" t="s">
        <v>469</v>
      </c>
      <c r="F36" s="21">
        <v>5.7687210000000002</v>
      </c>
      <c r="G36" s="22">
        <v>6.1002230000000015</v>
      </c>
      <c r="H36" s="22">
        <f t="shared" si="0"/>
        <v>6.0236193031124436</v>
      </c>
      <c r="I36" s="22">
        <v>2.8180530827146981</v>
      </c>
      <c r="J36" s="22">
        <v>3.2055662203977455</v>
      </c>
      <c r="K36" s="23">
        <f t="shared" si="1"/>
        <v>0.4619590271887925</v>
      </c>
      <c r="L36" s="24">
        <f t="shared" si="2"/>
        <v>0.98744247597381962</v>
      </c>
      <c r="M36" s="61">
        <v>2230</v>
      </c>
      <c r="N36" s="22">
        <v>2005</v>
      </c>
      <c r="O36" s="24">
        <f t="shared" si="3"/>
        <v>0.89910313901345296</v>
      </c>
    </row>
    <row r="37" spans="1:15" ht="38.25" x14ac:dyDescent="0.25">
      <c r="A37" s="18"/>
      <c r="B37" s="20">
        <v>3044203</v>
      </c>
      <c r="C37" s="20" t="s">
        <v>593</v>
      </c>
      <c r="D37" s="60">
        <v>86</v>
      </c>
      <c r="E37" s="20" t="s">
        <v>469</v>
      </c>
      <c r="F37" s="21">
        <v>4.6191699999999996</v>
      </c>
      <c r="G37" s="22">
        <v>5.6716690000000005</v>
      </c>
      <c r="H37" s="22">
        <f t="shared" si="0"/>
        <v>5.5933398887819017</v>
      </c>
      <c r="I37" s="22">
        <v>2.2886115704046297</v>
      </c>
      <c r="J37" s="22">
        <v>3.304728318377272</v>
      </c>
      <c r="K37" s="23">
        <f t="shared" si="1"/>
        <v>0.40351642001756971</v>
      </c>
      <c r="L37" s="24">
        <f t="shared" si="2"/>
        <v>0.98618940717131076</v>
      </c>
      <c r="M37" s="61">
        <v>9848</v>
      </c>
      <c r="N37" s="22">
        <v>9273</v>
      </c>
      <c r="O37" s="24">
        <f t="shared" si="3"/>
        <v>0.94161251015434611</v>
      </c>
    </row>
    <row r="38" spans="1:15" ht="25.5" x14ac:dyDescent="0.25">
      <c r="A38" s="18"/>
      <c r="B38" s="20">
        <v>3044204</v>
      </c>
      <c r="C38" s="20" t="s">
        <v>594</v>
      </c>
      <c r="D38" s="60">
        <v>86</v>
      </c>
      <c r="E38" s="20" t="s">
        <v>469</v>
      </c>
      <c r="F38" s="21">
        <v>3.3673039999999999</v>
      </c>
      <c r="G38" s="22">
        <v>3.5295090000000013</v>
      </c>
      <c r="H38" s="22">
        <f t="shared" si="0"/>
        <v>3.4961854146922944</v>
      </c>
      <c r="I38" s="22">
        <v>1.4688504223263148</v>
      </c>
      <c r="J38" s="22">
        <v>2.0273349923659794</v>
      </c>
      <c r="K38" s="23">
        <f t="shared" si="1"/>
        <v>0.41616282104006941</v>
      </c>
      <c r="L38" s="24">
        <f t="shared" si="2"/>
        <v>0.99055857760733657</v>
      </c>
      <c r="M38" s="61">
        <v>23115</v>
      </c>
      <c r="N38" s="22">
        <v>23608</v>
      </c>
      <c r="O38" s="24">
        <f t="shared" si="3"/>
        <v>1.0213281418991997</v>
      </c>
    </row>
    <row r="39" spans="1:15" ht="25.5" x14ac:dyDescent="0.25">
      <c r="A39" s="18"/>
      <c r="B39" s="20">
        <v>3045112</v>
      </c>
      <c r="C39" s="20" t="s">
        <v>595</v>
      </c>
      <c r="D39" s="60">
        <v>86</v>
      </c>
      <c r="E39" s="20" t="s">
        <v>469</v>
      </c>
      <c r="F39" s="21">
        <v>11.058069000000001</v>
      </c>
      <c r="G39" s="22">
        <v>12.146631999999999</v>
      </c>
      <c r="H39" s="22">
        <f t="shared" si="0"/>
        <v>12.003354370119848</v>
      </c>
      <c r="I39" s="22">
        <v>4.3002424659216558</v>
      </c>
      <c r="J39" s="22">
        <v>7.7031119041981917</v>
      </c>
      <c r="K39" s="23">
        <f t="shared" si="1"/>
        <v>0.35402755808537351</v>
      </c>
      <c r="L39" s="24">
        <f t="shared" si="2"/>
        <v>0.98820433270060781</v>
      </c>
      <c r="M39" s="61">
        <v>2231</v>
      </c>
      <c r="N39" s="22">
        <v>2299</v>
      </c>
      <c r="O39" s="24">
        <f t="shared" si="3"/>
        <v>1.0304796055580456</v>
      </c>
    </row>
    <row r="40" spans="1:15" ht="15.75" thickBot="1" x14ac:dyDescent="0.3">
      <c r="A40" s="39" t="s">
        <v>306</v>
      </c>
      <c r="B40" s="41"/>
      <c r="C40" s="41"/>
      <c r="D40" s="58"/>
      <c r="E40" s="41"/>
      <c r="F40" s="42">
        <f ca="1">OFFSET(F40,-MATCH("PROYECTOS",$A$8:$A$50,0)-1,0)-(OFFSET(F40,-MATCH("PROYECTOS",$A$8:$A$50,0),0))</f>
        <v>105.66101300000008</v>
      </c>
      <c r="G40" s="43">
        <f t="shared" ref="G40:J40" ca="1" si="4">OFFSET(G40,-MATCH("PROYECTOS",$A$8:$A$50,0)-1,0)-(OFFSET(G40,-MATCH("PROYECTOS",$A$8:$A$50,0),0))</f>
        <v>100.97718300000088</v>
      </c>
      <c r="H40" s="43">
        <f t="shared" ca="1" si="4"/>
        <v>88.99938054148538</v>
      </c>
      <c r="I40" s="43">
        <f t="shared" ca="1" si="4"/>
        <v>1.7748748729794102</v>
      </c>
      <c r="J40" s="43">
        <f t="shared" ca="1" si="4"/>
        <v>87.224505668506026</v>
      </c>
      <c r="K40" s="44">
        <f t="shared" ca="1" si="1"/>
        <v>1.757698937768342E-2</v>
      </c>
      <c r="L40" s="45">
        <f t="shared" ca="1" si="2"/>
        <v>0.88138109914875185</v>
      </c>
      <c r="M40" s="59"/>
      <c r="N40" s="43"/>
      <c r="O40" s="45"/>
    </row>
    <row r="41" spans="1:15" ht="15.75" thickBot="1" x14ac:dyDescent="0.3"/>
    <row r="42" spans="1:15" ht="15.75" thickBot="1" x14ac:dyDescent="0.3">
      <c r="A42" s="87" t="s">
        <v>377</v>
      </c>
      <c r="B42" s="88"/>
      <c r="C42" s="88"/>
      <c r="D42" s="88"/>
      <c r="E42" s="88"/>
      <c r="F42" s="89"/>
    </row>
    <row r="43" spans="1:15" ht="15.75" thickBot="1" x14ac:dyDescent="0.3">
      <c r="A43" s="2" t="s">
        <v>616</v>
      </c>
    </row>
    <row r="44" spans="1:15" ht="45" customHeight="1" x14ac:dyDescent="0.25">
      <c r="A44" s="80" t="s">
        <v>379</v>
      </c>
      <c r="B44" s="81"/>
      <c r="C44" s="81"/>
      <c r="D44" s="81"/>
      <c r="E44" s="81"/>
      <c r="F44" s="103" t="s">
        <v>380</v>
      </c>
      <c r="G44" s="7"/>
      <c r="H44" s="7"/>
      <c r="I44" s="7"/>
      <c r="J44" s="7"/>
      <c r="K44" s="7"/>
    </row>
    <row r="45" spans="1:15" ht="15.75" thickBot="1" x14ac:dyDescent="0.3">
      <c r="A45" s="101"/>
      <c r="B45" s="102"/>
      <c r="C45" s="102"/>
      <c r="D45" s="102"/>
      <c r="E45" s="102"/>
      <c r="F45" s="104"/>
      <c r="G45" s="8"/>
      <c r="H45" s="8"/>
      <c r="I45" s="8"/>
      <c r="J45" s="8"/>
      <c r="K45" s="8"/>
    </row>
  </sheetData>
  <mergeCells count="16">
    <mergeCell ref="A44:E45"/>
    <mergeCell ref="F44:F45"/>
    <mergeCell ref="A3:E3"/>
    <mergeCell ref="F3:L3"/>
    <mergeCell ref="M3:O3"/>
    <mergeCell ref="I4:J4"/>
    <mergeCell ref="K4:L4"/>
    <mergeCell ref="A42:F42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C8" sqref="C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24</v>
      </c>
      <c r="B1" s="47" t="s">
        <v>232</v>
      </c>
      <c r="C1" s="47" t="s">
        <v>16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596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519.42586400000016</v>
      </c>
      <c r="I6" s="15">
        <v>692.42327800000066</v>
      </c>
      <c r="J6" s="15">
        <v>666.82610125644021</v>
      </c>
      <c r="K6" s="15">
        <v>242.95711448488521</v>
      </c>
      <c r="L6" s="15">
        <v>423.868986771555</v>
      </c>
      <c r="M6" s="16">
        <v>0.35087947243287937</v>
      </c>
      <c r="N6" s="17">
        <v>0.96303247225093946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SUM(H8:OFFSET(H6,MATCH("PROYECTOS",$A$8:$A$48,0),0))</f>
        <v>413.76485100000002</v>
      </c>
      <c r="I7" s="36">
        <f ca="1">SUM(I8:OFFSET(I6,MATCH("PROYECTOS",$A$8:$A$48,0),0))</f>
        <v>591.44609500000013</v>
      </c>
      <c r="J7" s="36">
        <f ca="1">SUM(J8:OFFSET(J6,MATCH("PROYECTOS",$A$8:$A$48,0),0))</f>
        <v>577.82672071495472</v>
      </c>
      <c r="K7" s="36">
        <f ca="1">SUM(K8:OFFSET(K6,MATCH("PROYECTOS",$A$8:$A$48,0),0))</f>
        <v>241.1822396119058</v>
      </c>
      <c r="L7" s="36">
        <f ca="1">SUM(L8:OFFSET(L6,MATCH("PROYECTOS",$A$8:$A$48,0),0))</f>
        <v>336.64448110304897</v>
      </c>
      <c r="M7" s="37">
        <f ca="1">IFERROR(K7/I7,0)</f>
        <v>0.40778397499083285</v>
      </c>
      <c r="N7" s="38">
        <f ca="1">IFERROR(SUM(K7,L7)/I7,0)</f>
        <v>0.97697275474437717</v>
      </c>
      <c r="O7" s="57"/>
      <c r="P7" s="36"/>
      <c r="Q7" s="38"/>
    </row>
    <row r="8" spans="1:17" ht="38.25" x14ac:dyDescent="0.25">
      <c r="A8" s="18"/>
      <c r="B8" s="65">
        <v>5004441</v>
      </c>
      <c r="C8" s="20" t="s">
        <v>597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14.390037000000005</v>
      </c>
      <c r="I8" s="22">
        <v>16.01920800000001</v>
      </c>
      <c r="J8" s="22">
        <f t="shared" ref="J8:J15" si="0">SUM(K8,L8)</f>
        <v>15.107677065395272</v>
      </c>
      <c r="K8" s="22">
        <v>6.4554951268099101</v>
      </c>
      <c r="L8" s="22">
        <v>8.6521819385853611</v>
      </c>
      <c r="M8" s="23">
        <f t="shared" ref="M8:M16" si="1">IFERROR(K8/I8,0)</f>
        <v>0.40298466233848179</v>
      </c>
      <c r="N8" s="24">
        <f t="shared" ref="N8:N16" si="2">IFERROR(SUM(K8,L8)/I8,0)</f>
        <v>0.94309762788492812</v>
      </c>
      <c r="O8" s="61">
        <v>2139</v>
      </c>
      <c r="P8" s="22">
        <v>1904.7</v>
      </c>
      <c r="Q8" s="24">
        <f>IFERROR(P8/O8,".")</f>
        <v>0.8904628330995793</v>
      </c>
    </row>
    <row r="9" spans="1:17" ht="25.5" x14ac:dyDescent="0.25">
      <c r="A9" s="18"/>
      <c r="B9" s="65">
        <v>5004442</v>
      </c>
      <c r="C9" s="20" t="s">
        <v>598</v>
      </c>
      <c r="D9" s="20">
        <v>3000001</v>
      </c>
      <c r="E9" s="20" t="s">
        <v>275</v>
      </c>
      <c r="F9" s="60">
        <v>80</v>
      </c>
      <c r="G9" s="20" t="s">
        <v>324</v>
      </c>
      <c r="H9" s="21">
        <v>1.3364319999999998</v>
      </c>
      <c r="I9" s="22">
        <v>1.7072799999999992</v>
      </c>
      <c r="J9" s="22">
        <f t="shared" si="0"/>
        <v>1.5870314330052979</v>
      </c>
      <c r="K9" s="22">
        <v>0.56365398134039424</v>
      </c>
      <c r="L9" s="22">
        <v>1.0233774516649037</v>
      </c>
      <c r="M9" s="23">
        <f t="shared" si="1"/>
        <v>0.33014735798486161</v>
      </c>
      <c r="N9" s="24">
        <f t="shared" si="2"/>
        <v>0.92956716707587428</v>
      </c>
      <c r="O9" s="61">
        <v>126</v>
      </c>
      <c r="P9" s="22">
        <v>98</v>
      </c>
      <c r="Q9" s="24">
        <f t="shared" ref="Q9:Q15" si="3">IFERROR(P9/O9,".")</f>
        <v>0.77777777777777779</v>
      </c>
    </row>
    <row r="10" spans="1:17" ht="25.5" x14ac:dyDescent="0.25">
      <c r="A10" s="18"/>
      <c r="B10" s="65">
        <v>5000132</v>
      </c>
      <c r="C10" s="20" t="s">
        <v>599</v>
      </c>
      <c r="D10" s="20">
        <v>3000004</v>
      </c>
      <c r="E10" s="20" t="s">
        <v>566</v>
      </c>
      <c r="F10" s="60">
        <v>438</v>
      </c>
      <c r="G10" s="20" t="s">
        <v>543</v>
      </c>
      <c r="H10" s="21">
        <v>58.52754000000003</v>
      </c>
      <c r="I10" s="22">
        <v>89.214247000000015</v>
      </c>
      <c r="J10" s="22">
        <f t="shared" si="0"/>
        <v>85.9841583349275</v>
      </c>
      <c r="K10" s="22">
        <v>43.859135702945011</v>
      </c>
      <c r="L10" s="22">
        <v>42.125022631982489</v>
      </c>
      <c r="M10" s="23">
        <f t="shared" si="1"/>
        <v>0.49161582569816459</v>
      </c>
      <c r="N10" s="24">
        <f t="shared" si="2"/>
        <v>0.96379402647345647</v>
      </c>
      <c r="O10" s="61">
        <v>1775014</v>
      </c>
      <c r="P10" s="22">
        <v>1640194.9</v>
      </c>
      <c r="Q10" s="24">
        <f t="shared" si="3"/>
        <v>0.92404617653719912</v>
      </c>
    </row>
    <row r="11" spans="1:17" ht="38.25" x14ac:dyDescent="0.25">
      <c r="A11" s="18"/>
      <c r="B11" s="65">
        <v>5003065</v>
      </c>
      <c r="C11" s="20" t="s">
        <v>600</v>
      </c>
      <c r="D11" s="20">
        <v>3000365</v>
      </c>
      <c r="E11" s="20" t="s">
        <v>572</v>
      </c>
      <c r="F11" s="60">
        <v>86</v>
      </c>
      <c r="G11" s="20" t="s">
        <v>469</v>
      </c>
      <c r="H11" s="21">
        <v>52.37872400000002</v>
      </c>
      <c r="I11" s="22">
        <v>48.532482000000016</v>
      </c>
      <c r="J11" s="22">
        <f t="shared" si="0"/>
        <v>47.15691697801703</v>
      </c>
      <c r="K11" s="22">
        <v>13.155678130893648</v>
      </c>
      <c r="L11" s="22">
        <v>34.001238847123382</v>
      </c>
      <c r="M11" s="23">
        <f t="shared" si="1"/>
        <v>0.27106955154062889</v>
      </c>
      <c r="N11" s="24">
        <f t="shared" si="2"/>
        <v>0.97165681693380146</v>
      </c>
      <c r="O11" s="61">
        <v>25126</v>
      </c>
      <c r="P11" s="22">
        <v>25583.999</v>
      </c>
      <c r="Q11" s="24">
        <f t="shared" si="3"/>
        <v>1.0182280904242618</v>
      </c>
    </row>
    <row r="12" spans="1:17" ht="25.5" x14ac:dyDescent="0.25">
      <c r="A12" s="18"/>
      <c r="B12" s="65">
        <v>5003066</v>
      </c>
      <c r="C12" s="20" t="s">
        <v>601</v>
      </c>
      <c r="D12" s="20">
        <v>3000366</v>
      </c>
      <c r="E12" s="20" t="s">
        <v>573</v>
      </c>
      <c r="F12" s="60">
        <v>86</v>
      </c>
      <c r="G12" s="20" t="s">
        <v>469</v>
      </c>
      <c r="H12" s="21">
        <v>35.777167999999996</v>
      </c>
      <c r="I12" s="22">
        <v>63.815702000000009</v>
      </c>
      <c r="J12" s="22">
        <f t="shared" si="0"/>
        <v>61.814007037593981</v>
      </c>
      <c r="K12" s="22">
        <v>25.626521307940493</v>
      </c>
      <c r="L12" s="22">
        <v>36.187485729653488</v>
      </c>
      <c r="M12" s="23">
        <f t="shared" si="1"/>
        <v>0.40157078124660434</v>
      </c>
      <c r="N12" s="24">
        <f t="shared" si="2"/>
        <v>0.9686331905836274</v>
      </c>
      <c r="O12" s="61">
        <v>25435</v>
      </c>
      <c r="P12" s="22">
        <v>24155</v>
      </c>
      <c r="Q12" s="24">
        <f t="shared" si="3"/>
        <v>0.94967564379791625</v>
      </c>
    </row>
    <row r="13" spans="1:17" ht="25.5" x14ac:dyDescent="0.25">
      <c r="A13" s="18"/>
      <c r="B13" s="65">
        <v>5003072</v>
      </c>
      <c r="C13" s="20" t="s">
        <v>602</v>
      </c>
      <c r="D13" s="20">
        <v>3000372</v>
      </c>
      <c r="E13" s="20" t="s">
        <v>579</v>
      </c>
      <c r="F13" s="60">
        <v>86</v>
      </c>
      <c r="G13" s="20" t="s">
        <v>469</v>
      </c>
      <c r="H13" s="21">
        <v>37.230606000000009</v>
      </c>
      <c r="I13" s="22">
        <v>74.372664999999984</v>
      </c>
      <c r="J13" s="22">
        <f t="shared" si="0"/>
        <v>73.177050683980198</v>
      </c>
      <c r="K13" s="22">
        <v>22.662842084857399</v>
      </c>
      <c r="L13" s="22">
        <v>50.514208599122803</v>
      </c>
      <c r="M13" s="23">
        <f t="shared" si="1"/>
        <v>0.30472004848632767</v>
      </c>
      <c r="N13" s="24">
        <f t="shared" si="2"/>
        <v>0.98392400869298169</v>
      </c>
      <c r="O13" s="61">
        <v>6308</v>
      </c>
      <c r="P13" s="22">
        <v>6358</v>
      </c>
      <c r="Q13" s="24">
        <f t="shared" si="3"/>
        <v>1.0079264426125556</v>
      </c>
    </row>
    <row r="14" spans="1:17" ht="25.5" x14ac:dyDescent="0.25">
      <c r="A14" s="18"/>
      <c r="B14" s="65">
        <v>5005137</v>
      </c>
      <c r="C14" s="20" t="s">
        <v>603</v>
      </c>
      <c r="D14" s="20">
        <v>3000683</v>
      </c>
      <c r="E14" s="20" t="s">
        <v>584</v>
      </c>
      <c r="F14" s="60">
        <v>218</v>
      </c>
      <c r="G14" s="20" t="s">
        <v>301</v>
      </c>
      <c r="H14" s="21">
        <v>41.366283999999986</v>
      </c>
      <c r="I14" s="22">
        <v>54.281692999999983</v>
      </c>
      <c r="J14" s="22">
        <f t="shared" si="0"/>
        <v>54.216977228755241</v>
      </c>
      <c r="K14" s="22">
        <v>33.753668130180813</v>
      </c>
      <c r="L14" s="22">
        <v>20.463309098574427</v>
      </c>
      <c r="M14" s="23">
        <f t="shared" si="1"/>
        <v>0.6218241595777203</v>
      </c>
      <c r="N14" s="24">
        <f t="shared" si="2"/>
        <v>0.99880777905647222</v>
      </c>
      <c r="O14" s="61">
        <v>501166</v>
      </c>
      <c r="P14" s="22">
        <v>464749.98</v>
      </c>
      <c r="Q14" s="24">
        <f t="shared" si="3"/>
        <v>0.9273374091618346</v>
      </c>
    </row>
    <row r="15" spans="1:17" x14ac:dyDescent="0.25">
      <c r="A15" s="18"/>
      <c r="B15" s="65">
        <v>9000000</v>
      </c>
      <c r="C15" s="20" t="s">
        <v>322</v>
      </c>
      <c r="D15" s="20">
        <v>9000000</v>
      </c>
      <c r="E15" s="20" t="s">
        <v>312</v>
      </c>
      <c r="F15" s="60"/>
      <c r="G15" s="20" t="s">
        <v>293</v>
      </c>
      <c r="H15" s="21">
        <v>172.75805999999997</v>
      </c>
      <c r="I15" s="22">
        <v>243.50281800000013</v>
      </c>
      <c r="J15" s="22">
        <f t="shared" si="0"/>
        <v>238.78290195328026</v>
      </c>
      <c r="K15" s="22">
        <v>95.105245146938145</v>
      </c>
      <c r="L15" s="22">
        <v>143.6776568063421</v>
      </c>
      <c r="M15" s="23">
        <f t="shared" si="1"/>
        <v>0.3905714353865839</v>
      </c>
      <c r="N15" s="24">
        <f t="shared" si="2"/>
        <v>0.98061658552666164</v>
      </c>
      <c r="O15" s="61"/>
      <c r="P15" s="22"/>
      <c r="Q15" s="24" t="str">
        <f t="shared" si="3"/>
        <v>.</v>
      </c>
    </row>
    <row r="16" spans="1:17" ht="15.75" thickBot="1" x14ac:dyDescent="0.3">
      <c r="A16" s="39" t="s">
        <v>306</v>
      </c>
      <c r="B16" s="41"/>
      <c r="C16" s="41"/>
      <c r="D16" s="64"/>
      <c r="E16" s="41"/>
      <c r="F16" s="58"/>
      <c r="G16" s="41"/>
      <c r="H16" s="42">
        <f ca="1">OFFSET(H16,-MATCH("PROYECTOS",$A$8:$A$48,0)-1,0)-(OFFSET(H16,-MATCH("PROYECTOS",$A$8:$A$48,0),0))</f>
        <v>105.66101300000014</v>
      </c>
      <c r="I16" s="43">
        <f ca="1">OFFSET(I16,-MATCH("PROYECTOS",$A$8:$A$48,0)-1,0)-(OFFSET(I16,-MATCH("PROYECTOS",$A$8:$A$48,0),0))</f>
        <v>100.97718300000054</v>
      </c>
      <c r="J16" s="43">
        <f ca="1">OFFSET(J16,-MATCH("PROYECTOS",$A$8:$A$48,0)-1,0)-(OFFSET(J16,-MATCH("PROYECTOS",$A$8:$A$48,0),0))</f>
        <v>88.999380541485493</v>
      </c>
      <c r="K16" s="43">
        <f ca="1">OFFSET(K16,-MATCH("PROYECTOS",$A$8:$A$48,0)-1,0)-(OFFSET(K16,-MATCH("PROYECTOS",$A$8:$A$48,0),0))</f>
        <v>1.7748748729794102</v>
      </c>
      <c r="L16" s="43">
        <f ca="1">OFFSET(L16,-MATCH("PROYECTOS",$A$8:$A$48,0)-1,0)-(OFFSET(L16,-MATCH("PROYECTOS",$A$8:$A$48,0),0))</f>
        <v>87.224505668506026</v>
      </c>
      <c r="M16" s="44">
        <f t="shared" ca="1" si="1"/>
        <v>1.7576989377683479E-2</v>
      </c>
      <c r="N16" s="45">
        <f t="shared" ca="1" si="2"/>
        <v>0.88138109914875484</v>
      </c>
      <c r="O16" s="59"/>
      <c r="P16" s="43"/>
      <c r="Q1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9" workbookViewId="0">
      <selection activeCell="L6" sqref="L6:P2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24</v>
      </c>
      <c r="B1" s="47" t="s">
        <v>232</v>
      </c>
      <c r="C1" s="47" t="s">
        <v>16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604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3000004</v>
      </c>
      <c r="C6" s="20" t="s">
        <v>566</v>
      </c>
      <c r="D6" s="20">
        <v>438</v>
      </c>
      <c r="E6" s="20" t="s">
        <v>543</v>
      </c>
      <c r="F6" s="20">
        <v>135</v>
      </c>
      <c r="G6" s="20" t="s">
        <v>142</v>
      </c>
      <c r="H6" s="20">
        <v>1</v>
      </c>
      <c r="I6" s="20" t="s">
        <v>328</v>
      </c>
      <c r="J6" s="20">
        <v>1</v>
      </c>
      <c r="K6" s="20" t="s">
        <v>330</v>
      </c>
      <c r="L6" s="66">
        <v>16.807549999999999</v>
      </c>
      <c r="M6" s="67">
        <v>1.924091</v>
      </c>
      <c r="N6" s="68">
        <v>1.9240909814834595</v>
      </c>
      <c r="O6" s="67"/>
      <c r="P6" s="68"/>
    </row>
    <row r="7" spans="1:16" ht="38.25" x14ac:dyDescent="0.25">
      <c r="A7" s="18"/>
      <c r="B7" s="20">
        <v>3000004</v>
      </c>
      <c r="C7" s="20" t="s">
        <v>566</v>
      </c>
      <c r="D7" s="20">
        <v>438</v>
      </c>
      <c r="E7" s="20" t="s">
        <v>543</v>
      </c>
      <c r="F7" s="20">
        <v>135</v>
      </c>
      <c r="G7" s="20" t="s">
        <v>142</v>
      </c>
      <c r="H7" s="20">
        <v>1</v>
      </c>
      <c r="I7" s="20" t="s">
        <v>328</v>
      </c>
      <c r="J7" s="20">
        <v>2</v>
      </c>
      <c r="K7" s="20" t="s">
        <v>331</v>
      </c>
      <c r="L7" s="66">
        <v>2.3713299999999999</v>
      </c>
      <c r="M7" s="67">
        <v>17.254788999999995</v>
      </c>
      <c r="N7" s="68">
        <v>17.25478882342577</v>
      </c>
      <c r="O7" s="67"/>
      <c r="P7" s="68"/>
    </row>
    <row r="8" spans="1:16" ht="38.25" x14ac:dyDescent="0.25">
      <c r="A8" s="18"/>
      <c r="B8" s="20">
        <v>3000364</v>
      </c>
      <c r="C8" s="20" t="s">
        <v>571</v>
      </c>
      <c r="D8" s="20">
        <v>86</v>
      </c>
      <c r="E8" s="20" t="s">
        <v>469</v>
      </c>
      <c r="F8" s="20">
        <v>135</v>
      </c>
      <c r="G8" s="20" t="s">
        <v>142</v>
      </c>
      <c r="H8" s="20">
        <v>1</v>
      </c>
      <c r="I8" s="20" t="s">
        <v>328</v>
      </c>
      <c r="J8" s="20">
        <v>1</v>
      </c>
      <c r="K8" s="20" t="s">
        <v>330</v>
      </c>
      <c r="L8" s="66">
        <v>0.86850700000000003</v>
      </c>
      <c r="M8" s="67">
        <v>3.1510000000000003E-2</v>
      </c>
      <c r="N8" s="68">
        <v>3.1509999185800552E-2</v>
      </c>
      <c r="O8" s="67"/>
      <c r="P8" s="68"/>
    </row>
    <row r="9" spans="1:16" ht="38.25" x14ac:dyDescent="0.25">
      <c r="A9" s="18"/>
      <c r="B9" s="20">
        <v>3000364</v>
      </c>
      <c r="C9" s="20" t="s">
        <v>571</v>
      </c>
      <c r="D9" s="20">
        <v>86</v>
      </c>
      <c r="E9" s="20" t="s">
        <v>469</v>
      </c>
      <c r="F9" s="20">
        <v>135</v>
      </c>
      <c r="G9" s="20" t="s">
        <v>142</v>
      </c>
      <c r="H9" s="20">
        <v>1</v>
      </c>
      <c r="I9" s="20" t="s">
        <v>328</v>
      </c>
      <c r="J9" s="20">
        <v>2</v>
      </c>
      <c r="K9" s="20" t="s">
        <v>331</v>
      </c>
      <c r="L9" s="66">
        <v>0</v>
      </c>
      <c r="M9" s="67">
        <v>0.8369970000000001</v>
      </c>
      <c r="N9" s="68">
        <v>0.83699698001146317</v>
      </c>
      <c r="O9" s="67"/>
      <c r="P9" s="68"/>
    </row>
    <row r="10" spans="1:16" ht="51" x14ac:dyDescent="0.25">
      <c r="A10" s="18"/>
      <c r="B10" s="20">
        <v>3000365</v>
      </c>
      <c r="C10" s="20" t="s">
        <v>572</v>
      </c>
      <c r="D10" s="20">
        <v>86</v>
      </c>
      <c r="E10" s="20" t="s">
        <v>469</v>
      </c>
      <c r="F10" s="20">
        <v>135</v>
      </c>
      <c r="G10" s="20" t="s">
        <v>142</v>
      </c>
      <c r="H10" s="20">
        <v>2</v>
      </c>
      <c r="I10" s="20" t="s">
        <v>605</v>
      </c>
      <c r="J10" s="20">
        <v>1</v>
      </c>
      <c r="K10" s="20" t="s">
        <v>330</v>
      </c>
      <c r="L10" s="66">
        <v>10.622541999999999</v>
      </c>
      <c r="M10" s="67">
        <v>5.3083840000000002</v>
      </c>
      <c r="N10" s="68">
        <v>5.3083839416503906</v>
      </c>
      <c r="O10" s="67"/>
      <c r="P10" s="68"/>
    </row>
    <row r="11" spans="1:16" ht="51" x14ac:dyDescent="0.25">
      <c r="A11" s="18"/>
      <c r="B11" s="20">
        <v>3000365</v>
      </c>
      <c r="C11" s="20" t="s">
        <v>572</v>
      </c>
      <c r="D11" s="20">
        <v>86</v>
      </c>
      <c r="E11" s="20" t="s">
        <v>469</v>
      </c>
      <c r="F11" s="20">
        <v>135</v>
      </c>
      <c r="G11" s="20" t="s">
        <v>142</v>
      </c>
      <c r="H11" s="20">
        <v>2</v>
      </c>
      <c r="I11" s="20" t="s">
        <v>605</v>
      </c>
      <c r="J11" s="20">
        <v>2</v>
      </c>
      <c r="K11" s="20" t="s">
        <v>331</v>
      </c>
      <c r="L11" s="66">
        <v>1.4490399999999997</v>
      </c>
      <c r="M11" s="67">
        <v>3.6043959999999999</v>
      </c>
      <c r="N11" s="68">
        <v>3.6043961078394204</v>
      </c>
      <c r="O11" s="67"/>
      <c r="P11" s="68"/>
    </row>
    <row r="12" spans="1:16" ht="51" x14ac:dyDescent="0.25">
      <c r="A12" s="18"/>
      <c r="B12" s="20">
        <v>3000366</v>
      </c>
      <c r="C12" s="20" t="s">
        <v>573</v>
      </c>
      <c r="D12" s="20">
        <v>86</v>
      </c>
      <c r="E12" s="20" t="s">
        <v>469</v>
      </c>
      <c r="F12" s="20">
        <v>135</v>
      </c>
      <c r="G12" s="20" t="s">
        <v>142</v>
      </c>
      <c r="H12" s="20">
        <v>2</v>
      </c>
      <c r="I12" s="20" t="s">
        <v>605</v>
      </c>
      <c r="J12" s="20">
        <v>1</v>
      </c>
      <c r="K12" s="20" t="s">
        <v>330</v>
      </c>
      <c r="L12" s="66">
        <v>22.041709999999998</v>
      </c>
      <c r="M12" s="67">
        <v>20.100435000000001</v>
      </c>
      <c r="N12" s="68">
        <v>20.100435256958008</v>
      </c>
      <c r="O12" s="67"/>
      <c r="P12" s="68"/>
    </row>
    <row r="13" spans="1:16" ht="51" x14ac:dyDescent="0.25">
      <c r="A13" s="18"/>
      <c r="B13" s="20">
        <v>3000366</v>
      </c>
      <c r="C13" s="20" t="s">
        <v>573</v>
      </c>
      <c r="D13" s="20">
        <v>86</v>
      </c>
      <c r="E13" s="20" t="s">
        <v>469</v>
      </c>
      <c r="F13" s="20">
        <v>135</v>
      </c>
      <c r="G13" s="20" t="s">
        <v>142</v>
      </c>
      <c r="H13" s="20">
        <v>2</v>
      </c>
      <c r="I13" s="20" t="s">
        <v>605</v>
      </c>
      <c r="J13" s="20">
        <v>2</v>
      </c>
      <c r="K13" s="20" t="s">
        <v>331</v>
      </c>
      <c r="L13" s="66">
        <v>2.0277989999999995</v>
      </c>
      <c r="M13" s="67">
        <v>3.9519580000000003</v>
      </c>
      <c r="N13" s="68">
        <v>3.9519579519801482</v>
      </c>
      <c r="O13" s="67"/>
      <c r="P13" s="68"/>
    </row>
    <row r="14" spans="1:16" ht="51" x14ac:dyDescent="0.25">
      <c r="A14" s="18"/>
      <c r="B14" s="20">
        <v>3000367</v>
      </c>
      <c r="C14" s="20" t="s">
        <v>574</v>
      </c>
      <c r="D14" s="20">
        <v>86</v>
      </c>
      <c r="E14" s="20" t="s">
        <v>469</v>
      </c>
      <c r="F14" s="20">
        <v>135</v>
      </c>
      <c r="G14" s="20" t="s">
        <v>142</v>
      </c>
      <c r="H14" s="20">
        <v>2</v>
      </c>
      <c r="I14" s="20" t="s">
        <v>605</v>
      </c>
      <c r="J14" s="20">
        <v>1</v>
      </c>
      <c r="K14" s="20" t="s">
        <v>330</v>
      </c>
      <c r="L14" s="66">
        <v>6.0409499999999996</v>
      </c>
      <c r="M14" s="67">
        <v>9.0717420000000004</v>
      </c>
      <c r="N14" s="68">
        <v>9.071742057800293</v>
      </c>
      <c r="O14" s="67"/>
      <c r="P14" s="68"/>
    </row>
    <row r="15" spans="1:16" ht="51" x14ac:dyDescent="0.25">
      <c r="A15" s="18"/>
      <c r="B15" s="20">
        <v>3000367</v>
      </c>
      <c r="C15" s="20" t="s">
        <v>574</v>
      </c>
      <c r="D15" s="20">
        <v>86</v>
      </c>
      <c r="E15" s="20" t="s">
        <v>469</v>
      </c>
      <c r="F15" s="20">
        <v>135</v>
      </c>
      <c r="G15" s="20" t="s">
        <v>142</v>
      </c>
      <c r="H15" s="20">
        <v>2</v>
      </c>
      <c r="I15" s="20" t="s">
        <v>605</v>
      </c>
      <c r="J15" s="20">
        <v>2</v>
      </c>
      <c r="K15" s="20" t="s">
        <v>331</v>
      </c>
      <c r="L15" s="66">
        <v>1.4970210000000004</v>
      </c>
      <c r="M15" s="67">
        <v>1.5381130000000003</v>
      </c>
      <c r="N15" s="68">
        <v>1.538112981710583</v>
      </c>
      <c r="O15" s="67"/>
      <c r="P15" s="68"/>
    </row>
    <row r="16" spans="1:16" ht="51" x14ac:dyDescent="0.25">
      <c r="A16" s="18"/>
      <c r="B16" s="20">
        <v>3000368</v>
      </c>
      <c r="C16" s="20" t="s">
        <v>575</v>
      </c>
      <c r="D16" s="20">
        <v>86</v>
      </c>
      <c r="E16" s="20" t="s">
        <v>469</v>
      </c>
      <c r="F16" s="20">
        <v>135</v>
      </c>
      <c r="G16" s="20" t="s">
        <v>142</v>
      </c>
      <c r="H16" s="20">
        <v>2</v>
      </c>
      <c r="I16" s="20" t="s">
        <v>605</v>
      </c>
      <c r="J16" s="20">
        <v>1</v>
      </c>
      <c r="K16" s="20" t="s">
        <v>330</v>
      </c>
      <c r="L16" s="66">
        <v>3.0043000000000002</v>
      </c>
      <c r="M16" s="67">
        <v>4.0417160000000001</v>
      </c>
      <c r="N16" s="68">
        <v>4.0417160987854004</v>
      </c>
      <c r="O16" s="67"/>
      <c r="P16" s="68"/>
    </row>
    <row r="17" spans="1:16" ht="51" x14ac:dyDescent="0.25">
      <c r="A17" s="18"/>
      <c r="B17" s="20">
        <v>3000368</v>
      </c>
      <c r="C17" s="20" t="s">
        <v>575</v>
      </c>
      <c r="D17" s="20">
        <v>86</v>
      </c>
      <c r="E17" s="20" t="s">
        <v>469</v>
      </c>
      <c r="F17" s="20">
        <v>135</v>
      </c>
      <c r="G17" s="20" t="s">
        <v>142</v>
      </c>
      <c r="H17" s="20">
        <v>2</v>
      </c>
      <c r="I17" s="20" t="s">
        <v>605</v>
      </c>
      <c r="J17" s="20">
        <v>2</v>
      </c>
      <c r="K17" s="20" t="s">
        <v>331</v>
      </c>
      <c r="L17" s="66">
        <v>0.73575399999999991</v>
      </c>
      <c r="M17" s="67">
        <v>0.75389099999999987</v>
      </c>
      <c r="N17" s="68">
        <v>0.75389103611087194</v>
      </c>
      <c r="O17" s="67"/>
      <c r="P17" s="68"/>
    </row>
    <row r="18" spans="1:16" ht="51" x14ac:dyDescent="0.25">
      <c r="A18" s="18"/>
      <c r="B18" s="20">
        <v>3000370</v>
      </c>
      <c r="C18" s="20" t="s">
        <v>577</v>
      </c>
      <c r="D18" s="20">
        <v>86</v>
      </c>
      <c r="E18" s="20" t="s">
        <v>469</v>
      </c>
      <c r="F18" s="20">
        <v>135</v>
      </c>
      <c r="G18" s="20" t="s">
        <v>142</v>
      </c>
      <c r="H18" s="20">
        <v>2</v>
      </c>
      <c r="I18" s="20" t="s">
        <v>605</v>
      </c>
      <c r="J18" s="20">
        <v>1</v>
      </c>
      <c r="K18" s="20" t="s">
        <v>330</v>
      </c>
      <c r="L18" s="66">
        <v>2.4156309999999999</v>
      </c>
      <c r="M18" s="67">
        <v>5.5055019999999999</v>
      </c>
      <c r="N18" s="68">
        <v>5.5055022239685059</v>
      </c>
      <c r="O18" s="67"/>
      <c r="P18" s="68"/>
    </row>
    <row r="19" spans="1:16" ht="51" x14ac:dyDescent="0.25">
      <c r="A19" s="18"/>
      <c r="B19" s="20">
        <v>3000370</v>
      </c>
      <c r="C19" s="20" t="s">
        <v>577</v>
      </c>
      <c r="D19" s="20">
        <v>86</v>
      </c>
      <c r="E19" s="20" t="s">
        <v>469</v>
      </c>
      <c r="F19" s="20">
        <v>135</v>
      </c>
      <c r="G19" s="20" t="s">
        <v>142</v>
      </c>
      <c r="H19" s="20">
        <v>2</v>
      </c>
      <c r="I19" s="20" t="s">
        <v>605</v>
      </c>
      <c r="J19" s="20">
        <v>2</v>
      </c>
      <c r="K19" s="20" t="s">
        <v>331</v>
      </c>
      <c r="L19" s="66">
        <v>0.86294500000000007</v>
      </c>
      <c r="M19" s="67">
        <v>0.87591000000000019</v>
      </c>
      <c r="N19" s="68">
        <v>0.8759099946837523</v>
      </c>
      <c r="O19" s="67"/>
      <c r="P19" s="68"/>
    </row>
    <row r="20" spans="1:16" ht="51" x14ac:dyDescent="0.25">
      <c r="A20" s="18"/>
      <c r="B20" s="20">
        <v>3000372</v>
      </c>
      <c r="C20" s="20" t="s">
        <v>579</v>
      </c>
      <c r="D20" s="20">
        <v>86</v>
      </c>
      <c r="E20" s="20" t="s">
        <v>469</v>
      </c>
      <c r="F20" s="20">
        <v>135</v>
      </c>
      <c r="G20" s="20" t="s">
        <v>142</v>
      </c>
      <c r="H20" s="20">
        <v>2</v>
      </c>
      <c r="I20" s="20" t="s">
        <v>605</v>
      </c>
      <c r="J20" s="20">
        <v>1</v>
      </c>
      <c r="K20" s="20" t="s">
        <v>330</v>
      </c>
      <c r="L20" s="66">
        <v>24.479790999999999</v>
      </c>
      <c r="M20" s="67">
        <v>19.249807000000001</v>
      </c>
      <c r="N20" s="68">
        <v>19.249807357788086</v>
      </c>
      <c r="O20" s="67"/>
      <c r="P20" s="68"/>
    </row>
    <row r="21" spans="1:16" ht="51" x14ac:dyDescent="0.25">
      <c r="A21" s="18"/>
      <c r="B21" s="20">
        <v>3000372</v>
      </c>
      <c r="C21" s="20" t="s">
        <v>579</v>
      </c>
      <c r="D21" s="20">
        <v>86</v>
      </c>
      <c r="E21" s="20" t="s">
        <v>469</v>
      </c>
      <c r="F21" s="20">
        <v>135</v>
      </c>
      <c r="G21" s="20" t="s">
        <v>142</v>
      </c>
      <c r="H21" s="20">
        <v>2</v>
      </c>
      <c r="I21" s="20" t="s">
        <v>605</v>
      </c>
      <c r="J21" s="20">
        <v>2</v>
      </c>
      <c r="K21" s="20" t="s">
        <v>331</v>
      </c>
      <c r="L21" s="66">
        <v>1.9728349999999999</v>
      </c>
      <c r="M21" s="67">
        <v>1.59107</v>
      </c>
      <c r="N21" s="68">
        <v>1.5910700201638974</v>
      </c>
      <c r="O21" s="67"/>
      <c r="P21" s="68"/>
    </row>
    <row r="22" spans="1:16" ht="51" x14ac:dyDescent="0.25">
      <c r="A22" s="18"/>
      <c r="B22" s="20">
        <v>3000373</v>
      </c>
      <c r="C22" s="20" t="s">
        <v>580</v>
      </c>
      <c r="D22" s="20">
        <v>86</v>
      </c>
      <c r="E22" s="20" t="s">
        <v>469</v>
      </c>
      <c r="F22" s="20">
        <v>135</v>
      </c>
      <c r="G22" s="20" t="s">
        <v>142</v>
      </c>
      <c r="H22" s="20">
        <v>2</v>
      </c>
      <c r="I22" s="20" t="s">
        <v>605</v>
      </c>
      <c r="J22" s="20">
        <v>1</v>
      </c>
      <c r="K22" s="20" t="s">
        <v>330</v>
      </c>
      <c r="L22" s="66">
        <v>8.6063379999999992</v>
      </c>
      <c r="M22" s="67">
        <v>14.092088</v>
      </c>
      <c r="N22" s="68">
        <v>14.092087745666504</v>
      </c>
      <c r="O22" s="67"/>
      <c r="P22" s="68"/>
    </row>
    <row r="23" spans="1:16" ht="51" x14ac:dyDescent="0.25">
      <c r="A23" s="18"/>
      <c r="B23" s="20">
        <v>3000373</v>
      </c>
      <c r="C23" s="20" t="s">
        <v>580</v>
      </c>
      <c r="D23" s="20">
        <v>86</v>
      </c>
      <c r="E23" s="20" t="s">
        <v>469</v>
      </c>
      <c r="F23" s="20">
        <v>135</v>
      </c>
      <c r="G23" s="20" t="s">
        <v>142</v>
      </c>
      <c r="H23" s="20">
        <v>2</v>
      </c>
      <c r="I23" s="20" t="s">
        <v>605</v>
      </c>
      <c r="J23" s="20">
        <v>2</v>
      </c>
      <c r="K23" s="20" t="s">
        <v>331</v>
      </c>
      <c r="L23" s="66">
        <v>1.5304649999999997</v>
      </c>
      <c r="M23" s="67">
        <v>2.0502359999999995</v>
      </c>
      <c r="N23" s="68">
        <v>2.0502360445002523</v>
      </c>
      <c r="O23" s="67"/>
      <c r="P23" s="68"/>
    </row>
    <row r="24" spans="1:16" ht="63.75" x14ac:dyDescent="0.25">
      <c r="A24" s="18"/>
      <c r="B24" s="20">
        <v>3044194</v>
      </c>
      <c r="C24" s="20" t="s">
        <v>585</v>
      </c>
      <c r="D24" s="20">
        <v>259</v>
      </c>
      <c r="E24" s="20" t="s">
        <v>296</v>
      </c>
      <c r="F24" s="20">
        <v>135</v>
      </c>
      <c r="G24" s="20" t="s">
        <v>142</v>
      </c>
      <c r="H24" s="20">
        <v>1</v>
      </c>
      <c r="I24" s="20" t="s">
        <v>328</v>
      </c>
      <c r="J24" s="20">
        <v>1</v>
      </c>
      <c r="K24" s="20" t="s">
        <v>330</v>
      </c>
      <c r="L24" s="66">
        <v>9.0534630000000007</v>
      </c>
      <c r="M24" s="67">
        <v>0.200568</v>
      </c>
      <c r="N24" s="68">
        <v>0.20056800544261932</v>
      </c>
      <c r="O24" s="67"/>
      <c r="P24" s="68"/>
    </row>
    <row r="25" spans="1:16" ht="64.5" thickBot="1" x14ac:dyDescent="0.3">
      <c r="A25" s="25"/>
      <c r="B25" s="27">
        <v>3044194</v>
      </c>
      <c r="C25" s="27" t="s">
        <v>585</v>
      </c>
      <c r="D25" s="27">
        <v>259</v>
      </c>
      <c r="E25" s="27" t="s">
        <v>296</v>
      </c>
      <c r="F25" s="27">
        <v>135</v>
      </c>
      <c r="G25" s="27" t="s">
        <v>142</v>
      </c>
      <c r="H25" s="27">
        <v>1</v>
      </c>
      <c r="I25" s="27" t="s">
        <v>328</v>
      </c>
      <c r="J25" s="27">
        <v>2</v>
      </c>
      <c r="K25" s="27" t="s">
        <v>331</v>
      </c>
      <c r="L25" s="69">
        <v>0</v>
      </c>
      <c r="M25" s="70">
        <v>8.8528950000000002</v>
      </c>
      <c r="N25" s="71">
        <v>8.8528950558975339</v>
      </c>
      <c r="O25" s="70"/>
      <c r="P25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topLeftCell="A18" workbookViewId="0">
      <selection activeCell="N6" sqref="N6:R2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24</v>
      </c>
      <c r="B1" s="47" t="s">
        <v>232</v>
      </c>
      <c r="C1" s="47" t="s">
        <v>16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606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63.75" x14ac:dyDescent="0.25">
      <c r="A6" s="18"/>
      <c r="B6" s="20">
        <v>5000118</v>
      </c>
      <c r="C6" s="20" t="s">
        <v>607</v>
      </c>
      <c r="D6" s="20">
        <v>3044194</v>
      </c>
      <c r="E6" s="20" t="s">
        <v>585</v>
      </c>
      <c r="F6" s="20">
        <v>259</v>
      </c>
      <c r="G6" s="20" t="s">
        <v>296</v>
      </c>
      <c r="H6" s="20">
        <v>135</v>
      </c>
      <c r="I6" s="20" t="s">
        <v>142</v>
      </c>
      <c r="J6" s="20">
        <v>1</v>
      </c>
      <c r="K6" s="20" t="s">
        <v>328</v>
      </c>
      <c r="L6" s="20">
        <v>1</v>
      </c>
      <c r="M6" s="20" t="s">
        <v>330</v>
      </c>
      <c r="N6" s="66">
        <v>9.0534630000000007</v>
      </c>
      <c r="O6" s="67">
        <v>0.200568</v>
      </c>
      <c r="P6" s="68">
        <v>0.20056800544261932</v>
      </c>
      <c r="Q6" s="67">
        <v>11000</v>
      </c>
      <c r="R6" s="68">
        <v>10853</v>
      </c>
    </row>
    <row r="7" spans="1:18" ht="63.75" x14ac:dyDescent="0.25">
      <c r="A7" s="18"/>
      <c r="B7" s="20">
        <v>5000118</v>
      </c>
      <c r="C7" s="20" t="s">
        <v>607</v>
      </c>
      <c r="D7" s="20">
        <v>3044194</v>
      </c>
      <c r="E7" s="20" t="s">
        <v>585</v>
      </c>
      <c r="F7" s="20">
        <v>259</v>
      </c>
      <c r="G7" s="20" t="s">
        <v>296</v>
      </c>
      <c r="H7" s="20">
        <v>135</v>
      </c>
      <c r="I7" s="20" t="s">
        <v>142</v>
      </c>
      <c r="J7" s="20">
        <v>1</v>
      </c>
      <c r="K7" s="20" t="s">
        <v>328</v>
      </c>
      <c r="L7" s="20">
        <v>2</v>
      </c>
      <c r="M7" s="20" t="s">
        <v>331</v>
      </c>
      <c r="N7" s="66">
        <v>0</v>
      </c>
      <c r="O7" s="67">
        <v>8.8528950000000002</v>
      </c>
      <c r="P7" s="68">
        <v>8.8528950558975339</v>
      </c>
      <c r="Q7" s="67">
        <v>475973</v>
      </c>
      <c r="R7" s="68">
        <v>474305</v>
      </c>
    </row>
    <row r="8" spans="1:18" ht="38.25" x14ac:dyDescent="0.25">
      <c r="A8" s="18"/>
      <c r="B8" s="20">
        <v>5000132</v>
      </c>
      <c r="C8" s="20" t="s">
        <v>599</v>
      </c>
      <c r="D8" s="20">
        <v>3000004</v>
      </c>
      <c r="E8" s="20" t="s">
        <v>566</v>
      </c>
      <c r="F8" s="20">
        <v>438</v>
      </c>
      <c r="G8" s="20" t="s">
        <v>543</v>
      </c>
      <c r="H8" s="20">
        <v>135</v>
      </c>
      <c r="I8" s="20" t="s">
        <v>142</v>
      </c>
      <c r="J8" s="20">
        <v>1</v>
      </c>
      <c r="K8" s="20" t="s">
        <v>328</v>
      </c>
      <c r="L8" s="20">
        <v>1</v>
      </c>
      <c r="M8" s="20" t="s">
        <v>330</v>
      </c>
      <c r="N8" s="66">
        <v>16.807549999999999</v>
      </c>
      <c r="O8" s="67">
        <v>1.924091</v>
      </c>
      <c r="P8" s="68">
        <v>1.9240909814834595</v>
      </c>
      <c r="Q8" s="67">
        <v>120000</v>
      </c>
      <c r="R8" s="68">
        <v>117147</v>
      </c>
    </row>
    <row r="9" spans="1:18" ht="38.25" x14ac:dyDescent="0.25">
      <c r="A9" s="18"/>
      <c r="B9" s="20">
        <v>5000132</v>
      </c>
      <c r="C9" s="20" t="s">
        <v>599</v>
      </c>
      <c r="D9" s="20">
        <v>3000004</v>
      </c>
      <c r="E9" s="20" t="s">
        <v>566</v>
      </c>
      <c r="F9" s="20">
        <v>438</v>
      </c>
      <c r="G9" s="20" t="s">
        <v>543</v>
      </c>
      <c r="H9" s="20">
        <v>135</v>
      </c>
      <c r="I9" s="20" t="s">
        <v>142</v>
      </c>
      <c r="J9" s="20">
        <v>1</v>
      </c>
      <c r="K9" s="20" t="s">
        <v>328</v>
      </c>
      <c r="L9" s="20">
        <v>2</v>
      </c>
      <c r="M9" s="20" t="s">
        <v>331</v>
      </c>
      <c r="N9" s="66">
        <v>2.3713299999999999</v>
      </c>
      <c r="O9" s="67">
        <v>17.254788999999999</v>
      </c>
      <c r="P9" s="68">
        <v>17.25478882342577</v>
      </c>
      <c r="Q9" s="67">
        <v>625470</v>
      </c>
      <c r="R9" s="68">
        <v>649492</v>
      </c>
    </row>
    <row r="10" spans="1:18" ht="38.25" x14ac:dyDescent="0.25">
      <c r="A10" s="18"/>
      <c r="B10" s="20">
        <v>5003064</v>
      </c>
      <c r="C10" s="20" t="s">
        <v>608</v>
      </c>
      <c r="D10" s="20">
        <v>3000364</v>
      </c>
      <c r="E10" s="20" t="s">
        <v>571</v>
      </c>
      <c r="F10" s="20">
        <v>86</v>
      </c>
      <c r="G10" s="20" t="s">
        <v>469</v>
      </c>
      <c r="H10" s="20">
        <v>135</v>
      </c>
      <c r="I10" s="20" t="s">
        <v>142</v>
      </c>
      <c r="J10" s="20">
        <v>1</v>
      </c>
      <c r="K10" s="20" t="s">
        <v>328</v>
      </c>
      <c r="L10" s="20">
        <v>1</v>
      </c>
      <c r="M10" s="20" t="s">
        <v>330</v>
      </c>
      <c r="N10" s="66">
        <v>0.86850700000000003</v>
      </c>
      <c r="O10" s="67">
        <v>3.1510000000000003E-2</v>
      </c>
      <c r="P10" s="68">
        <v>3.1509999185800552E-2</v>
      </c>
      <c r="Q10" s="67">
        <v>57573</v>
      </c>
      <c r="R10" s="68">
        <v>66865</v>
      </c>
    </row>
    <row r="11" spans="1:18" ht="38.25" x14ac:dyDescent="0.25">
      <c r="A11" s="18"/>
      <c r="B11" s="20">
        <v>5003064</v>
      </c>
      <c r="C11" s="20" t="s">
        <v>608</v>
      </c>
      <c r="D11" s="20">
        <v>3000364</v>
      </c>
      <c r="E11" s="20" t="s">
        <v>571</v>
      </c>
      <c r="F11" s="20">
        <v>86</v>
      </c>
      <c r="G11" s="20" t="s">
        <v>469</v>
      </c>
      <c r="H11" s="20">
        <v>135</v>
      </c>
      <c r="I11" s="20" t="s">
        <v>142</v>
      </c>
      <c r="J11" s="20">
        <v>1</v>
      </c>
      <c r="K11" s="20" t="s">
        <v>328</v>
      </c>
      <c r="L11" s="20">
        <v>2</v>
      </c>
      <c r="M11" s="20" t="s">
        <v>331</v>
      </c>
      <c r="N11" s="66">
        <v>0</v>
      </c>
      <c r="O11" s="67">
        <v>0.83699699999999999</v>
      </c>
      <c r="P11" s="68">
        <v>0.83699698001146317</v>
      </c>
      <c r="Q11" s="67">
        <v>70498</v>
      </c>
      <c r="R11" s="68">
        <v>71451</v>
      </c>
    </row>
    <row r="12" spans="1:18" ht="51" x14ac:dyDescent="0.25">
      <c r="A12" s="18"/>
      <c r="B12" s="20">
        <v>5003065</v>
      </c>
      <c r="C12" s="20" t="s">
        <v>600</v>
      </c>
      <c r="D12" s="20">
        <v>3000365</v>
      </c>
      <c r="E12" s="20" t="s">
        <v>572</v>
      </c>
      <c r="F12" s="20">
        <v>86</v>
      </c>
      <c r="G12" s="20" t="s">
        <v>469</v>
      </c>
      <c r="H12" s="20">
        <v>135</v>
      </c>
      <c r="I12" s="20" t="s">
        <v>142</v>
      </c>
      <c r="J12" s="20">
        <v>2</v>
      </c>
      <c r="K12" s="20" t="s">
        <v>605</v>
      </c>
      <c r="L12" s="20">
        <v>1</v>
      </c>
      <c r="M12" s="20" t="s">
        <v>330</v>
      </c>
      <c r="N12" s="66">
        <v>10.622541999999999</v>
      </c>
      <c r="O12" s="67">
        <v>5.3083840000000002</v>
      </c>
      <c r="P12" s="68">
        <v>5.3083839416503906</v>
      </c>
      <c r="Q12" s="67">
        <v>4500</v>
      </c>
      <c r="R12" s="68">
        <v>4793</v>
      </c>
    </row>
    <row r="13" spans="1:18" ht="51" x14ac:dyDescent="0.25">
      <c r="A13" s="18"/>
      <c r="B13" s="20">
        <v>5003065</v>
      </c>
      <c r="C13" s="20" t="s">
        <v>600</v>
      </c>
      <c r="D13" s="20">
        <v>3000365</v>
      </c>
      <c r="E13" s="20" t="s">
        <v>572</v>
      </c>
      <c r="F13" s="20">
        <v>86</v>
      </c>
      <c r="G13" s="20" t="s">
        <v>469</v>
      </c>
      <c r="H13" s="20">
        <v>135</v>
      </c>
      <c r="I13" s="20" t="s">
        <v>142</v>
      </c>
      <c r="J13" s="20">
        <v>2</v>
      </c>
      <c r="K13" s="20" t="s">
        <v>605</v>
      </c>
      <c r="L13" s="20">
        <v>2</v>
      </c>
      <c r="M13" s="20" t="s">
        <v>331</v>
      </c>
      <c r="N13" s="66">
        <v>1.4490400000000001</v>
      </c>
      <c r="O13" s="67">
        <v>3.6043960000000008</v>
      </c>
      <c r="P13" s="68">
        <v>3.6043961078394204</v>
      </c>
      <c r="Q13" s="67">
        <v>8195</v>
      </c>
      <c r="R13" s="68">
        <v>8809</v>
      </c>
    </row>
    <row r="14" spans="1:18" ht="51" x14ac:dyDescent="0.25">
      <c r="A14" s="18"/>
      <c r="B14" s="20">
        <v>5003066</v>
      </c>
      <c r="C14" s="20" t="s">
        <v>601</v>
      </c>
      <c r="D14" s="20">
        <v>3000366</v>
      </c>
      <c r="E14" s="20" t="s">
        <v>573</v>
      </c>
      <c r="F14" s="20">
        <v>86</v>
      </c>
      <c r="G14" s="20" t="s">
        <v>469</v>
      </c>
      <c r="H14" s="20">
        <v>135</v>
      </c>
      <c r="I14" s="20" t="s">
        <v>142</v>
      </c>
      <c r="J14" s="20">
        <v>2</v>
      </c>
      <c r="K14" s="20" t="s">
        <v>605</v>
      </c>
      <c r="L14" s="20">
        <v>1</v>
      </c>
      <c r="M14" s="20" t="s">
        <v>330</v>
      </c>
      <c r="N14" s="66">
        <v>22.041709999999998</v>
      </c>
      <c r="O14" s="67">
        <v>20.100435000000001</v>
      </c>
      <c r="P14" s="68">
        <v>20.100435256958008</v>
      </c>
      <c r="Q14" s="67">
        <v>5000</v>
      </c>
      <c r="R14" s="68">
        <v>5054</v>
      </c>
    </row>
    <row r="15" spans="1:18" ht="51" x14ac:dyDescent="0.25">
      <c r="A15" s="18"/>
      <c r="B15" s="20">
        <v>5003066</v>
      </c>
      <c r="C15" s="20" t="s">
        <v>601</v>
      </c>
      <c r="D15" s="20">
        <v>3000366</v>
      </c>
      <c r="E15" s="20" t="s">
        <v>573</v>
      </c>
      <c r="F15" s="20">
        <v>86</v>
      </c>
      <c r="G15" s="20" t="s">
        <v>469</v>
      </c>
      <c r="H15" s="20">
        <v>135</v>
      </c>
      <c r="I15" s="20" t="s">
        <v>142</v>
      </c>
      <c r="J15" s="20">
        <v>2</v>
      </c>
      <c r="K15" s="20" t="s">
        <v>605</v>
      </c>
      <c r="L15" s="20">
        <v>2</v>
      </c>
      <c r="M15" s="20" t="s">
        <v>331</v>
      </c>
      <c r="N15" s="66">
        <v>2.0277989999999995</v>
      </c>
      <c r="O15" s="67">
        <v>3.9519579999999994</v>
      </c>
      <c r="P15" s="68">
        <v>3.9519579519801482</v>
      </c>
      <c r="Q15" s="67">
        <v>6867</v>
      </c>
      <c r="R15" s="68">
        <v>7110</v>
      </c>
    </row>
    <row r="16" spans="1:18" ht="51" x14ac:dyDescent="0.25">
      <c r="A16" s="18"/>
      <c r="B16" s="20">
        <v>5003067</v>
      </c>
      <c r="C16" s="20" t="s">
        <v>609</v>
      </c>
      <c r="D16" s="20">
        <v>3000367</v>
      </c>
      <c r="E16" s="20" t="s">
        <v>574</v>
      </c>
      <c r="F16" s="20">
        <v>86</v>
      </c>
      <c r="G16" s="20" t="s">
        <v>469</v>
      </c>
      <c r="H16" s="20">
        <v>135</v>
      </c>
      <c r="I16" s="20" t="s">
        <v>142</v>
      </c>
      <c r="J16" s="20">
        <v>2</v>
      </c>
      <c r="K16" s="20" t="s">
        <v>605</v>
      </c>
      <c r="L16" s="20">
        <v>1</v>
      </c>
      <c r="M16" s="20" t="s">
        <v>330</v>
      </c>
      <c r="N16" s="66">
        <v>6.0409499999999996</v>
      </c>
      <c r="O16" s="67">
        <v>9.0717420000000004</v>
      </c>
      <c r="P16" s="68">
        <v>9.071742057800293</v>
      </c>
      <c r="Q16" s="67">
        <v>1939</v>
      </c>
      <c r="R16" s="68">
        <v>1950</v>
      </c>
    </row>
    <row r="17" spans="1:18" ht="51" x14ac:dyDescent="0.25">
      <c r="A17" s="18"/>
      <c r="B17" s="20">
        <v>5003067</v>
      </c>
      <c r="C17" s="20" t="s">
        <v>609</v>
      </c>
      <c r="D17" s="20">
        <v>3000367</v>
      </c>
      <c r="E17" s="20" t="s">
        <v>574</v>
      </c>
      <c r="F17" s="20">
        <v>86</v>
      </c>
      <c r="G17" s="20" t="s">
        <v>469</v>
      </c>
      <c r="H17" s="20">
        <v>135</v>
      </c>
      <c r="I17" s="20" t="s">
        <v>142</v>
      </c>
      <c r="J17" s="20">
        <v>2</v>
      </c>
      <c r="K17" s="20" t="s">
        <v>605</v>
      </c>
      <c r="L17" s="20">
        <v>2</v>
      </c>
      <c r="M17" s="20" t="s">
        <v>331</v>
      </c>
      <c r="N17" s="66">
        <v>1.4970210000000002</v>
      </c>
      <c r="O17" s="67">
        <v>1.5381130000000001</v>
      </c>
      <c r="P17" s="68">
        <v>1.538112981710583</v>
      </c>
      <c r="Q17" s="67">
        <v>3717</v>
      </c>
      <c r="R17" s="68">
        <v>3762</v>
      </c>
    </row>
    <row r="18" spans="1:18" ht="51" x14ac:dyDescent="0.25">
      <c r="A18" s="18"/>
      <c r="B18" s="20">
        <v>5003068</v>
      </c>
      <c r="C18" s="20" t="s">
        <v>610</v>
      </c>
      <c r="D18" s="20">
        <v>3000368</v>
      </c>
      <c r="E18" s="20" t="s">
        <v>575</v>
      </c>
      <c r="F18" s="20">
        <v>86</v>
      </c>
      <c r="G18" s="20" t="s">
        <v>469</v>
      </c>
      <c r="H18" s="20">
        <v>135</v>
      </c>
      <c r="I18" s="20" t="s">
        <v>142</v>
      </c>
      <c r="J18" s="20">
        <v>2</v>
      </c>
      <c r="K18" s="20" t="s">
        <v>605</v>
      </c>
      <c r="L18" s="20">
        <v>1</v>
      </c>
      <c r="M18" s="20" t="s">
        <v>330</v>
      </c>
      <c r="N18" s="66">
        <v>3.0043000000000002</v>
      </c>
      <c r="O18" s="67">
        <v>4.0417160000000001</v>
      </c>
      <c r="P18" s="68">
        <v>4.0417160987854004</v>
      </c>
      <c r="Q18" s="67">
        <v>1262</v>
      </c>
      <c r="R18" s="68">
        <v>1181</v>
      </c>
    </row>
    <row r="19" spans="1:18" ht="51" x14ac:dyDescent="0.25">
      <c r="A19" s="18"/>
      <c r="B19" s="20">
        <v>5003068</v>
      </c>
      <c r="C19" s="20" t="s">
        <v>610</v>
      </c>
      <c r="D19" s="20">
        <v>3000368</v>
      </c>
      <c r="E19" s="20" t="s">
        <v>575</v>
      </c>
      <c r="F19" s="20">
        <v>86</v>
      </c>
      <c r="G19" s="20" t="s">
        <v>469</v>
      </c>
      <c r="H19" s="20">
        <v>135</v>
      </c>
      <c r="I19" s="20" t="s">
        <v>142</v>
      </c>
      <c r="J19" s="20">
        <v>2</v>
      </c>
      <c r="K19" s="20" t="s">
        <v>605</v>
      </c>
      <c r="L19" s="20">
        <v>2</v>
      </c>
      <c r="M19" s="20" t="s">
        <v>331</v>
      </c>
      <c r="N19" s="66">
        <v>0.73575400000000002</v>
      </c>
      <c r="O19" s="67">
        <v>0.75389099999999998</v>
      </c>
      <c r="P19" s="68">
        <v>0.75389103611087194</v>
      </c>
      <c r="Q19" s="67">
        <v>2294</v>
      </c>
      <c r="R19" s="68">
        <v>2223</v>
      </c>
    </row>
    <row r="20" spans="1:18" ht="51" x14ac:dyDescent="0.25">
      <c r="A20" s="18"/>
      <c r="B20" s="20">
        <v>5003070</v>
      </c>
      <c r="C20" s="20" t="s">
        <v>611</v>
      </c>
      <c r="D20" s="20">
        <v>3000370</v>
      </c>
      <c r="E20" s="20" t="s">
        <v>577</v>
      </c>
      <c r="F20" s="20">
        <v>86</v>
      </c>
      <c r="G20" s="20" t="s">
        <v>469</v>
      </c>
      <c r="H20" s="20">
        <v>135</v>
      </c>
      <c r="I20" s="20" t="s">
        <v>142</v>
      </c>
      <c r="J20" s="20">
        <v>2</v>
      </c>
      <c r="K20" s="20" t="s">
        <v>605</v>
      </c>
      <c r="L20" s="20">
        <v>1</v>
      </c>
      <c r="M20" s="20" t="s">
        <v>330</v>
      </c>
      <c r="N20" s="66">
        <v>2.4156309999999999</v>
      </c>
      <c r="O20" s="67">
        <v>5.5055019999999999</v>
      </c>
      <c r="P20" s="68">
        <v>5.5055022239685059</v>
      </c>
      <c r="Q20" s="67">
        <v>1376</v>
      </c>
      <c r="R20" s="68">
        <v>1349</v>
      </c>
    </row>
    <row r="21" spans="1:18" ht="51" x14ac:dyDescent="0.25">
      <c r="A21" s="18"/>
      <c r="B21" s="20">
        <v>5003070</v>
      </c>
      <c r="C21" s="20" t="s">
        <v>611</v>
      </c>
      <c r="D21" s="20">
        <v>3000370</v>
      </c>
      <c r="E21" s="20" t="s">
        <v>577</v>
      </c>
      <c r="F21" s="20">
        <v>86</v>
      </c>
      <c r="G21" s="20" t="s">
        <v>469</v>
      </c>
      <c r="H21" s="20">
        <v>135</v>
      </c>
      <c r="I21" s="20" t="s">
        <v>142</v>
      </c>
      <c r="J21" s="20">
        <v>2</v>
      </c>
      <c r="K21" s="20" t="s">
        <v>605</v>
      </c>
      <c r="L21" s="20">
        <v>2</v>
      </c>
      <c r="M21" s="20" t="s">
        <v>331</v>
      </c>
      <c r="N21" s="66">
        <v>0.86294499999999996</v>
      </c>
      <c r="O21" s="67">
        <v>0.87591000000000008</v>
      </c>
      <c r="P21" s="68">
        <v>0.8759099946837523</v>
      </c>
      <c r="Q21" s="67">
        <v>2115</v>
      </c>
      <c r="R21" s="68">
        <v>2129</v>
      </c>
    </row>
    <row r="22" spans="1:18" ht="51" x14ac:dyDescent="0.25">
      <c r="A22" s="18"/>
      <c r="B22" s="20">
        <v>5003072</v>
      </c>
      <c r="C22" s="20" t="s">
        <v>602</v>
      </c>
      <c r="D22" s="20">
        <v>3000372</v>
      </c>
      <c r="E22" s="20" t="s">
        <v>579</v>
      </c>
      <c r="F22" s="20">
        <v>86</v>
      </c>
      <c r="G22" s="20" t="s">
        <v>469</v>
      </c>
      <c r="H22" s="20">
        <v>135</v>
      </c>
      <c r="I22" s="20" t="s">
        <v>142</v>
      </c>
      <c r="J22" s="20">
        <v>2</v>
      </c>
      <c r="K22" s="20" t="s">
        <v>605</v>
      </c>
      <c r="L22" s="20">
        <v>1</v>
      </c>
      <c r="M22" s="20" t="s">
        <v>330</v>
      </c>
      <c r="N22" s="66">
        <v>24.479790999999999</v>
      </c>
      <c r="O22" s="67">
        <v>19.249807000000001</v>
      </c>
      <c r="P22" s="68">
        <v>19.249807357788086</v>
      </c>
      <c r="Q22" s="67">
        <v>1960</v>
      </c>
      <c r="R22" s="68">
        <v>1978</v>
      </c>
    </row>
    <row r="23" spans="1:18" ht="51" x14ac:dyDescent="0.25">
      <c r="A23" s="18"/>
      <c r="B23" s="20">
        <v>5003072</v>
      </c>
      <c r="C23" s="20" t="s">
        <v>602</v>
      </c>
      <c r="D23" s="20">
        <v>3000372</v>
      </c>
      <c r="E23" s="20" t="s">
        <v>579</v>
      </c>
      <c r="F23" s="20">
        <v>86</v>
      </c>
      <c r="G23" s="20" t="s">
        <v>469</v>
      </c>
      <c r="H23" s="20">
        <v>135</v>
      </c>
      <c r="I23" s="20" t="s">
        <v>142</v>
      </c>
      <c r="J23" s="20">
        <v>2</v>
      </c>
      <c r="K23" s="20" t="s">
        <v>605</v>
      </c>
      <c r="L23" s="20">
        <v>2</v>
      </c>
      <c r="M23" s="20" t="s">
        <v>331</v>
      </c>
      <c r="N23" s="66">
        <v>1.9728349999999997</v>
      </c>
      <c r="O23" s="67">
        <v>1.5910700000000002</v>
      </c>
      <c r="P23" s="68">
        <v>1.5910700201638974</v>
      </c>
      <c r="Q23" s="67">
        <v>2791</v>
      </c>
      <c r="R23" s="68">
        <v>2801</v>
      </c>
    </row>
    <row r="24" spans="1:18" ht="51" x14ac:dyDescent="0.25">
      <c r="A24" s="18"/>
      <c r="B24" s="20">
        <v>5003073</v>
      </c>
      <c r="C24" s="20" t="s">
        <v>612</v>
      </c>
      <c r="D24" s="20">
        <v>3000373</v>
      </c>
      <c r="E24" s="20" t="s">
        <v>580</v>
      </c>
      <c r="F24" s="20">
        <v>86</v>
      </c>
      <c r="G24" s="20" t="s">
        <v>469</v>
      </c>
      <c r="H24" s="20">
        <v>135</v>
      </c>
      <c r="I24" s="20" t="s">
        <v>142</v>
      </c>
      <c r="J24" s="20">
        <v>2</v>
      </c>
      <c r="K24" s="20" t="s">
        <v>605</v>
      </c>
      <c r="L24" s="20">
        <v>1</v>
      </c>
      <c r="M24" s="20" t="s">
        <v>330</v>
      </c>
      <c r="N24" s="66">
        <v>8.6063379999999992</v>
      </c>
      <c r="O24" s="67">
        <v>14.092088</v>
      </c>
      <c r="P24" s="68">
        <v>14.092087745666504</v>
      </c>
      <c r="Q24" s="67">
        <v>1600</v>
      </c>
      <c r="R24" s="68">
        <v>1648</v>
      </c>
    </row>
    <row r="25" spans="1:18" ht="51.75" thickBot="1" x14ac:dyDescent="0.3">
      <c r="A25" s="25"/>
      <c r="B25" s="27">
        <v>5003073</v>
      </c>
      <c r="C25" s="27" t="s">
        <v>612</v>
      </c>
      <c r="D25" s="27">
        <v>3000373</v>
      </c>
      <c r="E25" s="27" t="s">
        <v>580</v>
      </c>
      <c r="F25" s="27">
        <v>86</v>
      </c>
      <c r="G25" s="27" t="s">
        <v>469</v>
      </c>
      <c r="H25" s="27">
        <v>135</v>
      </c>
      <c r="I25" s="27" t="s">
        <v>142</v>
      </c>
      <c r="J25" s="27">
        <v>2</v>
      </c>
      <c r="K25" s="27" t="s">
        <v>605</v>
      </c>
      <c r="L25" s="27">
        <v>2</v>
      </c>
      <c r="M25" s="27" t="s">
        <v>331</v>
      </c>
      <c r="N25" s="69">
        <v>1.5304649999999995</v>
      </c>
      <c r="O25" s="70">
        <v>2.0502359999999995</v>
      </c>
      <c r="P25" s="71">
        <v>2.0502360445002523</v>
      </c>
      <c r="Q25" s="70">
        <v>2437</v>
      </c>
      <c r="R25" s="71">
        <v>2551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topLeftCell="A20" workbookViewId="0">
      <selection activeCell="J6" sqref="J6:N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24</v>
      </c>
      <c r="B1" s="47" t="s">
        <v>232</v>
      </c>
      <c r="C1" s="47" t="s">
        <v>16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613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89.25" x14ac:dyDescent="0.25">
      <c r="A6" s="18"/>
      <c r="B6" s="20">
        <v>3000683</v>
      </c>
      <c r="C6" s="20" t="s">
        <v>584</v>
      </c>
      <c r="D6" s="20">
        <v>218</v>
      </c>
      <c r="E6" s="20" t="s">
        <v>301</v>
      </c>
      <c r="F6" s="20">
        <v>11</v>
      </c>
      <c r="G6" s="20" t="s">
        <v>109</v>
      </c>
      <c r="H6" s="20">
        <v>124</v>
      </c>
      <c r="I6" s="20" t="s">
        <v>342</v>
      </c>
      <c r="J6" s="66">
        <v>40.000050000000002</v>
      </c>
      <c r="K6" s="67">
        <v>52.792237999999998</v>
      </c>
      <c r="L6" s="68">
        <v>52.738935396075249</v>
      </c>
      <c r="M6" s="67"/>
      <c r="N6" s="68"/>
    </row>
    <row r="7" spans="1:14" ht="63.75" x14ac:dyDescent="0.25">
      <c r="A7" s="18"/>
      <c r="B7" s="20">
        <v>3000683</v>
      </c>
      <c r="C7" s="20" t="s">
        <v>584</v>
      </c>
      <c r="D7" s="20">
        <v>218</v>
      </c>
      <c r="E7" s="20" t="s">
        <v>301</v>
      </c>
      <c r="F7" s="20">
        <v>137</v>
      </c>
      <c r="G7" s="20" t="s">
        <v>144</v>
      </c>
      <c r="H7" s="20">
        <v>137</v>
      </c>
      <c r="I7" s="20" t="s">
        <v>345</v>
      </c>
      <c r="J7" s="66">
        <v>5.8494000000000004E-2</v>
      </c>
      <c r="K7" s="67">
        <v>6.4736999999999989E-2</v>
      </c>
      <c r="L7" s="68">
        <v>6.417174065427389E-2</v>
      </c>
      <c r="M7" s="67"/>
      <c r="N7" s="68"/>
    </row>
    <row r="8" spans="1:14" ht="51" x14ac:dyDescent="0.25">
      <c r="A8" s="18"/>
      <c r="B8" s="20">
        <v>3000683</v>
      </c>
      <c r="C8" s="20" t="s">
        <v>584</v>
      </c>
      <c r="D8" s="20">
        <v>218</v>
      </c>
      <c r="E8" s="20" t="s">
        <v>301</v>
      </c>
      <c r="F8" s="20">
        <v>440</v>
      </c>
      <c r="G8" s="20" t="s">
        <v>205</v>
      </c>
      <c r="H8" s="20">
        <v>440</v>
      </c>
      <c r="I8" s="20" t="s">
        <v>346</v>
      </c>
      <c r="J8" s="66">
        <v>2.2558999999999999E-2</v>
      </c>
      <c r="K8" s="67">
        <v>2.2558999999999999E-2</v>
      </c>
      <c r="L8" s="68">
        <v>2.2498480131616816E-2</v>
      </c>
      <c r="M8" s="67"/>
      <c r="N8" s="68"/>
    </row>
    <row r="9" spans="1:14" ht="51" x14ac:dyDescent="0.25">
      <c r="A9" s="18"/>
      <c r="B9" s="20">
        <v>3000683</v>
      </c>
      <c r="C9" s="20" t="s">
        <v>584</v>
      </c>
      <c r="D9" s="20">
        <v>218</v>
      </c>
      <c r="E9" s="20" t="s">
        <v>301</v>
      </c>
      <c r="F9" s="20">
        <v>441</v>
      </c>
      <c r="G9" s="20" t="s">
        <v>206</v>
      </c>
      <c r="H9" s="20">
        <v>441</v>
      </c>
      <c r="I9" s="20" t="s">
        <v>347</v>
      </c>
      <c r="J9" s="66">
        <v>1.9740000000000001E-3</v>
      </c>
      <c r="K9" s="67">
        <v>2.4580000000000001E-3</v>
      </c>
      <c r="L9" s="68">
        <v>2.4370399187318981E-3</v>
      </c>
      <c r="M9" s="67"/>
      <c r="N9" s="68"/>
    </row>
    <row r="10" spans="1:14" ht="51" x14ac:dyDescent="0.25">
      <c r="A10" s="18"/>
      <c r="B10" s="20">
        <v>3000683</v>
      </c>
      <c r="C10" s="20" t="s">
        <v>584</v>
      </c>
      <c r="D10" s="20">
        <v>218</v>
      </c>
      <c r="E10" s="20" t="s">
        <v>301</v>
      </c>
      <c r="F10" s="20">
        <v>442</v>
      </c>
      <c r="G10" s="20" t="s">
        <v>207</v>
      </c>
      <c r="H10" s="20">
        <v>442</v>
      </c>
      <c r="I10" s="20" t="s">
        <v>348</v>
      </c>
      <c r="J10" s="66">
        <v>5.4529000000000008E-2</v>
      </c>
      <c r="K10" s="67">
        <v>3.5479000000000004E-2</v>
      </c>
      <c r="L10" s="68">
        <v>3.3571880820090882E-2</v>
      </c>
      <c r="M10" s="67"/>
      <c r="N10" s="68"/>
    </row>
    <row r="11" spans="1:14" ht="51" x14ac:dyDescent="0.25">
      <c r="A11" s="18"/>
      <c r="B11" s="20">
        <v>3000683</v>
      </c>
      <c r="C11" s="20" t="s">
        <v>584</v>
      </c>
      <c r="D11" s="20">
        <v>218</v>
      </c>
      <c r="E11" s="20" t="s">
        <v>301</v>
      </c>
      <c r="F11" s="20">
        <v>443</v>
      </c>
      <c r="G11" s="20" t="s">
        <v>208</v>
      </c>
      <c r="H11" s="20">
        <v>443</v>
      </c>
      <c r="I11" s="20" t="s">
        <v>349</v>
      </c>
      <c r="J11" s="66">
        <v>0.66491300000000009</v>
      </c>
      <c r="K11" s="67">
        <v>0.7305029999999999</v>
      </c>
      <c r="L11" s="68">
        <v>0.72986021876567975</v>
      </c>
      <c r="M11" s="67"/>
      <c r="N11" s="68"/>
    </row>
    <row r="12" spans="1:14" ht="51" x14ac:dyDescent="0.25">
      <c r="A12" s="18"/>
      <c r="B12" s="20">
        <v>3000683</v>
      </c>
      <c r="C12" s="20" t="s">
        <v>584</v>
      </c>
      <c r="D12" s="20">
        <v>218</v>
      </c>
      <c r="E12" s="20" t="s">
        <v>301</v>
      </c>
      <c r="F12" s="20">
        <v>444</v>
      </c>
      <c r="G12" s="20" t="s">
        <v>209</v>
      </c>
      <c r="H12" s="20">
        <v>444</v>
      </c>
      <c r="I12" s="20" t="s">
        <v>350</v>
      </c>
      <c r="J12" s="66">
        <v>3.5000000000000001E-3</v>
      </c>
      <c r="K12" s="67">
        <v>3.5000000000000005E-3</v>
      </c>
      <c r="L12" s="68">
        <v>3.5000001080334187E-3</v>
      </c>
      <c r="M12" s="67"/>
      <c r="N12" s="68"/>
    </row>
    <row r="13" spans="1:14" ht="51" x14ac:dyDescent="0.25">
      <c r="A13" s="18"/>
      <c r="B13" s="20">
        <v>3000683</v>
      </c>
      <c r="C13" s="20" t="s">
        <v>584</v>
      </c>
      <c r="D13" s="20">
        <v>218</v>
      </c>
      <c r="E13" s="20" t="s">
        <v>301</v>
      </c>
      <c r="F13" s="20">
        <v>446</v>
      </c>
      <c r="G13" s="20" t="s">
        <v>211</v>
      </c>
      <c r="H13" s="20">
        <v>446</v>
      </c>
      <c r="I13" s="20" t="s">
        <v>352</v>
      </c>
      <c r="J13" s="66">
        <v>0.13669100000000001</v>
      </c>
      <c r="K13" s="67">
        <v>0.13639199999999999</v>
      </c>
      <c r="L13" s="68">
        <v>0.13639111287193373</v>
      </c>
      <c r="M13" s="67"/>
      <c r="N13" s="68"/>
    </row>
    <row r="14" spans="1:14" ht="51" x14ac:dyDescent="0.25">
      <c r="A14" s="18"/>
      <c r="B14" s="20">
        <v>3000683</v>
      </c>
      <c r="C14" s="20" t="s">
        <v>584</v>
      </c>
      <c r="D14" s="20">
        <v>218</v>
      </c>
      <c r="E14" s="20" t="s">
        <v>301</v>
      </c>
      <c r="F14" s="20">
        <v>447</v>
      </c>
      <c r="G14" s="20" t="s">
        <v>212</v>
      </c>
      <c r="H14" s="20">
        <v>447</v>
      </c>
      <c r="I14" s="20" t="s">
        <v>353</v>
      </c>
      <c r="J14" s="66">
        <v>1.9099999999999999E-2</v>
      </c>
      <c r="K14" s="67">
        <v>1.264E-2</v>
      </c>
      <c r="L14" s="68">
        <v>1.2631490055809991E-2</v>
      </c>
      <c r="M14" s="67"/>
      <c r="N14" s="68"/>
    </row>
    <row r="15" spans="1:14" ht="51" x14ac:dyDescent="0.25">
      <c r="A15" s="18"/>
      <c r="B15" s="20">
        <v>3000683</v>
      </c>
      <c r="C15" s="20" t="s">
        <v>584</v>
      </c>
      <c r="D15" s="20">
        <v>218</v>
      </c>
      <c r="E15" s="20" t="s">
        <v>301</v>
      </c>
      <c r="F15" s="20">
        <v>448</v>
      </c>
      <c r="G15" s="20" t="s">
        <v>213</v>
      </c>
      <c r="H15" s="20">
        <v>448</v>
      </c>
      <c r="I15" s="20" t="s">
        <v>354</v>
      </c>
      <c r="J15" s="66">
        <v>1.4E-3</v>
      </c>
      <c r="K15" s="67">
        <v>1.4E-3</v>
      </c>
      <c r="L15" s="68">
        <v>1.3999399961903691E-3</v>
      </c>
      <c r="M15" s="67">
        <v>453</v>
      </c>
      <c r="N15" s="68">
        <v>707</v>
      </c>
    </row>
    <row r="16" spans="1:14" ht="51" x14ac:dyDescent="0.25">
      <c r="A16" s="18"/>
      <c r="B16" s="20">
        <v>3000683</v>
      </c>
      <c r="C16" s="20" t="s">
        <v>584</v>
      </c>
      <c r="D16" s="20">
        <v>218</v>
      </c>
      <c r="E16" s="20" t="s">
        <v>301</v>
      </c>
      <c r="F16" s="20">
        <v>449</v>
      </c>
      <c r="G16" s="20" t="s">
        <v>214</v>
      </c>
      <c r="H16" s="20">
        <v>449</v>
      </c>
      <c r="I16" s="20" t="s">
        <v>355</v>
      </c>
      <c r="J16" s="66">
        <v>6.0590000000000005E-2</v>
      </c>
      <c r="K16" s="67">
        <v>5.071500000000001E-2</v>
      </c>
      <c r="L16" s="68">
        <v>4.9045069135900121E-2</v>
      </c>
      <c r="M16" s="67"/>
      <c r="N16" s="68"/>
    </row>
    <row r="17" spans="1:14" ht="51" x14ac:dyDescent="0.25">
      <c r="A17" s="18"/>
      <c r="B17" s="20">
        <v>3000683</v>
      </c>
      <c r="C17" s="20" t="s">
        <v>584</v>
      </c>
      <c r="D17" s="20">
        <v>218</v>
      </c>
      <c r="E17" s="20" t="s">
        <v>301</v>
      </c>
      <c r="F17" s="20">
        <v>450</v>
      </c>
      <c r="G17" s="20" t="s">
        <v>215</v>
      </c>
      <c r="H17" s="20">
        <v>450</v>
      </c>
      <c r="I17" s="20" t="s">
        <v>356</v>
      </c>
      <c r="J17" s="66">
        <v>9.049999999999999E-3</v>
      </c>
      <c r="K17" s="67">
        <v>2.1707000000000001E-2</v>
      </c>
      <c r="L17" s="68">
        <v>1.8233860078225916E-2</v>
      </c>
      <c r="M17" s="67"/>
      <c r="N17" s="68"/>
    </row>
    <row r="18" spans="1:14" ht="51" x14ac:dyDescent="0.25">
      <c r="A18" s="18"/>
      <c r="B18" s="20">
        <v>3000683</v>
      </c>
      <c r="C18" s="20" t="s">
        <v>584</v>
      </c>
      <c r="D18" s="20">
        <v>218</v>
      </c>
      <c r="E18" s="20" t="s">
        <v>301</v>
      </c>
      <c r="F18" s="20">
        <v>452</v>
      </c>
      <c r="G18" s="20" t="s">
        <v>217</v>
      </c>
      <c r="H18" s="20">
        <v>452</v>
      </c>
      <c r="I18" s="20" t="s">
        <v>358</v>
      </c>
      <c r="J18" s="66">
        <v>0.15193099999999998</v>
      </c>
      <c r="K18" s="67">
        <v>0.21695500000000001</v>
      </c>
      <c r="L18" s="68">
        <v>0.21395460254279897</v>
      </c>
      <c r="M18" s="67">
        <v>10000</v>
      </c>
      <c r="N18" s="68">
        <v>10000</v>
      </c>
    </row>
    <row r="19" spans="1:14" ht="51" x14ac:dyDescent="0.25">
      <c r="A19" s="18"/>
      <c r="B19" s="20">
        <v>3000683</v>
      </c>
      <c r="C19" s="20" t="s">
        <v>584</v>
      </c>
      <c r="D19" s="20">
        <v>218</v>
      </c>
      <c r="E19" s="20" t="s">
        <v>301</v>
      </c>
      <c r="F19" s="20">
        <v>453</v>
      </c>
      <c r="G19" s="20" t="s">
        <v>218</v>
      </c>
      <c r="H19" s="20">
        <v>453</v>
      </c>
      <c r="I19" s="20" t="s">
        <v>359</v>
      </c>
      <c r="J19" s="66">
        <v>5.3660999999999993E-2</v>
      </c>
      <c r="K19" s="67">
        <v>2.9699999999999997E-2</v>
      </c>
      <c r="L19" s="68">
        <v>2.9688949958654121E-2</v>
      </c>
      <c r="M19" s="67"/>
      <c r="N19" s="68"/>
    </row>
    <row r="20" spans="1:14" ht="51" x14ac:dyDescent="0.25">
      <c r="A20" s="18"/>
      <c r="B20" s="20">
        <v>3000683</v>
      </c>
      <c r="C20" s="20" t="s">
        <v>584</v>
      </c>
      <c r="D20" s="20">
        <v>218</v>
      </c>
      <c r="E20" s="20" t="s">
        <v>301</v>
      </c>
      <c r="F20" s="20">
        <v>454</v>
      </c>
      <c r="G20" s="20" t="s">
        <v>219</v>
      </c>
      <c r="H20" s="20">
        <v>454</v>
      </c>
      <c r="I20" s="20" t="s">
        <v>360</v>
      </c>
      <c r="J20" s="66">
        <v>1.1599E-2</v>
      </c>
      <c r="K20" s="67">
        <v>1.1599000000000002E-2</v>
      </c>
      <c r="L20" s="68">
        <v>1.1588499997742474E-2</v>
      </c>
      <c r="M20" s="67"/>
      <c r="N20" s="68"/>
    </row>
    <row r="21" spans="1:14" ht="51" x14ac:dyDescent="0.25">
      <c r="A21" s="18"/>
      <c r="B21" s="20">
        <v>3000683</v>
      </c>
      <c r="C21" s="20" t="s">
        <v>584</v>
      </c>
      <c r="D21" s="20">
        <v>218</v>
      </c>
      <c r="E21" s="20" t="s">
        <v>301</v>
      </c>
      <c r="F21" s="20">
        <v>457</v>
      </c>
      <c r="G21" s="20" t="s">
        <v>222</v>
      </c>
      <c r="H21" s="20">
        <v>457</v>
      </c>
      <c r="I21" s="20" t="s">
        <v>363</v>
      </c>
      <c r="J21" s="66">
        <v>3.4733E-2</v>
      </c>
      <c r="K21" s="67">
        <v>3.4675999999999998E-2</v>
      </c>
      <c r="L21" s="68">
        <v>3.4675259679715964E-2</v>
      </c>
      <c r="M21" s="67"/>
      <c r="N21" s="68"/>
    </row>
    <row r="22" spans="1:14" ht="51" x14ac:dyDescent="0.25">
      <c r="A22" s="18"/>
      <c r="B22" s="20">
        <v>3000683</v>
      </c>
      <c r="C22" s="20" t="s">
        <v>584</v>
      </c>
      <c r="D22" s="20">
        <v>218</v>
      </c>
      <c r="E22" s="20" t="s">
        <v>301</v>
      </c>
      <c r="F22" s="20">
        <v>458</v>
      </c>
      <c r="G22" s="20" t="s">
        <v>223</v>
      </c>
      <c r="H22" s="20">
        <v>458</v>
      </c>
      <c r="I22" s="20" t="s">
        <v>364</v>
      </c>
      <c r="J22" s="66">
        <v>6.9700000000000005E-3</v>
      </c>
      <c r="K22" s="67">
        <v>6.9700000000000005E-3</v>
      </c>
      <c r="L22" s="68">
        <v>6.9488001172430813E-3</v>
      </c>
      <c r="M22" s="67"/>
      <c r="N22" s="68"/>
    </row>
    <row r="23" spans="1:14" ht="51" x14ac:dyDescent="0.25">
      <c r="A23" s="18"/>
      <c r="B23" s="20">
        <v>3000683</v>
      </c>
      <c r="C23" s="20" t="s">
        <v>584</v>
      </c>
      <c r="D23" s="20">
        <v>218</v>
      </c>
      <c r="E23" s="20" t="s">
        <v>301</v>
      </c>
      <c r="F23" s="20">
        <v>460</v>
      </c>
      <c r="G23" s="20" t="s">
        <v>225</v>
      </c>
      <c r="H23" s="20">
        <v>460</v>
      </c>
      <c r="I23" s="20" t="s">
        <v>366</v>
      </c>
      <c r="J23" s="66">
        <v>2E-3</v>
      </c>
      <c r="K23" s="67">
        <v>1.9880000000000002E-3</v>
      </c>
      <c r="L23" s="68">
        <v>1.9874399586115032E-3</v>
      </c>
      <c r="M23" s="67"/>
      <c r="N23" s="68"/>
    </row>
    <row r="24" spans="1:14" ht="51" x14ac:dyDescent="0.25">
      <c r="A24" s="18"/>
      <c r="B24" s="20">
        <v>3000683</v>
      </c>
      <c r="C24" s="20" t="s">
        <v>584</v>
      </c>
      <c r="D24" s="20">
        <v>218</v>
      </c>
      <c r="E24" s="20" t="s">
        <v>301</v>
      </c>
      <c r="F24" s="20">
        <v>461</v>
      </c>
      <c r="G24" s="20" t="s">
        <v>226</v>
      </c>
      <c r="H24" s="20">
        <v>461</v>
      </c>
      <c r="I24" s="20" t="s">
        <v>367</v>
      </c>
      <c r="J24" s="66">
        <v>1.1999999999999999E-3</v>
      </c>
      <c r="K24" s="67">
        <v>1.1999999999999999E-3</v>
      </c>
      <c r="L24" s="68">
        <v>1.2000000569969416E-3</v>
      </c>
      <c r="M24" s="67"/>
      <c r="N24" s="68"/>
    </row>
    <row r="25" spans="1:14" ht="51" x14ac:dyDescent="0.25">
      <c r="A25" s="18"/>
      <c r="B25" s="20">
        <v>3000683</v>
      </c>
      <c r="C25" s="20" t="s">
        <v>584</v>
      </c>
      <c r="D25" s="20">
        <v>218</v>
      </c>
      <c r="E25" s="20" t="s">
        <v>301</v>
      </c>
      <c r="F25" s="20">
        <v>462</v>
      </c>
      <c r="G25" s="20" t="s">
        <v>227</v>
      </c>
      <c r="H25" s="20">
        <v>462</v>
      </c>
      <c r="I25" s="20" t="s">
        <v>368</v>
      </c>
      <c r="J25" s="66">
        <v>7.6000000000000009E-3</v>
      </c>
      <c r="K25" s="67">
        <v>7.6E-3</v>
      </c>
      <c r="L25" s="68">
        <v>7.598699992740876E-3</v>
      </c>
      <c r="M25" s="67"/>
      <c r="N25" s="68"/>
    </row>
    <row r="26" spans="1:14" ht="51" x14ac:dyDescent="0.25">
      <c r="A26" s="18"/>
      <c r="B26" s="20">
        <v>3000683</v>
      </c>
      <c r="C26" s="20" t="s">
        <v>584</v>
      </c>
      <c r="D26" s="20">
        <v>218</v>
      </c>
      <c r="E26" s="20" t="s">
        <v>301</v>
      </c>
      <c r="F26" s="20">
        <v>463</v>
      </c>
      <c r="G26" s="20" t="s">
        <v>228</v>
      </c>
      <c r="H26" s="20">
        <v>463</v>
      </c>
      <c r="I26" s="20" t="s">
        <v>369</v>
      </c>
      <c r="J26" s="66">
        <v>6.2740000000000004E-2</v>
      </c>
      <c r="K26" s="67">
        <v>9.5676999999999998E-2</v>
      </c>
      <c r="L26" s="68">
        <v>9.5658740974613465E-2</v>
      </c>
      <c r="M26" s="67"/>
      <c r="N26" s="68"/>
    </row>
    <row r="27" spans="1:14" ht="51.75" thickBot="1" x14ac:dyDescent="0.3">
      <c r="A27" s="25"/>
      <c r="B27" s="27">
        <v>3000683</v>
      </c>
      <c r="C27" s="27" t="s">
        <v>584</v>
      </c>
      <c r="D27" s="27">
        <v>218</v>
      </c>
      <c r="E27" s="27" t="s">
        <v>301</v>
      </c>
      <c r="F27" s="27">
        <v>464</v>
      </c>
      <c r="G27" s="27" t="s">
        <v>229</v>
      </c>
      <c r="H27" s="27">
        <v>464</v>
      </c>
      <c r="I27" s="27" t="s">
        <v>370</v>
      </c>
      <c r="J27" s="69">
        <v>1E-3</v>
      </c>
      <c r="K27" s="70">
        <v>1E-3</v>
      </c>
      <c r="L27" s="71">
        <v>1.0000000474974513E-3</v>
      </c>
      <c r="M27" s="70"/>
      <c r="N27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F7" sqref="F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1</v>
      </c>
      <c r="B1" s="47" t="s">
        <v>232</v>
      </c>
      <c r="C1" s="47" t="s">
        <v>11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271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1626.8864379999998</v>
      </c>
      <c r="G6" s="15">
        <v>2242.7787189999995</v>
      </c>
      <c r="H6" s="15">
        <v>2080.2717339707924</v>
      </c>
      <c r="I6" s="15">
        <v>1060.7210582826654</v>
      </c>
      <c r="J6" s="15">
        <v>1019.5506756881263</v>
      </c>
      <c r="K6" s="16">
        <v>0.4729494930982826</v>
      </c>
      <c r="L6" s="17">
        <v>0.92754212279057746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1475.4691979999998</v>
      </c>
      <c r="G7" s="36">
        <f ca="1">SUM(G8:OFFSET(G6,MATCH("PROYECTOS",$A$8:$A$50,0),0))</f>
        <v>2051.2962319999997</v>
      </c>
      <c r="H7" s="36">
        <f ca="1">SUM(H8:OFFSET(H6,MATCH("PROYECTOS",$A$8:$A$50,0),0))</f>
        <v>1954.2580255879366</v>
      </c>
      <c r="I7" s="36">
        <f ca="1">SUM(I8:OFFSET(I6,MATCH("PROYECTOS",$A$8:$A$50,0),0))</f>
        <v>1031.5471909207126</v>
      </c>
      <c r="J7" s="36">
        <f ca="1">SUM(J8:OFFSET(J6,MATCH("PROYECTOS",$A$8:$A$50,0),0))</f>
        <v>922.71083466722393</v>
      </c>
      <c r="K7" s="37">
        <f ca="1">IFERROR(I7/G7,0)</f>
        <v>0.50287577914329873</v>
      </c>
      <c r="L7" s="38">
        <f ca="1">IFERROR(SUM(I7,J7)/G7,0)</f>
        <v>0.95269420140383554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59.143389999999975</v>
      </c>
      <c r="G8" s="22">
        <v>117.36154300000003</v>
      </c>
      <c r="H8" s="22">
        <f t="shared" ref="H8:H25" si="0">SUM(I8,J8)</f>
        <v>100.15865087636978</v>
      </c>
      <c r="I8" s="22">
        <v>32.985859575356628</v>
      </c>
      <c r="J8" s="22">
        <v>67.172791301013149</v>
      </c>
      <c r="K8" s="23">
        <f t="shared" ref="K8:K26" si="1">IFERROR(I8/G8,0)</f>
        <v>0.28106191118632973</v>
      </c>
      <c r="L8" s="24">
        <f t="shared" ref="L8:L26" si="2">IFERROR(SUM(I8,J8)/G8,0)</f>
        <v>0.8534196834509048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3000608</v>
      </c>
      <c r="C9" s="20" t="s">
        <v>276</v>
      </c>
      <c r="D9" s="60">
        <v>222</v>
      </c>
      <c r="E9" s="20" t="s">
        <v>294</v>
      </c>
      <c r="F9" s="21">
        <v>9.8539599999999918</v>
      </c>
      <c r="G9" s="22">
        <v>10.864821999999995</v>
      </c>
      <c r="H9" s="22">
        <f t="shared" si="0"/>
        <v>10.641612418231642</v>
      </c>
      <c r="I9" s="22">
        <v>4.9151624910210412</v>
      </c>
      <c r="J9" s="22">
        <v>5.7264499272106004</v>
      </c>
      <c r="K9" s="23">
        <f t="shared" si="1"/>
        <v>0.45239236234344599</v>
      </c>
      <c r="L9" s="24">
        <f t="shared" si="2"/>
        <v>0.97945575346118385</v>
      </c>
      <c r="M9" s="61">
        <v>164</v>
      </c>
      <c r="N9" s="22">
        <v>134</v>
      </c>
      <c r="O9" s="24">
        <f t="shared" ref="O9:O25" si="3">IFERROR(N9/M9,".")</f>
        <v>0.81707317073170727</v>
      </c>
    </row>
    <row r="10" spans="1:15" ht="25.5" x14ac:dyDescent="0.25">
      <c r="A10" s="18"/>
      <c r="B10" s="20">
        <v>3000609</v>
      </c>
      <c r="C10" s="20" t="s">
        <v>277</v>
      </c>
      <c r="D10" s="60">
        <v>223</v>
      </c>
      <c r="E10" s="20" t="s">
        <v>295</v>
      </c>
      <c r="F10" s="21">
        <v>41.639748000000019</v>
      </c>
      <c r="G10" s="22">
        <v>50.734116999999998</v>
      </c>
      <c r="H10" s="22">
        <f t="shared" si="0"/>
        <v>47.746656236490409</v>
      </c>
      <c r="I10" s="22">
        <v>21.217303724917588</v>
      </c>
      <c r="J10" s="22">
        <v>26.529352511572817</v>
      </c>
      <c r="K10" s="23">
        <f t="shared" si="1"/>
        <v>0.41820583424991092</v>
      </c>
      <c r="L10" s="24">
        <f t="shared" si="2"/>
        <v>0.94111534919372719</v>
      </c>
      <c r="M10" s="61">
        <v>2270</v>
      </c>
      <c r="N10" s="22">
        <v>1550</v>
      </c>
      <c r="O10" s="24">
        <f t="shared" si="3"/>
        <v>0.68281938325991187</v>
      </c>
    </row>
    <row r="11" spans="1:15" ht="63.75" x14ac:dyDescent="0.25">
      <c r="A11" s="18"/>
      <c r="B11" s="20">
        <v>3000733</v>
      </c>
      <c r="C11" s="20" t="s">
        <v>278</v>
      </c>
      <c r="D11" s="60">
        <v>259</v>
      </c>
      <c r="E11" s="20" t="s">
        <v>296</v>
      </c>
      <c r="F11" s="21">
        <v>4.1000000000000002E-2</v>
      </c>
      <c r="G11" s="22">
        <v>15.704309999999994</v>
      </c>
      <c r="H11" s="22">
        <f t="shared" si="0"/>
        <v>15.205058321903316</v>
      </c>
      <c r="I11" s="22">
        <v>1.8992132086423226</v>
      </c>
      <c r="J11" s="22">
        <v>13.305845113260993</v>
      </c>
      <c r="K11" s="23">
        <f t="shared" si="1"/>
        <v>0.12093579460939852</v>
      </c>
      <c r="L11" s="24">
        <f t="shared" si="2"/>
        <v>0.96820925732511143</v>
      </c>
      <c r="M11" s="61">
        <v>16900</v>
      </c>
      <c r="N11" s="22">
        <v>16334</v>
      </c>
      <c r="O11" s="24">
        <f t="shared" si="3"/>
        <v>0.96650887573964495</v>
      </c>
    </row>
    <row r="12" spans="1:15" ht="38.25" x14ac:dyDescent="0.25">
      <c r="A12" s="18"/>
      <c r="B12" s="20">
        <v>3033248</v>
      </c>
      <c r="C12" s="20" t="s">
        <v>279</v>
      </c>
      <c r="D12" s="60">
        <v>215</v>
      </c>
      <c r="E12" s="20" t="s">
        <v>297</v>
      </c>
      <c r="F12" s="21">
        <v>28.935508000000009</v>
      </c>
      <c r="G12" s="22">
        <v>91.927524999999875</v>
      </c>
      <c r="H12" s="22">
        <f t="shared" si="0"/>
        <v>64.387541047268925</v>
      </c>
      <c r="I12" s="22">
        <v>17.753059491929584</v>
      </c>
      <c r="J12" s="22">
        <v>46.634481555339342</v>
      </c>
      <c r="K12" s="23">
        <f t="shared" si="1"/>
        <v>0.19312017256996322</v>
      </c>
      <c r="L12" s="24">
        <f t="shared" si="2"/>
        <v>0.70041634480281079</v>
      </c>
      <c r="M12" s="61">
        <v>39</v>
      </c>
      <c r="N12" s="22">
        <v>32</v>
      </c>
      <c r="O12" s="24">
        <f t="shared" si="3"/>
        <v>0.82051282051282048</v>
      </c>
    </row>
    <row r="13" spans="1:15" ht="38.25" x14ac:dyDescent="0.25">
      <c r="A13" s="18"/>
      <c r="B13" s="20">
        <v>3033249</v>
      </c>
      <c r="C13" s="20" t="s">
        <v>280</v>
      </c>
      <c r="D13" s="60">
        <v>19</v>
      </c>
      <c r="E13" s="20" t="s">
        <v>298</v>
      </c>
      <c r="F13" s="21">
        <v>14.114951999999995</v>
      </c>
      <c r="G13" s="22">
        <v>33.745609999999999</v>
      </c>
      <c r="H13" s="22">
        <f t="shared" si="0"/>
        <v>18.890416913053809</v>
      </c>
      <c r="I13" s="22">
        <v>7.8555592384961113</v>
      </c>
      <c r="J13" s="22">
        <v>11.034857674557697</v>
      </c>
      <c r="K13" s="23">
        <f t="shared" si="1"/>
        <v>0.23278759040053243</v>
      </c>
      <c r="L13" s="24">
        <f t="shared" si="2"/>
        <v>0.55978887070210936</v>
      </c>
      <c r="M13" s="61">
        <v>586</v>
      </c>
      <c r="N13" s="22">
        <v>262</v>
      </c>
      <c r="O13" s="24">
        <f t="shared" si="3"/>
        <v>0.44709897610921501</v>
      </c>
    </row>
    <row r="14" spans="1:15" ht="38.25" x14ac:dyDescent="0.25">
      <c r="A14" s="18"/>
      <c r="B14" s="20">
        <v>3033250</v>
      </c>
      <c r="C14" s="20" t="s">
        <v>281</v>
      </c>
      <c r="D14" s="60">
        <v>236</v>
      </c>
      <c r="E14" s="20" t="s">
        <v>299</v>
      </c>
      <c r="F14" s="21">
        <v>8.9501420000000014</v>
      </c>
      <c r="G14" s="22">
        <v>13.378756000000006</v>
      </c>
      <c r="H14" s="22">
        <f t="shared" si="0"/>
        <v>12.806110374852786</v>
      </c>
      <c r="I14" s="22">
        <v>5.5669359530701428</v>
      </c>
      <c r="J14" s="22">
        <v>7.2391744217826437</v>
      </c>
      <c r="K14" s="23">
        <f t="shared" si="1"/>
        <v>0.41610265954997161</v>
      </c>
      <c r="L14" s="24">
        <f t="shared" si="2"/>
        <v>0.95719739375266133</v>
      </c>
      <c r="M14" s="61">
        <v>738</v>
      </c>
      <c r="N14" s="22">
        <v>607</v>
      </c>
      <c r="O14" s="24">
        <f t="shared" si="3"/>
        <v>0.8224932249322493</v>
      </c>
    </row>
    <row r="15" spans="1:15" ht="63.75" x14ac:dyDescent="0.25">
      <c r="A15" s="18"/>
      <c r="B15" s="20">
        <v>3033251</v>
      </c>
      <c r="C15" s="20" t="s">
        <v>282</v>
      </c>
      <c r="D15" s="60">
        <v>56</v>
      </c>
      <c r="E15" s="20" t="s">
        <v>300</v>
      </c>
      <c r="F15" s="21">
        <v>44.920977000000008</v>
      </c>
      <c r="G15" s="22">
        <v>49.747379999999978</v>
      </c>
      <c r="H15" s="22">
        <f t="shared" si="0"/>
        <v>48.446909006174586</v>
      </c>
      <c r="I15" s="22">
        <v>16.176673493735812</v>
      </c>
      <c r="J15" s="22">
        <v>32.270235512438774</v>
      </c>
      <c r="K15" s="23">
        <f t="shared" si="1"/>
        <v>0.32517639107297347</v>
      </c>
      <c r="L15" s="24">
        <f t="shared" si="2"/>
        <v>0.97385850282315589</v>
      </c>
      <c r="M15" s="61">
        <v>13803</v>
      </c>
      <c r="N15" s="22">
        <v>10231</v>
      </c>
      <c r="O15" s="24">
        <f t="shared" si="3"/>
        <v>0.74121567775121355</v>
      </c>
    </row>
    <row r="16" spans="1:15" ht="25.5" x14ac:dyDescent="0.25">
      <c r="A16" s="18"/>
      <c r="B16" s="20">
        <v>3033254</v>
      </c>
      <c r="C16" s="20" t="s">
        <v>283</v>
      </c>
      <c r="D16" s="60">
        <v>218</v>
      </c>
      <c r="E16" s="20" t="s">
        <v>301</v>
      </c>
      <c r="F16" s="21">
        <v>387.01441400000022</v>
      </c>
      <c r="G16" s="22">
        <v>491.38137400000005</v>
      </c>
      <c r="H16" s="22">
        <f t="shared" si="0"/>
        <v>485.28258998918142</v>
      </c>
      <c r="I16" s="22">
        <v>259.68250918802534</v>
      </c>
      <c r="J16" s="22">
        <v>225.60008080115608</v>
      </c>
      <c r="K16" s="23">
        <f t="shared" si="1"/>
        <v>0.52847446592069103</v>
      </c>
      <c r="L16" s="24">
        <f t="shared" si="2"/>
        <v>0.98758849168178153</v>
      </c>
      <c r="M16" s="61">
        <v>118042</v>
      </c>
      <c r="N16" s="22">
        <v>106893</v>
      </c>
      <c r="O16" s="24">
        <f t="shared" si="3"/>
        <v>0.90555056674742884</v>
      </c>
    </row>
    <row r="17" spans="1:15" ht="25.5" x14ac:dyDescent="0.25">
      <c r="A17" s="18"/>
      <c r="B17" s="20">
        <v>3033255</v>
      </c>
      <c r="C17" s="20" t="s">
        <v>284</v>
      </c>
      <c r="D17" s="60">
        <v>219</v>
      </c>
      <c r="E17" s="20" t="s">
        <v>302</v>
      </c>
      <c r="F17" s="21">
        <v>273.7788539999998</v>
      </c>
      <c r="G17" s="22">
        <v>408.85323699999981</v>
      </c>
      <c r="H17" s="22">
        <f t="shared" si="0"/>
        <v>398.85327776264893</v>
      </c>
      <c r="I17" s="22">
        <v>223.04733324727746</v>
      </c>
      <c r="J17" s="22">
        <v>175.80594451537146</v>
      </c>
      <c r="K17" s="23">
        <f t="shared" si="1"/>
        <v>0.54554376255868453</v>
      </c>
      <c r="L17" s="24">
        <f t="shared" si="2"/>
        <v>0.9755414453589103</v>
      </c>
      <c r="M17" s="61">
        <v>64393</v>
      </c>
      <c r="N17" s="22">
        <v>57267</v>
      </c>
      <c r="O17" s="24">
        <f t="shared" si="3"/>
        <v>0.88933579736927926</v>
      </c>
    </row>
    <row r="18" spans="1:15" ht="25.5" x14ac:dyDescent="0.25">
      <c r="A18" s="18"/>
      <c r="B18" s="20">
        <v>3033256</v>
      </c>
      <c r="C18" s="20" t="s">
        <v>285</v>
      </c>
      <c r="D18" s="60">
        <v>220</v>
      </c>
      <c r="E18" s="20" t="s">
        <v>303</v>
      </c>
      <c r="F18" s="21">
        <v>89.556608000000011</v>
      </c>
      <c r="G18" s="22">
        <v>133.219145</v>
      </c>
      <c r="H18" s="22">
        <f t="shared" si="0"/>
        <v>130.44057652787455</v>
      </c>
      <c r="I18" s="22">
        <v>87.825745984387027</v>
      </c>
      <c r="J18" s="22">
        <v>42.614830543487521</v>
      </c>
      <c r="K18" s="23">
        <f t="shared" si="1"/>
        <v>0.6592576914105478</v>
      </c>
      <c r="L18" s="24">
        <f t="shared" si="2"/>
        <v>0.97914287415577206</v>
      </c>
      <c r="M18" s="61">
        <v>92615</v>
      </c>
      <c r="N18" s="22">
        <v>73018</v>
      </c>
      <c r="O18" s="24">
        <f t="shared" si="3"/>
        <v>0.7884036063272688</v>
      </c>
    </row>
    <row r="19" spans="1:15" ht="25.5" x14ac:dyDescent="0.25">
      <c r="A19" s="18"/>
      <c r="B19" s="20">
        <v>3033311</v>
      </c>
      <c r="C19" s="20" t="s">
        <v>286</v>
      </c>
      <c r="D19" s="60">
        <v>16</v>
      </c>
      <c r="E19" s="20" t="s">
        <v>304</v>
      </c>
      <c r="F19" s="21">
        <v>165.67291699999998</v>
      </c>
      <c r="G19" s="22">
        <v>186.55928999999992</v>
      </c>
      <c r="H19" s="22">
        <f t="shared" si="0"/>
        <v>183.05060089824991</v>
      </c>
      <c r="I19" s="22">
        <v>109.42111253014376</v>
      </c>
      <c r="J19" s="22">
        <v>73.629488368106166</v>
      </c>
      <c r="K19" s="23">
        <f t="shared" si="1"/>
        <v>0.58652191767101924</v>
      </c>
      <c r="L19" s="24">
        <f t="shared" si="2"/>
        <v>0.98119263263839607</v>
      </c>
      <c r="M19" s="61">
        <v>85820</v>
      </c>
      <c r="N19" s="22">
        <v>81069</v>
      </c>
      <c r="O19" s="24">
        <f t="shared" si="3"/>
        <v>0.94463994406898155</v>
      </c>
    </row>
    <row r="20" spans="1:15" ht="25.5" x14ac:dyDescent="0.25">
      <c r="A20" s="18"/>
      <c r="B20" s="20">
        <v>3033312</v>
      </c>
      <c r="C20" s="20" t="s">
        <v>287</v>
      </c>
      <c r="D20" s="60">
        <v>16</v>
      </c>
      <c r="E20" s="20" t="s">
        <v>304</v>
      </c>
      <c r="F20" s="21">
        <v>79.343688000000014</v>
      </c>
      <c r="G20" s="22">
        <v>94.046840000000032</v>
      </c>
      <c r="H20" s="22">
        <f t="shared" si="0"/>
        <v>92.717290917987867</v>
      </c>
      <c r="I20" s="22">
        <v>49.950202655521991</v>
      </c>
      <c r="J20" s="22">
        <v>42.767088262465869</v>
      </c>
      <c r="K20" s="23">
        <f t="shared" si="1"/>
        <v>0.53112047842885501</v>
      </c>
      <c r="L20" s="24">
        <f t="shared" si="2"/>
        <v>0.985862905313861</v>
      </c>
      <c r="M20" s="61">
        <v>29503</v>
      </c>
      <c r="N20" s="22">
        <v>27540</v>
      </c>
      <c r="O20" s="24">
        <f t="shared" si="3"/>
        <v>0.93346439345151344</v>
      </c>
    </row>
    <row r="21" spans="1:15" ht="25.5" x14ac:dyDescent="0.25">
      <c r="A21" s="18"/>
      <c r="B21" s="20">
        <v>3033313</v>
      </c>
      <c r="C21" s="20" t="s">
        <v>288</v>
      </c>
      <c r="D21" s="60">
        <v>16</v>
      </c>
      <c r="E21" s="20" t="s">
        <v>304</v>
      </c>
      <c r="F21" s="21">
        <v>96.32410999999999</v>
      </c>
      <c r="G21" s="22">
        <v>124.53213399999997</v>
      </c>
      <c r="H21" s="22">
        <f t="shared" si="0"/>
        <v>122.32528919182558</v>
      </c>
      <c r="I21" s="22">
        <v>61.94741698399416</v>
      </c>
      <c r="J21" s="22">
        <v>60.377872207831416</v>
      </c>
      <c r="K21" s="23">
        <f t="shared" si="1"/>
        <v>0.49744122255219825</v>
      </c>
      <c r="L21" s="24">
        <f t="shared" si="2"/>
        <v>0.98227891278106261</v>
      </c>
      <c r="M21" s="61">
        <v>7720</v>
      </c>
      <c r="N21" s="22">
        <v>4108</v>
      </c>
      <c r="O21" s="24">
        <f t="shared" si="3"/>
        <v>0.53212435233160627</v>
      </c>
    </row>
    <row r="22" spans="1:15" ht="25.5" x14ac:dyDescent="0.25">
      <c r="A22" s="18"/>
      <c r="B22" s="20">
        <v>3033314</v>
      </c>
      <c r="C22" s="20" t="s">
        <v>289</v>
      </c>
      <c r="D22" s="60">
        <v>16</v>
      </c>
      <c r="E22" s="20" t="s">
        <v>304</v>
      </c>
      <c r="F22" s="21">
        <v>62.713990000000052</v>
      </c>
      <c r="G22" s="22">
        <v>72.60388500000002</v>
      </c>
      <c r="H22" s="22">
        <f t="shared" si="0"/>
        <v>72.132564107830831</v>
      </c>
      <c r="I22" s="22">
        <v>36.3203437313649</v>
      </c>
      <c r="J22" s="22">
        <v>35.81222037646593</v>
      </c>
      <c r="K22" s="23">
        <f t="shared" si="1"/>
        <v>0.5002534469245673</v>
      </c>
      <c r="L22" s="24">
        <f t="shared" si="2"/>
        <v>0.99350832407702161</v>
      </c>
      <c r="M22" s="61">
        <v>1492</v>
      </c>
      <c r="N22" s="22">
        <v>859</v>
      </c>
      <c r="O22" s="24">
        <f t="shared" si="3"/>
        <v>0.57573726541554959</v>
      </c>
    </row>
    <row r="23" spans="1:15" ht="25.5" x14ac:dyDescent="0.25">
      <c r="A23" s="18"/>
      <c r="B23" s="20">
        <v>3033315</v>
      </c>
      <c r="C23" s="20" t="s">
        <v>290</v>
      </c>
      <c r="D23" s="60">
        <v>16</v>
      </c>
      <c r="E23" s="20" t="s">
        <v>304</v>
      </c>
      <c r="F23" s="21">
        <v>31.742542000000007</v>
      </c>
      <c r="G23" s="22">
        <v>35.596340000000026</v>
      </c>
      <c r="H23" s="22">
        <f t="shared" si="0"/>
        <v>35.135208208461947</v>
      </c>
      <c r="I23" s="22">
        <v>17.915382273139624</v>
      </c>
      <c r="J23" s="22">
        <v>17.219825935322323</v>
      </c>
      <c r="K23" s="23">
        <f t="shared" si="1"/>
        <v>0.50329281811387383</v>
      </c>
      <c r="L23" s="24">
        <f t="shared" si="2"/>
        <v>0.987045527952085</v>
      </c>
      <c r="M23" s="61">
        <v>2515</v>
      </c>
      <c r="N23" s="22">
        <v>831</v>
      </c>
      <c r="O23" s="24">
        <f t="shared" si="3"/>
        <v>0.3304174950298211</v>
      </c>
    </row>
    <row r="24" spans="1:15" ht="25.5" x14ac:dyDescent="0.25">
      <c r="A24" s="18"/>
      <c r="B24" s="20">
        <v>3033317</v>
      </c>
      <c r="C24" s="20" t="s">
        <v>291</v>
      </c>
      <c r="D24" s="60">
        <v>224</v>
      </c>
      <c r="E24" s="20" t="s">
        <v>305</v>
      </c>
      <c r="F24" s="21">
        <v>58.428031999999952</v>
      </c>
      <c r="G24" s="22">
        <v>92.303010999999941</v>
      </c>
      <c r="H24" s="22">
        <f t="shared" si="0"/>
        <v>87.811908032939471</v>
      </c>
      <c r="I24" s="22">
        <v>62.70217820667547</v>
      </c>
      <c r="J24" s="22">
        <v>25.109729826263994</v>
      </c>
      <c r="K24" s="23">
        <f t="shared" si="1"/>
        <v>0.67930804778053788</v>
      </c>
      <c r="L24" s="24">
        <f t="shared" si="2"/>
        <v>0.95134391697080745</v>
      </c>
      <c r="M24" s="61">
        <v>13579</v>
      </c>
      <c r="N24" s="22">
        <v>9297</v>
      </c>
      <c r="O24" s="24">
        <f t="shared" si="3"/>
        <v>0.68466013697621331</v>
      </c>
    </row>
    <row r="25" spans="1:15" ht="25.5" x14ac:dyDescent="0.25">
      <c r="A25" s="18"/>
      <c r="B25" s="20">
        <v>3033414</v>
      </c>
      <c r="C25" s="20" t="s">
        <v>292</v>
      </c>
      <c r="D25" s="60">
        <v>16</v>
      </c>
      <c r="E25" s="20" t="s">
        <v>304</v>
      </c>
      <c r="F25" s="21">
        <v>23.294366000000004</v>
      </c>
      <c r="G25" s="22">
        <v>28.736912999999991</v>
      </c>
      <c r="H25" s="22">
        <f t="shared" si="0"/>
        <v>28.225764756590621</v>
      </c>
      <c r="I25" s="22">
        <v>14.365198943013606</v>
      </c>
      <c r="J25" s="22">
        <v>13.860565813577017</v>
      </c>
      <c r="K25" s="23">
        <f t="shared" si="1"/>
        <v>0.49988664206950867</v>
      </c>
      <c r="L25" s="24">
        <f t="shared" si="2"/>
        <v>0.9822128339460342</v>
      </c>
      <c r="M25" s="61">
        <v>16023</v>
      </c>
      <c r="N25" s="22">
        <v>11037</v>
      </c>
      <c r="O25" s="24">
        <f t="shared" si="3"/>
        <v>0.68882231791799287</v>
      </c>
    </row>
    <row r="26" spans="1:15" ht="15.75" thickBot="1" x14ac:dyDescent="0.3">
      <c r="A26" s="39" t="s">
        <v>306</v>
      </c>
      <c r="B26" s="41"/>
      <c r="C26" s="41"/>
      <c r="D26" s="58"/>
      <c r="E26" s="41"/>
      <c r="F26" s="42">
        <f ca="1">OFFSET(F26,-MATCH("PROYECTOS",$A$8:$A$50,0)-1,0)-(OFFSET(F26,-MATCH("PROYECTOS",$A$8:$A$50,0),0))</f>
        <v>151.41723999999999</v>
      </c>
      <c r="G26" s="43">
        <f t="shared" ref="G26:J26" ca="1" si="4">OFFSET(G26,-MATCH("PROYECTOS",$A$8:$A$50,0)-1,0)-(OFFSET(G26,-MATCH("PROYECTOS",$A$8:$A$50,0),0))</f>
        <v>191.48248699999976</v>
      </c>
      <c r="H26" s="43">
        <f t="shared" ca="1" si="4"/>
        <v>126.01370838285584</v>
      </c>
      <c r="I26" s="43">
        <f t="shared" ca="1" si="4"/>
        <v>29.173867361952716</v>
      </c>
      <c r="J26" s="43">
        <f t="shared" ca="1" si="4"/>
        <v>96.839841020902327</v>
      </c>
      <c r="K26" s="44">
        <f t="shared" ca="1" si="1"/>
        <v>0.15235788828015773</v>
      </c>
      <c r="L26" s="45">
        <f t="shared" ca="1" si="2"/>
        <v>0.65809521464412146</v>
      </c>
      <c r="M26" s="59"/>
      <c r="N26" s="43"/>
      <c r="O26" s="45"/>
    </row>
    <row r="27" spans="1:15" ht="15.75" thickBot="1" x14ac:dyDescent="0.3"/>
    <row r="28" spans="1:15" ht="15.75" thickBot="1" x14ac:dyDescent="0.3">
      <c r="A28" s="87" t="s">
        <v>377</v>
      </c>
      <c r="B28" s="88"/>
      <c r="C28" s="88"/>
      <c r="D28" s="88"/>
      <c r="E28" s="88"/>
      <c r="F28" s="89"/>
    </row>
    <row r="29" spans="1:15" ht="15.75" thickBot="1" x14ac:dyDescent="0.3">
      <c r="A29" s="2" t="s">
        <v>378</v>
      </c>
    </row>
    <row r="30" spans="1:15" ht="45" customHeight="1" x14ac:dyDescent="0.25">
      <c r="A30" s="80" t="s">
        <v>379</v>
      </c>
      <c r="B30" s="81"/>
      <c r="C30" s="81"/>
      <c r="D30" s="81"/>
      <c r="E30" s="81"/>
      <c r="F30" s="103" t="s">
        <v>380</v>
      </c>
    </row>
    <row r="31" spans="1:15" ht="15.75" thickBot="1" x14ac:dyDescent="0.3">
      <c r="A31" s="101"/>
      <c r="B31" s="102"/>
      <c r="C31" s="102"/>
      <c r="D31" s="102"/>
      <c r="E31" s="102"/>
      <c r="F31" s="104"/>
    </row>
    <row r="32" spans="1:15" ht="38.25" customHeight="1" x14ac:dyDescent="0.25">
      <c r="A32" s="18"/>
      <c r="B32" s="20">
        <v>3033248</v>
      </c>
      <c r="C32" s="97" t="s">
        <v>279</v>
      </c>
      <c r="D32" s="97"/>
      <c r="E32" s="98"/>
      <c r="F32" s="24">
        <v>0.70041634480281079</v>
      </c>
    </row>
    <row r="33" spans="1:6" ht="39" customHeight="1" thickBot="1" x14ac:dyDescent="0.3">
      <c r="A33" s="25"/>
      <c r="B33" s="27">
        <v>3033249</v>
      </c>
      <c r="C33" s="99" t="s">
        <v>280</v>
      </c>
      <c r="D33" s="99"/>
      <c r="E33" s="100"/>
      <c r="F33" s="31">
        <v>0.55978887070210936</v>
      </c>
    </row>
  </sheetData>
  <mergeCells count="18">
    <mergeCell ref="C32:E32"/>
    <mergeCell ref="C33:E33"/>
    <mergeCell ref="A30:E31"/>
    <mergeCell ref="F30:F31"/>
    <mergeCell ref="A3:E3"/>
    <mergeCell ref="F3:L3"/>
    <mergeCell ref="M3:O3"/>
    <mergeCell ref="I4:J4"/>
    <mergeCell ref="K4:L4"/>
    <mergeCell ref="A28:F28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20" workbookViewId="0">
      <selection activeCell="L6" sqref="L6:P2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4" width="13.5703125" customWidth="1"/>
    <col min="15" max="16" width="14" customWidth="1"/>
  </cols>
  <sheetData>
    <row r="1" spans="1:16" ht="15.75" x14ac:dyDescent="0.25">
      <c r="A1" s="46">
        <v>24</v>
      </c>
      <c r="B1" s="47" t="s">
        <v>232</v>
      </c>
      <c r="C1" s="47" t="s">
        <v>16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614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89.25" x14ac:dyDescent="0.25">
      <c r="A6" s="18"/>
      <c r="B6" s="20">
        <v>5005137</v>
      </c>
      <c r="C6" s="20" t="s">
        <v>603</v>
      </c>
      <c r="D6" s="20">
        <v>3000683</v>
      </c>
      <c r="E6" s="20" t="s">
        <v>584</v>
      </c>
      <c r="F6" s="20">
        <v>218</v>
      </c>
      <c r="G6" s="20" t="s">
        <v>301</v>
      </c>
      <c r="H6" s="20">
        <v>11</v>
      </c>
      <c r="I6" s="20" t="s">
        <v>109</v>
      </c>
      <c r="J6" s="20">
        <v>124</v>
      </c>
      <c r="K6" s="20" t="s">
        <v>342</v>
      </c>
      <c r="L6" s="66">
        <v>40.000050000000002</v>
      </c>
      <c r="M6" s="67">
        <v>52.792237999999998</v>
      </c>
      <c r="N6" s="68">
        <v>52.738935396075249</v>
      </c>
      <c r="O6" s="67">
        <v>1138887</v>
      </c>
      <c r="P6" s="68">
        <v>1138887</v>
      </c>
    </row>
    <row r="7" spans="1:16" ht="63.75" x14ac:dyDescent="0.25">
      <c r="A7" s="18"/>
      <c r="B7" s="20">
        <v>5005137</v>
      </c>
      <c r="C7" s="20" t="s">
        <v>603</v>
      </c>
      <c r="D7" s="20">
        <v>3000683</v>
      </c>
      <c r="E7" s="20" t="s">
        <v>584</v>
      </c>
      <c r="F7" s="20">
        <v>218</v>
      </c>
      <c r="G7" s="20" t="s">
        <v>301</v>
      </c>
      <c r="H7" s="20">
        <v>137</v>
      </c>
      <c r="I7" s="20" t="s">
        <v>144</v>
      </c>
      <c r="J7" s="20">
        <v>137</v>
      </c>
      <c r="K7" s="20" t="s">
        <v>345</v>
      </c>
      <c r="L7" s="66">
        <v>5.8494000000000004E-2</v>
      </c>
      <c r="M7" s="67">
        <v>6.4736999999999989E-2</v>
      </c>
      <c r="N7" s="68">
        <v>6.417174065427389E-2</v>
      </c>
      <c r="O7" s="67">
        <v>64849</v>
      </c>
      <c r="P7" s="68">
        <v>72</v>
      </c>
    </row>
    <row r="8" spans="1:16" ht="51" x14ac:dyDescent="0.25">
      <c r="A8" s="18"/>
      <c r="B8" s="20">
        <v>5005137</v>
      </c>
      <c r="C8" s="20" t="s">
        <v>603</v>
      </c>
      <c r="D8" s="20">
        <v>3000683</v>
      </c>
      <c r="E8" s="20" t="s">
        <v>584</v>
      </c>
      <c r="F8" s="20">
        <v>218</v>
      </c>
      <c r="G8" s="20" t="s">
        <v>301</v>
      </c>
      <c r="H8" s="20">
        <v>440</v>
      </c>
      <c r="I8" s="20" t="s">
        <v>205</v>
      </c>
      <c r="J8" s="20">
        <v>440</v>
      </c>
      <c r="K8" s="20" t="s">
        <v>346</v>
      </c>
      <c r="L8" s="66">
        <v>2.2559000000000003E-2</v>
      </c>
      <c r="M8" s="67">
        <v>2.2558999999999999E-2</v>
      </c>
      <c r="N8" s="68">
        <v>2.2498480131616816E-2</v>
      </c>
      <c r="O8" s="67">
        <v>10470</v>
      </c>
      <c r="P8" s="68">
        <v>8418</v>
      </c>
    </row>
    <row r="9" spans="1:16" ht="51" x14ac:dyDescent="0.25">
      <c r="A9" s="18"/>
      <c r="B9" s="20">
        <v>5005137</v>
      </c>
      <c r="C9" s="20" t="s">
        <v>603</v>
      </c>
      <c r="D9" s="20">
        <v>3000683</v>
      </c>
      <c r="E9" s="20" t="s">
        <v>584</v>
      </c>
      <c r="F9" s="20">
        <v>218</v>
      </c>
      <c r="G9" s="20" t="s">
        <v>301</v>
      </c>
      <c r="H9" s="20">
        <v>441</v>
      </c>
      <c r="I9" s="20" t="s">
        <v>206</v>
      </c>
      <c r="J9" s="20">
        <v>441</v>
      </c>
      <c r="K9" s="20" t="s">
        <v>347</v>
      </c>
      <c r="L9" s="66">
        <v>1.9740000000000001E-3</v>
      </c>
      <c r="M9" s="67">
        <v>2.4580000000000001E-3</v>
      </c>
      <c r="N9" s="68">
        <v>2.4370399187318981E-3</v>
      </c>
      <c r="O9" s="67">
        <v>7314</v>
      </c>
      <c r="P9" s="68">
        <v>4611</v>
      </c>
    </row>
    <row r="10" spans="1:16" ht="51" x14ac:dyDescent="0.25">
      <c r="A10" s="18"/>
      <c r="B10" s="20">
        <v>5005137</v>
      </c>
      <c r="C10" s="20" t="s">
        <v>603</v>
      </c>
      <c r="D10" s="20">
        <v>3000683</v>
      </c>
      <c r="E10" s="20" t="s">
        <v>584</v>
      </c>
      <c r="F10" s="20">
        <v>218</v>
      </c>
      <c r="G10" s="20" t="s">
        <v>301</v>
      </c>
      <c r="H10" s="20">
        <v>442</v>
      </c>
      <c r="I10" s="20" t="s">
        <v>207</v>
      </c>
      <c r="J10" s="20">
        <v>442</v>
      </c>
      <c r="K10" s="20" t="s">
        <v>348</v>
      </c>
      <c r="L10" s="66">
        <v>5.4529000000000008E-2</v>
      </c>
      <c r="M10" s="67">
        <v>3.5479000000000011E-2</v>
      </c>
      <c r="N10" s="68">
        <v>3.3571880820090882E-2</v>
      </c>
      <c r="O10" s="67">
        <v>12631</v>
      </c>
      <c r="P10" s="68">
        <v>7513</v>
      </c>
    </row>
    <row r="11" spans="1:16" ht="51" x14ac:dyDescent="0.25">
      <c r="A11" s="18"/>
      <c r="B11" s="20">
        <v>5005137</v>
      </c>
      <c r="C11" s="20" t="s">
        <v>603</v>
      </c>
      <c r="D11" s="20">
        <v>3000683</v>
      </c>
      <c r="E11" s="20" t="s">
        <v>584</v>
      </c>
      <c r="F11" s="20">
        <v>218</v>
      </c>
      <c r="G11" s="20" t="s">
        <v>301</v>
      </c>
      <c r="H11" s="20">
        <v>443</v>
      </c>
      <c r="I11" s="20" t="s">
        <v>208</v>
      </c>
      <c r="J11" s="20">
        <v>443</v>
      </c>
      <c r="K11" s="20" t="s">
        <v>349</v>
      </c>
      <c r="L11" s="66">
        <v>0.66491299999999998</v>
      </c>
      <c r="M11" s="67">
        <v>0.7305029999999999</v>
      </c>
      <c r="N11" s="68">
        <v>0.72986021876567975</v>
      </c>
      <c r="O11" s="67">
        <v>194804</v>
      </c>
      <c r="P11" s="68">
        <v>193282</v>
      </c>
    </row>
    <row r="12" spans="1:16" ht="51" x14ac:dyDescent="0.25">
      <c r="A12" s="18"/>
      <c r="B12" s="20">
        <v>5005137</v>
      </c>
      <c r="C12" s="20" t="s">
        <v>603</v>
      </c>
      <c r="D12" s="20">
        <v>3000683</v>
      </c>
      <c r="E12" s="20" t="s">
        <v>584</v>
      </c>
      <c r="F12" s="20">
        <v>218</v>
      </c>
      <c r="G12" s="20" t="s">
        <v>301</v>
      </c>
      <c r="H12" s="20">
        <v>444</v>
      </c>
      <c r="I12" s="20" t="s">
        <v>209</v>
      </c>
      <c r="J12" s="20">
        <v>444</v>
      </c>
      <c r="K12" s="20" t="s">
        <v>350</v>
      </c>
      <c r="L12" s="66">
        <v>3.5000000000000001E-3</v>
      </c>
      <c r="M12" s="67">
        <v>3.5000000000000005E-3</v>
      </c>
      <c r="N12" s="68">
        <v>3.5000001080334187E-3</v>
      </c>
      <c r="O12" s="67">
        <v>472</v>
      </c>
      <c r="P12" s="68">
        <v>1800</v>
      </c>
    </row>
    <row r="13" spans="1:16" ht="51" x14ac:dyDescent="0.25">
      <c r="A13" s="18"/>
      <c r="B13" s="20">
        <v>5005137</v>
      </c>
      <c r="C13" s="20" t="s">
        <v>603</v>
      </c>
      <c r="D13" s="20">
        <v>3000683</v>
      </c>
      <c r="E13" s="20" t="s">
        <v>584</v>
      </c>
      <c r="F13" s="20">
        <v>218</v>
      </c>
      <c r="G13" s="20" t="s">
        <v>301</v>
      </c>
      <c r="H13" s="20">
        <v>446</v>
      </c>
      <c r="I13" s="20" t="s">
        <v>211</v>
      </c>
      <c r="J13" s="20">
        <v>446</v>
      </c>
      <c r="K13" s="20" t="s">
        <v>352</v>
      </c>
      <c r="L13" s="66">
        <v>0.13669099999999998</v>
      </c>
      <c r="M13" s="67">
        <v>0.13639199999999999</v>
      </c>
      <c r="N13" s="68">
        <v>0.13639111287193373</v>
      </c>
      <c r="O13" s="67">
        <v>26640</v>
      </c>
      <c r="P13" s="68">
        <v>30826</v>
      </c>
    </row>
    <row r="14" spans="1:16" ht="51" x14ac:dyDescent="0.25">
      <c r="A14" s="18"/>
      <c r="B14" s="20">
        <v>5005137</v>
      </c>
      <c r="C14" s="20" t="s">
        <v>603</v>
      </c>
      <c r="D14" s="20">
        <v>3000683</v>
      </c>
      <c r="E14" s="20" t="s">
        <v>584</v>
      </c>
      <c r="F14" s="20">
        <v>218</v>
      </c>
      <c r="G14" s="20" t="s">
        <v>301</v>
      </c>
      <c r="H14" s="20">
        <v>447</v>
      </c>
      <c r="I14" s="20" t="s">
        <v>212</v>
      </c>
      <c r="J14" s="20">
        <v>447</v>
      </c>
      <c r="K14" s="20" t="s">
        <v>353</v>
      </c>
      <c r="L14" s="66">
        <v>1.9100000000000002E-2</v>
      </c>
      <c r="M14" s="67">
        <v>1.264E-2</v>
      </c>
      <c r="N14" s="68">
        <v>1.2631490055809991E-2</v>
      </c>
      <c r="O14" s="67">
        <v>14672</v>
      </c>
      <c r="P14" s="68">
        <v>8769</v>
      </c>
    </row>
    <row r="15" spans="1:16" ht="51" x14ac:dyDescent="0.25">
      <c r="A15" s="18"/>
      <c r="B15" s="20">
        <v>5005137</v>
      </c>
      <c r="C15" s="20" t="s">
        <v>603</v>
      </c>
      <c r="D15" s="20">
        <v>3000683</v>
      </c>
      <c r="E15" s="20" t="s">
        <v>584</v>
      </c>
      <c r="F15" s="20">
        <v>218</v>
      </c>
      <c r="G15" s="20" t="s">
        <v>301</v>
      </c>
      <c r="H15" s="20">
        <v>448</v>
      </c>
      <c r="I15" s="20" t="s">
        <v>213</v>
      </c>
      <c r="J15" s="20">
        <v>448</v>
      </c>
      <c r="K15" s="20" t="s">
        <v>354</v>
      </c>
      <c r="L15" s="66">
        <v>1.4E-3</v>
      </c>
      <c r="M15" s="67">
        <v>1.4E-3</v>
      </c>
      <c r="N15" s="68">
        <v>1.3999399961903691E-3</v>
      </c>
      <c r="O15" s="67">
        <v>453</v>
      </c>
      <c r="P15" s="68">
        <v>707</v>
      </c>
    </row>
    <row r="16" spans="1:16" ht="51" x14ac:dyDescent="0.25">
      <c r="A16" s="18"/>
      <c r="B16" s="20">
        <v>5005137</v>
      </c>
      <c r="C16" s="20" t="s">
        <v>603</v>
      </c>
      <c r="D16" s="20">
        <v>3000683</v>
      </c>
      <c r="E16" s="20" t="s">
        <v>584</v>
      </c>
      <c r="F16" s="20">
        <v>218</v>
      </c>
      <c r="G16" s="20" t="s">
        <v>301</v>
      </c>
      <c r="H16" s="20">
        <v>449</v>
      </c>
      <c r="I16" s="20" t="s">
        <v>214</v>
      </c>
      <c r="J16" s="20">
        <v>449</v>
      </c>
      <c r="K16" s="20" t="s">
        <v>355</v>
      </c>
      <c r="L16" s="66">
        <v>6.0590000000000012E-2</v>
      </c>
      <c r="M16" s="67">
        <v>5.071500000000001E-2</v>
      </c>
      <c r="N16" s="68">
        <v>4.9045069135900121E-2</v>
      </c>
      <c r="O16" s="67">
        <v>26267</v>
      </c>
      <c r="P16" s="68">
        <v>23080</v>
      </c>
    </row>
    <row r="17" spans="1:16" ht="51" x14ac:dyDescent="0.25">
      <c r="A17" s="18"/>
      <c r="B17" s="20">
        <v>5005137</v>
      </c>
      <c r="C17" s="20" t="s">
        <v>603</v>
      </c>
      <c r="D17" s="20">
        <v>3000683</v>
      </c>
      <c r="E17" s="20" t="s">
        <v>584</v>
      </c>
      <c r="F17" s="20">
        <v>218</v>
      </c>
      <c r="G17" s="20" t="s">
        <v>301</v>
      </c>
      <c r="H17" s="20">
        <v>450</v>
      </c>
      <c r="I17" s="20" t="s">
        <v>215</v>
      </c>
      <c r="J17" s="20">
        <v>450</v>
      </c>
      <c r="K17" s="20" t="s">
        <v>356</v>
      </c>
      <c r="L17" s="66">
        <v>9.0500000000000008E-3</v>
      </c>
      <c r="M17" s="67">
        <v>2.1707000000000001E-2</v>
      </c>
      <c r="N17" s="68">
        <v>1.8233860078225916E-2</v>
      </c>
      <c r="O17" s="67">
        <v>33578</v>
      </c>
      <c r="P17" s="68">
        <v>47541</v>
      </c>
    </row>
    <row r="18" spans="1:16" ht="51" x14ac:dyDescent="0.25">
      <c r="A18" s="18"/>
      <c r="B18" s="20">
        <v>5005137</v>
      </c>
      <c r="C18" s="20" t="s">
        <v>603</v>
      </c>
      <c r="D18" s="20">
        <v>3000683</v>
      </c>
      <c r="E18" s="20" t="s">
        <v>584</v>
      </c>
      <c r="F18" s="20">
        <v>218</v>
      </c>
      <c r="G18" s="20" t="s">
        <v>301</v>
      </c>
      <c r="H18" s="20">
        <v>452</v>
      </c>
      <c r="I18" s="20" t="s">
        <v>217</v>
      </c>
      <c r="J18" s="20">
        <v>452</v>
      </c>
      <c r="K18" s="20" t="s">
        <v>358</v>
      </c>
      <c r="L18" s="66">
        <v>0.15193099999999998</v>
      </c>
      <c r="M18" s="67">
        <v>0.21695499999999998</v>
      </c>
      <c r="N18" s="68">
        <v>0.21395460254279897</v>
      </c>
      <c r="O18" s="67">
        <v>70000</v>
      </c>
      <c r="P18" s="68">
        <v>70000</v>
      </c>
    </row>
    <row r="19" spans="1:16" ht="51" x14ac:dyDescent="0.25">
      <c r="A19" s="18"/>
      <c r="B19" s="20">
        <v>5005137</v>
      </c>
      <c r="C19" s="20" t="s">
        <v>603</v>
      </c>
      <c r="D19" s="20">
        <v>3000683</v>
      </c>
      <c r="E19" s="20" t="s">
        <v>584</v>
      </c>
      <c r="F19" s="20">
        <v>218</v>
      </c>
      <c r="G19" s="20" t="s">
        <v>301</v>
      </c>
      <c r="H19" s="20">
        <v>453</v>
      </c>
      <c r="I19" s="20" t="s">
        <v>218</v>
      </c>
      <c r="J19" s="20">
        <v>453</v>
      </c>
      <c r="K19" s="20" t="s">
        <v>359</v>
      </c>
      <c r="L19" s="66">
        <v>5.3661E-2</v>
      </c>
      <c r="M19" s="67">
        <v>2.9700000000000001E-2</v>
      </c>
      <c r="N19" s="68">
        <v>2.9688949958654121E-2</v>
      </c>
      <c r="O19" s="67">
        <v>26408</v>
      </c>
      <c r="P19" s="68">
        <v>14484.919921875</v>
      </c>
    </row>
    <row r="20" spans="1:16" ht="51" x14ac:dyDescent="0.25">
      <c r="A20" s="18"/>
      <c r="B20" s="20">
        <v>5005137</v>
      </c>
      <c r="C20" s="20" t="s">
        <v>603</v>
      </c>
      <c r="D20" s="20">
        <v>3000683</v>
      </c>
      <c r="E20" s="20" t="s">
        <v>584</v>
      </c>
      <c r="F20" s="20">
        <v>218</v>
      </c>
      <c r="G20" s="20" t="s">
        <v>301</v>
      </c>
      <c r="H20" s="20">
        <v>454</v>
      </c>
      <c r="I20" s="20" t="s">
        <v>219</v>
      </c>
      <c r="J20" s="20">
        <v>454</v>
      </c>
      <c r="K20" s="20" t="s">
        <v>360</v>
      </c>
      <c r="L20" s="66">
        <v>1.1599E-2</v>
      </c>
      <c r="M20" s="67">
        <v>1.1599E-2</v>
      </c>
      <c r="N20" s="68">
        <v>1.1588499997742474E-2</v>
      </c>
      <c r="O20" s="67">
        <v>4468</v>
      </c>
      <c r="P20" s="68">
        <v>2808</v>
      </c>
    </row>
    <row r="21" spans="1:16" ht="51" x14ac:dyDescent="0.25">
      <c r="A21" s="18"/>
      <c r="B21" s="20">
        <v>5005137</v>
      </c>
      <c r="C21" s="20" t="s">
        <v>603</v>
      </c>
      <c r="D21" s="20">
        <v>3000683</v>
      </c>
      <c r="E21" s="20" t="s">
        <v>584</v>
      </c>
      <c r="F21" s="20">
        <v>218</v>
      </c>
      <c r="G21" s="20" t="s">
        <v>301</v>
      </c>
      <c r="H21" s="20">
        <v>457</v>
      </c>
      <c r="I21" s="20" t="s">
        <v>222</v>
      </c>
      <c r="J21" s="20">
        <v>457</v>
      </c>
      <c r="K21" s="20" t="s">
        <v>363</v>
      </c>
      <c r="L21" s="66">
        <v>3.4733000000000007E-2</v>
      </c>
      <c r="M21" s="67">
        <v>3.4676000000000005E-2</v>
      </c>
      <c r="N21" s="68">
        <v>3.4675259679715964E-2</v>
      </c>
      <c r="O21" s="67">
        <v>62050</v>
      </c>
      <c r="P21" s="68">
        <v>26196</v>
      </c>
    </row>
    <row r="22" spans="1:16" ht="51" x14ac:dyDescent="0.25">
      <c r="A22" s="18"/>
      <c r="B22" s="20">
        <v>5005137</v>
      </c>
      <c r="C22" s="20" t="s">
        <v>603</v>
      </c>
      <c r="D22" s="20">
        <v>3000683</v>
      </c>
      <c r="E22" s="20" t="s">
        <v>584</v>
      </c>
      <c r="F22" s="20">
        <v>218</v>
      </c>
      <c r="G22" s="20" t="s">
        <v>301</v>
      </c>
      <c r="H22" s="20">
        <v>458</v>
      </c>
      <c r="I22" s="20" t="s">
        <v>223</v>
      </c>
      <c r="J22" s="20">
        <v>458</v>
      </c>
      <c r="K22" s="20" t="s">
        <v>364</v>
      </c>
      <c r="L22" s="66">
        <v>6.9699999999999996E-3</v>
      </c>
      <c r="M22" s="67">
        <v>6.9699999999999996E-3</v>
      </c>
      <c r="N22" s="68">
        <v>6.9488001172430813E-3</v>
      </c>
      <c r="O22" s="67">
        <v>11664</v>
      </c>
      <c r="P22" s="68">
        <v>5559</v>
      </c>
    </row>
    <row r="23" spans="1:16" ht="51" x14ac:dyDescent="0.25">
      <c r="A23" s="18"/>
      <c r="B23" s="20">
        <v>5005137</v>
      </c>
      <c r="C23" s="20" t="s">
        <v>603</v>
      </c>
      <c r="D23" s="20">
        <v>3000683</v>
      </c>
      <c r="E23" s="20" t="s">
        <v>584</v>
      </c>
      <c r="F23" s="20">
        <v>218</v>
      </c>
      <c r="G23" s="20" t="s">
        <v>301</v>
      </c>
      <c r="H23" s="20">
        <v>460</v>
      </c>
      <c r="I23" s="20" t="s">
        <v>225</v>
      </c>
      <c r="J23" s="20">
        <v>460</v>
      </c>
      <c r="K23" s="20" t="s">
        <v>366</v>
      </c>
      <c r="L23" s="66">
        <v>2E-3</v>
      </c>
      <c r="M23" s="67">
        <v>1.9880000000000002E-3</v>
      </c>
      <c r="N23" s="68">
        <v>1.9874399586115032E-3</v>
      </c>
      <c r="O23" s="67">
        <v>4400</v>
      </c>
      <c r="P23" s="68">
        <v>2380</v>
      </c>
    </row>
    <row r="24" spans="1:16" ht="51" x14ac:dyDescent="0.25">
      <c r="A24" s="18"/>
      <c r="B24" s="20">
        <v>5005137</v>
      </c>
      <c r="C24" s="20" t="s">
        <v>603</v>
      </c>
      <c r="D24" s="20">
        <v>3000683</v>
      </c>
      <c r="E24" s="20" t="s">
        <v>584</v>
      </c>
      <c r="F24" s="20">
        <v>218</v>
      </c>
      <c r="G24" s="20" t="s">
        <v>301</v>
      </c>
      <c r="H24" s="20">
        <v>461</v>
      </c>
      <c r="I24" s="20" t="s">
        <v>226</v>
      </c>
      <c r="J24" s="20">
        <v>461</v>
      </c>
      <c r="K24" s="20" t="s">
        <v>367</v>
      </c>
      <c r="L24" s="66">
        <v>1.1999999999999999E-3</v>
      </c>
      <c r="M24" s="67">
        <v>1.1999999999999999E-3</v>
      </c>
      <c r="N24" s="68">
        <v>1.2000000569969416E-3</v>
      </c>
      <c r="O24" s="67">
        <v>9640</v>
      </c>
      <c r="P24" s="68">
        <v>7036</v>
      </c>
    </row>
    <row r="25" spans="1:16" ht="51" x14ac:dyDescent="0.25">
      <c r="A25" s="18"/>
      <c r="B25" s="20">
        <v>5005137</v>
      </c>
      <c r="C25" s="20" t="s">
        <v>603</v>
      </c>
      <c r="D25" s="20">
        <v>3000683</v>
      </c>
      <c r="E25" s="20" t="s">
        <v>584</v>
      </c>
      <c r="F25" s="20">
        <v>218</v>
      </c>
      <c r="G25" s="20" t="s">
        <v>301</v>
      </c>
      <c r="H25" s="20">
        <v>462</v>
      </c>
      <c r="I25" s="20" t="s">
        <v>227</v>
      </c>
      <c r="J25" s="20">
        <v>462</v>
      </c>
      <c r="K25" s="20" t="s">
        <v>368</v>
      </c>
      <c r="L25" s="66">
        <v>7.6000000000000009E-3</v>
      </c>
      <c r="M25" s="67">
        <v>7.6E-3</v>
      </c>
      <c r="N25" s="68">
        <v>7.598699992740876E-3</v>
      </c>
      <c r="O25" s="67">
        <v>46308</v>
      </c>
      <c r="P25" s="68">
        <v>22684</v>
      </c>
    </row>
    <row r="26" spans="1:16" ht="51" x14ac:dyDescent="0.25">
      <c r="A26" s="18"/>
      <c r="B26" s="20">
        <v>5005137</v>
      </c>
      <c r="C26" s="20" t="s">
        <v>603</v>
      </c>
      <c r="D26" s="20">
        <v>3000683</v>
      </c>
      <c r="E26" s="20" t="s">
        <v>584</v>
      </c>
      <c r="F26" s="20">
        <v>218</v>
      </c>
      <c r="G26" s="20" t="s">
        <v>301</v>
      </c>
      <c r="H26" s="20">
        <v>463</v>
      </c>
      <c r="I26" s="20" t="s">
        <v>228</v>
      </c>
      <c r="J26" s="20">
        <v>463</v>
      </c>
      <c r="K26" s="20" t="s">
        <v>369</v>
      </c>
      <c r="L26" s="66">
        <v>6.2740000000000018E-2</v>
      </c>
      <c r="M26" s="67">
        <v>9.5676999999999984E-2</v>
      </c>
      <c r="N26" s="68">
        <v>9.5658740974613465E-2</v>
      </c>
      <c r="O26" s="67">
        <v>17160</v>
      </c>
      <c r="P26" s="68">
        <v>12729</v>
      </c>
    </row>
    <row r="27" spans="1:16" ht="51.75" thickBot="1" x14ac:dyDescent="0.3">
      <c r="A27" s="25"/>
      <c r="B27" s="27">
        <v>5005137</v>
      </c>
      <c r="C27" s="27" t="s">
        <v>603</v>
      </c>
      <c r="D27" s="27">
        <v>3000683</v>
      </c>
      <c r="E27" s="27" t="s">
        <v>584</v>
      </c>
      <c r="F27" s="27">
        <v>218</v>
      </c>
      <c r="G27" s="27" t="s">
        <v>301</v>
      </c>
      <c r="H27" s="27">
        <v>464</v>
      </c>
      <c r="I27" s="27" t="s">
        <v>229</v>
      </c>
      <c r="J27" s="27">
        <v>464</v>
      </c>
      <c r="K27" s="27" t="s">
        <v>370</v>
      </c>
      <c r="L27" s="69">
        <v>1E-3</v>
      </c>
      <c r="M27" s="70">
        <v>1E-3</v>
      </c>
      <c r="N27" s="71">
        <v>1.0000000474974513E-3</v>
      </c>
      <c r="O27" s="70">
        <v>4862</v>
      </c>
      <c r="P27" s="71">
        <v>424</v>
      </c>
    </row>
  </sheetData>
  <mergeCells count="13">
    <mergeCell ref="A3:K3"/>
    <mergeCell ref="L3:N3"/>
    <mergeCell ref="O3:P3"/>
    <mergeCell ref="N4:N5"/>
    <mergeCell ref="H4:I5"/>
    <mergeCell ref="J4:K5"/>
    <mergeCell ref="A4:C5"/>
    <mergeCell ref="O4:O5"/>
    <mergeCell ref="L4:L5"/>
    <mergeCell ref="D4:E5"/>
    <mergeCell ref="P4:P5"/>
    <mergeCell ref="M4:M5"/>
    <mergeCell ref="F4: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30</v>
      </c>
      <c r="B1" s="48" t="s">
        <v>232</v>
      </c>
      <c r="C1" s="47" t="s">
        <v>17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617</v>
      </c>
      <c r="L2" s="1" t="s">
        <v>659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4209.2621859999999</v>
      </c>
      <c r="E6" s="15">
        <f ca="1">SUM(E7:OFFSET(E7,50,0))</f>
        <v>5069.2990069999996</v>
      </c>
      <c r="F6" s="15">
        <f ca="1">SUM(F7:OFFSET(F7,50,0))</f>
        <v>4758.673457316957</v>
      </c>
      <c r="G6" s="15">
        <f ca="1">SUM(G7:OFFSET(G7,50,0))</f>
        <v>2321.9641737190118</v>
      </c>
      <c r="H6" s="15">
        <f ca="1">SUM(H7:OFFSET(H7,50,0))</f>
        <v>2436.7092835979456</v>
      </c>
      <c r="I6" s="16">
        <f ca="1">IFERROR(G6/E6,0)</f>
        <v>0.45804442991283428</v>
      </c>
      <c r="J6" s="17">
        <f ca="1">IFERROR(SUM(G6,H6)/E6,0)</f>
        <v>0.93872416102224177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38.429361</v>
      </c>
      <c r="E7" s="22">
        <v>68.080147999999994</v>
      </c>
      <c r="F7" s="22">
        <f t="shared" ref="F7:F31" si="0">SUM(G7,H7)</f>
        <v>67.381627352273654</v>
      </c>
      <c r="G7" s="22">
        <v>49.388517466699568</v>
      </c>
      <c r="H7" s="22">
        <v>17.993109885574086</v>
      </c>
      <c r="I7" s="23">
        <f t="shared" ref="I7:I31" si="1">IFERROR(G7/E7,0)</f>
        <v>0.72544668185356431</v>
      </c>
      <c r="J7" s="24">
        <f t="shared" ref="J7:J31" si="2">IFERROR(SUM(G7,H7)/E7,0)</f>
        <v>0.98973973076958732</v>
      </c>
      <c r="K7" s="5"/>
      <c r="L7" t="s">
        <v>244</v>
      </c>
      <c r="M7" s="6">
        <v>67.381627352273654</v>
      </c>
      <c r="N7" s="72">
        <v>0.98973973076958732</v>
      </c>
    </row>
    <row r="8" spans="1:14" x14ac:dyDescent="0.25">
      <c r="A8" s="18"/>
      <c r="B8" s="51">
        <v>2</v>
      </c>
      <c r="C8" s="20" t="s">
        <v>245</v>
      </c>
      <c r="D8" s="21">
        <v>134.23363999999995</v>
      </c>
      <c r="E8" s="22">
        <v>160.00789799999993</v>
      </c>
      <c r="F8" s="22">
        <f t="shared" si="0"/>
        <v>147.58756129460602</v>
      </c>
      <c r="G8" s="22">
        <v>84.180327633137495</v>
      </c>
      <c r="H8" s="22">
        <v>63.407233661468524</v>
      </c>
      <c r="I8" s="23">
        <f t="shared" si="1"/>
        <v>0.52610107804264472</v>
      </c>
      <c r="J8" s="24">
        <f t="shared" si="2"/>
        <v>0.92237672727008813</v>
      </c>
      <c r="K8" s="5"/>
      <c r="L8" t="s">
        <v>252</v>
      </c>
      <c r="M8" s="6">
        <v>44.81466244204239</v>
      </c>
      <c r="N8" s="72">
        <v>0.97161438978454495</v>
      </c>
    </row>
    <row r="9" spans="1:14" x14ac:dyDescent="0.25">
      <c r="A9" s="18"/>
      <c r="B9" s="51">
        <v>3</v>
      </c>
      <c r="C9" s="20" t="s">
        <v>246</v>
      </c>
      <c r="D9" s="21">
        <v>62.103827000000003</v>
      </c>
      <c r="E9" s="22">
        <v>70.625440000000012</v>
      </c>
      <c r="F9" s="22">
        <f t="shared" si="0"/>
        <v>61.737883200194624</v>
      </c>
      <c r="G9" s="22">
        <v>32.479189068295454</v>
      </c>
      <c r="H9" s="22">
        <v>29.258694131899169</v>
      </c>
      <c r="I9" s="23">
        <f t="shared" si="1"/>
        <v>0.45987945800118835</v>
      </c>
      <c r="J9" s="24">
        <f t="shared" si="2"/>
        <v>0.87415927178923936</v>
      </c>
      <c r="K9" s="5"/>
      <c r="L9" t="s">
        <v>261</v>
      </c>
      <c r="M9" s="6">
        <v>22.959084553356092</v>
      </c>
      <c r="N9" s="72">
        <v>0.96663317643258106</v>
      </c>
    </row>
    <row r="10" spans="1:14" x14ac:dyDescent="0.25">
      <c r="A10" s="18"/>
      <c r="B10" s="51">
        <v>4</v>
      </c>
      <c r="C10" s="20" t="s">
        <v>247</v>
      </c>
      <c r="D10" s="21">
        <v>284.98317900000006</v>
      </c>
      <c r="E10" s="22">
        <v>384.43215499999997</v>
      </c>
      <c r="F10" s="22">
        <f t="shared" si="0"/>
        <v>366.83077243235789</v>
      </c>
      <c r="G10" s="22">
        <v>223.72049729642103</v>
      </c>
      <c r="H10" s="22">
        <v>143.11027513593686</v>
      </c>
      <c r="I10" s="23">
        <f t="shared" si="1"/>
        <v>0.58195053245850636</v>
      </c>
      <c r="J10" s="24">
        <f t="shared" si="2"/>
        <v>0.95421459329373193</v>
      </c>
      <c r="K10" s="5"/>
      <c r="L10" t="s">
        <v>250</v>
      </c>
      <c r="M10" s="6">
        <v>152.25261388160786</v>
      </c>
      <c r="N10" s="72">
        <v>0.96521721729038723</v>
      </c>
    </row>
    <row r="11" spans="1:14" x14ac:dyDescent="0.25">
      <c r="A11" s="18"/>
      <c r="B11" s="51">
        <v>5</v>
      </c>
      <c r="C11" s="20" t="s">
        <v>248</v>
      </c>
      <c r="D11" s="21">
        <v>48.134156000000004</v>
      </c>
      <c r="E11" s="22">
        <v>61.497090999999983</v>
      </c>
      <c r="F11" s="22">
        <f t="shared" si="0"/>
        <v>53.283873178032621</v>
      </c>
      <c r="G11" s="22">
        <v>26.747423193566647</v>
      </c>
      <c r="H11" s="22">
        <v>26.536449984465975</v>
      </c>
      <c r="I11" s="23">
        <f t="shared" si="1"/>
        <v>0.43493802322400343</v>
      </c>
      <c r="J11" s="24">
        <f t="shared" si="2"/>
        <v>0.86644542549228276</v>
      </c>
      <c r="K11" s="5"/>
      <c r="L11" t="s">
        <v>268</v>
      </c>
      <c r="M11" s="6">
        <v>46.121105148151955</v>
      </c>
      <c r="N11" s="72">
        <v>0.96014103218125246</v>
      </c>
    </row>
    <row r="12" spans="1:14" x14ac:dyDescent="0.25">
      <c r="A12" s="18"/>
      <c r="B12" s="51">
        <v>6</v>
      </c>
      <c r="C12" s="20" t="s">
        <v>249</v>
      </c>
      <c r="D12" s="21">
        <v>92.308737000000008</v>
      </c>
      <c r="E12" s="22">
        <v>100.80449100000001</v>
      </c>
      <c r="F12" s="22">
        <f t="shared" si="0"/>
        <v>96.781699333026125</v>
      </c>
      <c r="G12" s="22">
        <v>48.085039888294183</v>
      </c>
      <c r="H12" s="22">
        <v>48.696659444731935</v>
      </c>
      <c r="I12" s="23">
        <f t="shared" si="1"/>
        <v>0.47701287324881364</v>
      </c>
      <c r="J12" s="24">
        <f t="shared" si="2"/>
        <v>0.96009313050374023</v>
      </c>
      <c r="K12" s="5"/>
      <c r="L12" t="s">
        <v>249</v>
      </c>
      <c r="M12" s="6">
        <v>96.781699333026125</v>
      </c>
      <c r="N12" s="72">
        <v>0.96009313050374023</v>
      </c>
    </row>
    <row r="13" spans="1:14" x14ac:dyDescent="0.25">
      <c r="A13" s="18"/>
      <c r="B13" s="51">
        <v>7</v>
      </c>
      <c r="C13" s="20" t="s">
        <v>250</v>
      </c>
      <c r="D13" s="21">
        <v>140.86424299999999</v>
      </c>
      <c r="E13" s="22">
        <v>157.73922300000001</v>
      </c>
      <c r="F13" s="22">
        <f t="shared" si="0"/>
        <v>152.25261388160786</v>
      </c>
      <c r="G13" s="22">
        <v>75.078011867601958</v>
      </c>
      <c r="H13" s="22">
        <v>77.174602014005899</v>
      </c>
      <c r="I13" s="23">
        <f t="shared" si="1"/>
        <v>0.47596286097847684</v>
      </c>
      <c r="J13" s="24">
        <f t="shared" si="2"/>
        <v>0.96521721729038723</v>
      </c>
      <c r="K13" s="5"/>
      <c r="L13" t="s">
        <v>247</v>
      </c>
      <c r="M13" s="6">
        <v>366.83077243235789</v>
      </c>
      <c r="N13" s="72">
        <v>0.95421459329373193</v>
      </c>
    </row>
    <row r="14" spans="1:14" x14ac:dyDescent="0.25">
      <c r="A14" s="18"/>
      <c r="B14" s="51">
        <v>8</v>
      </c>
      <c r="C14" s="20" t="s">
        <v>251</v>
      </c>
      <c r="D14" s="21">
        <v>238.2892360000001</v>
      </c>
      <c r="E14" s="22">
        <v>262.51519599999995</v>
      </c>
      <c r="F14" s="22">
        <f t="shared" si="0"/>
        <v>246.90791284348916</v>
      </c>
      <c r="G14" s="22">
        <v>131.93618350611177</v>
      </c>
      <c r="H14" s="22">
        <v>114.9717293373774</v>
      </c>
      <c r="I14" s="23">
        <f t="shared" si="1"/>
        <v>0.50258493800150073</v>
      </c>
      <c r="J14" s="24">
        <f t="shared" si="2"/>
        <v>0.94054712491192016</v>
      </c>
      <c r="K14" s="5"/>
      <c r="L14" t="s">
        <v>258</v>
      </c>
      <c r="M14" s="6">
        <v>2062.9226733684263</v>
      </c>
      <c r="N14" s="72">
        <v>0.95308603061285146</v>
      </c>
    </row>
    <row r="15" spans="1:14" x14ac:dyDescent="0.25">
      <c r="A15" s="18"/>
      <c r="B15" s="51">
        <v>9</v>
      </c>
      <c r="C15" s="20" t="s">
        <v>252</v>
      </c>
      <c r="D15" s="21">
        <v>36.62839000000001</v>
      </c>
      <c r="E15" s="22">
        <v>46.123918000000003</v>
      </c>
      <c r="F15" s="22">
        <f t="shared" si="0"/>
        <v>44.81466244204239</v>
      </c>
      <c r="G15" s="22">
        <v>22.710920950397849</v>
      </c>
      <c r="H15" s="22">
        <v>22.103741491644541</v>
      </c>
      <c r="I15" s="23">
        <f t="shared" si="1"/>
        <v>0.49238924044565874</v>
      </c>
      <c r="J15" s="24">
        <f t="shared" si="2"/>
        <v>0.97161438978454495</v>
      </c>
      <c r="K15" s="5"/>
      <c r="L15" t="s">
        <v>260</v>
      </c>
      <c r="M15" s="6">
        <v>14.242849990721709</v>
      </c>
      <c r="N15" s="72">
        <v>0.95304151724373642</v>
      </c>
    </row>
    <row r="16" spans="1:14" x14ac:dyDescent="0.25">
      <c r="A16" s="18"/>
      <c r="B16" s="51">
        <v>10</v>
      </c>
      <c r="C16" s="20" t="s">
        <v>253</v>
      </c>
      <c r="D16" s="21">
        <v>48.358275999999996</v>
      </c>
      <c r="E16" s="22">
        <v>55.702389999999987</v>
      </c>
      <c r="F16" s="22">
        <f t="shared" si="0"/>
        <v>52.066672780218141</v>
      </c>
      <c r="G16" s="22">
        <v>25.928353588331447</v>
      </c>
      <c r="H16" s="22">
        <v>26.138319191886694</v>
      </c>
      <c r="I16" s="23">
        <f t="shared" si="1"/>
        <v>0.46548009139879731</v>
      </c>
      <c r="J16" s="24">
        <f t="shared" si="2"/>
        <v>0.93472960101385516</v>
      </c>
      <c r="K16" s="5"/>
      <c r="L16" t="s">
        <v>264</v>
      </c>
      <c r="M16" s="6">
        <v>138.71271704419479</v>
      </c>
      <c r="N16" s="72">
        <v>0.94707758239305917</v>
      </c>
    </row>
    <row r="17" spans="1:14" x14ac:dyDescent="0.25">
      <c r="A17" s="18"/>
      <c r="B17" s="51">
        <v>11</v>
      </c>
      <c r="C17" s="20" t="s">
        <v>254</v>
      </c>
      <c r="D17" s="21">
        <v>96.266572999999994</v>
      </c>
      <c r="E17" s="22">
        <v>132.22716600000001</v>
      </c>
      <c r="F17" s="22">
        <f t="shared" si="0"/>
        <v>122.91419157884926</v>
      </c>
      <c r="G17" s="22">
        <v>61.619206889248424</v>
      </c>
      <c r="H17" s="22">
        <v>61.294984689600838</v>
      </c>
      <c r="I17" s="23">
        <f t="shared" si="1"/>
        <v>0.46601019104688685</v>
      </c>
      <c r="J17" s="24">
        <f t="shared" si="2"/>
        <v>0.92956837310458007</v>
      </c>
      <c r="K17" s="5"/>
      <c r="L17" t="s">
        <v>262</v>
      </c>
      <c r="M17" s="6">
        <v>26.086019067566724</v>
      </c>
      <c r="N17" s="72">
        <v>0.9420743195757717</v>
      </c>
    </row>
    <row r="18" spans="1:14" x14ac:dyDescent="0.25">
      <c r="A18" s="18"/>
      <c r="B18" s="51">
        <v>12</v>
      </c>
      <c r="C18" s="20" t="s">
        <v>255</v>
      </c>
      <c r="D18" s="21">
        <v>141.27092100000002</v>
      </c>
      <c r="E18" s="22">
        <v>180.54943099999994</v>
      </c>
      <c r="F18" s="22">
        <f t="shared" si="0"/>
        <v>169.94223422052619</v>
      </c>
      <c r="G18" s="22">
        <v>89.504464009627554</v>
      </c>
      <c r="H18" s="22">
        <v>80.437770210898634</v>
      </c>
      <c r="I18" s="23">
        <f t="shared" si="1"/>
        <v>0.49573384703509582</v>
      </c>
      <c r="J18" s="24">
        <f t="shared" si="2"/>
        <v>0.9412504557852982</v>
      </c>
      <c r="K18" s="5"/>
      <c r="L18" t="s">
        <v>255</v>
      </c>
      <c r="M18" s="6">
        <v>169.94223422052619</v>
      </c>
      <c r="N18" s="72">
        <v>0.9412504557852982</v>
      </c>
    </row>
    <row r="19" spans="1:14" x14ac:dyDescent="0.25">
      <c r="A19" s="18"/>
      <c r="B19" s="51">
        <v>13</v>
      </c>
      <c r="C19" s="20" t="s">
        <v>256</v>
      </c>
      <c r="D19" s="21">
        <v>173.215363</v>
      </c>
      <c r="E19" s="22">
        <v>249.60999100000004</v>
      </c>
      <c r="F19" s="22">
        <f t="shared" si="0"/>
        <v>226.45655775240832</v>
      </c>
      <c r="G19" s="22">
        <v>104.84013288514527</v>
      </c>
      <c r="H19" s="22">
        <v>121.61642486726305</v>
      </c>
      <c r="I19" s="23">
        <f t="shared" si="1"/>
        <v>0.4200157712643211</v>
      </c>
      <c r="J19" s="24">
        <f t="shared" si="2"/>
        <v>0.90724156050471672</v>
      </c>
      <c r="K19" s="5"/>
      <c r="L19" t="s">
        <v>251</v>
      </c>
      <c r="M19" s="6">
        <v>246.90791284348916</v>
      </c>
      <c r="N19" s="72">
        <v>0.94054712491192016</v>
      </c>
    </row>
    <row r="20" spans="1:14" x14ac:dyDescent="0.25">
      <c r="A20" s="18"/>
      <c r="B20" s="51">
        <v>14</v>
      </c>
      <c r="C20" s="20" t="s">
        <v>257</v>
      </c>
      <c r="D20" s="21">
        <v>197.297571</v>
      </c>
      <c r="E20" s="22">
        <v>228.58030200000002</v>
      </c>
      <c r="F20" s="22">
        <f t="shared" si="0"/>
        <v>214.6710292665849</v>
      </c>
      <c r="G20" s="22">
        <v>121.24944325646175</v>
      </c>
      <c r="H20" s="22">
        <v>93.42158601012315</v>
      </c>
      <c r="I20" s="23">
        <f t="shared" si="1"/>
        <v>0.53044572168104731</v>
      </c>
      <c r="J20" s="24">
        <f t="shared" si="2"/>
        <v>0.93914929409177561</v>
      </c>
      <c r="K20" s="5"/>
      <c r="L20" t="s">
        <v>257</v>
      </c>
      <c r="M20" s="6">
        <v>214.6710292665849</v>
      </c>
      <c r="N20" s="72">
        <v>0.93914929409177561</v>
      </c>
    </row>
    <row r="21" spans="1:14" x14ac:dyDescent="0.25">
      <c r="A21" s="18"/>
      <c r="B21" s="51">
        <v>15</v>
      </c>
      <c r="C21" s="20" t="s">
        <v>258</v>
      </c>
      <c r="D21" s="21">
        <v>1688.2328509999998</v>
      </c>
      <c r="E21" s="22">
        <v>2164.4663830000004</v>
      </c>
      <c r="F21" s="22">
        <f t="shared" si="0"/>
        <v>2062.9226733684263</v>
      </c>
      <c r="G21" s="22">
        <v>963.978109226794</v>
      </c>
      <c r="H21" s="22">
        <v>1098.9445641416321</v>
      </c>
      <c r="I21" s="23">
        <f t="shared" si="1"/>
        <v>0.4453652488197567</v>
      </c>
      <c r="J21" s="24">
        <f t="shared" si="2"/>
        <v>0.95308603061285146</v>
      </c>
      <c r="K21" s="5"/>
      <c r="L21" t="s">
        <v>253</v>
      </c>
      <c r="M21" s="6">
        <v>52.066672780218141</v>
      </c>
      <c r="N21" s="72">
        <v>0.93472960101385516</v>
      </c>
    </row>
    <row r="22" spans="1:14" x14ac:dyDescent="0.25">
      <c r="A22" s="18"/>
      <c r="B22" s="51">
        <v>16</v>
      </c>
      <c r="C22" s="20" t="s">
        <v>259</v>
      </c>
      <c r="D22" s="21">
        <v>94.417827999999986</v>
      </c>
      <c r="E22" s="22">
        <v>100.892832</v>
      </c>
      <c r="F22" s="22">
        <f t="shared" si="0"/>
        <v>87.733503007790915</v>
      </c>
      <c r="G22" s="22">
        <v>39.807988887345346</v>
      </c>
      <c r="H22" s="22">
        <v>47.925514120445577</v>
      </c>
      <c r="I22" s="23">
        <f t="shared" si="1"/>
        <v>0.39455715632350719</v>
      </c>
      <c r="J22" s="24">
        <f t="shared" si="2"/>
        <v>0.86957121996328657</v>
      </c>
      <c r="K22" s="5"/>
      <c r="L22" t="s">
        <v>254</v>
      </c>
      <c r="M22" s="6">
        <v>122.91419157884926</v>
      </c>
      <c r="N22" s="72">
        <v>0.92956837310458007</v>
      </c>
    </row>
    <row r="23" spans="1:14" x14ac:dyDescent="0.25">
      <c r="A23" s="18"/>
      <c r="B23" s="51">
        <v>17</v>
      </c>
      <c r="C23" s="20" t="s">
        <v>260</v>
      </c>
      <c r="D23" s="21">
        <v>28.250630999999998</v>
      </c>
      <c r="E23" s="22">
        <v>14.944627000000001</v>
      </c>
      <c r="F23" s="22">
        <f t="shared" si="0"/>
        <v>14.242849990721709</v>
      </c>
      <c r="G23" s="22">
        <v>1.6372566785430536</v>
      </c>
      <c r="H23" s="22">
        <v>12.605593312178655</v>
      </c>
      <c r="I23" s="23">
        <f t="shared" si="1"/>
        <v>0.10955487069319653</v>
      </c>
      <c r="J23" s="24">
        <f t="shared" si="2"/>
        <v>0.95304151724373642</v>
      </c>
      <c r="K23" s="5"/>
      <c r="L23" t="s">
        <v>245</v>
      </c>
      <c r="M23" s="6">
        <v>147.58756129460602</v>
      </c>
      <c r="N23" s="72">
        <v>0.92237672727008813</v>
      </c>
    </row>
    <row r="24" spans="1:14" x14ac:dyDescent="0.25">
      <c r="A24" s="18"/>
      <c r="B24" s="51">
        <v>18</v>
      </c>
      <c r="C24" s="20" t="s">
        <v>261</v>
      </c>
      <c r="D24" s="21">
        <v>47.29301000000001</v>
      </c>
      <c r="E24" s="22">
        <v>23.7516</v>
      </c>
      <c r="F24" s="22">
        <f t="shared" si="0"/>
        <v>22.959084553356092</v>
      </c>
      <c r="G24" s="22">
        <v>2.9500765483044233</v>
      </c>
      <c r="H24" s="22">
        <v>20.009008005051669</v>
      </c>
      <c r="I24" s="23">
        <f t="shared" si="1"/>
        <v>0.12420538188182789</v>
      </c>
      <c r="J24" s="24">
        <f t="shared" si="2"/>
        <v>0.96663317643258106</v>
      </c>
      <c r="K24" s="5"/>
      <c r="L24" t="s">
        <v>256</v>
      </c>
      <c r="M24" s="6">
        <v>226.45655775240832</v>
      </c>
      <c r="N24" s="72">
        <v>0.90724156050471672</v>
      </c>
    </row>
    <row r="25" spans="1:14" x14ac:dyDescent="0.25">
      <c r="A25" s="18"/>
      <c r="B25" s="51">
        <v>19</v>
      </c>
      <c r="C25" s="20" t="s">
        <v>262</v>
      </c>
      <c r="D25" s="21">
        <v>25.373909000000001</v>
      </c>
      <c r="E25" s="22">
        <v>27.689979999999998</v>
      </c>
      <c r="F25" s="22">
        <f t="shared" si="0"/>
        <v>26.086019067566724</v>
      </c>
      <c r="G25" s="22">
        <v>12.252067579785944</v>
      </c>
      <c r="H25" s="22">
        <v>13.833951487780782</v>
      </c>
      <c r="I25" s="23">
        <f t="shared" si="1"/>
        <v>0.44247296602547004</v>
      </c>
      <c r="J25" s="24">
        <f t="shared" si="2"/>
        <v>0.9420743195757717</v>
      </c>
      <c r="K25" s="5"/>
      <c r="L25" t="s">
        <v>266</v>
      </c>
      <c r="M25" s="6">
        <v>75.52060154037629</v>
      </c>
      <c r="N25" s="72">
        <v>0.90022748729969138</v>
      </c>
    </row>
    <row r="26" spans="1:14" x14ac:dyDescent="0.25">
      <c r="A26" s="18"/>
      <c r="B26" s="51">
        <v>20</v>
      </c>
      <c r="C26" s="20" t="s">
        <v>263</v>
      </c>
      <c r="D26" s="21">
        <v>161.32933500000001</v>
      </c>
      <c r="E26" s="22">
        <v>187.47673500000005</v>
      </c>
      <c r="F26" s="22">
        <f t="shared" si="0"/>
        <v>163.99257563380939</v>
      </c>
      <c r="G26" s="22">
        <v>74.840847317428981</v>
      </c>
      <c r="H26" s="22">
        <v>89.151728316380428</v>
      </c>
      <c r="I26" s="23">
        <f t="shared" si="1"/>
        <v>0.39920071851810818</v>
      </c>
      <c r="J26" s="24">
        <f t="shared" si="2"/>
        <v>0.87473560724112964</v>
      </c>
      <c r="K26" s="5"/>
      <c r="L26" t="s">
        <v>265</v>
      </c>
      <c r="M26" s="6">
        <v>50.684585613291205</v>
      </c>
      <c r="N26" s="72">
        <v>0.88049502158452964</v>
      </c>
    </row>
    <row r="27" spans="1:14" x14ac:dyDescent="0.25">
      <c r="A27" s="18"/>
      <c r="B27" s="51">
        <v>21</v>
      </c>
      <c r="C27" s="20" t="s">
        <v>264</v>
      </c>
      <c r="D27" s="21">
        <v>150.124281</v>
      </c>
      <c r="E27" s="22">
        <v>146.46394299999997</v>
      </c>
      <c r="F27" s="22">
        <f t="shared" si="0"/>
        <v>138.71271704419479</v>
      </c>
      <c r="G27" s="22">
        <v>66.82569852103461</v>
      </c>
      <c r="H27" s="22">
        <v>71.887018523160179</v>
      </c>
      <c r="I27" s="23">
        <f t="shared" si="1"/>
        <v>0.45626040889145408</v>
      </c>
      <c r="J27" s="24">
        <f t="shared" si="2"/>
        <v>0.94707758239305917</v>
      </c>
      <c r="K27" s="5"/>
      <c r="L27" t="s">
        <v>263</v>
      </c>
      <c r="M27" s="6">
        <v>163.99257563380939</v>
      </c>
      <c r="N27" s="72">
        <v>0.87473560724112964</v>
      </c>
    </row>
    <row r="28" spans="1:14" x14ac:dyDescent="0.25">
      <c r="A28" s="18"/>
      <c r="B28" s="51">
        <v>22</v>
      </c>
      <c r="C28" s="20" t="s">
        <v>265</v>
      </c>
      <c r="D28" s="21">
        <v>98.950878000000017</v>
      </c>
      <c r="E28" s="22">
        <v>57.56373899999997</v>
      </c>
      <c r="F28" s="22">
        <f t="shared" si="0"/>
        <v>50.684585613291205</v>
      </c>
      <c r="G28" s="22">
        <v>13.281026857703182</v>
      </c>
      <c r="H28" s="22">
        <v>37.403558755588023</v>
      </c>
      <c r="I28" s="23">
        <f t="shared" si="1"/>
        <v>0.23071862753222458</v>
      </c>
      <c r="J28" s="24">
        <f t="shared" si="2"/>
        <v>0.88049502158452964</v>
      </c>
      <c r="K28" s="5"/>
      <c r="L28" t="s">
        <v>246</v>
      </c>
      <c r="M28" s="6">
        <v>61.737883200194624</v>
      </c>
      <c r="N28" s="72">
        <v>0.87415927178923936</v>
      </c>
    </row>
    <row r="29" spans="1:14" x14ac:dyDescent="0.25">
      <c r="A29" s="18"/>
      <c r="B29" s="51">
        <v>23</v>
      </c>
      <c r="C29" s="20" t="s">
        <v>266</v>
      </c>
      <c r="D29" s="21">
        <v>81.264562000000026</v>
      </c>
      <c r="E29" s="22">
        <v>83.890574999999984</v>
      </c>
      <c r="F29" s="22">
        <f t="shared" si="0"/>
        <v>75.52060154037629</v>
      </c>
      <c r="G29" s="22">
        <v>6.4074436035734834</v>
      </c>
      <c r="H29" s="22">
        <v>69.113157936802807</v>
      </c>
      <c r="I29" s="23">
        <f t="shared" si="1"/>
        <v>7.6378587267681555E-2</v>
      </c>
      <c r="J29" s="24">
        <f t="shared" si="2"/>
        <v>0.90022748729969138</v>
      </c>
      <c r="K29" s="5"/>
      <c r="L29" t="s">
        <v>259</v>
      </c>
      <c r="M29" s="6">
        <v>87.733503007790915</v>
      </c>
      <c r="N29" s="72">
        <v>0.86957121996328657</v>
      </c>
    </row>
    <row r="30" spans="1:14" x14ac:dyDescent="0.25">
      <c r="A30" s="18"/>
      <c r="B30" s="51">
        <v>24</v>
      </c>
      <c r="C30" s="20" t="s">
        <v>267</v>
      </c>
      <c r="D30" s="21">
        <v>59.537891999999992</v>
      </c>
      <c r="E30" s="22">
        <v>55.627991999999999</v>
      </c>
      <c r="F30" s="22">
        <f t="shared" si="0"/>
        <v>46.068450793053749</v>
      </c>
      <c r="G30" s="22">
        <v>20.409925905757291</v>
      </c>
      <c r="H30" s="22">
        <v>25.658524887296458</v>
      </c>
      <c r="I30" s="23">
        <f t="shared" si="1"/>
        <v>0.36690028117062523</v>
      </c>
      <c r="J30" s="24">
        <f t="shared" si="2"/>
        <v>0.82815232289984064</v>
      </c>
      <c r="K30" s="5"/>
      <c r="L30" t="s">
        <v>248</v>
      </c>
      <c r="M30" s="6">
        <v>53.283873178032621</v>
      </c>
      <c r="N30" s="72">
        <v>0.86644542549228276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42.103536000000013</v>
      </c>
      <c r="E31" s="29">
        <v>48.035761000000001</v>
      </c>
      <c r="F31" s="29">
        <f t="shared" si="0"/>
        <v>46.121105148151955</v>
      </c>
      <c r="G31" s="29">
        <v>22.106021093400756</v>
      </c>
      <c r="H31" s="29">
        <v>24.015084054751203</v>
      </c>
      <c r="I31" s="30">
        <f t="shared" si="1"/>
        <v>0.4601992480852079</v>
      </c>
      <c r="J31" s="31">
        <f t="shared" si="2"/>
        <v>0.96014103218125246</v>
      </c>
      <c r="K31" s="5"/>
      <c r="L31" t="s">
        <v>267</v>
      </c>
      <c r="M31" s="6">
        <v>46.068450793053749</v>
      </c>
      <c r="N31" s="72">
        <v>0.82815232289984064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7" sqref="A17:J1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30</v>
      </c>
      <c r="B1" s="53" t="s">
        <v>232</v>
      </c>
      <c r="C1" s="47" t="s">
        <v>17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618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4209.2621859999999</v>
      </c>
      <c r="E6" s="15">
        <v>5069.2990069999996</v>
      </c>
      <c r="F6" s="15">
        <v>4758.673457316957</v>
      </c>
      <c r="G6" s="15">
        <v>2321.9641737190118</v>
      </c>
      <c r="H6" s="15">
        <v>2436.7092835979456</v>
      </c>
      <c r="I6" s="16">
        <v>0.45804442991283428</v>
      </c>
      <c r="J6" s="17">
        <v>0.93872416102224177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3724.9501799999971</v>
      </c>
      <c r="E7" s="36">
        <f ca="1">SUM(E8:OFFSET(E6,MATCH("GOBIERNOS REGIONALES",$A$8:$A$50,0),0))</f>
        <v>4240.8967200000006</v>
      </c>
      <c r="F7" s="36">
        <f ca="1">SUM(F8:OFFSET(F6,MATCH("GOBIERNOS REGIONALES",$A$8:$A$50,0),0))</f>
        <v>4119.7136118772996</v>
      </c>
      <c r="G7" s="36">
        <f ca="1">SUM(G8:OFFSET(G6,MATCH("GOBIERNOS REGIONALES",$A$8:$A$50,0),0))</f>
        <v>2061.5456629189271</v>
      </c>
      <c r="H7" s="36">
        <f ca="1">SUM(H8:OFFSET(H6,MATCH("GOBIERNOS REGIONALES",$A$8:$A$50,0),0))</f>
        <v>2058.167948958373</v>
      </c>
      <c r="I7" s="37">
        <f ca="1">IFERROR(G7/E7,0)</f>
        <v>0.48611079189849421</v>
      </c>
      <c r="J7" s="38">
        <f ca="1">IFERROR(SUM(G7,H7)/E7,0)</f>
        <v>0.97142512159015726</v>
      </c>
      <c r="K7" s="5"/>
    </row>
    <row r="8" spans="1:11" x14ac:dyDescent="0.25">
      <c r="A8" s="18"/>
      <c r="B8" s="19">
        <v>7</v>
      </c>
      <c r="C8" s="20" t="s">
        <v>105</v>
      </c>
      <c r="D8" s="21">
        <v>3724.9501799999971</v>
      </c>
      <c r="E8" s="22">
        <v>4240.8967200000006</v>
      </c>
      <c r="F8" s="22">
        <f t="shared" ref="F8:F18" si="0">SUM(G8,H8)</f>
        <v>4119.7136118772996</v>
      </c>
      <c r="G8" s="22">
        <v>2061.5456629189271</v>
      </c>
      <c r="H8" s="22">
        <v>2058.167948958373</v>
      </c>
      <c r="I8" s="23">
        <f t="shared" ref="I8:I18" si="1">IFERROR(G8/E8,0)</f>
        <v>0.48611079189849421</v>
      </c>
      <c r="J8" s="24">
        <f t="shared" ref="J8:J18" si="2">IFERROR(SUM(G8,H8)/E8,0)</f>
        <v>0.97142512159015726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4.1156139999999999</v>
      </c>
      <c r="E9" s="36">
        <f ca="1">SUM(E10:OFFSET(E8,(MATCH("GOBIERNOS LOCALES",$A$8:$A$50,0)-MATCH("GOBIERNOS REGIONALES",$A$8:$A$50,0)),0))</f>
        <v>27.780900000000003</v>
      </c>
      <c r="F9" s="36">
        <f ca="1">SUM(F10:OFFSET(F8,(MATCH("GOBIERNOS LOCALES",$A$8:$A$50,0)-MATCH("GOBIERNOS REGIONALES",$A$8:$A$50,0)),0))</f>
        <v>25.370822971446614</v>
      </c>
      <c r="G9" s="36">
        <f ca="1">SUM(G10:OFFSET(G8,(MATCH("GOBIERNOS LOCALES",$A$8:$A$50,0)-MATCH("GOBIERNOS REGIONALES",$A$8:$A$50,0)),0))</f>
        <v>9.5739802680400317</v>
      </c>
      <c r="H9" s="36">
        <f ca="1">SUM(H10:OFFSET(H8,(MATCH("GOBIERNOS LOCALES",$A$8:$A$50,0)-MATCH("GOBIERNOS REGIONALES",$A$8:$A$50,0)),0))</f>
        <v>15.796842703406583</v>
      </c>
      <c r="I9" s="37">
        <f t="shared" ca="1" si="1"/>
        <v>0.3446245538495884</v>
      </c>
      <c r="J9" s="38">
        <f t="shared" ca="1" si="2"/>
        <v>0.91324697801174948</v>
      </c>
      <c r="K9" s="5"/>
    </row>
    <row r="10" spans="1:11" x14ac:dyDescent="0.25">
      <c r="A10" s="18"/>
      <c r="B10" s="19">
        <v>445</v>
      </c>
      <c r="C10" s="20" t="s">
        <v>210</v>
      </c>
      <c r="D10" s="21">
        <v>0.27495700000000001</v>
      </c>
      <c r="E10" s="22">
        <v>0.30322600000000005</v>
      </c>
      <c r="F10" s="22">
        <f t="shared" si="0"/>
        <v>0.30013621635589516</v>
      </c>
      <c r="G10" s="22">
        <v>5.6359571499342564E-2</v>
      </c>
      <c r="H10" s="22">
        <v>0.24377664485655259</v>
      </c>
      <c r="I10" s="23">
        <f t="shared" si="1"/>
        <v>0.18586655332769142</v>
      </c>
      <c r="J10" s="24">
        <f t="shared" si="2"/>
        <v>0.98981029448627467</v>
      </c>
      <c r="K10" s="5"/>
    </row>
    <row r="11" spans="1:11" x14ac:dyDescent="0.25">
      <c r="A11" s="18"/>
      <c r="B11" s="19">
        <v>448</v>
      </c>
      <c r="C11" s="20" t="s">
        <v>213</v>
      </c>
      <c r="D11" s="21">
        <v>0</v>
      </c>
      <c r="E11" s="22">
        <v>2.036476</v>
      </c>
      <c r="F11" s="22">
        <f t="shared" si="0"/>
        <v>2.0364737869240344</v>
      </c>
      <c r="G11" s="22">
        <v>1.3007176134269685</v>
      </c>
      <c r="H11" s="22">
        <v>0.7357561734970659</v>
      </c>
      <c r="I11" s="23">
        <f t="shared" si="1"/>
        <v>0.63871001348749923</v>
      </c>
      <c r="J11" s="24">
        <f t="shared" si="2"/>
        <v>0.99999891328158763</v>
      </c>
      <c r="K11" s="5"/>
    </row>
    <row r="12" spans="1:11" x14ac:dyDescent="0.25">
      <c r="A12" s="18"/>
      <c r="B12" s="19">
        <v>451</v>
      </c>
      <c r="C12" s="20" t="s">
        <v>216</v>
      </c>
      <c r="D12" s="21">
        <v>0.59054399999999996</v>
      </c>
      <c r="E12" s="22">
        <v>13.928641000000001</v>
      </c>
      <c r="F12" s="22">
        <f t="shared" si="0"/>
        <v>13.887301713228226</v>
      </c>
      <c r="G12" s="22">
        <v>0</v>
      </c>
      <c r="H12" s="22">
        <v>13.887301713228226</v>
      </c>
      <c r="I12" s="23">
        <f t="shared" si="1"/>
        <v>0</v>
      </c>
      <c r="J12" s="24">
        <f t="shared" si="2"/>
        <v>0.9970320660305787</v>
      </c>
      <c r="K12" s="5"/>
    </row>
    <row r="13" spans="1:11" x14ac:dyDescent="0.25">
      <c r="A13" s="18"/>
      <c r="B13" s="19">
        <v>452</v>
      </c>
      <c r="C13" s="20" t="s">
        <v>217</v>
      </c>
      <c r="D13" s="21">
        <v>0</v>
      </c>
      <c r="E13" s="22">
        <v>10.364286999999997</v>
      </c>
      <c r="F13" s="22">
        <f t="shared" si="0"/>
        <v>8.1575699483510107</v>
      </c>
      <c r="G13" s="22">
        <v>7.9195012329146266</v>
      </c>
      <c r="H13" s="22">
        <v>0.23806871543638408</v>
      </c>
      <c r="I13" s="23">
        <f t="shared" si="1"/>
        <v>0.76411442802718876</v>
      </c>
      <c r="J13" s="24">
        <f t="shared" si="2"/>
        <v>0.78708452866569723</v>
      </c>
      <c r="K13" s="5"/>
    </row>
    <row r="14" spans="1:11" x14ac:dyDescent="0.25">
      <c r="A14" s="18"/>
      <c r="B14" s="19">
        <v>456</v>
      </c>
      <c r="C14" s="20" t="s">
        <v>221</v>
      </c>
      <c r="D14" s="21">
        <v>0</v>
      </c>
      <c r="E14" s="22">
        <v>2.5269E-2</v>
      </c>
      <c r="F14" s="22">
        <f t="shared" si="0"/>
        <v>1.4222210040315986E-2</v>
      </c>
      <c r="G14" s="22">
        <v>2.2287999745458364E-3</v>
      </c>
      <c r="H14" s="22">
        <v>1.1993410065770149E-2</v>
      </c>
      <c r="I14" s="23">
        <f t="shared" si="1"/>
        <v>8.820293539696214E-2</v>
      </c>
      <c r="J14" s="24">
        <f t="shared" si="2"/>
        <v>0.56283232578716946</v>
      </c>
      <c r="K14" s="5"/>
    </row>
    <row r="15" spans="1:11" x14ac:dyDescent="0.25">
      <c r="A15" s="18"/>
      <c r="B15" s="19">
        <v>458</v>
      </c>
      <c r="C15" s="20" t="s">
        <v>223</v>
      </c>
      <c r="D15" s="21">
        <v>3.2201129999999996</v>
      </c>
      <c r="E15" s="22">
        <v>0.72841699999999998</v>
      </c>
      <c r="F15" s="22">
        <f t="shared" si="0"/>
        <v>0.58725836788653396</v>
      </c>
      <c r="G15" s="22">
        <v>0.1955430033558514</v>
      </c>
      <c r="H15" s="22">
        <v>0.39171536453068256</v>
      </c>
      <c r="I15" s="23">
        <f t="shared" si="1"/>
        <v>0.26844925826257682</v>
      </c>
      <c r="J15" s="24">
        <f t="shared" si="2"/>
        <v>0.80621178238088065</v>
      </c>
      <c r="K15" s="5"/>
    </row>
    <row r="16" spans="1:11" x14ac:dyDescent="0.25">
      <c r="A16" s="18"/>
      <c r="B16" s="19">
        <v>461</v>
      </c>
      <c r="C16" s="20" t="s">
        <v>226</v>
      </c>
      <c r="D16" s="21">
        <v>0.03</v>
      </c>
      <c r="E16" s="22">
        <v>0.38408399999999998</v>
      </c>
      <c r="F16" s="22">
        <f t="shared" si="0"/>
        <v>0.38261072873137891</v>
      </c>
      <c r="G16" s="22">
        <v>8.913004701025784E-2</v>
      </c>
      <c r="H16" s="22">
        <v>0.29348068172112107</v>
      </c>
      <c r="I16" s="23">
        <f t="shared" si="1"/>
        <v>0.23205873457435833</v>
      </c>
      <c r="J16" s="24">
        <f t="shared" si="2"/>
        <v>0.99616419515360943</v>
      </c>
      <c r="K16" s="5"/>
    </row>
    <row r="17" spans="1:11" x14ac:dyDescent="0.25">
      <c r="A17" s="18"/>
      <c r="B17" s="19">
        <v>463</v>
      </c>
      <c r="C17" s="20" t="s">
        <v>228</v>
      </c>
      <c r="D17" s="21">
        <v>0</v>
      </c>
      <c r="E17" s="22">
        <v>1.0500000000000001E-2</v>
      </c>
      <c r="F17" s="22">
        <f t="shared" si="0"/>
        <v>5.2499999292194843E-3</v>
      </c>
      <c r="G17" s="22">
        <v>1.0499999858438969E-2</v>
      </c>
      <c r="H17" s="22">
        <v>-5.2499999292194843E-3</v>
      </c>
      <c r="I17" s="23">
        <f t="shared" si="1"/>
        <v>0.99999998651799693</v>
      </c>
      <c r="J17" s="24">
        <f t="shared" si="2"/>
        <v>0.49999999325899847</v>
      </c>
      <c r="K17" s="5"/>
    </row>
    <row r="18" spans="1:11" ht="15.75" thickBot="1" x14ac:dyDescent="0.3">
      <c r="A18" s="39" t="s">
        <v>231</v>
      </c>
      <c r="B18" s="40"/>
      <c r="C18" s="41"/>
      <c r="D18" s="42">
        <v>480.19639199999961</v>
      </c>
      <c r="E18" s="43">
        <v>800.62138699999798</v>
      </c>
      <c r="F18" s="43">
        <f t="shared" si="0"/>
        <v>613.58902246820958</v>
      </c>
      <c r="G18" s="43">
        <v>250.84453053204442</v>
      </c>
      <c r="H18" s="43">
        <v>362.7444919361651</v>
      </c>
      <c r="I18" s="44">
        <f t="shared" si="1"/>
        <v>0.31331230292508416</v>
      </c>
      <c r="J18" s="45">
        <f t="shared" si="2"/>
        <v>0.76639099633271612</v>
      </c>
      <c r="K18" s="5"/>
    </row>
    <row r="19" spans="1:11" x14ac:dyDescent="0.25">
      <c r="D19" s="6"/>
      <c r="E19" s="6"/>
      <c r="F19" s="6"/>
      <c r="G19" s="6"/>
      <c r="H19" s="6"/>
      <c r="I19" s="5"/>
      <c r="J19" s="5"/>
      <c r="K1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workbookViewId="0">
      <selection activeCell="C24" sqref="C24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30</v>
      </c>
      <c r="B1" s="47" t="s">
        <v>232</v>
      </c>
      <c r="C1" s="47" t="s">
        <v>17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619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4209.2621859999999</v>
      </c>
      <c r="G6" s="15">
        <v>5069.2990069999996</v>
      </c>
      <c r="H6" s="15">
        <v>4758.673457316957</v>
      </c>
      <c r="I6" s="15">
        <v>2321.9641737190118</v>
      </c>
      <c r="J6" s="15">
        <v>2436.7092835979456</v>
      </c>
      <c r="K6" s="16">
        <v>0.45804442991283428</v>
      </c>
      <c r="L6" s="17">
        <v>0.93872416102224177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3997.5320359999987</v>
      </c>
      <c r="G7" s="36">
        <f ca="1">SUM(G8:OFFSET(G6,MATCH("PROYECTOS",$A$8:$A$50,0),0))</f>
        <v>4354.6690009999966</v>
      </c>
      <c r="H7" s="36">
        <f ca="1">SUM(H8:OFFSET(H6,MATCH("PROYECTOS",$A$8:$A$50,0),0))</f>
        <v>4205.4070385914029</v>
      </c>
      <c r="I7" s="36">
        <f ca="1">SUM(I8:OFFSET(I6,MATCH("PROYECTOS",$A$8:$A$50,0),0))</f>
        <v>2152.5579983630755</v>
      </c>
      <c r="J7" s="36">
        <f ca="1">SUM(J8:OFFSET(J6,MATCH("PROYECTOS",$A$8:$A$50,0),0))</f>
        <v>2052.8490402283278</v>
      </c>
      <c r="K7" s="37">
        <f ca="1">IFERROR(I7/G7,0)</f>
        <v>0.49431035926468048</v>
      </c>
      <c r="L7" s="38">
        <f ca="1">IFERROR(SUM(I7,J7)/G7,0)</f>
        <v>0.96572369510189715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42.299175000000012</v>
      </c>
      <c r="G8" s="22">
        <v>46.056406000000024</v>
      </c>
      <c r="H8" s="22">
        <f t="shared" ref="H8:H13" si="0">SUM(I8,J8)</f>
        <v>41.054883247249734</v>
      </c>
      <c r="I8" s="22">
        <v>17.473680022443659</v>
      </c>
      <c r="J8" s="22">
        <v>23.581203224806075</v>
      </c>
      <c r="K8" s="23">
        <f t="shared" ref="K8:K14" si="1">IFERROR(I8/G8,0)</f>
        <v>0.37939738551122837</v>
      </c>
      <c r="L8" s="24">
        <f t="shared" ref="L8:L14" si="2">IFERROR(SUM(I8,J8)/G8,0)</f>
        <v>0.89140440631102902</v>
      </c>
      <c r="M8" s="61"/>
      <c r="N8" s="22"/>
      <c r="O8" s="24" t="str">
        <f>IFERROR(N8/M8,".")</f>
        <v>.</v>
      </c>
    </row>
    <row r="9" spans="1:15" x14ac:dyDescent="0.25">
      <c r="A9" s="18"/>
      <c r="B9" s="20">
        <v>3000355</v>
      </c>
      <c r="C9" s="20" t="s">
        <v>620</v>
      </c>
      <c r="D9" s="60">
        <v>520</v>
      </c>
      <c r="E9" s="20" t="s">
        <v>625</v>
      </c>
      <c r="F9" s="21">
        <v>2639.9806749999984</v>
      </c>
      <c r="G9" s="22">
        <v>2860.1432599999957</v>
      </c>
      <c r="H9" s="22">
        <f t="shared" si="0"/>
        <v>2740.0811810604787</v>
      </c>
      <c r="I9" s="22">
        <v>2034.2862360853073</v>
      </c>
      <c r="J9" s="22">
        <v>705.79494497517135</v>
      </c>
      <c r="K9" s="23">
        <f t="shared" si="1"/>
        <v>0.71125326641341402</v>
      </c>
      <c r="L9" s="24">
        <f t="shared" si="2"/>
        <v>0.95802235481745857</v>
      </c>
      <c r="M9" s="61"/>
      <c r="N9" s="22"/>
      <c r="O9" s="24" t="str">
        <f t="shared" ref="O9:O13" si="3">IFERROR(N9/M9,".")</f>
        <v>.</v>
      </c>
    </row>
    <row r="10" spans="1:15" ht="25.5" x14ac:dyDescent="0.25">
      <c r="A10" s="18"/>
      <c r="B10" s="20">
        <v>3000356</v>
      </c>
      <c r="C10" s="20" t="s">
        <v>621</v>
      </c>
      <c r="D10" s="60">
        <v>215</v>
      </c>
      <c r="E10" s="20" t="s">
        <v>297</v>
      </c>
      <c r="F10" s="21">
        <v>40.569740999999993</v>
      </c>
      <c r="G10" s="22">
        <v>57.066216000000018</v>
      </c>
      <c r="H10" s="22">
        <f t="shared" si="0"/>
        <v>49.994475774006133</v>
      </c>
      <c r="I10" s="22">
        <v>22.015090650983282</v>
      </c>
      <c r="J10" s="22">
        <v>27.979385123022851</v>
      </c>
      <c r="K10" s="23">
        <f t="shared" si="1"/>
        <v>0.38578150426135271</v>
      </c>
      <c r="L10" s="24">
        <f t="shared" si="2"/>
        <v>0.87607833983606198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3000422</v>
      </c>
      <c r="C11" s="20" t="s">
        <v>622</v>
      </c>
      <c r="D11" s="60">
        <v>82</v>
      </c>
      <c r="E11" s="20" t="s">
        <v>626</v>
      </c>
      <c r="F11" s="21">
        <v>1191.2696850000002</v>
      </c>
      <c r="G11" s="22">
        <v>1309.6936450000001</v>
      </c>
      <c r="H11" s="22">
        <f t="shared" si="0"/>
        <v>1306.2408396223618</v>
      </c>
      <c r="I11" s="22">
        <v>68.7858512581588</v>
      </c>
      <c r="J11" s="22">
        <v>1237.454988364203</v>
      </c>
      <c r="K11" s="23">
        <f t="shared" si="1"/>
        <v>5.2520565798545048E-2</v>
      </c>
      <c r="L11" s="24">
        <f t="shared" si="2"/>
        <v>0.99736365417147743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3000520</v>
      </c>
      <c r="C12" s="20" t="s">
        <v>623</v>
      </c>
      <c r="D12" s="60">
        <v>447</v>
      </c>
      <c r="E12" s="20" t="s">
        <v>627</v>
      </c>
      <c r="F12" s="21">
        <v>63.973121000000013</v>
      </c>
      <c r="G12" s="22">
        <v>64.187682999999993</v>
      </c>
      <c r="H12" s="22">
        <f t="shared" si="0"/>
        <v>55.868546918277389</v>
      </c>
      <c r="I12" s="22">
        <v>6.4548595639353152</v>
      </c>
      <c r="J12" s="22">
        <v>49.413687354342073</v>
      </c>
      <c r="K12" s="23">
        <f t="shared" si="1"/>
        <v>0.10056227709505133</v>
      </c>
      <c r="L12" s="24">
        <f t="shared" si="2"/>
        <v>0.87039357563782749</v>
      </c>
      <c r="M12" s="61"/>
      <c r="N12" s="22"/>
      <c r="O12" s="24" t="str">
        <f t="shared" si="3"/>
        <v>.</v>
      </c>
    </row>
    <row r="13" spans="1:15" ht="38.25" x14ac:dyDescent="0.25">
      <c r="A13" s="18"/>
      <c r="B13" s="20">
        <v>3000659</v>
      </c>
      <c r="C13" s="20" t="s">
        <v>624</v>
      </c>
      <c r="D13" s="60">
        <v>575</v>
      </c>
      <c r="E13" s="20" t="s">
        <v>628</v>
      </c>
      <c r="F13" s="21">
        <v>19.439639000000007</v>
      </c>
      <c r="G13" s="22">
        <v>17.521791</v>
      </c>
      <c r="H13" s="22">
        <f t="shared" si="0"/>
        <v>12.167111969029065</v>
      </c>
      <c r="I13" s="22">
        <v>3.5422807822469622</v>
      </c>
      <c r="J13" s="22">
        <v>8.624831186782103</v>
      </c>
      <c r="K13" s="23">
        <f t="shared" si="1"/>
        <v>0.20216430970138624</v>
      </c>
      <c r="L13" s="24">
        <f t="shared" si="2"/>
        <v>0.69439887560746871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211.73015000000123</v>
      </c>
      <c r="G14" s="43">
        <f t="shared" ref="G14:J14" ca="1" si="4">OFFSET(G14,-MATCH("PROYECTOS",$A$8:$A$50,0)-1,0)-(OFFSET(G14,-MATCH("PROYECTOS",$A$8:$A$50,0),0))</f>
        <v>714.63000600000305</v>
      </c>
      <c r="H14" s="43">
        <f t="shared" ca="1" si="4"/>
        <v>553.2664187255541</v>
      </c>
      <c r="I14" s="43">
        <f t="shared" ca="1" si="4"/>
        <v>169.40617535593628</v>
      </c>
      <c r="J14" s="43">
        <f t="shared" ca="1" si="4"/>
        <v>383.86024336961782</v>
      </c>
      <c r="K14" s="44">
        <f t="shared" ca="1" si="1"/>
        <v>0.23705438329430512</v>
      </c>
      <c r="L14" s="45">
        <f t="shared" ca="1" si="2"/>
        <v>0.77419981540147054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6" ht="15.75" thickBot="1" x14ac:dyDescent="0.3">
      <c r="A17" s="2" t="s">
        <v>660</v>
      </c>
    </row>
    <row r="18" spans="1:6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</row>
    <row r="19" spans="1:6" ht="15.75" thickBot="1" x14ac:dyDescent="0.3">
      <c r="A19" s="83"/>
      <c r="B19" s="84"/>
      <c r="C19" s="84"/>
      <c r="D19" s="84"/>
      <c r="E19" s="84"/>
      <c r="F19" s="115"/>
    </row>
    <row r="20" spans="1:6" ht="39" customHeight="1" thickBot="1" x14ac:dyDescent="0.3">
      <c r="A20" s="73"/>
      <c r="B20" s="74">
        <v>3000659</v>
      </c>
      <c r="C20" s="113" t="s">
        <v>624</v>
      </c>
      <c r="D20" s="113"/>
      <c r="E20" s="114"/>
      <c r="F20" s="75">
        <v>0.69439887560746871</v>
      </c>
    </row>
  </sheetData>
  <mergeCells count="17"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  <mergeCell ref="C20:E20"/>
    <mergeCell ref="A18:E19"/>
    <mergeCell ref="F18:F19"/>
    <mergeCell ref="A3:E3"/>
    <mergeCell ref="F3:L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A8" sqref="A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30</v>
      </c>
      <c r="B1" s="47" t="s">
        <v>232</v>
      </c>
      <c r="C1" s="47" t="s">
        <v>17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629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4209.2621859999999</v>
      </c>
      <c r="I6" s="15">
        <v>5069.2990069999996</v>
      </c>
      <c r="J6" s="15">
        <v>4758.673457316957</v>
      </c>
      <c r="K6" s="15">
        <v>2321.9641737190118</v>
      </c>
      <c r="L6" s="15">
        <v>2436.7092835979456</v>
      </c>
      <c r="M6" s="16">
        <v>0.45804442991283428</v>
      </c>
      <c r="N6" s="17">
        <v>0.93872416102224177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SUM(H8:OFFSET(H6,MATCH("PROYECTOS",$A$8:$A$50,0),0))</f>
        <v>3997.5320359999992</v>
      </c>
      <c r="I7" s="36">
        <f ca="1">SUM(I8:OFFSET(I6,MATCH("PROYECTOS",$A$8:$A$50,0),0))</f>
        <v>4354.6690009999993</v>
      </c>
      <c r="J7" s="36">
        <f ca="1">SUM(J8:OFFSET(J6,MATCH("PROYECTOS",$A$8:$A$50,0),0))</f>
        <v>4205.4070385914029</v>
      </c>
      <c r="K7" s="36">
        <f ca="1">SUM(K8:OFFSET(K6,MATCH("PROYECTOS",$A$8:$A$50,0),0))</f>
        <v>2152.5579983630755</v>
      </c>
      <c r="L7" s="36">
        <f ca="1">SUM(L8:OFFSET(L6,MATCH("PROYECTOS",$A$8:$A$50,0),0))</f>
        <v>2052.8490402283273</v>
      </c>
      <c r="M7" s="37">
        <f ca="1">IFERROR(K7/I7,0)</f>
        <v>0.49431035926468014</v>
      </c>
      <c r="N7" s="38">
        <f ca="1">IFERROR(SUM(K7,L7)/I7,0)</f>
        <v>0.96572369510189637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38.026313000000002</v>
      </c>
      <c r="I8" s="22">
        <v>44.320129999999985</v>
      </c>
      <c r="J8" s="22">
        <f t="shared" ref="J8:J26" si="0">SUM(K8,L8)</f>
        <v>39.711975165658089</v>
      </c>
      <c r="K8" s="22">
        <v>17.071378064030796</v>
      </c>
      <c r="L8" s="22">
        <v>22.640597101627293</v>
      </c>
      <c r="M8" s="23">
        <f t="shared" ref="M8:M27" si="1">IFERROR(K8/I8,0)</f>
        <v>0.38518339328045298</v>
      </c>
      <c r="N8" s="24">
        <f t="shared" ref="N8:N27" si="2">IFERROR(SUM(K8,L8)/I8,0)</f>
        <v>0.89602569229057094</v>
      </c>
      <c r="O8" s="61">
        <v>573</v>
      </c>
      <c r="P8" s="22">
        <v>381</v>
      </c>
      <c r="Q8" s="24">
        <f>IFERROR(P8/O8,".")</f>
        <v>0.66492146596858637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4.272861999999999</v>
      </c>
      <c r="I9" s="22">
        <v>1.7362759999999999</v>
      </c>
      <c r="J9" s="22">
        <f t="shared" si="0"/>
        <v>1.342908081591645</v>
      </c>
      <c r="K9" s="22">
        <v>0.40230195841286331</v>
      </c>
      <c r="L9" s="22">
        <v>0.94060612317878167</v>
      </c>
      <c r="M9" s="23">
        <f t="shared" si="1"/>
        <v>0.23170392173413865</v>
      </c>
      <c r="N9" s="24">
        <f t="shared" si="2"/>
        <v>0.77344159660770817</v>
      </c>
      <c r="O9" s="61">
        <v>132</v>
      </c>
      <c r="P9" s="22">
        <v>99</v>
      </c>
      <c r="Q9" s="24">
        <f t="shared" ref="Q9:Q26" si="3">IFERROR(P9/O9,".")</f>
        <v>0.75</v>
      </c>
    </row>
    <row r="10" spans="1:17" x14ac:dyDescent="0.25">
      <c r="A10" s="18"/>
      <c r="B10" s="65">
        <v>5003046</v>
      </c>
      <c r="C10" s="20" t="s">
        <v>632</v>
      </c>
      <c r="D10" s="20">
        <v>3000355</v>
      </c>
      <c r="E10" s="20" t="s">
        <v>620</v>
      </c>
      <c r="F10" s="60">
        <v>520</v>
      </c>
      <c r="G10" s="20" t="s">
        <v>625</v>
      </c>
      <c r="H10" s="21">
        <v>2186.221802</v>
      </c>
      <c r="I10" s="22">
        <v>2220.0044769999995</v>
      </c>
      <c r="J10" s="22">
        <f t="shared" si="0"/>
        <v>2208.3940684093654</v>
      </c>
      <c r="K10" s="22">
        <v>1810.5129441808967</v>
      </c>
      <c r="L10" s="22">
        <v>397.88112422846859</v>
      </c>
      <c r="M10" s="23">
        <f t="shared" si="1"/>
        <v>0.81554472657079113</v>
      </c>
      <c r="N10" s="24">
        <f t="shared" si="2"/>
        <v>0.99477009676740658</v>
      </c>
      <c r="O10" s="61">
        <v>3776</v>
      </c>
      <c r="P10" s="22">
        <v>3659</v>
      </c>
      <c r="Q10" s="24">
        <f t="shared" si="3"/>
        <v>0.96901483050847459</v>
      </c>
    </row>
    <row r="11" spans="1:17" ht="25.5" x14ac:dyDescent="0.25">
      <c r="A11" s="18"/>
      <c r="B11" s="65">
        <v>5003048</v>
      </c>
      <c r="C11" s="20" t="s">
        <v>633</v>
      </c>
      <c r="D11" s="20">
        <v>3000355</v>
      </c>
      <c r="E11" s="20" t="s">
        <v>620</v>
      </c>
      <c r="F11" s="60">
        <v>36</v>
      </c>
      <c r="G11" s="20" t="s">
        <v>650</v>
      </c>
      <c r="H11" s="21">
        <v>2.9060819999999996</v>
      </c>
      <c r="I11" s="22">
        <v>5.9938850000000006</v>
      </c>
      <c r="J11" s="22">
        <f t="shared" si="0"/>
        <v>4.9694302376919222</v>
      </c>
      <c r="K11" s="22">
        <v>1.9176224223974714</v>
      </c>
      <c r="L11" s="22">
        <v>3.0518078152944503</v>
      </c>
      <c r="M11" s="23">
        <f t="shared" si="1"/>
        <v>0.31992979885290945</v>
      </c>
      <c r="N11" s="24">
        <f t="shared" si="2"/>
        <v>0.82908334705986542</v>
      </c>
      <c r="O11" s="61">
        <v>113402.5</v>
      </c>
      <c r="P11" s="22">
        <v>120</v>
      </c>
      <c r="Q11" s="24">
        <f t="shared" si="3"/>
        <v>1.0581777297678622E-3</v>
      </c>
    </row>
    <row r="12" spans="1:17" ht="25.5" x14ac:dyDescent="0.25">
      <c r="A12" s="18"/>
      <c r="B12" s="65">
        <v>5004156</v>
      </c>
      <c r="C12" s="20" t="s">
        <v>634</v>
      </c>
      <c r="D12" s="20">
        <v>3000355</v>
      </c>
      <c r="E12" s="20" t="s">
        <v>620</v>
      </c>
      <c r="F12" s="60">
        <v>520</v>
      </c>
      <c r="G12" s="20" t="s">
        <v>625</v>
      </c>
      <c r="H12" s="21">
        <v>426.8331479999996</v>
      </c>
      <c r="I12" s="22">
        <v>609.87113999999997</v>
      </c>
      <c r="J12" s="22">
        <f t="shared" si="0"/>
        <v>508.41610850692012</v>
      </c>
      <c r="K12" s="22">
        <v>220.60526921371491</v>
      </c>
      <c r="L12" s="22">
        <v>287.81083929320522</v>
      </c>
      <c r="M12" s="23">
        <f t="shared" si="1"/>
        <v>0.36172439511355614</v>
      </c>
      <c r="N12" s="24">
        <f t="shared" si="2"/>
        <v>0.83364513445728905</v>
      </c>
      <c r="O12" s="61">
        <v>7222886.3400000008</v>
      </c>
      <c r="P12" s="22">
        <v>0</v>
      </c>
      <c r="Q12" s="24">
        <f t="shared" si="3"/>
        <v>0</v>
      </c>
    </row>
    <row r="13" spans="1:17" ht="25.5" x14ac:dyDescent="0.25">
      <c r="A13" s="18"/>
      <c r="B13" s="65">
        <v>5004964</v>
      </c>
      <c r="C13" s="20" t="s">
        <v>635</v>
      </c>
      <c r="D13" s="20">
        <v>3000355</v>
      </c>
      <c r="E13" s="20" t="s">
        <v>620</v>
      </c>
      <c r="F13" s="60">
        <v>421</v>
      </c>
      <c r="G13" s="20" t="s">
        <v>651</v>
      </c>
      <c r="H13" s="21">
        <v>24.019643000000002</v>
      </c>
      <c r="I13" s="22">
        <v>24.273758000000001</v>
      </c>
      <c r="J13" s="22">
        <f t="shared" si="0"/>
        <v>18.301573906501289</v>
      </c>
      <c r="K13" s="22">
        <v>1.2504002682981081</v>
      </c>
      <c r="L13" s="22">
        <v>17.051173638203181</v>
      </c>
      <c r="M13" s="23">
        <f t="shared" si="1"/>
        <v>5.1512430349602567E-2</v>
      </c>
      <c r="N13" s="24">
        <f t="shared" si="2"/>
        <v>0.7539654101561567</v>
      </c>
      <c r="O13" s="61">
        <v>932</v>
      </c>
      <c r="P13" s="22">
        <v>711</v>
      </c>
      <c r="Q13" s="24">
        <f t="shared" si="3"/>
        <v>0.76287553648068673</v>
      </c>
    </row>
    <row r="14" spans="1:17" ht="25.5" x14ac:dyDescent="0.25">
      <c r="A14" s="18"/>
      <c r="B14" s="65">
        <v>5004165</v>
      </c>
      <c r="C14" s="20" t="s">
        <v>636</v>
      </c>
      <c r="D14" s="20">
        <v>3000356</v>
      </c>
      <c r="E14" s="20" t="s">
        <v>621</v>
      </c>
      <c r="F14" s="60">
        <v>524</v>
      </c>
      <c r="G14" s="20" t="s">
        <v>652</v>
      </c>
      <c r="H14" s="21">
        <v>4.9706549999999972</v>
      </c>
      <c r="I14" s="22">
        <v>4.2452970000000017</v>
      </c>
      <c r="J14" s="22">
        <f t="shared" si="0"/>
        <v>3.0406935001979294</v>
      </c>
      <c r="K14" s="22">
        <v>1.3526811970901036</v>
      </c>
      <c r="L14" s="22">
        <v>1.6880123031078256</v>
      </c>
      <c r="M14" s="23">
        <f t="shared" si="1"/>
        <v>0.31863052151359567</v>
      </c>
      <c r="N14" s="24">
        <f t="shared" si="2"/>
        <v>0.71624988786365906</v>
      </c>
      <c r="O14" s="61">
        <v>1118</v>
      </c>
      <c r="P14" s="22">
        <v>1118</v>
      </c>
      <c r="Q14" s="24">
        <f t="shared" si="3"/>
        <v>1</v>
      </c>
    </row>
    <row r="15" spans="1:17" ht="38.25" x14ac:dyDescent="0.25">
      <c r="A15" s="18"/>
      <c r="B15" s="65">
        <v>5004166</v>
      </c>
      <c r="C15" s="20" t="s">
        <v>637</v>
      </c>
      <c r="D15" s="20">
        <v>3000356</v>
      </c>
      <c r="E15" s="20" t="s">
        <v>621</v>
      </c>
      <c r="F15" s="60">
        <v>86</v>
      </c>
      <c r="G15" s="20" t="s">
        <v>469</v>
      </c>
      <c r="H15" s="21">
        <v>18.049922999999996</v>
      </c>
      <c r="I15" s="22">
        <v>18.280412999999996</v>
      </c>
      <c r="J15" s="22">
        <f t="shared" si="0"/>
        <v>17.986974047285912</v>
      </c>
      <c r="K15" s="22">
        <v>9.0504542623748421</v>
      </c>
      <c r="L15" s="22">
        <v>8.93651978491107</v>
      </c>
      <c r="M15" s="23">
        <f t="shared" si="1"/>
        <v>0.49509025109962473</v>
      </c>
      <c r="N15" s="24">
        <f t="shared" si="2"/>
        <v>0.98394790354495365</v>
      </c>
      <c r="O15" s="61">
        <v>2141</v>
      </c>
      <c r="P15" s="22">
        <v>2109</v>
      </c>
      <c r="Q15" s="24">
        <f t="shared" si="3"/>
        <v>0.98505371321812241</v>
      </c>
    </row>
    <row r="16" spans="1:17" ht="38.25" x14ac:dyDescent="0.25">
      <c r="A16" s="18"/>
      <c r="B16" s="65">
        <v>5004167</v>
      </c>
      <c r="C16" s="20" t="s">
        <v>638</v>
      </c>
      <c r="D16" s="20">
        <v>3000356</v>
      </c>
      <c r="E16" s="20" t="s">
        <v>621</v>
      </c>
      <c r="F16" s="60">
        <v>1</v>
      </c>
      <c r="G16" s="20" t="s">
        <v>649</v>
      </c>
      <c r="H16" s="21">
        <v>11.155018999999998</v>
      </c>
      <c r="I16" s="22">
        <v>30.002210999999996</v>
      </c>
      <c r="J16" s="22">
        <f t="shared" si="0"/>
        <v>25.493509011015789</v>
      </c>
      <c r="K16" s="22">
        <v>10.752394993804316</v>
      </c>
      <c r="L16" s="22">
        <v>14.741114017211475</v>
      </c>
      <c r="M16" s="23">
        <f t="shared" si="1"/>
        <v>0.35838675335642156</v>
      </c>
      <c r="N16" s="24">
        <f t="shared" si="2"/>
        <v>0.84972100926214378</v>
      </c>
      <c r="O16" s="61">
        <v>83349.75</v>
      </c>
      <c r="P16" s="22">
        <v>0</v>
      </c>
      <c r="Q16" s="24">
        <f t="shared" si="3"/>
        <v>0</v>
      </c>
    </row>
    <row r="17" spans="1:17" ht="38.25" x14ac:dyDescent="0.25">
      <c r="A17" s="18"/>
      <c r="B17" s="65">
        <v>5004168</v>
      </c>
      <c r="C17" s="20" t="s">
        <v>639</v>
      </c>
      <c r="D17" s="20">
        <v>3000356</v>
      </c>
      <c r="E17" s="20" t="s">
        <v>621</v>
      </c>
      <c r="F17" s="60">
        <v>447</v>
      </c>
      <c r="G17" s="20" t="s">
        <v>627</v>
      </c>
      <c r="H17" s="21">
        <v>6.3941439999999998</v>
      </c>
      <c r="I17" s="22">
        <v>4.5382950000000006</v>
      </c>
      <c r="J17" s="22">
        <f t="shared" si="0"/>
        <v>3.4732992155065006</v>
      </c>
      <c r="K17" s="22">
        <v>0.8595601977140177</v>
      </c>
      <c r="L17" s="22">
        <v>2.6137390177924829</v>
      </c>
      <c r="M17" s="23">
        <f t="shared" si="1"/>
        <v>0.18940156990984888</v>
      </c>
      <c r="N17" s="24">
        <f t="shared" si="2"/>
        <v>0.76533130074323064</v>
      </c>
      <c r="O17" s="61">
        <v>634</v>
      </c>
      <c r="P17" s="22">
        <v>602</v>
      </c>
      <c r="Q17" s="24">
        <f t="shared" si="3"/>
        <v>0.94952681388012616</v>
      </c>
    </row>
    <row r="18" spans="1:17" ht="38.25" x14ac:dyDescent="0.25">
      <c r="A18" s="18"/>
      <c r="B18" s="65">
        <v>5004965</v>
      </c>
      <c r="C18" s="20" t="s">
        <v>640</v>
      </c>
      <c r="D18" s="20">
        <v>3000422</v>
      </c>
      <c r="E18" s="20" t="s">
        <v>622</v>
      </c>
      <c r="F18" s="60">
        <v>82</v>
      </c>
      <c r="G18" s="20" t="s">
        <v>626</v>
      </c>
      <c r="H18" s="21">
        <v>14.486383999999997</v>
      </c>
      <c r="I18" s="22">
        <v>15.227588000000001</v>
      </c>
      <c r="J18" s="22">
        <f t="shared" si="0"/>
        <v>14.822965371207829</v>
      </c>
      <c r="K18" s="22">
        <v>7.4035195580509026</v>
      </c>
      <c r="L18" s="22">
        <v>7.4194458131569263</v>
      </c>
      <c r="M18" s="23">
        <f t="shared" si="1"/>
        <v>0.48619121807412324</v>
      </c>
      <c r="N18" s="24">
        <f t="shared" si="2"/>
        <v>0.97342831781420858</v>
      </c>
      <c r="O18" s="61">
        <v>181186</v>
      </c>
      <c r="P18" s="22">
        <v>178327</v>
      </c>
      <c r="Q18" s="24">
        <f t="shared" si="3"/>
        <v>0.98422063514841107</v>
      </c>
    </row>
    <row r="19" spans="1:17" ht="38.25" x14ac:dyDescent="0.25">
      <c r="A19" s="18"/>
      <c r="B19" s="65">
        <v>5004966</v>
      </c>
      <c r="C19" s="20" t="s">
        <v>641</v>
      </c>
      <c r="D19" s="20">
        <v>3000422</v>
      </c>
      <c r="E19" s="20" t="s">
        <v>622</v>
      </c>
      <c r="F19" s="60">
        <v>82</v>
      </c>
      <c r="G19" s="20" t="s">
        <v>626</v>
      </c>
      <c r="H19" s="21">
        <v>1176.7833010000002</v>
      </c>
      <c r="I19" s="22">
        <v>1294.4660569999999</v>
      </c>
      <c r="J19" s="22">
        <f t="shared" si="0"/>
        <v>1291.417874251154</v>
      </c>
      <c r="K19" s="22">
        <v>61.382331700107898</v>
      </c>
      <c r="L19" s="22">
        <v>1230.0355425510461</v>
      </c>
      <c r="M19" s="23">
        <f t="shared" si="1"/>
        <v>4.7419035337523653E-2</v>
      </c>
      <c r="N19" s="24">
        <f t="shared" si="2"/>
        <v>0.99764522002538236</v>
      </c>
      <c r="O19" s="61">
        <v>127576</v>
      </c>
      <c r="P19" s="22">
        <v>137245</v>
      </c>
      <c r="Q19" s="24">
        <f t="shared" si="3"/>
        <v>1.0757901172634352</v>
      </c>
    </row>
    <row r="20" spans="1:17" ht="38.25" x14ac:dyDescent="0.25">
      <c r="A20" s="18"/>
      <c r="B20" s="65">
        <v>5004157</v>
      </c>
      <c r="C20" s="20" t="s">
        <v>642</v>
      </c>
      <c r="D20" s="20">
        <v>3000520</v>
      </c>
      <c r="E20" s="20" t="s">
        <v>623</v>
      </c>
      <c r="F20" s="60">
        <v>42</v>
      </c>
      <c r="G20" s="20" t="s">
        <v>653</v>
      </c>
      <c r="H20" s="21">
        <v>3.2518719999999997</v>
      </c>
      <c r="I20" s="22">
        <v>1.996947</v>
      </c>
      <c r="J20" s="22">
        <f t="shared" si="0"/>
        <v>1.4392678639560472</v>
      </c>
      <c r="K20" s="22">
        <v>0.58510128254420124</v>
      </c>
      <c r="L20" s="22">
        <v>0.85416658141184598</v>
      </c>
      <c r="M20" s="23">
        <f t="shared" si="1"/>
        <v>0.29299790257037428</v>
      </c>
      <c r="N20" s="24">
        <f t="shared" si="2"/>
        <v>0.72073413263148556</v>
      </c>
      <c r="O20" s="61">
        <v>4266</v>
      </c>
      <c r="P20" s="22">
        <v>3739</v>
      </c>
      <c r="Q20" s="24">
        <f t="shared" si="3"/>
        <v>0.87646507266760432</v>
      </c>
    </row>
    <row r="21" spans="1:17" ht="38.25" x14ac:dyDescent="0.25">
      <c r="A21" s="18"/>
      <c r="B21" s="65">
        <v>5004158</v>
      </c>
      <c r="C21" s="20" t="s">
        <v>643</v>
      </c>
      <c r="D21" s="20">
        <v>3000520</v>
      </c>
      <c r="E21" s="20" t="s">
        <v>623</v>
      </c>
      <c r="F21" s="60">
        <v>447</v>
      </c>
      <c r="G21" s="20" t="s">
        <v>627</v>
      </c>
      <c r="H21" s="21">
        <v>19.336497999999999</v>
      </c>
      <c r="I21" s="22">
        <v>19.064903999999999</v>
      </c>
      <c r="J21" s="22">
        <f t="shared" si="0"/>
        <v>18.423418485016555</v>
      </c>
      <c r="K21" s="22">
        <v>2.1737521877512336</v>
      </c>
      <c r="L21" s="22">
        <v>16.249666297265321</v>
      </c>
      <c r="M21" s="23">
        <f t="shared" si="1"/>
        <v>0.11401852260841354</v>
      </c>
      <c r="N21" s="24">
        <f t="shared" si="2"/>
        <v>0.96635254418362437</v>
      </c>
      <c r="O21" s="61">
        <v>1043</v>
      </c>
      <c r="P21" s="22">
        <v>905</v>
      </c>
      <c r="Q21" s="24">
        <f t="shared" si="3"/>
        <v>0.86768935762224353</v>
      </c>
    </row>
    <row r="22" spans="1:17" ht="38.25" x14ac:dyDescent="0.25">
      <c r="A22" s="18"/>
      <c r="B22" s="65">
        <v>5004159</v>
      </c>
      <c r="C22" s="20" t="s">
        <v>644</v>
      </c>
      <c r="D22" s="20">
        <v>3000520</v>
      </c>
      <c r="E22" s="20" t="s">
        <v>623</v>
      </c>
      <c r="F22" s="60">
        <v>447</v>
      </c>
      <c r="G22" s="20" t="s">
        <v>627</v>
      </c>
      <c r="H22" s="21">
        <v>7.4512149999999995</v>
      </c>
      <c r="I22" s="22">
        <v>7.3206799999999985</v>
      </c>
      <c r="J22" s="22">
        <f t="shared" si="0"/>
        <v>5.042187001905404</v>
      </c>
      <c r="K22" s="22">
        <v>0.18539177486672997</v>
      </c>
      <c r="L22" s="22">
        <v>4.8567952270386741</v>
      </c>
      <c r="M22" s="23">
        <f t="shared" si="1"/>
        <v>2.5324392661163993E-2</v>
      </c>
      <c r="N22" s="24">
        <f t="shared" si="2"/>
        <v>0.68875937780443963</v>
      </c>
      <c r="O22" s="61">
        <v>941</v>
      </c>
      <c r="P22" s="22">
        <v>715</v>
      </c>
      <c r="Q22" s="24">
        <f t="shared" si="3"/>
        <v>0.75982996811902237</v>
      </c>
    </row>
    <row r="23" spans="1:17" ht="38.25" x14ac:dyDescent="0.25">
      <c r="A23" s="18"/>
      <c r="B23" s="65">
        <v>5004186</v>
      </c>
      <c r="C23" s="20" t="s">
        <v>645</v>
      </c>
      <c r="D23" s="20">
        <v>3000520</v>
      </c>
      <c r="E23" s="20" t="s">
        <v>623</v>
      </c>
      <c r="F23" s="60">
        <v>447</v>
      </c>
      <c r="G23" s="20" t="s">
        <v>627</v>
      </c>
      <c r="H23" s="21">
        <v>33.933536000000004</v>
      </c>
      <c r="I23" s="22">
        <v>35.805152</v>
      </c>
      <c r="J23" s="22">
        <f t="shared" si="0"/>
        <v>30.963673567399383</v>
      </c>
      <c r="K23" s="22">
        <v>3.5106143187731504</v>
      </c>
      <c r="L23" s="22">
        <v>27.453059248626232</v>
      </c>
      <c r="M23" s="23">
        <f t="shared" si="1"/>
        <v>9.8047742368839841E-2</v>
      </c>
      <c r="N23" s="24">
        <f t="shared" si="2"/>
        <v>0.86478263148832279</v>
      </c>
      <c r="O23" s="61">
        <v>1269</v>
      </c>
      <c r="P23" s="22">
        <v>1065</v>
      </c>
      <c r="Q23" s="24">
        <f t="shared" si="3"/>
        <v>0.83924349881796689</v>
      </c>
    </row>
    <row r="24" spans="1:17" ht="38.25" x14ac:dyDescent="0.25">
      <c r="A24" s="18"/>
      <c r="B24" s="65">
        <v>5004163</v>
      </c>
      <c r="C24" s="20" t="s">
        <v>646</v>
      </c>
      <c r="D24" s="20">
        <v>3000659</v>
      </c>
      <c r="E24" s="20" t="s">
        <v>624</v>
      </c>
      <c r="F24" s="60">
        <v>42</v>
      </c>
      <c r="G24" s="20" t="s">
        <v>653</v>
      </c>
      <c r="H24" s="21">
        <v>3.2060499999999998</v>
      </c>
      <c r="I24" s="22">
        <v>2.2115589999999998</v>
      </c>
      <c r="J24" s="22">
        <f t="shared" si="0"/>
        <v>1.6412165209185332</v>
      </c>
      <c r="K24" s="22">
        <v>0.66024084133096039</v>
      </c>
      <c r="L24" s="22">
        <v>0.98097567958757281</v>
      </c>
      <c r="M24" s="23">
        <f t="shared" si="1"/>
        <v>0.29854091223926671</v>
      </c>
      <c r="N24" s="24">
        <f t="shared" si="2"/>
        <v>0.74210840448684989</v>
      </c>
      <c r="O24" s="61">
        <v>2805</v>
      </c>
      <c r="P24" s="22">
        <v>2322</v>
      </c>
      <c r="Q24" s="24">
        <f t="shared" si="3"/>
        <v>0.827807486631016</v>
      </c>
    </row>
    <row r="25" spans="1:17" ht="38.25" x14ac:dyDescent="0.25">
      <c r="A25" s="18"/>
      <c r="B25" s="65">
        <v>5004164</v>
      </c>
      <c r="C25" s="20" t="s">
        <v>647</v>
      </c>
      <c r="D25" s="20">
        <v>3000659</v>
      </c>
      <c r="E25" s="20" t="s">
        <v>624</v>
      </c>
      <c r="F25" s="60">
        <v>575</v>
      </c>
      <c r="G25" s="20" t="s">
        <v>628</v>
      </c>
      <c r="H25" s="21">
        <v>7.2836099999999995</v>
      </c>
      <c r="I25" s="22">
        <v>7.8473269999999991</v>
      </c>
      <c r="J25" s="22">
        <f t="shared" si="0"/>
        <v>6.1449243254610337</v>
      </c>
      <c r="K25" s="22">
        <v>1.9035247650463134</v>
      </c>
      <c r="L25" s="22">
        <v>4.2413995604147203</v>
      </c>
      <c r="M25" s="23">
        <f t="shared" si="1"/>
        <v>0.24256982856026182</v>
      </c>
      <c r="N25" s="24">
        <f t="shared" si="2"/>
        <v>0.78305954695924285</v>
      </c>
      <c r="O25" s="61">
        <v>285</v>
      </c>
      <c r="P25" s="22">
        <v>221</v>
      </c>
      <c r="Q25" s="24">
        <f t="shared" si="3"/>
        <v>0.77543859649122804</v>
      </c>
    </row>
    <row r="26" spans="1:17" ht="38.25" x14ac:dyDescent="0.25">
      <c r="A26" s="18"/>
      <c r="B26" s="65">
        <v>5004967</v>
      </c>
      <c r="C26" s="20" t="s">
        <v>648</v>
      </c>
      <c r="D26" s="20">
        <v>3000659</v>
      </c>
      <c r="E26" s="20" t="s">
        <v>624</v>
      </c>
      <c r="F26" s="60">
        <v>421</v>
      </c>
      <c r="G26" s="20" t="s">
        <v>651</v>
      </c>
      <c r="H26" s="21">
        <v>8.949978999999999</v>
      </c>
      <c r="I26" s="22">
        <v>7.4629050000000001</v>
      </c>
      <c r="J26" s="22">
        <f t="shared" si="0"/>
        <v>4.3809711226494983</v>
      </c>
      <c r="K26" s="22">
        <v>0.97851517586968839</v>
      </c>
      <c r="L26" s="22">
        <v>3.4024559467798099</v>
      </c>
      <c r="M26" s="23">
        <f t="shared" si="1"/>
        <v>0.13111719576621816</v>
      </c>
      <c r="N26" s="24">
        <f t="shared" si="2"/>
        <v>0.58703294798064531</v>
      </c>
      <c r="O26" s="61">
        <v>4065</v>
      </c>
      <c r="P26" s="22">
        <v>2039</v>
      </c>
      <c r="Q26" s="24">
        <f t="shared" si="3"/>
        <v>0.50159901599015988</v>
      </c>
    </row>
    <row r="27" spans="1:17" ht="15.75" thickBot="1" x14ac:dyDescent="0.3">
      <c r="A27" s="39" t="s">
        <v>306</v>
      </c>
      <c r="B27" s="41"/>
      <c r="C27" s="41"/>
      <c r="D27" s="64"/>
      <c r="E27" s="41"/>
      <c r="F27" s="58"/>
      <c r="G27" s="41"/>
      <c r="H27" s="42">
        <f ca="1">OFFSET(H27,-MATCH("PROYECTOS",$A$8:$A$50,0)-1,0)-(OFFSET(H27,-MATCH("PROYECTOS",$A$8:$A$50,0),0))</f>
        <v>211.73015000000078</v>
      </c>
      <c r="I27" s="43">
        <f t="shared" ref="I27:L27" ca="1" si="4">OFFSET(I27,-MATCH("PROYECTOS",$A$8:$A$50,0)-1,0)-(OFFSET(I27,-MATCH("PROYECTOS",$A$8:$A$50,0),0))</f>
        <v>714.63000600000032</v>
      </c>
      <c r="J27" s="43">
        <f t="shared" ca="1" si="4"/>
        <v>553.2664187255541</v>
      </c>
      <c r="K27" s="43">
        <f t="shared" ca="1" si="4"/>
        <v>169.40617535593628</v>
      </c>
      <c r="L27" s="43">
        <f t="shared" ca="1" si="4"/>
        <v>383.86024336961827</v>
      </c>
      <c r="M27" s="44">
        <f t="shared" ca="1" si="1"/>
        <v>0.237054383294306</v>
      </c>
      <c r="N27" s="45">
        <f t="shared" ca="1" si="2"/>
        <v>0.77419981540147409</v>
      </c>
      <c r="O27" s="59"/>
      <c r="P27" s="43"/>
      <c r="Q2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30</v>
      </c>
      <c r="B1" s="47" t="s">
        <v>232</v>
      </c>
      <c r="C1" s="47" t="s">
        <v>17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654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9" thickBot="1" x14ac:dyDescent="0.3">
      <c r="A6" s="25"/>
      <c r="B6" s="27">
        <v>3000355</v>
      </c>
      <c r="C6" s="27" t="s">
        <v>620</v>
      </c>
      <c r="D6" s="27">
        <v>520</v>
      </c>
      <c r="E6" s="27" t="s">
        <v>625</v>
      </c>
      <c r="F6" s="27">
        <v>7</v>
      </c>
      <c r="G6" s="27" t="s">
        <v>655</v>
      </c>
      <c r="H6" s="27">
        <v>1</v>
      </c>
      <c r="I6" s="27" t="s">
        <v>656</v>
      </c>
      <c r="J6" s="27">
        <v>3</v>
      </c>
      <c r="K6" s="27" t="s">
        <v>657</v>
      </c>
      <c r="L6" s="69">
        <v>2.5000000000000001E-2</v>
      </c>
      <c r="M6" s="70">
        <v>2.5000000000000001E-2</v>
      </c>
      <c r="N6" s="71">
        <v>0</v>
      </c>
      <c r="O6" s="70"/>
      <c r="P6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30</v>
      </c>
      <c r="B1" s="47" t="s">
        <v>232</v>
      </c>
      <c r="C1" s="47" t="s">
        <v>17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658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39" thickBot="1" x14ac:dyDescent="0.3">
      <c r="A6" s="25"/>
      <c r="B6" s="27">
        <v>5004156</v>
      </c>
      <c r="C6" s="27" t="s">
        <v>634</v>
      </c>
      <c r="D6" s="27">
        <v>3000355</v>
      </c>
      <c r="E6" s="27" t="s">
        <v>620</v>
      </c>
      <c r="F6" s="27">
        <v>520</v>
      </c>
      <c r="G6" s="27" t="s">
        <v>625</v>
      </c>
      <c r="H6" s="27">
        <v>7</v>
      </c>
      <c r="I6" s="27" t="s">
        <v>655</v>
      </c>
      <c r="J6" s="27">
        <v>1</v>
      </c>
      <c r="K6" s="27" t="s">
        <v>656</v>
      </c>
      <c r="L6" s="27">
        <v>3</v>
      </c>
      <c r="M6" s="27" t="s">
        <v>657</v>
      </c>
      <c r="N6" s="69">
        <v>2.5000000000000001E-2</v>
      </c>
      <c r="O6" s="70">
        <v>2.5000000000000001E-2</v>
      </c>
      <c r="P6" s="71">
        <v>0</v>
      </c>
      <c r="Q6" s="70">
        <v>30</v>
      </c>
      <c r="R6" s="71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31</v>
      </c>
      <c r="B1" s="48" t="s">
        <v>232</v>
      </c>
      <c r="C1" s="47" t="s">
        <v>18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661</v>
      </c>
      <c r="L2" s="1" t="s">
        <v>700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299.35990500000003</v>
      </c>
      <c r="E6" s="15">
        <f ca="1">SUM(E7:OFFSET(E7,50,0))</f>
        <v>277.35136299999999</v>
      </c>
      <c r="F6" s="15">
        <f ca="1">SUM(F7:OFFSET(F7,50,0))</f>
        <v>270.54309804055538</v>
      </c>
      <c r="G6" s="15">
        <f ca="1">SUM(G7:OFFSET(G7,50,0))</f>
        <v>129.13282750282633</v>
      </c>
      <c r="H6" s="15">
        <f ca="1">SUM(H7:OFFSET(H7,50,0))</f>
        <v>141.41027053772902</v>
      </c>
      <c r="I6" s="16">
        <f ca="1">IFERROR(G6/E6,0)</f>
        <v>0.46559290751647159</v>
      </c>
      <c r="J6" s="17">
        <f ca="1">IFERROR(SUM(G6,H6)/E6,0)</f>
        <v>0.97545256354321719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0</v>
      </c>
      <c r="E7" s="22">
        <v>0.88673200000000008</v>
      </c>
      <c r="F7" s="22">
        <f t="shared" ref="F7:F15" si="0">SUM(G7,H7)</f>
        <v>0.42839557025581598</v>
      </c>
      <c r="G7" s="22">
        <v>0.41040799021720886</v>
      </c>
      <c r="H7" s="22">
        <v>1.7987580038607121E-2</v>
      </c>
      <c r="I7" s="23">
        <f t="shared" ref="I7:I15" si="1">IFERROR(G7/E7,0)</f>
        <v>0.46283205096602897</v>
      </c>
      <c r="J7" s="24">
        <f t="shared" ref="J7:J15" si="2">IFERROR(SUM(G7,H7)/E7,0)</f>
        <v>0.48311730066786351</v>
      </c>
      <c r="K7" s="5"/>
      <c r="L7" t="s">
        <v>260</v>
      </c>
      <c r="M7" s="6">
        <v>18.957183718681335</v>
      </c>
      <c r="N7" s="72">
        <v>0.99999998516031352</v>
      </c>
    </row>
    <row r="8" spans="1:14" x14ac:dyDescent="0.25">
      <c r="A8" s="18"/>
      <c r="B8" s="51">
        <v>8</v>
      </c>
      <c r="C8" s="20" t="s">
        <v>251</v>
      </c>
      <c r="D8" s="21">
        <v>0</v>
      </c>
      <c r="E8" s="22">
        <v>0.9135080000000001</v>
      </c>
      <c r="F8" s="22">
        <f t="shared" si="0"/>
        <v>0.43932738015428185</v>
      </c>
      <c r="G8" s="22">
        <v>0.41040799021720886</v>
      </c>
      <c r="H8" s="22">
        <v>2.8919389937072992E-2</v>
      </c>
      <c r="I8" s="23">
        <f t="shared" si="1"/>
        <v>0.44926589610294471</v>
      </c>
      <c r="J8" s="24">
        <f t="shared" si="2"/>
        <v>0.48092340751726509</v>
      </c>
      <c r="K8" s="5"/>
      <c r="L8" t="s">
        <v>255</v>
      </c>
      <c r="M8" s="6">
        <v>26.062141641974449</v>
      </c>
      <c r="N8" s="72">
        <v>0.99999994789279023</v>
      </c>
    </row>
    <row r="9" spans="1:14" x14ac:dyDescent="0.25">
      <c r="A9" s="18"/>
      <c r="B9" s="51">
        <v>10</v>
      </c>
      <c r="C9" s="20" t="s">
        <v>253</v>
      </c>
      <c r="D9" s="21">
        <v>11.021916999999998</v>
      </c>
      <c r="E9" s="22">
        <v>9.5642979999999991</v>
      </c>
      <c r="F9" s="22">
        <f t="shared" si="0"/>
        <v>9.4840000295080245</v>
      </c>
      <c r="G9" s="22">
        <v>8.663284745067358</v>
      </c>
      <c r="H9" s="22">
        <v>0.82071528444066644</v>
      </c>
      <c r="I9" s="23">
        <f t="shared" si="1"/>
        <v>0.90579410481222555</v>
      </c>
      <c r="J9" s="24">
        <f t="shared" si="2"/>
        <v>0.99160440520653215</v>
      </c>
      <c r="K9" s="5"/>
      <c r="L9" t="s">
        <v>253</v>
      </c>
      <c r="M9" s="6">
        <v>9.4840000295080245</v>
      </c>
      <c r="N9" s="72">
        <v>0.99160440520653215</v>
      </c>
    </row>
    <row r="10" spans="1:14" x14ac:dyDescent="0.25">
      <c r="A10" s="18"/>
      <c r="B10" s="51">
        <v>12</v>
      </c>
      <c r="C10" s="20" t="s">
        <v>255</v>
      </c>
      <c r="D10" s="21">
        <v>26.062143000000003</v>
      </c>
      <c r="E10" s="22">
        <v>26.062143000000003</v>
      </c>
      <c r="F10" s="22">
        <f t="shared" si="0"/>
        <v>26.062141641974449</v>
      </c>
      <c r="G10" s="22">
        <v>0.54926823079586029</v>
      </c>
      <c r="H10" s="22">
        <v>25.512873411178589</v>
      </c>
      <c r="I10" s="23">
        <f t="shared" si="1"/>
        <v>2.1075328717053705E-2</v>
      </c>
      <c r="J10" s="24">
        <f t="shared" si="2"/>
        <v>0.99999994789279023</v>
      </c>
      <c r="K10" s="5"/>
      <c r="L10" t="s">
        <v>258</v>
      </c>
      <c r="M10" s="6">
        <v>200.49506733920586</v>
      </c>
      <c r="N10" s="72">
        <v>0.98411580992233161</v>
      </c>
    </row>
    <row r="11" spans="1:14" x14ac:dyDescent="0.25">
      <c r="A11" s="18"/>
      <c r="B11" s="51">
        <v>15</v>
      </c>
      <c r="C11" s="20" t="s">
        <v>258</v>
      </c>
      <c r="D11" s="21">
        <v>217.87447</v>
      </c>
      <c r="E11" s="22">
        <v>203.73117200000002</v>
      </c>
      <c r="F11" s="22">
        <f t="shared" si="0"/>
        <v>200.49506733920586</v>
      </c>
      <c r="G11" s="22">
        <v>94.931046615389278</v>
      </c>
      <c r="H11" s="22">
        <v>105.56402072381658</v>
      </c>
      <c r="I11" s="23">
        <f t="shared" si="1"/>
        <v>0.46596230553952378</v>
      </c>
      <c r="J11" s="24">
        <f t="shared" si="2"/>
        <v>0.98411580992233161</v>
      </c>
      <c r="K11" s="5"/>
      <c r="L11" t="s">
        <v>268</v>
      </c>
      <c r="M11" s="6">
        <v>14.237738170544617</v>
      </c>
      <c r="N11" s="72">
        <v>0.87265928473380938</v>
      </c>
    </row>
    <row r="12" spans="1:14" x14ac:dyDescent="0.25">
      <c r="A12" s="18"/>
      <c r="B12" s="51">
        <v>17</v>
      </c>
      <c r="C12" s="20" t="s">
        <v>260</v>
      </c>
      <c r="D12" s="21">
        <v>0</v>
      </c>
      <c r="E12" s="22">
        <v>18.957184000000002</v>
      </c>
      <c r="F12" s="22">
        <f t="shared" si="0"/>
        <v>18.957183718681335</v>
      </c>
      <c r="G12" s="22">
        <v>18.957183718681335</v>
      </c>
      <c r="H12" s="22">
        <v>0</v>
      </c>
      <c r="I12" s="23">
        <f t="shared" si="1"/>
        <v>0.99999998516031352</v>
      </c>
      <c r="J12" s="24">
        <f t="shared" si="2"/>
        <v>0.99999998516031352</v>
      </c>
      <c r="K12" s="5"/>
      <c r="L12" t="s">
        <v>245</v>
      </c>
      <c r="M12" s="6">
        <v>0.42839557025581598</v>
      </c>
      <c r="N12" s="72">
        <v>0.48311730066786351</v>
      </c>
    </row>
    <row r="13" spans="1:14" x14ac:dyDescent="0.25">
      <c r="A13" s="18"/>
      <c r="B13" s="51">
        <v>20</v>
      </c>
      <c r="C13" s="20" t="s">
        <v>263</v>
      </c>
      <c r="D13" s="21">
        <v>0</v>
      </c>
      <c r="E13" s="22">
        <v>0.91098000000000001</v>
      </c>
      <c r="F13" s="22">
        <f t="shared" si="0"/>
        <v>0.43924419023096561</v>
      </c>
      <c r="G13" s="22">
        <v>0.41040799021720886</v>
      </c>
      <c r="H13" s="22">
        <v>2.8836200013756752E-2</v>
      </c>
      <c r="I13" s="23">
        <f t="shared" si="1"/>
        <v>0.45051262400624476</v>
      </c>
      <c r="J13" s="24">
        <f t="shared" si="2"/>
        <v>0.48216666692020199</v>
      </c>
      <c r="K13" s="5"/>
      <c r="L13" t="s">
        <v>263</v>
      </c>
      <c r="M13" s="6">
        <v>0.43924419023096561</v>
      </c>
      <c r="N13" s="72">
        <v>0.48216666692020199</v>
      </c>
    </row>
    <row r="14" spans="1:14" x14ac:dyDescent="0.25">
      <c r="A14" s="18"/>
      <c r="B14" s="51">
        <v>22</v>
      </c>
      <c r="C14" s="20" t="s">
        <v>265</v>
      </c>
      <c r="D14" s="21">
        <v>26</v>
      </c>
      <c r="E14" s="22">
        <v>0.01</v>
      </c>
      <c r="F14" s="22">
        <f t="shared" si="0"/>
        <v>0</v>
      </c>
      <c r="G14" s="22">
        <v>0</v>
      </c>
      <c r="H14" s="22">
        <v>0</v>
      </c>
      <c r="I14" s="23">
        <f t="shared" si="1"/>
        <v>0</v>
      </c>
      <c r="J14" s="24">
        <f t="shared" si="2"/>
        <v>0</v>
      </c>
      <c r="K14" s="5"/>
      <c r="L14" t="s">
        <v>251</v>
      </c>
      <c r="M14" s="6">
        <v>0.43932738015428185</v>
      </c>
      <c r="N14" s="72">
        <v>0.48092340751726509</v>
      </c>
    </row>
    <row r="15" spans="1:14" ht="15.75" thickBot="1" x14ac:dyDescent="0.3">
      <c r="A15" s="25"/>
      <c r="B15" s="52">
        <v>25</v>
      </c>
      <c r="C15" s="27" t="s">
        <v>268</v>
      </c>
      <c r="D15" s="28">
        <v>18.401375000000002</v>
      </c>
      <c r="E15" s="29">
        <v>16.315345999999998</v>
      </c>
      <c r="F15" s="29">
        <f t="shared" si="0"/>
        <v>14.237738170544617</v>
      </c>
      <c r="G15" s="29">
        <v>4.8008202222408727</v>
      </c>
      <c r="H15" s="29">
        <v>9.4369179483037442</v>
      </c>
      <c r="I15" s="30">
        <f t="shared" si="1"/>
        <v>0.29425181802708156</v>
      </c>
      <c r="J15" s="31">
        <f t="shared" si="2"/>
        <v>0.87265928473380938</v>
      </c>
      <c r="K15" s="5"/>
      <c r="L15" t="s">
        <v>265</v>
      </c>
      <c r="M15" s="6">
        <v>0</v>
      </c>
      <c r="N15" s="72">
        <v>0</v>
      </c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31</v>
      </c>
      <c r="B1" s="53" t="s">
        <v>232</v>
      </c>
      <c r="C1" s="47" t="s">
        <v>18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662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299.35990500000003</v>
      </c>
      <c r="E6" s="15">
        <v>277.35136299999999</v>
      </c>
      <c r="F6" s="15">
        <v>270.54309804055538</v>
      </c>
      <c r="G6" s="15">
        <v>129.13282750282633</v>
      </c>
      <c r="H6" s="15">
        <v>141.41027053772902</v>
      </c>
      <c r="I6" s="16">
        <v>0.46559290751647159</v>
      </c>
      <c r="J6" s="17">
        <v>0.97545256354321719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299.35990499999997</v>
      </c>
      <c r="E7" s="36">
        <f ca="1">SUM(E8:OFFSET(E6,MATCH("GOBIERNOS REGIONALES",$A$8:$A$50,0),0))</f>
        <v>277.35136299999999</v>
      </c>
      <c r="F7" s="36">
        <f ca="1">SUM(F8:OFFSET(F6,MATCH("GOBIERNOS REGIONALES",$A$8:$A$50,0),0))</f>
        <v>270.54309804055538</v>
      </c>
      <c r="G7" s="36">
        <f ca="1">SUM(G8:OFFSET(G6,MATCH("GOBIERNOS REGIONALES",$A$8:$A$50,0),0))</f>
        <v>129.13282750282633</v>
      </c>
      <c r="H7" s="36">
        <f ca="1">SUM(H8:OFFSET(H6,MATCH("GOBIERNOS REGIONALES",$A$8:$A$50,0),0))</f>
        <v>141.41027053772902</v>
      </c>
      <c r="I7" s="37">
        <f ca="1">IFERROR(G7/E7,0)</f>
        <v>0.46559290751647159</v>
      </c>
      <c r="J7" s="38">
        <f ca="1">IFERROR(SUM(G7,H7)/E7,0)</f>
        <v>0.97545256354321719</v>
      </c>
      <c r="K7" s="5"/>
    </row>
    <row r="8" spans="1:11" x14ac:dyDescent="0.25">
      <c r="A8" s="18"/>
      <c r="B8" s="19">
        <v>7</v>
      </c>
      <c r="C8" s="20" t="s">
        <v>105</v>
      </c>
      <c r="D8" s="21">
        <v>299.35990499999997</v>
      </c>
      <c r="E8" s="22">
        <v>277.35136299999999</v>
      </c>
      <c r="F8" s="22">
        <f t="shared" ref="F8:F10" si="0">SUM(G8,H8)</f>
        <v>270.54309804055538</v>
      </c>
      <c r="G8" s="22">
        <v>129.13282750282633</v>
      </c>
      <c r="H8" s="22">
        <v>141.41027053772902</v>
      </c>
      <c r="I8" s="23">
        <f t="shared" ref="I8:I10" si="1">IFERROR(G8/E8,0)</f>
        <v>0.46559290751647159</v>
      </c>
      <c r="J8" s="24">
        <f t="shared" ref="J8:J10" si="2">IFERROR(SUM(G8,H8)/E8,0)</f>
        <v>0.97545256354321719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F18" sqref="F18:K19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31</v>
      </c>
      <c r="B1" s="47" t="s">
        <v>232</v>
      </c>
      <c r="C1" s="47" t="s">
        <v>18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663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299.35990500000003</v>
      </c>
      <c r="G6" s="15">
        <v>277.35136299999999</v>
      </c>
      <c r="H6" s="15">
        <v>270.54309804055538</v>
      </c>
      <c r="I6" s="15">
        <v>129.13282750282633</v>
      </c>
      <c r="J6" s="15">
        <v>141.41027053772902</v>
      </c>
      <c r="K6" s="16">
        <v>0.46559290751647159</v>
      </c>
      <c r="L6" s="17">
        <v>0.97545256354321719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273.23990500000002</v>
      </c>
      <c r="G7" s="36">
        <f ca="1">SUM(G8:OFFSET(G6,MATCH("PROYECTOS",$A$8:$A$50,0),0))</f>
        <v>255.55295900000002</v>
      </c>
      <c r="H7" s="36">
        <f ca="1">SUM(H8:OFFSET(H6,MATCH("PROYECTOS",$A$8:$A$50,0),0))</f>
        <v>250.16104718221047</v>
      </c>
      <c r="I7" s="36">
        <f ca="1">SUM(I8:OFFSET(I6,MATCH("PROYECTOS",$A$8:$A$50,0),0))</f>
        <v>108.94441981349337</v>
      </c>
      <c r="J7" s="36">
        <f ca="1">SUM(J8:OFFSET(J6,MATCH("PROYECTOS",$A$8:$A$50,0),0))</f>
        <v>141.2166273687171</v>
      </c>
      <c r="K7" s="37">
        <f ca="1">IFERROR(I7/G7,0)</f>
        <v>0.42630858292465851</v>
      </c>
      <c r="L7" s="38">
        <f ca="1">IFERROR(SUM(I7,J7)/G7,0)</f>
        <v>0.97890100025103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16.085377999999999</v>
      </c>
      <c r="G8" s="22">
        <v>16.691376000000002</v>
      </c>
      <c r="H8" s="22">
        <f t="shared" ref="H8:H13" si="0">SUM(I8,J8)</f>
        <v>16.100103439987812</v>
      </c>
      <c r="I8" s="22">
        <v>7.4623991640401073</v>
      </c>
      <c r="J8" s="22">
        <v>8.637704275947705</v>
      </c>
      <c r="K8" s="23">
        <f t="shared" ref="K8:K14" si="1">IFERROR(I8/G8,0)</f>
        <v>0.44708112524935673</v>
      </c>
      <c r="L8" s="24">
        <f t="shared" ref="L8:L14" si="2">IFERROR(SUM(I8,J8)/G8,0)</f>
        <v>0.96457616436103355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3000294</v>
      </c>
      <c r="C9" s="20" t="s">
        <v>664</v>
      </c>
      <c r="D9" s="60">
        <v>82</v>
      </c>
      <c r="E9" s="20" t="s">
        <v>626</v>
      </c>
      <c r="F9" s="21">
        <v>189.61330100000001</v>
      </c>
      <c r="G9" s="22">
        <v>185.77051500000002</v>
      </c>
      <c r="H9" s="22">
        <f t="shared" si="0"/>
        <v>185.57364050159231</v>
      </c>
      <c r="I9" s="22">
        <v>87.847059648716822</v>
      </c>
      <c r="J9" s="22">
        <v>97.726580852875486</v>
      </c>
      <c r="K9" s="23">
        <f t="shared" si="1"/>
        <v>0.47287945371049228</v>
      </c>
      <c r="L9" s="24">
        <f t="shared" si="2"/>
        <v>0.99894022741764099</v>
      </c>
      <c r="M9" s="61"/>
      <c r="N9" s="22"/>
      <c r="O9" s="24" t="str">
        <f t="shared" ref="O9:O13" si="3">IFERROR(N9/M9,".")</f>
        <v>.</v>
      </c>
    </row>
    <row r="10" spans="1:15" ht="38.25" x14ac:dyDescent="0.25">
      <c r="A10" s="18"/>
      <c r="B10" s="20">
        <v>3000489</v>
      </c>
      <c r="C10" s="20" t="s">
        <v>665</v>
      </c>
      <c r="D10" s="60">
        <v>128</v>
      </c>
      <c r="E10" s="20" t="s">
        <v>669</v>
      </c>
      <c r="F10" s="21">
        <v>4.3348969999999989</v>
      </c>
      <c r="G10" s="22">
        <v>5.8362410000000002</v>
      </c>
      <c r="H10" s="22">
        <f t="shared" si="0"/>
        <v>4.5877134434977052</v>
      </c>
      <c r="I10" s="22">
        <v>1.4109174755631102</v>
      </c>
      <c r="J10" s="22">
        <v>3.176795967934595</v>
      </c>
      <c r="K10" s="23">
        <f t="shared" si="1"/>
        <v>0.24175106469440008</v>
      </c>
      <c r="L10" s="24">
        <f t="shared" si="2"/>
        <v>0.78607333787239164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3000490</v>
      </c>
      <c r="C11" s="20" t="s">
        <v>666</v>
      </c>
      <c r="D11" s="60">
        <v>59</v>
      </c>
      <c r="E11" s="20" t="s">
        <v>670</v>
      </c>
      <c r="F11" s="21">
        <v>48.617287999999995</v>
      </c>
      <c r="G11" s="22">
        <v>36.163992</v>
      </c>
      <c r="H11" s="22">
        <f t="shared" si="0"/>
        <v>33.623949622036889</v>
      </c>
      <c r="I11" s="22">
        <v>7.4284045044332743</v>
      </c>
      <c r="J11" s="22">
        <v>26.195545117603615</v>
      </c>
      <c r="K11" s="23">
        <f t="shared" si="1"/>
        <v>0.20540886372370823</v>
      </c>
      <c r="L11" s="24">
        <f t="shared" si="2"/>
        <v>0.92976321922748151</v>
      </c>
      <c r="M11" s="61"/>
      <c r="N11" s="22"/>
      <c r="O11" s="24" t="str">
        <f t="shared" si="3"/>
        <v>.</v>
      </c>
    </row>
    <row r="12" spans="1:15" ht="25.5" x14ac:dyDescent="0.25">
      <c r="A12" s="18"/>
      <c r="B12" s="20">
        <v>3000491</v>
      </c>
      <c r="C12" s="20" t="s">
        <v>667</v>
      </c>
      <c r="D12" s="60">
        <v>530</v>
      </c>
      <c r="E12" s="20" t="s">
        <v>671</v>
      </c>
      <c r="F12" s="21">
        <v>1.49325</v>
      </c>
      <c r="G12" s="22">
        <v>1.4932499999999997</v>
      </c>
      <c r="H12" s="22">
        <f t="shared" si="0"/>
        <v>1.4866029884433374</v>
      </c>
      <c r="I12" s="22">
        <v>0.92276982811745256</v>
      </c>
      <c r="J12" s="22">
        <v>0.56383316032588482</v>
      </c>
      <c r="K12" s="23">
        <f t="shared" si="1"/>
        <v>0.61796070860033669</v>
      </c>
      <c r="L12" s="24">
        <f t="shared" si="2"/>
        <v>0.99554862778726783</v>
      </c>
      <c r="M12" s="61"/>
      <c r="N12" s="22"/>
      <c r="O12" s="24" t="str">
        <f t="shared" si="3"/>
        <v>.</v>
      </c>
    </row>
    <row r="13" spans="1:15" ht="51" x14ac:dyDescent="0.25">
      <c r="A13" s="18"/>
      <c r="B13" s="20">
        <v>3000492</v>
      </c>
      <c r="C13" s="20" t="s">
        <v>668</v>
      </c>
      <c r="D13" s="60">
        <v>533</v>
      </c>
      <c r="E13" s="20" t="s">
        <v>672</v>
      </c>
      <c r="F13" s="21">
        <v>13.095790999999998</v>
      </c>
      <c r="G13" s="22">
        <v>9.5975849999999987</v>
      </c>
      <c r="H13" s="22">
        <f t="shared" si="0"/>
        <v>8.789037186652422</v>
      </c>
      <c r="I13" s="22">
        <v>3.872869192622602</v>
      </c>
      <c r="J13" s="22">
        <v>4.91616799402982</v>
      </c>
      <c r="K13" s="23">
        <f t="shared" si="1"/>
        <v>0.40352538608645849</v>
      </c>
      <c r="L13" s="24">
        <f t="shared" si="2"/>
        <v>0.9157550765794128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26.120000000000005</v>
      </c>
      <c r="G14" s="43">
        <f t="shared" ref="G14:J14" ca="1" si="4">OFFSET(G14,-MATCH("PROYECTOS",$A$8:$A$50,0)-1,0)-(OFFSET(G14,-MATCH("PROYECTOS",$A$8:$A$50,0),0))</f>
        <v>21.798403999999977</v>
      </c>
      <c r="H14" s="43">
        <f t="shared" ca="1" si="4"/>
        <v>20.382050858344911</v>
      </c>
      <c r="I14" s="43">
        <f t="shared" ca="1" si="4"/>
        <v>20.188407689332962</v>
      </c>
      <c r="J14" s="43">
        <f t="shared" ca="1" si="4"/>
        <v>0.19364316901192069</v>
      </c>
      <c r="K14" s="44">
        <f t="shared" ca="1" si="1"/>
        <v>0.92614155097469442</v>
      </c>
      <c r="L14" s="45">
        <f t="shared" ca="1" si="2"/>
        <v>0.93502491550963573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11" ht="15.75" thickBot="1" x14ac:dyDescent="0.3">
      <c r="A17" s="2" t="s">
        <v>701</v>
      </c>
    </row>
    <row r="18" spans="1:11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  <c r="G18" s="7"/>
      <c r="H18" s="7"/>
      <c r="I18" s="7"/>
      <c r="J18" s="7"/>
      <c r="K18" s="7"/>
    </row>
    <row r="19" spans="1:11" ht="15.75" thickBot="1" x14ac:dyDescent="0.3">
      <c r="A19" s="101"/>
      <c r="B19" s="102"/>
      <c r="C19" s="102"/>
      <c r="D19" s="102"/>
      <c r="E19" s="102"/>
      <c r="F19" s="104"/>
      <c r="G19" s="8"/>
      <c r="H19" s="8"/>
      <c r="I19" s="8"/>
      <c r="J19" s="8"/>
      <c r="K19" s="8"/>
    </row>
  </sheetData>
  <mergeCells count="16">
    <mergeCell ref="A18:E19"/>
    <mergeCell ref="F18:F19"/>
    <mergeCell ref="A3:E3"/>
    <mergeCell ref="F3:L3"/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E12" sqref="E12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11.7109375" hidden="1" customWidth="1"/>
    <col min="15" max="15" width="14" customWidth="1"/>
    <col min="16" max="16" width="14" hidden="1" customWidth="1"/>
  </cols>
  <sheetData>
    <row r="1" spans="1:17" ht="15.75" x14ac:dyDescent="0.25">
      <c r="A1" s="46">
        <v>1</v>
      </c>
      <c r="B1" s="47" t="s">
        <v>232</v>
      </c>
      <c r="C1" s="47" t="s">
        <v>11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307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1626.8864379999998</v>
      </c>
      <c r="I6" s="15">
        <v>2242.7787189999995</v>
      </c>
      <c r="J6" s="15">
        <v>2080.2717339707924</v>
      </c>
      <c r="K6" s="15">
        <v>1060.7210582826654</v>
      </c>
      <c r="L6" s="15">
        <v>1019.5506756881263</v>
      </c>
      <c r="M6" s="16">
        <v>0.4729494930982826</v>
      </c>
      <c r="N6" s="17">
        <v>0.92754212279057746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SUM(H8:OFFSET(H6,MATCH("PROYECTOS",$A$8:$A$50,0),0))</f>
        <v>1475.4691979999986</v>
      </c>
      <c r="I7" s="36">
        <f ca="1">SUM(I8:OFFSET(I6,MATCH("PROYECTOS",$A$8:$A$50,0),0))</f>
        <v>2051.296231999997</v>
      </c>
      <c r="J7" s="36">
        <f ca="1">SUM(J8:OFFSET(J6,MATCH("PROYECTOS",$A$8:$A$50,0),0))</f>
        <v>1954.2580255879363</v>
      </c>
      <c r="K7" s="36">
        <f ca="1">SUM(K8:OFFSET(K6,MATCH("PROYECTOS",$A$8:$A$50,0),0))</f>
        <v>1031.5471909207124</v>
      </c>
      <c r="L7" s="36">
        <f ca="1">SUM(L8:OFFSET(L6,MATCH("PROYECTOS",$A$8:$A$50,0),0))</f>
        <v>922.71083466722371</v>
      </c>
      <c r="M7" s="37">
        <f ca="1">IFERROR(K7/I7,0)</f>
        <v>0.50287577914329928</v>
      </c>
      <c r="N7" s="38">
        <f ca="1">IFERROR(SUM(K7,L7)/I7,0)</f>
        <v>0.95269420140383654</v>
      </c>
      <c r="O7" s="57"/>
      <c r="P7" s="36"/>
      <c r="Q7" s="38"/>
    </row>
    <row r="8" spans="1:17" ht="25.5" x14ac:dyDescent="0.25">
      <c r="A8" s="18"/>
      <c r="B8" s="65">
        <v>5004424</v>
      </c>
      <c r="C8" s="20" t="s">
        <v>313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11.269782000000008</v>
      </c>
      <c r="I8" s="22">
        <v>12.851498999999999</v>
      </c>
      <c r="J8" s="22">
        <f t="shared" ref="J8:J17" si="0">SUM(K8,L8)</f>
        <v>12.543860900937776</v>
      </c>
      <c r="K8" s="22">
        <v>4.890842089889702</v>
      </c>
      <c r="L8" s="22">
        <v>7.6530188110480735</v>
      </c>
      <c r="M8" s="23">
        <f t="shared" ref="M8:M18" si="1">IFERROR(K8/I8,0)</f>
        <v>0.38056588495160781</v>
      </c>
      <c r="N8" s="24">
        <f t="shared" ref="N8:N18" si="2">IFERROR(SUM(K8,L8)/I8,0)</f>
        <v>0.97606208434811981</v>
      </c>
      <c r="O8" s="61">
        <v>2005.001</v>
      </c>
      <c r="P8" s="22">
        <v>1808.999</v>
      </c>
      <c r="Q8" s="24">
        <f>IFERROR(P8/O8,".")</f>
        <v>0.90224344027758596</v>
      </c>
    </row>
    <row r="9" spans="1:17" ht="25.5" x14ac:dyDescent="0.25">
      <c r="A9" s="18"/>
      <c r="B9" s="65">
        <v>5004425</v>
      </c>
      <c r="C9" s="20" t="s">
        <v>314</v>
      </c>
      <c r="D9" s="20">
        <v>3000001</v>
      </c>
      <c r="E9" s="20" t="s">
        <v>275</v>
      </c>
      <c r="F9" s="60">
        <v>80</v>
      </c>
      <c r="G9" s="20" t="s">
        <v>324</v>
      </c>
      <c r="H9" s="21">
        <v>5.549677</v>
      </c>
      <c r="I9" s="22">
        <v>7.9306830000000001</v>
      </c>
      <c r="J9" s="22">
        <f t="shared" si="0"/>
        <v>7.698613287863199</v>
      </c>
      <c r="K9" s="22">
        <v>2.9263877677103665</v>
      </c>
      <c r="L9" s="22">
        <v>4.7722255201528325</v>
      </c>
      <c r="M9" s="23">
        <f t="shared" si="1"/>
        <v>0.36899568015899342</v>
      </c>
      <c r="N9" s="24">
        <f t="shared" si="2"/>
        <v>0.9707377394687442</v>
      </c>
      <c r="O9" s="61">
        <v>258</v>
      </c>
      <c r="P9" s="22">
        <v>210</v>
      </c>
      <c r="Q9" s="24">
        <f t="shared" ref="Q9:Q17" si="3">IFERROR(P9/O9,".")</f>
        <v>0.81395348837209303</v>
      </c>
    </row>
    <row r="10" spans="1:17" ht="38.25" x14ac:dyDescent="0.25">
      <c r="A10" s="18"/>
      <c r="B10" s="65">
        <v>5004426</v>
      </c>
      <c r="C10" s="20" t="s">
        <v>315</v>
      </c>
      <c r="D10" s="20">
        <v>3000001</v>
      </c>
      <c r="E10" s="20" t="s">
        <v>275</v>
      </c>
      <c r="F10" s="60">
        <v>60</v>
      </c>
      <c r="G10" s="20" t="s">
        <v>323</v>
      </c>
      <c r="H10" s="21">
        <v>42.323931000000002</v>
      </c>
      <c r="I10" s="22">
        <v>96.57936100000002</v>
      </c>
      <c r="J10" s="22">
        <f t="shared" si="0"/>
        <v>79.916176687568822</v>
      </c>
      <c r="K10" s="22">
        <v>25.168629717756563</v>
      </c>
      <c r="L10" s="22">
        <v>54.747546969812255</v>
      </c>
      <c r="M10" s="23">
        <f t="shared" si="1"/>
        <v>0.26060049949757441</v>
      </c>
      <c r="N10" s="24">
        <f t="shared" si="2"/>
        <v>0.82746640545249417</v>
      </c>
      <c r="O10" s="61">
        <v>2711</v>
      </c>
      <c r="P10" s="22">
        <v>2383.5450000000001</v>
      </c>
      <c r="Q10" s="24">
        <f t="shared" si="3"/>
        <v>0.87921246772408712</v>
      </c>
    </row>
    <row r="11" spans="1:17" ht="25.5" x14ac:dyDescent="0.25">
      <c r="A11" s="18"/>
      <c r="B11" s="65">
        <v>5000017</v>
      </c>
      <c r="C11" s="20" t="s">
        <v>316</v>
      </c>
      <c r="D11" s="20">
        <v>3033254</v>
      </c>
      <c r="E11" s="20" t="s">
        <v>283</v>
      </c>
      <c r="F11" s="60">
        <v>218</v>
      </c>
      <c r="G11" s="20" t="s">
        <v>301</v>
      </c>
      <c r="H11" s="21">
        <v>387.0144140000001</v>
      </c>
      <c r="I11" s="22">
        <v>473.44275599999992</v>
      </c>
      <c r="J11" s="22">
        <f t="shared" si="0"/>
        <v>467.79384073841175</v>
      </c>
      <c r="K11" s="22">
        <v>259.68250918802528</v>
      </c>
      <c r="L11" s="22">
        <v>208.11133155038647</v>
      </c>
      <c r="M11" s="23">
        <f t="shared" si="1"/>
        <v>0.54849822052832364</v>
      </c>
      <c r="N11" s="24">
        <f t="shared" si="2"/>
        <v>0.98806843025899382</v>
      </c>
      <c r="O11" s="61">
        <v>3678817</v>
      </c>
      <c r="P11" s="22">
        <v>3226551.6119999997</v>
      </c>
      <c r="Q11" s="24">
        <f t="shared" si="3"/>
        <v>0.87706227626978994</v>
      </c>
    </row>
    <row r="12" spans="1:17" ht="25.5" x14ac:dyDescent="0.25">
      <c r="A12" s="18"/>
      <c r="B12" s="65">
        <v>5005827</v>
      </c>
      <c r="C12" s="20" t="s">
        <v>317</v>
      </c>
      <c r="D12" s="20">
        <v>3033254</v>
      </c>
      <c r="E12" s="20" t="s">
        <v>283</v>
      </c>
      <c r="F12" s="60">
        <v>218</v>
      </c>
      <c r="G12" s="20" t="s">
        <v>301</v>
      </c>
      <c r="H12" s="21">
        <v>0</v>
      </c>
      <c r="I12" s="22">
        <v>17.938617999999998</v>
      </c>
      <c r="J12" s="22">
        <f t="shared" si="0"/>
        <v>17.488749250769615</v>
      </c>
      <c r="K12" s="22">
        <v>0</v>
      </c>
      <c r="L12" s="22">
        <v>17.488749250769615</v>
      </c>
      <c r="M12" s="23">
        <f t="shared" si="1"/>
        <v>0</v>
      </c>
      <c r="N12" s="24">
        <f t="shared" si="2"/>
        <v>0.97492177216603959</v>
      </c>
      <c r="O12" s="61">
        <v>1</v>
      </c>
      <c r="P12" s="22">
        <v>1</v>
      </c>
      <c r="Q12" s="24">
        <f t="shared" si="3"/>
        <v>1</v>
      </c>
    </row>
    <row r="13" spans="1:17" ht="38.25" x14ac:dyDescent="0.25">
      <c r="A13" s="18"/>
      <c r="B13" s="65">
        <v>5000018</v>
      </c>
      <c r="C13" s="20" t="s">
        <v>318</v>
      </c>
      <c r="D13" s="20">
        <v>3033255</v>
      </c>
      <c r="E13" s="20" t="s">
        <v>284</v>
      </c>
      <c r="F13" s="60">
        <v>219</v>
      </c>
      <c r="G13" s="20" t="s">
        <v>302</v>
      </c>
      <c r="H13" s="21">
        <v>273.77885399999991</v>
      </c>
      <c r="I13" s="22">
        <v>408.85323699999969</v>
      </c>
      <c r="J13" s="22">
        <f t="shared" si="0"/>
        <v>398.85327776264887</v>
      </c>
      <c r="K13" s="22">
        <v>223.04733324727746</v>
      </c>
      <c r="L13" s="22">
        <v>175.80594451537144</v>
      </c>
      <c r="M13" s="23">
        <f t="shared" si="1"/>
        <v>0.54554376255868464</v>
      </c>
      <c r="N13" s="24">
        <f t="shared" si="2"/>
        <v>0.97554144535891052</v>
      </c>
      <c r="O13" s="61">
        <v>1132403.0010000002</v>
      </c>
      <c r="P13" s="22">
        <v>900721.99</v>
      </c>
      <c r="Q13" s="24">
        <f t="shared" si="3"/>
        <v>0.79540763244586266</v>
      </c>
    </row>
    <row r="14" spans="1:17" ht="25.5" x14ac:dyDescent="0.25">
      <c r="A14" s="18"/>
      <c r="B14" s="65">
        <v>5000019</v>
      </c>
      <c r="C14" s="20" t="s">
        <v>319</v>
      </c>
      <c r="D14" s="20">
        <v>3033256</v>
      </c>
      <c r="E14" s="20" t="s">
        <v>285</v>
      </c>
      <c r="F14" s="60">
        <v>220</v>
      </c>
      <c r="G14" s="20" t="s">
        <v>303</v>
      </c>
      <c r="H14" s="21">
        <v>89.55660800000004</v>
      </c>
      <c r="I14" s="22">
        <v>133.21914500000003</v>
      </c>
      <c r="J14" s="22">
        <f t="shared" si="0"/>
        <v>130.44057652787455</v>
      </c>
      <c r="K14" s="22">
        <v>87.825745984387027</v>
      </c>
      <c r="L14" s="22">
        <v>42.614830543487521</v>
      </c>
      <c r="M14" s="23">
        <f t="shared" si="1"/>
        <v>0.65925769141054769</v>
      </c>
      <c r="N14" s="24">
        <f t="shared" si="2"/>
        <v>0.97914287415577195</v>
      </c>
      <c r="O14" s="61">
        <v>6471791</v>
      </c>
      <c r="P14" s="22">
        <v>5128377.88</v>
      </c>
      <c r="Q14" s="24">
        <f t="shared" si="3"/>
        <v>0.79242019403902253</v>
      </c>
    </row>
    <row r="15" spans="1:17" ht="25.5" x14ac:dyDescent="0.25">
      <c r="A15" s="18"/>
      <c r="B15" s="65">
        <v>5000027</v>
      </c>
      <c r="C15" s="20" t="s">
        <v>320</v>
      </c>
      <c r="D15" s="20">
        <v>3033311</v>
      </c>
      <c r="E15" s="20" t="s">
        <v>286</v>
      </c>
      <c r="F15" s="60">
        <v>16</v>
      </c>
      <c r="G15" s="20" t="s">
        <v>304</v>
      </c>
      <c r="H15" s="21">
        <v>165.67291700000004</v>
      </c>
      <c r="I15" s="22">
        <v>186.55928999999995</v>
      </c>
      <c r="J15" s="22">
        <f t="shared" si="0"/>
        <v>183.05060089824994</v>
      </c>
      <c r="K15" s="22">
        <v>109.42111253014376</v>
      </c>
      <c r="L15" s="22">
        <v>73.62948836810618</v>
      </c>
      <c r="M15" s="23">
        <f t="shared" si="1"/>
        <v>0.58652191767101913</v>
      </c>
      <c r="N15" s="24">
        <f t="shared" si="2"/>
        <v>0.98119263263839607</v>
      </c>
      <c r="O15" s="61">
        <v>3690463</v>
      </c>
      <c r="P15" s="22">
        <v>3554943.5559999999</v>
      </c>
      <c r="Q15" s="24">
        <f t="shared" si="3"/>
        <v>0.96327847102111575</v>
      </c>
    </row>
    <row r="16" spans="1:17" ht="38.25" x14ac:dyDescent="0.25">
      <c r="A16" s="18"/>
      <c r="B16" s="65">
        <v>5000029</v>
      </c>
      <c r="C16" s="20" t="s">
        <v>321</v>
      </c>
      <c r="D16" s="20">
        <v>3033313</v>
      </c>
      <c r="E16" s="20" t="s">
        <v>288</v>
      </c>
      <c r="F16" s="60">
        <v>16</v>
      </c>
      <c r="G16" s="20" t="s">
        <v>304</v>
      </c>
      <c r="H16" s="21">
        <v>96.324110000000005</v>
      </c>
      <c r="I16" s="22">
        <v>124.53213400000003</v>
      </c>
      <c r="J16" s="22">
        <f t="shared" si="0"/>
        <v>122.32528919182556</v>
      </c>
      <c r="K16" s="22">
        <v>61.94741698399416</v>
      </c>
      <c r="L16" s="22">
        <v>60.377872207831409</v>
      </c>
      <c r="M16" s="23">
        <f t="shared" si="1"/>
        <v>0.49744122255219803</v>
      </c>
      <c r="N16" s="24">
        <f t="shared" si="2"/>
        <v>0.98227891278106205</v>
      </c>
      <c r="O16" s="61">
        <v>312115</v>
      </c>
      <c r="P16" s="22">
        <v>309586</v>
      </c>
      <c r="Q16" s="24">
        <f t="shared" si="3"/>
        <v>0.99189721737180203</v>
      </c>
    </row>
    <row r="17" spans="1:17" x14ac:dyDescent="0.25">
      <c r="A17" s="18"/>
      <c r="B17" s="65">
        <v>9000000</v>
      </c>
      <c r="C17" s="20" t="s">
        <v>322</v>
      </c>
      <c r="D17" s="20">
        <v>9000000</v>
      </c>
      <c r="E17" s="20" t="s">
        <v>312</v>
      </c>
      <c r="F17" s="60"/>
      <c r="G17" s="20" t="s">
        <v>293</v>
      </c>
      <c r="H17" s="21">
        <v>403.97890499999841</v>
      </c>
      <c r="I17" s="22">
        <v>589.38950899999759</v>
      </c>
      <c r="J17" s="22">
        <f t="shared" si="0"/>
        <v>534.14704034178612</v>
      </c>
      <c r="K17" s="22">
        <v>256.63721341152819</v>
      </c>
      <c r="L17" s="22">
        <v>277.50982693025793</v>
      </c>
      <c r="M17" s="23">
        <f t="shared" si="1"/>
        <v>0.43542887936189789</v>
      </c>
      <c r="N17" s="24">
        <f t="shared" si="2"/>
        <v>0.90627171367210124</v>
      </c>
      <c r="O17" s="61"/>
      <c r="P17" s="22"/>
      <c r="Q17" s="24" t="str">
        <f t="shared" si="3"/>
        <v>.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OFFSET(H18,-MATCH("PROYECTOS",$A$8:$A$50,0)-1,0)-(OFFSET(H18,-MATCH("PROYECTOS",$A$8:$A$50,0),0))</f>
        <v>151.41724000000113</v>
      </c>
      <c r="I18" s="43">
        <f t="shared" ref="I18:L18" ca="1" si="4">OFFSET(I18,-MATCH("PROYECTOS",$A$8:$A$50,0)-1,0)-(OFFSET(I18,-MATCH("PROYECTOS",$A$8:$A$50,0),0))</f>
        <v>191.48248700000249</v>
      </c>
      <c r="J18" s="43">
        <f t="shared" ca="1" si="4"/>
        <v>126.01370838285607</v>
      </c>
      <c r="K18" s="43">
        <f t="shared" ca="1" si="4"/>
        <v>29.173867361952944</v>
      </c>
      <c r="L18" s="43">
        <f t="shared" ca="1" si="4"/>
        <v>96.839841020902554</v>
      </c>
      <c r="M18" s="44">
        <f t="shared" ca="1" si="1"/>
        <v>0.15235788828015673</v>
      </c>
      <c r="N18" s="45">
        <f t="shared" ca="1" si="2"/>
        <v>0.65809521464411447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workbookViewId="0">
      <selection activeCell="A8" sqref="A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31</v>
      </c>
      <c r="B1" s="47" t="s">
        <v>232</v>
      </c>
      <c r="C1" s="47" t="s">
        <v>18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673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299.35990500000003</v>
      </c>
      <c r="I6" s="15">
        <v>277.35136299999999</v>
      </c>
      <c r="J6" s="15">
        <v>270.54309804055538</v>
      </c>
      <c r="K6" s="15">
        <v>129.13282750282633</v>
      </c>
      <c r="L6" s="15">
        <v>141.41027053772902</v>
      </c>
      <c r="M6" s="16">
        <v>0.46559290751647159</v>
      </c>
      <c r="N6" s="17">
        <v>0.97545256354321719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SUM(H8:OFFSET(H6,MATCH("PROYECTOS",$A$8:$A$50,0),0))</f>
        <v>273.23990499999996</v>
      </c>
      <c r="I7" s="36">
        <f ca="1">SUM(I8:OFFSET(I6,MATCH("PROYECTOS",$A$8:$A$50,0),0))</f>
        <v>255.55295900000004</v>
      </c>
      <c r="J7" s="36">
        <f ca="1">SUM(J8:OFFSET(J6,MATCH("PROYECTOS",$A$8:$A$50,0),0))</f>
        <v>250.16104718221047</v>
      </c>
      <c r="K7" s="36">
        <f ca="1">SUM(K8:OFFSET(K6,MATCH("PROYECTOS",$A$8:$A$50,0),0))</f>
        <v>108.94441981349337</v>
      </c>
      <c r="L7" s="36">
        <f ca="1">SUM(L8:OFFSET(L6,MATCH("PROYECTOS",$A$8:$A$50,0),0))</f>
        <v>141.2166273687171</v>
      </c>
      <c r="M7" s="37">
        <f ca="1">IFERROR(K7/I7,0)</f>
        <v>0.42630858292465851</v>
      </c>
      <c r="N7" s="38">
        <f ca="1">IFERROR(SUM(K7,L7)/I7,0)</f>
        <v>0.97890100025102988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13.332445999999999</v>
      </c>
      <c r="I8" s="22">
        <v>11.905944000000002</v>
      </c>
      <c r="J8" s="22">
        <f t="shared" ref="J8:J30" si="0">SUM(K8,L8)</f>
        <v>11.731367572377145</v>
      </c>
      <c r="K8" s="22">
        <v>6.5453530137892812</v>
      </c>
      <c r="L8" s="22">
        <v>5.1860145585878641</v>
      </c>
      <c r="M8" s="23">
        <f t="shared" ref="M8:M31" si="1">IFERROR(K8/I8,0)</f>
        <v>0.54975506467939717</v>
      </c>
      <c r="N8" s="24">
        <f t="shared" ref="N8:N31" si="2">IFERROR(SUM(K8,L8)/I8,0)</f>
        <v>0.9853370360533481</v>
      </c>
      <c r="O8" s="61">
        <v>12</v>
      </c>
      <c r="P8" s="22">
        <v>12</v>
      </c>
      <c r="Q8" s="24">
        <f>IFERROR(P8/O8,".")</f>
        <v>1</v>
      </c>
    </row>
    <row r="9" spans="1:17" ht="25.5" x14ac:dyDescent="0.25">
      <c r="A9" s="18"/>
      <c r="B9" s="65">
        <v>5004076</v>
      </c>
      <c r="C9" s="20" t="s">
        <v>674</v>
      </c>
      <c r="D9" s="20">
        <v>3000001</v>
      </c>
      <c r="E9" s="20" t="s">
        <v>275</v>
      </c>
      <c r="F9" s="60">
        <v>421</v>
      </c>
      <c r="G9" s="20" t="s">
        <v>651</v>
      </c>
      <c r="H9" s="21">
        <v>0.95545000000000002</v>
      </c>
      <c r="I9" s="22">
        <v>0.95545000000000002</v>
      </c>
      <c r="J9" s="22">
        <f t="shared" si="0"/>
        <v>0.95545002818107605</v>
      </c>
      <c r="K9" s="22">
        <v>0.3587479293346405</v>
      </c>
      <c r="L9" s="22">
        <v>0.59670209884643555</v>
      </c>
      <c r="M9" s="23">
        <f t="shared" si="1"/>
        <v>0.37547535646516356</v>
      </c>
      <c r="N9" s="24">
        <f t="shared" si="2"/>
        <v>1.0000000294950819</v>
      </c>
      <c r="O9" s="61">
        <v>79</v>
      </c>
      <c r="P9" s="22">
        <v>187</v>
      </c>
      <c r="Q9" s="24">
        <f t="shared" ref="Q9:Q30" si="3">IFERROR(P9/O9,".")</f>
        <v>2.3670886075949369</v>
      </c>
    </row>
    <row r="10" spans="1:17" ht="38.25" x14ac:dyDescent="0.25">
      <c r="A10" s="18"/>
      <c r="B10" s="65">
        <v>5004077</v>
      </c>
      <c r="C10" s="20" t="s">
        <v>675</v>
      </c>
      <c r="D10" s="20">
        <v>3000001</v>
      </c>
      <c r="E10" s="20" t="s">
        <v>275</v>
      </c>
      <c r="F10" s="60">
        <v>182</v>
      </c>
      <c r="G10" s="20" t="s">
        <v>696</v>
      </c>
      <c r="H10" s="21">
        <v>1.47</v>
      </c>
      <c r="I10" s="22">
        <v>1.47</v>
      </c>
      <c r="J10" s="22">
        <f t="shared" si="0"/>
        <v>1.4699992537498474</v>
      </c>
      <c r="K10" s="22">
        <v>0.38212591409683228</v>
      </c>
      <c r="L10" s="22">
        <v>1.0878733396530151</v>
      </c>
      <c r="M10" s="23">
        <f t="shared" si="1"/>
        <v>0.25994960142641654</v>
      </c>
      <c r="N10" s="24">
        <f t="shared" si="2"/>
        <v>0.99999949234683494</v>
      </c>
      <c r="O10" s="61">
        <v>25</v>
      </c>
      <c r="P10" s="22">
        <v>26</v>
      </c>
      <c r="Q10" s="24">
        <f t="shared" si="3"/>
        <v>1.04</v>
      </c>
    </row>
    <row r="11" spans="1:17" ht="25.5" x14ac:dyDescent="0.25">
      <c r="A11" s="18"/>
      <c r="B11" s="65">
        <v>5004078</v>
      </c>
      <c r="C11" s="20" t="s">
        <v>676</v>
      </c>
      <c r="D11" s="20">
        <v>3000001</v>
      </c>
      <c r="E11" s="20" t="s">
        <v>275</v>
      </c>
      <c r="F11" s="60">
        <v>42</v>
      </c>
      <c r="G11" s="20" t="s">
        <v>653</v>
      </c>
      <c r="H11" s="21">
        <v>0.327482</v>
      </c>
      <c r="I11" s="22">
        <v>2.359982</v>
      </c>
      <c r="J11" s="22">
        <f t="shared" si="0"/>
        <v>1.9432865856797434</v>
      </c>
      <c r="K11" s="22">
        <v>0.17617230681935325</v>
      </c>
      <c r="L11" s="22">
        <v>1.7671142788603902</v>
      </c>
      <c r="M11" s="23">
        <f t="shared" si="1"/>
        <v>7.464985191385072E-2</v>
      </c>
      <c r="N11" s="24">
        <f t="shared" si="2"/>
        <v>0.82343279977548278</v>
      </c>
      <c r="O11" s="61">
        <v>320</v>
      </c>
      <c r="P11" s="22">
        <v>82</v>
      </c>
      <c r="Q11" s="24">
        <f t="shared" si="3"/>
        <v>0.25624999999999998</v>
      </c>
    </row>
    <row r="12" spans="1:17" ht="51" x14ac:dyDescent="0.25">
      <c r="A12" s="18"/>
      <c r="B12" s="65">
        <v>5002762</v>
      </c>
      <c r="C12" s="20" t="s">
        <v>677</v>
      </c>
      <c r="D12" s="20">
        <v>3000294</v>
      </c>
      <c r="E12" s="20" t="s">
        <v>664</v>
      </c>
      <c r="F12" s="60">
        <v>66</v>
      </c>
      <c r="G12" s="20" t="s">
        <v>697</v>
      </c>
      <c r="H12" s="21">
        <v>0.104543</v>
      </c>
      <c r="I12" s="22">
        <v>9.4143000000000004E-2</v>
      </c>
      <c r="J12" s="22">
        <f t="shared" si="0"/>
        <v>9.4143000431358814E-2</v>
      </c>
      <c r="K12" s="22">
        <v>7.7626400627195835E-2</v>
      </c>
      <c r="L12" s="22">
        <v>1.6516599804162979E-2</v>
      </c>
      <c r="M12" s="23">
        <f t="shared" si="1"/>
        <v>0.82455839124731345</v>
      </c>
      <c r="N12" s="24">
        <f t="shared" si="2"/>
        <v>1.000000004581953</v>
      </c>
      <c r="O12" s="61">
        <v>12</v>
      </c>
      <c r="P12" s="22">
        <v>6</v>
      </c>
      <c r="Q12" s="24">
        <f t="shared" si="3"/>
        <v>0.5</v>
      </c>
    </row>
    <row r="13" spans="1:17" ht="38.25" x14ac:dyDescent="0.25">
      <c r="A13" s="18"/>
      <c r="B13" s="65">
        <v>5002765</v>
      </c>
      <c r="C13" s="20" t="s">
        <v>678</v>
      </c>
      <c r="D13" s="20">
        <v>3000294</v>
      </c>
      <c r="E13" s="20" t="s">
        <v>664</v>
      </c>
      <c r="F13" s="60">
        <v>85</v>
      </c>
      <c r="G13" s="20" t="s">
        <v>698</v>
      </c>
      <c r="H13" s="21">
        <v>0.48670000000000002</v>
      </c>
      <c r="I13" s="22">
        <v>0.45700000000000002</v>
      </c>
      <c r="J13" s="22">
        <f t="shared" si="0"/>
        <v>0.45699548866832629</v>
      </c>
      <c r="K13" s="22">
        <v>0.37497999332845211</v>
      </c>
      <c r="L13" s="22">
        <v>8.2015495339874178E-2</v>
      </c>
      <c r="M13" s="23">
        <f t="shared" si="1"/>
        <v>0.82052514951521249</v>
      </c>
      <c r="N13" s="24">
        <f t="shared" si="2"/>
        <v>0.99999012837708157</v>
      </c>
      <c r="O13" s="61">
        <v>3000</v>
      </c>
      <c r="P13" s="22">
        <v>3167</v>
      </c>
      <c r="Q13" s="24">
        <f t="shared" si="3"/>
        <v>1.0556666666666668</v>
      </c>
    </row>
    <row r="14" spans="1:17" ht="25.5" x14ac:dyDescent="0.25">
      <c r="A14" s="18"/>
      <c r="B14" s="65">
        <v>5004063</v>
      </c>
      <c r="C14" s="20" t="s">
        <v>679</v>
      </c>
      <c r="D14" s="20">
        <v>3000294</v>
      </c>
      <c r="E14" s="20" t="s">
        <v>664</v>
      </c>
      <c r="F14" s="60">
        <v>36</v>
      </c>
      <c r="G14" s="20" t="s">
        <v>650</v>
      </c>
      <c r="H14" s="21">
        <v>8.2648109999999999</v>
      </c>
      <c r="I14" s="22">
        <v>7.5704260000000003</v>
      </c>
      <c r="J14" s="22">
        <f t="shared" si="0"/>
        <v>7.5704259872436523</v>
      </c>
      <c r="K14" s="22">
        <v>4.5204260349273682</v>
      </c>
      <c r="L14" s="22">
        <v>3.0499999523162842</v>
      </c>
      <c r="M14" s="23">
        <f t="shared" si="1"/>
        <v>0.5971164680729153</v>
      </c>
      <c r="N14" s="24">
        <f t="shared" si="2"/>
        <v>0.99999999831497621</v>
      </c>
      <c r="O14" s="61">
        <v>8500</v>
      </c>
      <c r="P14" s="22">
        <v>8695</v>
      </c>
      <c r="Q14" s="24">
        <f t="shared" si="3"/>
        <v>1.0229411764705882</v>
      </c>
    </row>
    <row r="15" spans="1:17" ht="38.25" x14ac:dyDescent="0.25">
      <c r="A15" s="18"/>
      <c r="B15" s="65">
        <v>5004064</v>
      </c>
      <c r="C15" s="20" t="s">
        <v>680</v>
      </c>
      <c r="D15" s="20">
        <v>3000294</v>
      </c>
      <c r="E15" s="20" t="s">
        <v>664</v>
      </c>
      <c r="F15" s="60">
        <v>82</v>
      </c>
      <c r="G15" s="20" t="s">
        <v>626</v>
      </c>
      <c r="H15" s="21">
        <v>27.731023000000004</v>
      </c>
      <c r="I15" s="22">
        <v>27.707828000000003</v>
      </c>
      <c r="J15" s="22">
        <f t="shared" si="0"/>
        <v>27.59154488472268</v>
      </c>
      <c r="K15" s="22">
        <v>1.5599024388939142</v>
      </c>
      <c r="L15" s="22">
        <v>26.031642445828766</v>
      </c>
      <c r="M15" s="23">
        <f t="shared" si="1"/>
        <v>5.6298257622138914E-2</v>
      </c>
      <c r="N15" s="24">
        <f t="shared" si="2"/>
        <v>0.99580323960155515</v>
      </c>
      <c r="O15" s="61">
        <v>17012</v>
      </c>
      <c r="P15" s="22">
        <v>18891</v>
      </c>
      <c r="Q15" s="24">
        <f t="shared" si="3"/>
        <v>1.1104514460380908</v>
      </c>
    </row>
    <row r="16" spans="1:17" ht="25.5" x14ac:dyDescent="0.25">
      <c r="A16" s="18"/>
      <c r="B16" s="65">
        <v>5004065</v>
      </c>
      <c r="C16" s="20" t="s">
        <v>681</v>
      </c>
      <c r="D16" s="20">
        <v>3000294</v>
      </c>
      <c r="E16" s="20" t="s">
        <v>664</v>
      </c>
      <c r="F16" s="60">
        <v>82</v>
      </c>
      <c r="G16" s="20" t="s">
        <v>626</v>
      </c>
      <c r="H16" s="21">
        <v>5.5399999999999998E-2</v>
      </c>
      <c r="I16" s="22">
        <v>1.13049</v>
      </c>
      <c r="J16" s="22">
        <f t="shared" si="0"/>
        <v>1.1302125547081232</v>
      </c>
      <c r="K16" s="22">
        <v>1.1124000549316406</v>
      </c>
      <c r="L16" s="22">
        <v>1.7812499776482582E-2</v>
      </c>
      <c r="M16" s="23">
        <f t="shared" si="1"/>
        <v>0.98399813791509927</v>
      </c>
      <c r="N16" s="24">
        <f t="shared" si="2"/>
        <v>0.99975457961425862</v>
      </c>
      <c r="O16" s="61">
        <v>5500</v>
      </c>
      <c r="P16" s="22">
        <v>6056</v>
      </c>
      <c r="Q16" s="24">
        <f t="shared" si="3"/>
        <v>1.1010909090909091</v>
      </c>
    </row>
    <row r="17" spans="1:17" ht="38.25" x14ac:dyDescent="0.25">
      <c r="A17" s="18"/>
      <c r="B17" s="65">
        <v>5004066</v>
      </c>
      <c r="C17" s="20" t="s">
        <v>682</v>
      </c>
      <c r="D17" s="20">
        <v>3000294</v>
      </c>
      <c r="E17" s="20" t="s">
        <v>664</v>
      </c>
      <c r="F17" s="60">
        <v>66</v>
      </c>
      <c r="G17" s="20" t="s">
        <v>697</v>
      </c>
      <c r="H17" s="21">
        <v>141.94890699999999</v>
      </c>
      <c r="I17" s="22">
        <v>139.24633000000003</v>
      </c>
      <c r="J17" s="22">
        <f t="shared" si="0"/>
        <v>139.24631855631014</v>
      </c>
      <c r="K17" s="22">
        <v>71.538439980940893</v>
      </c>
      <c r="L17" s="22">
        <v>67.70787857536925</v>
      </c>
      <c r="M17" s="23">
        <f t="shared" si="1"/>
        <v>0.51375458140218766</v>
      </c>
      <c r="N17" s="24">
        <f t="shared" si="2"/>
        <v>0.9999999178169372</v>
      </c>
      <c r="O17" s="61">
        <v>812</v>
      </c>
      <c r="P17" s="22">
        <v>754</v>
      </c>
      <c r="Q17" s="24">
        <f t="shared" si="3"/>
        <v>0.9285714285714286</v>
      </c>
    </row>
    <row r="18" spans="1:17" ht="25.5" x14ac:dyDescent="0.25">
      <c r="A18" s="18"/>
      <c r="B18" s="65">
        <v>5004067</v>
      </c>
      <c r="C18" s="20" t="s">
        <v>683</v>
      </c>
      <c r="D18" s="20">
        <v>3000294</v>
      </c>
      <c r="E18" s="20" t="s">
        <v>664</v>
      </c>
      <c r="F18" s="60">
        <v>448</v>
      </c>
      <c r="G18" s="20" t="s">
        <v>699</v>
      </c>
      <c r="H18" s="21">
        <v>11.021916999999998</v>
      </c>
      <c r="I18" s="22">
        <v>9.5642979999999991</v>
      </c>
      <c r="J18" s="22">
        <f t="shared" si="0"/>
        <v>9.4840000295080245</v>
      </c>
      <c r="K18" s="22">
        <v>8.663284745067358</v>
      </c>
      <c r="L18" s="22">
        <v>0.82071528444066644</v>
      </c>
      <c r="M18" s="23">
        <f t="shared" si="1"/>
        <v>0.90579410481222555</v>
      </c>
      <c r="N18" s="24">
        <f t="shared" si="2"/>
        <v>0.99160440520653215</v>
      </c>
      <c r="O18" s="61">
        <v>593</v>
      </c>
      <c r="P18" s="22">
        <v>353</v>
      </c>
      <c r="Q18" s="24">
        <f t="shared" si="3"/>
        <v>0.59527824620573355</v>
      </c>
    </row>
    <row r="19" spans="1:17" ht="38.25" x14ac:dyDescent="0.25">
      <c r="A19" s="18"/>
      <c r="B19" s="65">
        <v>5004068</v>
      </c>
      <c r="C19" s="20" t="s">
        <v>684</v>
      </c>
      <c r="D19" s="20">
        <v>3000489</v>
      </c>
      <c r="E19" s="20" t="s">
        <v>665</v>
      </c>
      <c r="F19" s="60">
        <v>128</v>
      </c>
      <c r="G19" s="20" t="s">
        <v>669</v>
      </c>
      <c r="H19" s="21">
        <v>1.1655</v>
      </c>
      <c r="I19" s="22">
        <v>1.1655</v>
      </c>
      <c r="J19" s="22">
        <f t="shared" si="0"/>
        <v>1.1522299667121843</v>
      </c>
      <c r="K19" s="22">
        <v>0.44444998551625758</v>
      </c>
      <c r="L19" s="22">
        <v>0.70777998119592667</v>
      </c>
      <c r="M19" s="23">
        <f t="shared" si="1"/>
        <v>0.38133846891141793</v>
      </c>
      <c r="N19" s="24">
        <f t="shared" si="2"/>
        <v>0.98861430005335416</v>
      </c>
      <c r="O19" s="61">
        <v>36000</v>
      </c>
      <c r="P19" s="22">
        <v>112203</v>
      </c>
      <c r="Q19" s="24">
        <f t="shared" si="3"/>
        <v>3.1167500000000001</v>
      </c>
    </row>
    <row r="20" spans="1:17" ht="38.25" x14ac:dyDescent="0.25">
      <c r="A20" s="18"/>
      <c r="B20" s="65">
        <v>5004968</v>
      </c>
      <c r="C20" s="20" t="s">
        <v>685</v>
      </c>
      <c r="D20" s="20">
        <v>3000489</v>
      </c>
      <c r="E20" s="20" t="s">
        <v>665</v>
      </c>
      <c r="F20" s="60">
        <v>128</v>
      </c>
      <c r="G20" s="20" t="s">
        <v>669</v>
      </c>
      <c r="H20" s="21">
        <v>1.2091869999999998</v>
      </c>
      <c r="I20" s="22">
        <v>3.3781980000000003</v>
      </c>
      <c r="J20" s="22">
        <f t="shared" si="0"/>
        <v>2.3889702545111504</v>
      </c>
      <c r="K20" s="22">
        <v>0.53092534453571716</v>
      </c>
      <c r="L20" s="22">
        <v>1.8580449099754333</v>
      </c>
      <c r="M20" s="23">
        <f t="shared" si="1"/>
        <v>0.15716229319173036</v>
      </c>
      <c r="N20" s="24">
        <f t="shared" si="2"/>
        <v>0.70717295271359171</v>
      </c>
      <c r="O20" s="61">
        <v>38229</v>
      </c>
      <c r="P20" s="22">
        <v>34662</v>
      </c>
      <c r="Q20" s="24">
        <f t="shared" si="3"/>
        <v>0.90669387114494238</v>
      </c>
    </row>
    <row r="21" spans="1:17" ht="51" x14ac:dyDescent="0.25">
      <c r="A21" s="18"/>
      <c r="B21" s="65">
        <v>5004969</v>
      </c>
      <c r="C21" s="20" t="s">
        <v>686</v>
      </c>
      <c r="D21" s="20">
        <v>3000489</v>
      </c>
      <c r="E21" s="20" t="s">
        <v>665</v>
      </c>
      <c r="F21" s="60">
        <v>128</v>
      </c>
      <c r="G21" s="20" t="s">
        <v>669</v>
      </c>
      <c r="H21" s="21">
        <v>1.9602099999999996</v>
      </c>
      <c r="I21" s="22">
        <v>1.292543</v>
      </c>
      <c r="J21" s="22">
        <f t="shared" si="0"/>
        <v>1.0465132222743705</v>
      </c>
      <c r="K21" s="22">
        <v>0.43554214551113546</v>
      </c>
      <c r="L21" s="22">
        <v>0.61097107676323503</v>
      </c>
      <c r="M21" s="23">
        <f t="shared" si="1"/>
        <v>0.3369653044510979</v>
      </c>
      <c r="N21" s="24">
        <f t="shared" si="2"/>
        <v>0.80965447360309906</v>
      </c>
      <c r="O21" s="61">
        <v>45487</v>
      </c>
      <c r="P21" s="22">
        <v>36829.5</v>
      </c>
      <c r="Q21" s="24">
        <f t="shared" si="3"/>
        <v>0.80967089498098355</v>
      </c>
    </row>
    <row r="22" spans="1:17" ht="38.25" x14ac:dyDescent="0.25">
      <c r="A22" s="18"/>
      <c r="B22" s="65">
        <v>5003057</v>
      </c>
      <c r="C22" s="20" t="s">
        <v>687</v>
      </c>
      <c r="D22" s="20">
        <v>3000490</v>
      </c>
      <c r="E22" s="20" t="s">
        <v>666</v>
      </c>
      <c r="F22" s="60">
        <v>82</v>
      </c>
      <c r="G22" s="20" t="s">
        <v>626</v>
      </c>
      <c r="H22" s="21">
        <v>28.455912999999999</v>
      </c>
      <c r="I22" s="22">
        <v>18.070325</v>
      </c>
      <c r="J22" s="22">
        <f t="shared" si="0"/>
        <v>17.612106951419264</v>
      </c>
      <c r="K22" s="22">
        <v>1.8711147774010897</v>
      </c>
      <c r="L22" s="22">
        <v>15.740992174018174</v>
      </c>
      <c r="M22" s="23">
        <f t="shared" si="1"/>
        <v>0.10354627143679428</v>
      </c>
      <c r="N22" s="24">
        <f t="shared" si="2"/>
        <v>0.97464251204221641</v>
      </c>
      <c r="O22" s="61">
        <v>2500</v>
      </c>
      <c r="P22" s="22">
        <v>2259</v>
      </c>
      <c r="Q22" s="24">
        <f t="shared" si="3"/>
        <v>0.90359999999999996</v>
      </c>
    </row>
    <row r="23" spans="1:17" ht="38.25" x14ac:dyDescent="0.25">
      <c r="A23" s="18"/>
      <c r="B23" s="65">
        <v>5004070</v>
      </c>
      <c r="C23" s="20" t="s">
        <v>688</v>
      </c>
      <c r="D23" s="20">
        <v>3000490</v>
      </c>
      <c r="E23" s="20" t="s">
        <v>666</v>
      </c>
      <c r="F23" s="60">
        <v>59</v>
      </c>
      <c r="G23" s="20" t="s">
        <v>670</v>
      </c>
      <c r="H23" s="21">
        <v>1.76</v>
      </c>
      <c r="I23" s="22">
        <v>1.778321</v>
      </c>
      <c r="J23" s="22">
        <f t="shared" si="0"/>
        <v>1.7741045000730082</v>
      </c>
      <c r="K23" s="22">
        <v>0.75646950479131192</v>
      </c>
      <c r="L23" s="22">
        <v>1.0176349952816963</v>
      </c>
      <c r="M23" s="23">
        <f t="shared" si="1"/>
        <v>0.42538411501146978</v>
      </c>
      <c r="N23" s="24">
        <f t="shared" si="2"/>
        <v>0.99762894329708085</v>
      </c>
      <c r="O23" s="61">
        <v>26000</v>
      </c>
      <c r="P23" s="22">
        <v>35869</v>
      </c>
      <c r="Q23" s="24">
        <f t="shared" si="3"/>
        <v>1.379576923076923</v>
      </c>
    </row>
    <row r="24" spans="1:17" ht="38.25" x14ac:dyDescent="0.25">
      <c r="A24" s="18"/>
      <c r="B24" s="65">
        <v>5004072</v>
      </c>
      <c r="C24" s="20" t="s">
        <v>689</v>
      </c>
      <c r="D24" s="20">
        <v>3000490</v>
      </c>
      <c r="E24" s="20" t="s">
        <v>666</v>
      </c>
      <c r="F24" s="60">
        <v>448</v>
      </c>
      <c r="G24" s="20" t="s">
        <v>699</v>
      </c>
      <c r="H24" s="21">
        <v>16.788896000000001</v>
      </c>
      <c r="I24" s="22">
        <v>15.592896</v>
      </c>
      <c r="J24" s="22">
        <f t="shared" si="0"/>
        <v>13.965788164059632</v>
      </c>
      <c r="K24" s="22">
        <v>4.8008202222408727</v>
      </c>
      <c r="L24" s="22">
        <v>9.1649679418187588</v>
      </c>
      <c r="M24" s="23">
        <f t="shared" si="1"/>
        <v>0.30788509217536453</v>
      </c>
      <c r="N24" s="24">
        <f t="shared" si="2"/>
        <v>0.89565069657744345</v>
      </c>
      <c r="O24" s="61">
        <v>5978</v>
      </c>
      <c r="P24" s="22">
        <v>5938</v>
      </c>
      <c r="Q24" s="24">
        <f t="shared" si="3"/>
        <v>0.99330879892940782</v>
      </c>
    </row>
    <row r="25" spans="1:17" ht="25.5" x14ac:dyDescent="0.25">
      <c r="A25" s="18"/>
      <c r="B25" s="65">
        <v>5004970</v>
      </c>
      <c r="C25" s="20" t="s">
        <v>690</v>
      </c>
      <c r="D25" s="20">
        <v>3000490</v>
      </c>
      <c r="E25" s="20" t="s">
        <v>666</v>
      </c>
      <c r="F25" s="60">
        <v>86</v>
      </c>
      <c r="G25" s="20" t="s">
        <v>469</v>
      </c>
      <c r="H25" s="21">
        <v>1.612479</v>
      </c>
      <c r="I25" s="22">
        <v>0.72245000000000004</v>
      </c>
      <c r="J25" s="22">
        <f t="shared" si="0"/>
        <v>0.27195000648498535</v>
      </c>
      <c r="K25" s="22">
        <v>0</v>
      </c>
      <c r="L25" s="22">
        <v>0.27195000648498535</v>
      </c>
      <c r="M25" s="23">
        <f t="shared" si="1"/>
        <v>0</v>
      </c>
      <c r="N25" s="24">
        <f t="shared" si="2"/>
        <v>0.37642744340090711</v>
      </c>
      <c r="O25" s="61">
        <v>48359</v>
      </c>
      <c r="P25" s="22">
        <v>47783</v>
      </c>
      <c r="Q25" s="24">
        <f t="shared" si="3"/>
        <v>0.98808908372795135</v>
      </c>
    </row>
    <row r="26" spans="1:17" ht="38.25" x14ac:dyDescent="0.25">
      <c r="A26" s="18"/>
      <c r="B26" s="65">
        <v>5002769</v>
      </c>
      <c r="C26" s="20" t="s">
        <v>691</v>
      </c>
      <c r="D26" s="20">
        <v>3000491</v>
      </c>
      <c r="E26" s="20" t="s">
        <v>667</v>
      </c>
      <c r="F26" s="60">
        <v>85</v>
      </c>
      <c r="G26" s="20" t="s">
        <v>698</v>
      </c>
      <c r="H26" s="21">
        <v>0.65975000000000006</v>
      </c>
      <c r="I26" s="22">
        <v>0.65974999999999995</v>
      </c>
      <c r="J26" s="22">
        <f t="shared" si="0"/>
        <v>0.65960502007510513</v>
      </c>
      <c r="K26" s="22">
        <v>0.46287894749548286</v>
      </c>
      <c r="L26" s="22">
        <v>0.19672607257962227</v>
      </c>
      <c r="M26" s="23">
        <f t="shared" si="1"/>
        <v>0.70159749525651061</v>
      </c>
      <c r="N26" s="24">
        <f t="shared" si="2"/>
        <v>0.99978025020857175</v>
      </c>
      <c r="O26" s="61">
        <v>242</v>
      </c>
      <c r="P26" s="22">
        <v>114</v>
      </c>
      <c r="Q26" s="24">
        <f t="shared" si="3"/>
        <v>0.47107438016528924</v>
      </c>
    </row>
    <row r="27" spans="1:17" ht="25.5" x14ac:dyDescent="0.25">
      <c r="A27" s="18"/>
      <c r="B27" s="65">
        <v>5003059</v>
      </c>
      <c r="C27" s="20" t="s">
        <v>692</v>
      </c>
      <c r="D27" s="20">
        <v>3000491</v>
      </c>
      <c r="E27" s="20" t="s">
        <v>667</v>
      </c>
      <c r="F27" s="60">
        <v>66</v>
      </c>
      <c r="G27" s="20" t="s">
        <v>697</v>
      </c>
      <c r="H27" s="21">
        <v>0.83349999999999991</v>
      </c>
      <c r="I27" s="22">
        <v>0.83349999999999991</v>
      </c>
      <c r="J27" s="22">
        <f t="shared" si="0"/>
        <v>0.82699796836823225</v>
      </c>
      <c r="K27" s="22">
        <v>0.4598908806219697</v>
      </c>
      <c r="L27" s="22">
        <v>0.36710708774626255</v>
      </c>
      <c r="M27" s="23">
        <f t="shared" si="1"/>
        <v>0.55175870500536262</v>
      </c>
      <c r="N27" s="24">
        <f t="shared" si="2"/>
        <v>0.99219912221743534</v>
      </c>
      <c r="O27" s="61">
        <v>75</v>
      </c>
      <c r="P27" s="22">
        <v>29</v>
      </c>
      <c r="Q27" s="24">
        <f t="shared" si="3"/>
        <v>0.38666666666666666</v>
      </c>
    </row>
    <row r="28" spans="1:17" ht="63.75" x14ac:dyDescent="0.25">
      <c r="A28" s="18"/>
      <c r="B28" s="65">
        <v>5004073</v>
      </c>
      <c r="C28" s="20" t="s">
        <v>693</v>
      </c>
      <c r="D28" s="20">
        <v>3000492</v>
      </c>
      <c r="E28" s="20" t="s">
        <v>668</v>
      </c>
      <c r="F28" s="60">
        <v>60</v>
      </c>
      <c r="G28" s="20" t="s">
        <v>323</v>
      </c>
      <c r="H28" s="21">
        <v>2.014052</v>
      </c>
      <c r="I28" s="22">
        <v>1.527973</v>
      </c>
      <c r="J28" s="22">
        <f t="shared" si="0"/>
        <v>1.5238076839596033</v>
      </c>
      <c r="K28" s="22">
        <v>0.74120084382593632</v>
      </c>
      <c r="L28" s="22">
        <v>0.78260684013366699</v>
      </c>
      <c r="M28" s="23">
        <f t="shared" si="1"/>
        <v>0.48508765784862451</v>
      </c>
      <c r="N28" s="24">
        <f t="shared" si="2"/>
        <v>0.99727395965740451</v>
      </c>
      <c r="O28" s="61">
        <v>1439</v>
      </c>
      <c r="P28" s="22">
        <v>1782</v>
      </c>
      <c r="Q28" s="24">
        <f t="shared" si="3"/>
        <v>1.2383599722029186</v>
      </c>
    </row>
    <row r="29" spans="1:17" ht="51" x14ac:dyDescent="0.25">
      <c r="A29" s="18"/>
      <c r="B29" s="65">
        <v>5004074</v>
      </c>
      <c r="C29" s="20" t="s">
        <v>694</v>
      </c>
      <c r="D29" s="20">
        <v>3000492</v>
      </c>
      <c r="E29" s="20" t="s">
        <v>668</v>
      </c>
      <c r="F29" s="60">
        <v>60</v>
      </c>
      <c r="G29" s="20" t="s">
        <v>323</v>
      </c>
      <c r="H29" s="21">
        <v>2.1107049999999998</v>
      </c>
      <c r="I29" s="22">
        <v>1.4794200000000002</v>
      </c>
      <c r="J29" s="22">
        <f t="shared" si="0"/>
        <v>1.4678468042984605</v>
      </c>
      <c r="K29" s="22">
        <v>0.73788964189589024</v>
      </c>
      <c r="L29" s="22">
        <v>0.72995716240257025</v>
      </c>
      <c r="M29" s="23">
        <f t="shared" si="1"/>
        <v>0.49876954610312835</v>
      </c>
      <c r="N29" s="24">
        <f t="shared" si="2"/>
        <v>0.99217720748567706</v>
      </c>
      <c r="O29" s="61">
        <v>2008</v>
      </c>
      <c r="P29" s="22">
        <v>2525</v>
      </c>
      <c r="Q29" s="24">
        <f t="shared" si="3"/>
        <v>1.2574701195219125</v>
      </c>
    </row>
    <row r="30" spans="1:17" ht="51" x14ac:dyDescent="0.25">
      <c r="A30" s="18"/>
      <c r="B30" s="65">
        <v>5004075</v>
      </c>
      <c r="C30" s="20" t="s">
        <v>695</v>
      </c>
      <c r="D30" s="20">
        <v>3000492</v>
      </c>
      <c r="E30" s="20" t="s">
        <v>668</v>
      </c>
      <c r="F30" s="60">
        <v>60</v>
      </c>
      <c r="G30" s="20" t="s">
        <v>323</v>
      </c>
      <c r="H30" s="21">
        <v>8.9710339999999977</v>
      </c>
      <c r="I30" s="22">
        <v>6.5901919999999983</v>
      </c>
      <c r="J30" s="22">
        <f t="shared" si="0"/>
        <v>5.7973826983943582</v>
      </c>
      <c r="K30" s="22">
        <v>2.3937787069007754</v>
      </c>
      <c r="L30" s="22">
        <v>3.4036039914935827</v>
      </c>
      <c r="M30" s="23">
        <f t="shared" si="1"/>
        <v>0.36323353051030621</v>
      </c>
      <c r="N30" s="24">
        <f t="shared" si="2"/>
        <v>0.87969860337822625</v>
      </c>
      <c r="O30" s="61">
        <v>1128</v>
      </c>
      <c r="P30" s="22">
        <v>2165</v>
      </c>
      <c r="Q30" s="24">
        <f t="shared" si="3"/>
        <v>1.9193262411347518</v>
      </c>
    </row>
    <row r="31" spans="1:17" ht="15.75" thickBot="1" x14ac:dyDescent="0.3">
      <c r="A31" s="39" t="s">
        <v>306</v>
      </c>
      <c r="B31" s="41"/>
      <c r="C31" s="41"/>
      <c r="D31" s="64"/>
      <c r="E31" s="41"/>
      <c r="F31" s="58"/>
      <c r="G31" s="41"/>
      <c r="H31" s="42">
        <f ca="1">OFFSET(H31,-MATCH("PROYECTOS",$A$8:$A$50,0)-1,0)-(OFFSET(H31,-MATCH("PROYECTOS",$A$8:$A$50,0),0))</f>
        <v>26.120000000000061</v>
      </c>
      <c r="I31" s="43">
        <f t="shared" ref="I31:L31" ca="1" si="4">OFFSET(I31,-MATCH("PROYECTOS",$A$8:$A$50,0)-1,0)-(OFFSET(I31,-MATCH("PROYECTOS",$A$8:$A$50,0),0))</f>
        <v>21.798403999999948</v>
      </c>
      <c r="J31" s="43">
        <f t="shared" ca="1" si="4"/>
        <v>20.382050858344911</v>
      </c>
      <c r="K31" s="43">
        <f t="shared" ca="1" si="4"/>
        <v>20.188407689332962</v>
      </c>
      <c r="L31" s="43">
        <f t="shared" ca="1" si="4"/>
        <v>0.19364316901192069</v>
      </c>
      <c r="M31" s="44">
        <f t="shared" ca="1" si="1"/>
        <v>0.92614155097469564</v>
      </c>
      <c r="N31" s="45">
        <f t="shared" ca="1" si="2"/>
        <v>0.93502491550963696</v>
      </c>
      <c r="O31" s="59"/>
      <c r="P31" s="43"/>
      <c r="Q31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32</v>
      </c>
      <c r="B1" s="48" t="s">
        <v>232</v>
      </c>
      <c r="C1" s="47" t="s">
        <v>19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702</v>
      </c>
      <c r="L2" s="1" t="s">
        <v>718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441.92581300000006</v>
      </c>
      <c r="E6" s="15">
        <f ca="1">SUM(E7:OFFSET(E7,50,0))</f>
        <v>467.99227100000013</v>
      </c>
      <c r="F6" s="15">
        <f ca="1">SUM(F7:OFFSET(F7,50,0))</f>
        <v>434.40140844983046</v>
      </c>
      <c r="G6" s="15">
        <f ca="1">SUM(G7:OFFSET(G7,50,0))</f>
        <v>125.41437220177613</v>
      </c>
      <c r="H6" s="15">
        <f ca="1">SUM(H7:OFFSET(H7,50,0))</f>
        <v>308.98703624805432</v>
      </c>
      <c r="I6" s="16">
        <f ca="1">IFERROR(G6/E6,0)</f>
        <v>0.26798385352346149</v>
      </c>
      <c r="J6" s="17">
        <f ca="1">IFERROR(SUM(G6,H6)/E6,0)</f>
        <v>0.92822346728420724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5</v>
      </c>
      <c r="C7" s="20" t="s">
        <v>248</v>
      </c>
      <c r="D7" s="21">
        <v>4.0246190000000004</v>
      </c>
      <c r="E7" s="22">
        <v>0.14802699999999999</v>
      </c>
      <c r="F7" s="22">
        <f t="shared" ref="F7:F14" si="0">SUM(G7,H7)</f>
        <v>0</v>
      </c>
      <c r="G7" s="22">
        <v>0</v>
      </c>
      <c r="H7" s="22">
        <v>0</v>
      </c>
      <c r="I7" s="23">
        <f t="shared" ref="I7:I14" si="1">IFERROR(G7/E7,0)</f>
        <v>0</v>
      </c>
      <c r="J7" s="24">
        <f t="shared" ref="J7:J14" si="2">IFERROR(SUM(G7,H7)/E7,0)</f>
        <v>0</v>
      </c>
      <c r="K7" s="5"/>
      <c r="L7" t="s">
        <v>253</v>
      </c>
      <c r="M7" s="6">
        <v>3.9938560351729393</v>
      </c>
      <c r="N7" s="72">
        <v>1.000000008806762</v>
      </c>
    </row>
    <row r="8" spans="1:14" x14ac:dyDescent="0.25">
      <c r="A8" s="18"/>
      <c r="B8" s="51">
        <v>7</v>
      </c>
      <c r="C8" s="20" t="s">
        <v>250</v>
      </c>
      <c r="D8" s="21">
        <v>0</v>
      </c>
      <c r="E8" s="22">
        <v>0.31459700000000002</v>
      </c>
      <c r="F8" s="22">
        <f t="shared" si="0"/>
        <v>0.29656979764695279</v>
      </c>
      <c r="G8" s="22">
        <v>0</v>
      </c>
      <c r="H8" s="22">
        <v>0.29656979764695279</v>
      </c>
      <c r="I8" s="23">
        <f t="shared" si="1"/>
        <v>0</v>
      </c>
      <c r="J8" s="24">
        <f t="shared" si="2"/>
        <v>0.9426974753317825</v>
      </c>
      <c r="K8" s="5"/>
      <c r="L8" t="s">
        <v>265</v>
      </c>
      <c r="M8" s="6">
        <v>51.385066497636984</v>
      </c>
      <c r="N8" s="72">
        <v>0.99147069070246852</v>
      </c>
    </row>
    <row r="9" spans="1:14" x14ac:dyDescent="0.25">
      <c r="A9" s="18"/>
      <c r="B9" s="51">
        <v>8</v>
      </c>
      <c r="C9" s="20" t="s">
        <v>251</v>
      </c>
      <c r="D9" s="21">
        <v>346.10140600000005</v>
      </c>
      <c r="E9" s="22">
        <v>377.30010500000003</v>
      </c>
      <c r="F9" s="22">
        <f t="shared" si="0"/>
        <v>344.93701719396017</v>
      </c>
      <c r="G9" s="22">
        <v>90.940039067732869</v>
      </c>
      <c r="H9" s="22">
        <v>253.9969781262273</v>
      </c>
      <c r="I9" s="23">
        <f t="shared" si="1"/>
        <v>0.24102839586469996</v>
      </c>
      <c r="J9" s="24">
        <f t="shared" si="2"/>
        <v>0.91422454598564229</v>
      </c>
      <c r="K9" s="5"/>
      <c r="L9" t="s">
        <v>258</v>
      </c>
      <c r="M9" s="6">
        <v>33.774736425024457</v>
      </c>
      <c r="N9" s="72">
        <v>0.98239717908082524</v>
      </c>
    </row>
    <row r="10" spans="1:14" x14ac:dyDescent="0.25">
      <c r="A10" s="18"/>
      <c r="B10" s="51">
        <v>9</v>
      </c>
      <c r="C10" s="20" t="s">
        <v>252</v>
      </c>
      <c r="D10" s="21">
        <v>0</v>
      </c>
      <c r="E10" s="22">
        <v>1.146E-2</v>
      </c>
      <c r="F10" s="22">
        <f t="shared" si="0"/>
        <v>5.6500001810491085E-3</v>
      </c>
      <c r="G10" s="22">
        <v>0</v>
      </c>
      <c r="H10" s="22">
        <v>5.6500001810491085E-3</v>
      </c>
      <c r="I10" s="23">
        <f t="shared" si="1"/>
        <v>0</v>
      </c>
      <c r="J10" s="24">
        <f t="shared" si="2"/>
        <v>0.49301921300603041</v>
      </c>
      <c r="K10" s="5"/>
      <c r="L10" t="s">
        <v>250</v>
      </c>
      <c r="M10" s="6">
        <v>0.29656979764695279</v>
      </c>
      <c r="N10" s="72">
        <v>0.9426974753317825</v>
      </c>
    </row>
    <row r="11" spans="1:14" x14ac:dyDescent="0.25">
      <c r="A11" s="18"/>
      <c r="B11" s="51">
        <v>10</v>
      </c>
      <c r="C11" s="20" t="s">
        <v>253</v>
      </c>
      <c r="D11" s="21">
        <v>4.3803479999999997</v>
      </c>
      <c r="E11" s="22">
        <v>3.9938560000000001</v>
      </c>
      <c r="F11" s="22">
        <f t="shared" si="0"/>
        <v>3.9938560351729393</v>
      </c>
      <c r="G11" s="22">
        <v>0.13599999994039536</v>
      </c>
      <c r="H11" s="22">
        <v>3.8578560352325439</v>
      </c>
      <c r="I11" s="23">
        <f t="shared" si="1"/>
        <v>3.4052304324541337E-2</v>
      </c>
      <c r="J11" s="24">
        <f t="shared" si="2"/>
        <v>1.000000008806762</v>
      </c>
      <c r="K11" s="5"/>
      <c r="L11" t="s">
        <v>251</v>
      </c>
      <c r="M11" s="6">
        <v>344.93701719396017</v>
      </c>
      <c r="N11" s="72">
        <v>0.91422454598564229</v>
      </c>
    </row>
    <row r="12" spans="1:14" x14ac:dyDescent="0.25">
      <c r="A12" s="18"/>
      <c r="B12" s="51">
        <v>12</v>
      </c>
      <c r="C12" s="20" t="s">
        <v>255</v>
      </c>
      <c r="D12" s="21">
        <v>0</v>
      </c>
      <c r="E12" s="22">
        <v>1.719E-2</v>
      </c>
      <c r="F12" s="22">
        <f t="shared" si="0"/>
        <v>8.5125002078711987E-3</v>
      </c>
      <c r="G12" s="22">
        <v>0</v>
      </c>
      <c r="H12" s="22">
        <v>8.5125002078711987E-3</v>
      </c>
      <c r="I12" s="23">
        <f t="shared" si="1"/>
        <v>0</v>
      </c>
      <c r="J12" s="24">
        <f t="shared" si="2"/>
        <v>0.49520071017284456</v>
      </c>
      <c r="K12" s="5"/>
      <c r="L12" t="s">
        <v>255</v>
      </c>
      <c r="M12" s="6">
        <v>8.5125002078711987E-3</v>
      </c>
      <c r="N12" s="72">
        <v>0.49520071017284456</v>
      </c>
    </row>
    <row r="13" spans="1:14" x14ac:dyDescent="0.25">
      <c r="A13" s="18"/>
      <c r="B13" s="51">
        <v>15</v>
      </c>
      <c r="C13" s="20" t="s">
        <v>258</v>
      </c>
      <c r="D13" s="21">
        <v>34.918004000000003</v>
      </c>
      <c r="E13" s="22">
        <v>34.379920000000013</v>
      </c>
      <c r="F13" s="22">
        <f t="shared" si="0"/>
        <v>33.774736425024457</v>
      </c>
      <c r="G13" s="22">
        <v>11.300310368649662</v>
      </c>
      <c r="H13" s="22">
        <v>22.474426056374796</v>
      </c>
      <c r="I13" s="23">
        <f t="shared" si="1"/>
        <v>0.32868925723648157</v>
      </c>
      <c r="J13" s="24">
        <f t="shared" si="2"/>
        <v>0.98239717908082524</v>
      </c>
      <c r="K13" s="5"/>
      <c r="L13" t="s">
        <v>252</v>
      </c>
      <c r="M13" s="6">
        <v>5.6500001810491085E-3</v>
      </c>
      <c r="N13" s="72">
        <v>0.49301921300603041</v>
      </c>
    </row>
    <row r="14" spans="1:14" ht="15.75" thickBot="1" x14ac:dyDescent="0.3">
      <c r="A14" s="25"/>
      <c r="B14" s="52">
        <v>22</v>
      </c>
      <c r="C14" s="27" t="s">
        <v>265</v>
      </c>
      <c r="D14" s="28">
        <v>52.501435999999998</v>
      </c>
      <c r="E14" s="29">
        <v>51.827116000000025</v>
      </c>
      <c r="F14" s="29">
        <f t="shared" si="0"/>
        <v>51.385066497636984</v>
      </c>
      <c r="G14" s="29">
        <v>23.038022765453206</v>
      </c>
      <c r="H14" s="29">
        <v>28.347043732183778</v>
      </c>
      <c r="I14" s="30">
        <f t="shared" si="1"/>
        <v>0.44451678085759577</v>
      </c>
      <c r="J14" s="31">
        <f t="shared" si="2"/>
        <v>0.99147069070246852</v>
      </c>
      <c r="K14" s="5"/>
      <c r="L14" t="s">
        <v>248</v>
      </c>
      <c r="M14" s="6">
        <v>0</v>
      </c>
      <c r="N14" s="72">
        <v>0</v>
      </c>
    </row>
    <row r="15" spans="1:14" x14ac:dyDescent="0.25">
      <c r="M15" s="6"/>
      <c r="N15" s="72"/>
    </row>
    <row r="16" spans="1:14" x14ac:dyDescent="0.25">
      <c r="M16" s="6"/>
      <c r="N16" s="72"/>
    </row>
    <row r="17" spans="13:14" x14ac:dyDescent="0.25">
      <c r="M17" s="6"/>
      <c r="N17" s="72"/>
    </row>
    <row r="18" spans="13:14" x14ac:dyDescent="0.25">
      <c r="M18" s="6"/>
      <c r="N18" s="72"/>
    </row>
    <row r="19" spans="13:14" x14ac:dyDescent="0.25">
      <c r="M19" s="6"/>
      <c r="N19" s="72"/>
    </row>
    <row r="20" spans="13:14" x14ac:dyDescent="0.25">
      <c r="M20" s="6"/>
      <c r="N20" s="72"/>
    </row>
    <row r="21" spans="13:14" x14ac:dyDescent="0.25">
      <c r="M21" s="6"/>
      <c r="N21" s="72"/>
    </row>
    <row r="22" spans="13:14" x14ac:dyDescent="0.25">
      <c r="M22" s="6"/>
      <c r="N22" s="72"/>
    </row>
    <row r="23" spans="13:14" x14ac:dyDescent="0.25">
      <c r="M23" s="6"/>
      <c r="N23" s="72"/>
    </row>
    <row r="24" spans="13:14" x14ac:dyDescent="0.25">
      <c r="M24" s="6"/>
      <c r="N24" s="72"/>
    </row>
    <row r="25" spans="13:14" x14ac:dyDescent="0.25">
      <c r="M25" s="6"/>
      <c r="N25" s="72"/>
    </row>
    <row r="26" spans="13:14" x14ac:dyDescent="0.25">
      <c r="M26" s="6"/>
      <c r="N26" s="72"/>
    </row>
    <row r="27" spans="13:14" x14ac:dyDescent="0.25">
      <c r="M27" s="6"/>
      <c r="N27" s="72"/>
    </row>
    <row r="28" spans="13:14" x14ac:dyDescent="0.25">
      <c r="M28" s="6"/>
      <c r="N28" s="72"/>
    </row>
    <row r="29" spans="13:14" x14ac:dyDescent="0.25">
      <c r="M29" s="6"/>
      <c r="N29" s="72"/>
    </row>
    <row r="30" spans="13:14" x14ac:dyDescent="0.25">
      <c r="M30" s="6"/>
      <c r="N30" s="72"/>
    </row>
    <row r="31" spans="13:14" x14ac:dyDescent="0.25">
      <c r="M31" s="6"/>
      <c r="N31" s="72"/>
    </row>
    <row r="32" spans="13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A9" sqref="A9:J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32</v>
      </c>
      <c r="B1" s="53" t="s">
        <v>232</v>
      </c>
      <c r="C1" s="47" t="s">
        <v>19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703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441.92581300000006</v>
      </c>
      <c r="E6" s="15">
        <v>467.99227100000013</v>
      </c>
      <c r="F6" s="15">
        <v>434.40140844983046</v>
      </c>
      <c r="G6" s="15">
        <v>125.41437220177613</v>
      </c>
      <c r="H6" s="15">
        <v>308.98703624805432</v>
      </c>
      <c r="I6" s="16">
        <v>0.26798385352346149</v>
      </c>
      <c r="J6" s="17">
        <v>0.92822346728420724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441.92581300000006</v>
      </c>
      <c r="E7" s="36">
        <f ca="1">SUM(E8:OFFSET(E6,MATCH("GOBIERNOS REGIONALES",$A$8:$A$50,0),0))</f>
        <v>467.99227100000007</v>
      </c>
      <c r="F7" s="36">
        <f ca="1">SUM(F8:OFFSET(F6,MATCH("GOBIERNOS REGIONALES",$A$8:$A$50,0),0))</f>
        <v>434.40140844983046</v>
      </c>
      <c r="G7" s="36">
        <f ca="1">SUM(G8:OFFSET(G6,MATCH("GOBIERNOS REGIONALES",$A$8:$A$50,0),0))</f>
        <v>125.41437220177613</v>
      </c>
      <c r="H7" s="36">
        <f ca="1">SUM(H8:OFFSET(H6,MATCH("GOBIERNOS REGIONALES",$A$8:$A$50,0),0))</f>
        <v>308.98703624805432</v>
      </c>
      <c r="I7" s="37">
        <f ca="1">IFERROR(G7/E7,0)</f>
        <v>0.26798385352346155</v>
      </c>
      <c r="J7" s="38">
        <f ca="1">IFERROR(SUM(G7,H7)/E7,0)</f>
        <v>0.92822346728420735</v>
      </c>
      <c r="K7" s="5"/>
    </row>
    <row r="8" spans="1:11" x14ac:dyDescent="0.25">
      <c r="A8" s="18"/>
      <c r="B8" s="19">
        <v>7</v>
      </c>
      <c r="C8" s="20" t="s">
        <v>105</v>
      </c>
      <c r="D8" s="21">
        <v>158.92581299999998</v>
      </c>
      <c r="E8" s="22">
        <v>160.73455000000004</v>
      </c>
      <c r="F8" s="22">
        <f t="shared" ref="F8:F11" si="0">SUM(G8,H8)</f>
        <v>149.04273225302572</v>
      </c>
      <c r="G8" s="22">
        <v>59.070857761522348</v>
      </c>
      <c r="H8" s="22">
        <v>89.971874491503371</v>
      </c>
      <c r="I8" s="23">
        <f t="shared" ref="I8:I11" si="1">IFERROR(G8/E8,0)</f>
        <v>0.36750566546845298</v>
      </c>
      <c r="J8" s="24">
        <f t="shared" ref="J8:J11" si="2">IFERROR(SUM(G8,H8)/E8,0)</f>
        <v>0.92726008349185463</v>
      </c>
      <c r="K8" s="5"/>
    </row>
    <row r="9" spans="1:11" x14ac:dyDescent="0.25">
      <c r="A9" s="18"/>
      <c r="B9" s="19">
        <v>26</v>
      </c>
      <c r="C9" s="20" t="s">
        <v>117</v>
      </c>
      <c r="D9" s="21">
        <v>283.00000000000006</v>
      </c>
      <c r="E9" s="22">
        <v>307.257721</v>
      </c>
      <c r="F9" s="22">
        <f t="shared" si="0"/>
        <v>285.35867619680471</v>
      </c>
      <c r="G9" s="22">
        <v>66.343514440253784</v>
      </c>
      <c r="H9" s="22">
        <v>219.01516175655092</v>
      </c>
      <c r="I9" s="23">
        <f t="shared" si="1"/>
        <v>0.21592139076060446</v>
      </c>
      <c r="J9" s="24">
        <f t="shared" si="2"/>
        <v>0.92872743854272322</v>
      </c>
      <c r="K9" s="5"/>
    </row>
    <row r="10" spans="1:11" ht="15.75" thickBot="1" x14ac:dyDescent="0.3">
      <c r="A10" s="39" t="s">
        <v>204</v>
      </c>
      <c r="B10" s="40"/>
      <c r="C10" s="41"/>
      <c r="D10" s="42">
        <f ca="1">SUM(D11:OFFSET(D9,(MATCH("GOBIERNOS LOCALES",$A$8:$A$50,0)-MATCH("GOBIERNOS REGIONALES",$A$8:$A$50,0)),0))</f>
        <v>0</v>
      </c>
      <c r="E10" s="43">
        <f ca="1">SUM(E11:OFFSET(E9,(MATCH("GOBIERNOS LOCALES",$A$8:$A$50,0)-MATCH("GOBIERNOS REGIONALES",$A$8:$A$50,0)),0))</f>
        <v>0</v>
      </c>
      <c r="F10" s="43">
        <f ca="1">SUM(F11:OFFSET(F9,(MATCH("GOBIERNOS LOCALES",$A$8:$A$50,0)-MATCH("GOBIERNOS REGIONALES",$A$8:$A$50,0)),0))</f>
        <v>0</v>
      </c>
      <c r="G10" s="43">
        <f ca="1">SUM(G11:OFFSET(G9,(MATCH("GOBIERNOS LOCALES",$A$8:$A$50,0)-MATCH("GOBIERNOS REGIONALES",$A$8:$A$50,0)),0))</f>
        <v>0</v>
      </c>
      <c r="H10" s="43">
        <f ca="1">SUM(H11:OFFSET(H9,(MATCH("GOBIERNOS LOCALES",$A$8:$A$50,0)-MATCH("GOBIERNOS REGIONALES",$A$8:$A$50,0)),0))</f>
        <v>0</v>
      </c>
      <c r="I10" s="44">
        <f ca="1">IFERROR(G10/E10,0)</f>
        <v>0</v>
      </c>
      <c r="J10" s="45">
        <f ca="1">IFERROR(SUM(G10,H10)/E10,0)</f>
        <v>0</v>
      </c>
      <c r="K10" s="5"/>
    </row>
    <row r="11" spans="1:11" x14ac:dyDescent="0.25">
      <c r="A11" t="s">
        <v>231</v>
      </c>
      <c r="D11" s="6"/>
      <c r="E11" s="6"/>
      <c r="F11" s="6">
        <f t="shared" si="0"/>
        <v>0</v>
      </c>
      <c r="G11" s="6"/>
      <c r="H11" s="6"/>
      <c r="I11" s="5">
        <f t="shared" si="1"/>
        <v>0</v>
      </c>
      <c r="J11" s="5">
        <f t="shared" si="2"/>
        <v>0</v>
      </c>
      <c r="K11" s="5"/>
    </row>
    <row r="12" spans="1:11" x14ac:dyDescent="0.25">
      <c r="D12" s="6"/>
      <c r="E12" s="6"/>
      <c r="F12" s="6"/>
      <c r="G12" s="6"/>
      <c r="H12" s="6"/>
      <c r="I12" s="5"/>
      <c r="J12" s="5"/>
      <c r="K12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32</v>
      </c>
      <c r="B1" s="47" t="s">
        <v>232</v>
      </c>
      <c r="C1" s="47" t="s">
        <v>19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704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441.92581300000006</v>
      </c>
      <c r="G6" s="15">
        <v>467.99227100000013</v>
      </c>
      <c r="H6" s="15">
        <v>434.40140844983046</v>
      </c>
      <c r="I6" s="15">
        <v>125.41437220177613</v>
      </c>
      <c r="J6" s="15">
        <v>308.98703624805432</v>
      </c>
      <c r="K6" s="16">
        <v>0.26798385352346149</v>
      </c>
      <c r="L6" s="17">
        <v>0.92822346728420724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435.19023300000009</v>
      </c>
      <c r="G7" s="36">
        <f ca="1">SUM(G8:OFFSET(G6,MATCH("PROYECTOS",$A$8:$A$50,0),0))</f>
        <v>432.49489900000009</v>
      </c>
      <c r="H7" s="36">
        <f ca="1">SUM(H8:OFFSET(H6,MATCH("PROYECTOS",$A$8:$A$50,0),0))</f>
        <v>424.61180611266815</v>
      </c>
      <c r="I7" s="36">
        <f ca="1">SUM(I8:OFFSET(I6,MATCH("PROYECTOS",$A$8:$A$50,0),0))</f>
        <v>122.25706072349567</v>
      </c>
      <c r="J7" s="36">
        <f ca="1">SUM(J8:OFFSET(J6,MATCH("PROYECTOS",$A$8:$A$50,0),0))</f>
        <v>302.35474538917242</v>
      </c>
      <c r="K7" s="37">
        <f ca="1">IFERROR(I7/G7,0)</f>
        <v>0.2826786188835389</v>
      </c>
      <c r="L7" s="38">
        <f ca="1">IFERROR(SUM(I7,J7)/G7,0)</f>
        <v>0.98177298066275687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19.487346000000002</v>
      </c>
      <c r="G8" s="22">
        <v>25.903114999999996</v>
      </c>
      <c r="H8" s="22">
        <f t="shared" ref="H8:H10" si="0">SUM(I8,J8)</f>
        <v>25.67259213219603</v>
      </c>
      <c r="I8" s="22">
        <v>11.027487960251165</v>
      </c>
      <c r="J8" s="22">
        <v>14.645104171944865</v>
      </c>
      <c r="K8" s="23">
        <f t="shared" ref="K8:K11" si="1">IFERROR(I8/G8,0)</f>
        <v>0.42572053439330237</v>
      </c>
      <c r="L8" s="24">
        <f t="shared" ref="L8:L11" si="2">IFERROR(SUM(I8,J8)/G8,0)</f>
        <v>0.99110057351002123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3000595</v>
      </c>
      <c r="C9" s="20" t="s">
        <v>705</v>
      </c>
      <c r="D9" s="60">
        <v>523</v>
      </c>
      <c r="E9" s="20" t="s">
        <v>707</v>
      </c>
      <c r="F9" s="21">
        <v>80.866489999999999</v>
      </c>
      <c r="G9" s="22">
        <v>70.595119000000011</v>
      </c>
      <c r="H9" s="22">
        <f t="shared" si="0"/>
        <v>68.564354833790276</v>
      </c>
      <c r="I9" s="22">
        <v>6.8842024250261602</v>
      </c>
      <c r="J9" s="22">
        <v>61.680152408764116</v>
      </c>
      <c r="K9" s="23">
        <f t="shared" si="1"/>
        <v>9.7516691274734724E-2</v>
      </c>
      <c r="L9" s="24">
        <f t="shared" si="2"/>
        <v>0.97123364624954123</v>
      </c>
      <c r="M9" s="61"/>
      <c r="N9" s="22"/>
      <c r="O9" s="24" t="str">
        <f t="shared" ref="O9:O10" si="3">IFERROR(N9/M9,".")</f>
        <v>.</v>
      </c>
    </row>
    <row r="10" spans="1:15" ht="25.5" x14ac:dyDescent="0.25">
      <c r="A10" s="18"/>
      <c r="B10" s="20">
        <v>3000596</v>
      </c>
      <c r="C10" s="20" t="s">
        <v>706</v>
      </c>
      <c r="D10" s="60">
        <v>82</v>
      </c>
      <c r="E10" s="20" t="s">
        <v>626</v>
      </c>
      <c r="F10" s="21">
        <v>334.83639700000009</v>
      </c>
      <c r="G10" s="22">
        <v>335.99666500000006</v>
      </c>
      <c r="H10" s="22">
        <f t="shared" si="0"/>
        <v>330.37485914668184</v>
      </c>
      <c r="I10" s="22">
        <v>104.34537033821834</v>
      </c>
      <c r="J10" s="22">
        <v>226.02948880846347</v>
      </c>
      <c r="K10" s="23">
        <f t="shared" si="1"/>
        <v>0.31055477987621788</v>
      </c>
      <c r="L10" s="24">
        <f t="shared" si="2"/>
        <v>0.98326826888797181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6.7355799999999704</v>
      </c>
      <c r="G11" s="43">
        <f t="shared" ref="G11:J11" ca="1" si="4">OFFSET(G11,-MATCH("PROYECTOS",$A$8:$A$50,0)-1,0)-(OFFSET(G11,-MATCH("PROYECTOS",$A$8:$A$50,0),0))</f>
        <v>35.497372000000041</v>
      </c>
      <c r="H11" s="43">
        <f t="shared" ca="1" si="4"/>
        <v>9.7896023371623073</v>
      </c>
      <c r="I11" s="43">
        <f t="shared" ca="1" si="4"/>
        <v>3.1573114782804623</v>
      </c>
      <c r="J11" s="43">
        <f t="shared" ca="1" si="4"/>
        <v>6.6322908588819018</v>
      </c>
      <c r="K11" s="44">
        <f t="shared" ca="1" si="1"/>
        <v>8.8944935931608085E-2</v>
      </c>
      <c r="L11" s="45">
        <f t="shared" ca="1" si="2"/>
        <v>0.27578386189158882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719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32</v>
      </c>
      <c r="B1" s="47" t="s">
        <v>232</v>
      </c>
      <c r="C1" s="47" t="s">
        <v>19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708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441.92581300000006</v>
      </c>
      <c r="I6" s="15">
        <v>467.99227100000013</v>
      </c>
      <c r="J6" s="15">
        <v>434.40140844983046</v>
      </c>
      <c r="K6" s="15">
        <v>125.41437220177613</v>
      </c>
      <c r="L6" s="15">
        <v>308.98703624805432</v>
      </c>
      <c r="M6" s="16">
        <v>0.26798385352346149</v>
      </c>
      <c r="N6" s="17">
        <v>0.92822346728420724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SUM(H8:OFFSET(H6,MATCH("PROYECTOS",$A$8:$A$37,0),0))</f>
        <v>435.19023300000009</v>
      </c>
      <c r="I7" s="36">
        <f ca="1">SUM(I8:OFFSET(I6,MATCH("PROYECTOS",$A$8:$A$37,0),0))</f>
        <v>432.49489900000015</v>
      </c>
      <c r="J7" s="36">
        <f ca="1">SUM(J8:OFFSET(J6,MATCH("PROYECTOS",$A$8:$A$37,0),0))</f>
        <v>424.61180611266809</v>
      </c>
      <c r="K7" s="36">
        <f ca="1">SUM(K8:OFFSET(K6,MATCH("PROYECTOS",$A$8:$A$37,0),0))</f>
        <v>122.25706072349567</v>
      </c>
      <c r="L7" s="36">
        <f ca="1">SUM(L8:OFFSET(L6,MATCH("PROYECTOS",$A$8:$A$37,0),0))</f>
        <v>302.35474538917242</v>
      </c>
      <c r="M7" s="37">
        <f ca="1">IFERROR(K7/I7,0)</f>
        <v>0.28267861888353885</v>
      </c>
      <c r="N7" s="38">
        <f ca="1">IFERROR(SUM(K7,L7)/I7,0)</f>
        <v>0.98177298066275676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19.304345999999999</v>
      </c>
      <c r="I8" s="22">
        <v>25.755566999999999</v>
      </c>
      <c r="J8" s="22">
        <f t="shared" ref="J8:J17" si="0">SUM(K8,L8)</f>
        <v>25.560856986401802</v>
      </c>
      <c r="K8" s="22">
        <v>10.920274454707396</v>
      </c>
      <c r="L8" s="22">
        <v>14.640582531694406</v>
      </c>
      <c r="M8" s="23">
        <f t="shared" ref="M8:M18" si="1">IFERROR(K8/I8,0)</f>
        <v>0.42399666272955266</v>
      </c>
      <c r="N8" s="24">
        <f t="shared" ref="N8:N18" si="2">IFERROR(SUM(K8,L8)/I8,0)</f>
        <v>0.99244008048441734</v>
      </c>
      <c r="O8" s="61">
        <v>16</v>
      </c>
      <c r="P8" s="22">
        <v>14</v>
      </c>
      <c r="Q8" s="24">
        <f>IFERROR(P8/O8,".")</f>
        <v>0.875</v>
      </c>
    </row>
    <row r="9" spans="1:17" ht="25.5" x14ac:dyDescent="0.25">
      <c r="A9" s="18"/>
      <c r="B9" s="65">
        <v>5003032</v>
      </c>
      <c r="C9" s="20" t="s">
        <v>631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0.183</v>
      </c>
      <c r="I9" s="22">
        <v>0.14754800000000001</v>
      </c>
      <c r="J9" s="22">
        <f t="shared" si="0"/>
        <v>0.11173514579422772</v>
      </c>
      <c r="K9" s="22">
        <v>0.10721350554376841</v>
      </c>
      <c r="L9" s="22">
        <v>4.5216402504593134E-3</v>
      </c>
      <c r="M9" s="23">
        <f t="shared" si="1"/>
        <v>0.72663475983251824</v>
      </c>
      <c r="N9" s="24">
        <f t="shared" si="2"/>
        <v>0.7572799752909406</v>
      </c>
      <c r="O9" s="61">
        <v>13</v>
      </c>
      <c r="P9" s="22">
        <v>10</v>
      </c>
      <c r="Q9" s="24">
        <f t="shared" ref="Q9:Q17" si="3">IFERROR(P9/O9,".")</f>
        <v>0.76923076923076927</v>
      </c>
    </row>
    <row r="10" spans="1:17" ht="25.5" x14ac:dyDescent="0.25">
      <c r="A10" s="18"/>
      <c r="B10" s="65">
        <v>5004379</v>
      </c>
      <c r="C10" s="20" t="s">
        <v>709</v>
      </c>
      <c r="D10" s="20">
        <v>3000595</v>
      </c>
      <c r="E10" s="20" t="s">
        <v>705</v>
      </c>
      <c r="F10" s="60">
        <v>1</v>
      </c>
      <c r="G10" s="20" t="s">
        <v>649</v>
      </c>
      <c r="H10" s="21">
        <v>55.568633999999996</v>
      </c>
      <c r="I10" s="22">
        <v>46.017554000000004</v>
      </c>
      <c r="J10" s="22">
        <f t="shared" si="0"/>
        <v>45.478913133862079</v>
      </c>
      <c r="K10" s="22">
        <v>2.3853148274065461</v>
      </c>
      <c r="L10" s="22">
        <v>43.093598306455533</v>
      </c>
      <c r="M10" s="23">
        <f t="shared" si="1"/>
        <v>5.1834889516434224E-2</v>
      </c>
      <c r="N10" s="24">
        <f t="shared" si="2"/>
        <v>0.98829488272805799</v>
      </c>
      <c r="O10" s="61">
        <v>16</v>
      </c>
      <c r="P10" s="22">
        <v>15</v>
      </c>
      <c r="Q10" s="24">
        <f t="shared" si="3"/>
        <v>0.9375</v>
      </c>
    </row>
    <row r="11" spans="1:17" ht="25.5" x14ac:dyDescent="0.25">
      <c r="A11" s="18"/>
      <c r="B11" s="65">
        <v>5004380</v>
      </c>
      <c r="C11" s="20" t="s">
        <v>710</v>
      </c>
      <c r="D11" s="20">
        <v>3000595</v>
      </c>
      <c r="E11" s="20" t="s">
        <v>705</v>
      </c>
      <c r="F11" s="60">
        <v>1</v>
      </c>
      <c r="G11" s="20" t="s">
        <v>649</v>
      </c>
      <c r="H11" s="21">
        <v>10.697512</v>
      </c>
      <c r="I11" s="22">
        <v>9.1255789999999983</v>
      </c>
      <c r="J11" s="22">
        <f t="shared" si="0"/>
        <v>7.9895124253816903</v>
      </c>
      <c r="K11" s="22">
        <v>1.2366305617615581</v>
      </c>
      <c r="L11" s="22">
        <v>6.7528818636201322</v>
      </c>
      <c r="M11" s="23">
        <f t="shared" si="1"/>
        <v>0.13551255890300859</v>
      </c>
      <c r="N11" s="24">
        <f t="shared" si="2"/>
        <v>0.87550745277441488</v>
      </c>
      <c r="O11" s="61">
        <v>82</v>
      </c>
      <c r="P11" s="22">
        <v>81</v>
      </c>
      <c r="Q11" s="24">
        <f t="shared" si="3"/>
        <v>0.98780487804878048</v>
      </c>
    </row>
    <row r="12" spans="1:17" ht="25.5" x14ac:dyDescent="0.25">
      <c r="A12" s="18"/>
      <c r="B12" s="65">
        <v>5004381</v>
      </c>
      <c r="C12" s="20" t="s">
        <v>711</v>
      </c>
      <c r="D12" s="20">
        <v>3000595</v>
      </c>
      <c r="E12" s="20" t="s">
        <v>705</v>
      </c>
      <c r="F12" s="60">
        <v>86</v>
      </c>
      <c r="G12" s="20" t="s">
        <v>469</v>
      </c>
      <c r="H12" s="21">
        <v>7.7960520000000013</v>
      </c>
      <c r="I12" s="22">
        <v>8.5369679999999999</v>
      </c>
      <c r="J12" s="22">
        <f t="shared" si="0"/>
        <v>8.3568322004357469</v>
      </c>
      <c r="K12" s="22">
        <v>1.0636295143413008</v>
      </c>
      <c r="L12" s="22">
        <v>7.2932026860944461</v>
      </c>
      <c r="M12" s="23">
        <f t="shared" si="1"/>
        <v>0.12459101572611035</v>
      </c>
      <c r="N12" s="24">
        <f t="shared" si="2"/>
        <v>0.97889932355793619</v>
      </c>
      <c r="O12" s="61">
        <v>1025</v>
      </c>
      <c r="P12" s="22">
        <v>965</v>
      </c>
      <c r="Q12" s="24">
        <f t="shared" si="3"/>
        <v>0.94146341463414629</v>
      </c>
    </row>
    <row r="13" spans="1:17" ht="25.5" x14ac:dyDescent="0.25">
      <c r="A13" s="18"/>
      <c r="B13" s="65">
        <v>5004382</v>
      </c>
      <c r="C13" s="20" t="s">
        <v>712</v>
      </c>
      <c r="D13" s="20">
        <v>3000595</v>
      </c>
      <c r="E13" s="20" t="s">
        <v>705</v>
      </c>
      <c r="F13" s="60">
        <v>64</v>
      </c>
      <c r="G13" s="20" t="s">
        <v>717</v>
      </c>
      <c r="H13" s="21">
        <v>6.8042920000000002</v>
      </c>
      <c r="I13" s="22">
        <v>6.915017999999999</v>
      </c>
      <c r="J13" s="22">
        <f t="shared" si="0"/>
        <v>6.7390970741107594</v>
      </c>
      <c r="K13" s="22">
        <v>2.1986275215167552</v>
      </c>
      <c r="L13" s="22">
        <v>4.5404695525940042</v>
      </c>
      <c r="M13" s="23">
        <f t="shared" si="1"/>
        <v>0.31794964546972337</v>
      </c>
      <c r="N13" s="24">
        <f t="shared" si="2"/>
        <v>0.97455958525498565</v>
      </c>
      <c r="O13" s="61">
        <v>71</v>
      </c>
      <c r="P13" s="22">
        <v>73</v>
      </c>
      <c r="Q13" s="24">
        <f t="shared" si="3"/>
        <v>1.028169014084507</v>
      </c>
    </row>
    <row r="14" spans="1:17" ht="25.5" x14ac:dyDescent="0.25">
      <c r="A14" s="18"/>
      <c r="B14" s="65">
        <v>5004383</v>
      </c>
      <c r="C14" s="20" t="s">
        <v>713</v>
      </c>
      <c r="D14" s="20">
        <v>3000596</v>
      </c>
      <c r="E14" s="20" t="s">
        <v>706</v>
      </c>
      <c r="F14" s="60">
        <v>82</v>
      </c>
      <c r="G14" s="20" t="s">
        <v>626</v>
      </c>
      <c r="H14" s="21">
        <v>150.394678</v>
      </c>
      <c r="I14" s="22">
        <v>148.98172900000003</v>
      </c>
      <c r="J14" s="22">
        <f t="shared" si="0"/>
        <v>147.73749060669329</v>
      </c>
      <c r="K14" s="22">
        <v>58.615713702609355</v>
      </c>
      <c r="L14" s="22">
        <v>89.12177690408393</v>
      </c>
      <c r="M14" s="23">
        <f t="shared" si="1"/>
        <v>0.39344229722699314</v>
      </c>
      <c r="N14" s="24">
        <f t="shared" si="2"/>
        <v>0.99164838264625899</v>
      </c>
      <c r="O14" s="61">
        <v>407</v>
      </c>
      <c r="P14" s="22">
        <v>207</v>
      </c>
      <c r="Q14" s="24">
        <f t="shared" si="3"/>
        <v>0.50859950859950864</v>
      </c>
    </row>
    <row r="15" spans="1:17" ht="25.5" x14ac:dyDescent="0.25">
      <c r="A15" s="18"/>
      <c r="B15" s="65">
        <v>5004384</v>
      </c>
      <c r="C15" s="20" t="s">
        <v>714</v>
      </c>
      <c r="D15" s="20">
        <v>3000596</v>
      </c>
      <c r="E15" s="20" t="s">
        <v>706</v>
      </c>
      <c r="F15" s="60">
        <v>82</v>
      </c>
      <c r="G15" s="20" t="s">
        <v>626</v>
      </c>
      <c r="H15" s="21">
        <v>180.51986100000005</v>
      </c>
      <c r="I15" s="22">
        <v>184.06096400000004</v>
      </c>
      <c r="J15" s="22">
        <f t="shared" si="0"/>
        <v>179.83423719438724</v>
      </c>
      <c r="K15" s="22">
        <v>44.924153332365677</v>
      </c>
      <c r="L15" s="22">
        <v>134.91008386202157</v>
      </c>
      <c r="M15" s="23">
        <f t="shared" si="1"/>
        <v>0.2440721397741113</v>
      </c>
      <c r="N15" s="24">
        <f t="shared" si="2"/>
        <v>0.97703626714889535</v>
      </c>
      <c r="O15" s="61">
        <v>4886</v>
      </c>
      <c r="P15" s="22">
        <v>4809</v>
      </c>
      <c r="Q15" s="24">
        <f t="shared" si="3"/>
        <v>0.98424068767908313</v>
      </c>
    </row>
    <row r="16" spans="1:17" ht="25.5" x14ac:dyDescent="0.25">
      <c r="A16" s="18"/>
      <c r="B16" s="65">
        <v>5004385</v>
      </c>
      <c r="C16" s="20" t="s">
        <v>715</v>
      </c>
      <c r="D16" s="20">
        <v>3000596</v>
      </c>
      <c r="E16" s="20" t="s">
        <v>706</v>
      </c>
      <c r="F16" s="60">
        <v>524</v>
      </c>
      <c r="G16" s="20" t="s">
        <v>652</v>
      </c>
      <c r="H16" s="21">
        <v>0.48880300000000004</v>
      </c>
      <c r="I16" s="22">
        <v>0.345304</v>
      </c>
      <c r="J16" s="22">
        <f t="shared" si="0"/>
        <v>0.34429035853827372</v>
      </c>
      <c r="K16" s="22">
        <v>0</v>
      </c>
      <c r="L16" s="22">
        <v>0.34429035853827372</v>
      </c>
      <c r="M16" s="23">
        <f t="shared" si="1"/>
        <v>0</v>
      </c>
      <c r="N16" s="24">
        <f t="shared" si="2"/>
        <v>0.9970644954540745</v>
      </c>
      <c r="O16" s="61">
        <v>363</v>
      </c>
      <c r="P16" s="22">
        <v>363</v>
      </c>
      <c r="Q16" s="24">
        <f t="shared" si="3"/>
        <v>1</v>
      </c>
    </row>
    <row r="17" spans="1:17" ht="25.5" x14ac:dyDescent="0.25">
      <c r="A17" s="18"/>
      <c r="B17" s="65">
        <v>5004386</v>
      </c>
      <c r="C17" s="20" t="s">
        <v>716</v>
      </c>
      <c r="D17" s="20">
        <v>3000596</v>
      </c>
      <c r="E17" s="20" t="s">
        <v>706</v>
      </c>
      <c r="F17" s="60">
        <v>82</v>
      </c>
      <c r="G17" s="20" t="s">
        <v>626</v>
      </c>
      <c r="H17" s="21">
        <v>3.433055</v>
      </c>
      <c r="I17" s="22">
        <v>2.6086679999999993</v>
      </c>
      <c r="J17" s="22">
        <f t="shared" si="0"/>
        <v>2.458840987063013</v>
      </c>
      <c r="K17" s="22">
        <v>0.80550330324331298</v>
      </c>
      <c r="L17" s="22">
        <v>1.6533376838197</v>
      </c>
      <c r="M17" s="23">
        <f t="shared" si="1"/>
        <v>0.30877953930638669</v>
      </c>
      <c r="N17" s="24">
        <f t="shared" si="2"/>
        <v>0.94256570290393937</v>
      </c>
      <c r="O17" s="61">
        <v>259</v>
      </c>
      <c r="P17" s="22">
        <v>141</v>
      </c>
      <c r="Q17" s="24">
        <f t="shared" si="3"/>
        <v>0.54440154440154442</v>
      </c>
    </row>
    <row r="18" spans="1:17" ht="15.75" thickBot="1" x14ac:dyDescent="0.3">
      <c r="A18" s="39" t="s">
        <v>306</v>
      </c>
      <c r="B18" s="41"/>
      <c r="C18" s="41"/>
      <c r="D18" s="64"/>
      <c r="E18" s="41"/>
      <c r="F18" s="58"/>
      <c r="G18" s="41"/>
      <c r="H18" s="42">
        <f ca="1">OFFSET(H18,-MATCH("PROYECTOS",$A$8:$A$37,0)-1,0)-(OFFSET(H18,-MATCH("PROYECTOS",$A$8:$A$37,0),0))</f>
        <v>6.7355799999999704</v>
      </c>
      <c r="I18" s="43">
        <f ca="1">OFFSET(I18,-MATCH("PROYECTOS",$A$8:$A$37,0)-1,0)-(OFFSET(I18,-MATCH("PROYECTOS",$A$8:$A$37,0),0))</f>
        <v>35.497371999999984</v>
      </c>
      <c r="J18" s="43">
        <f ca="1">OFFSET(J18,-MATCH("PROYECTOS",$A$8:$A$37,0)-1,0)-(OFFSET(J18,-MATCH("PROYECTOS",$A$8:$A$37,0),0))</f>
        <v>9.7896023371623642</v>
      </c>
      <c r="K18" s="43">
        <f ca="1">OFFSET(K18,-MATCH("PROYECTOS",$A$8:$A$37,0)-1,0)-(OFFSET(K18,-MATCH("PROYECTOS",$A$8:$A$37,0),0))</f>
        <v>3.1573114782804623</v>
      </c>
      <c r="L18" s="43">
        <f ca="1">OFFSET(L18,-MATCH("PROYECTOS",$A$8:$A$37,0)-1,0)-(OFFSET(L18,-MATCH("PROYECTOS",$A$8:$A$37,0),0))</f>
        <v>6.6322908588819018</v>
      </c>
      <c r="M18" s="44">
        <f t="shared" ca="1" si="1"/>
        <v>8.8944935931608224E-2</v>
      </c>
      <c r="N18" s="45">
        <f t="shared" ca="1" si="2"/>
        <v>0.27578386189158927</v>
      </c>
      <c r="O18" s="59"/>
      <c r="P18" s="43"/>
      <c r="Q18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34</v>
      </c>
      <c r="B1" s="48" t="s">
        <v>232</v>
      </c>
      <c r="C1" s="47" t="s">
        <v>20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720</v>
      </c>
      <c r="L2" s="1" t="s">
        <v>760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40.579332999999991</v>
      </c>
      <c r="E6" s="15">
        <f ca="1">SUM(E7:OFFSET(E7,50,0))</f>
        <v>65.39343599999998</v>
      </c>
      <c r="F6" s="15">
        <f ca="1">SUM(F7:OFFSET(F7,50,0))</f>
        <v>59.735916055503992</v>
      </c>
      <c r="G6" s="15">
        <f ca="1">SUM(G7:OFFSET(G7,50,0))</f>
        <v>21.780414940342325</v>
      </c>
      <c r="H6" s="15">
        <f ca="1">SUM(H7:OFFSET(H7,50,0))</f>
        <v>37.955501115161667</v>
      </c>
      <c r="I6" s="16">
        <f ca="1">IFERROR(G6/E6,0)</f>
        <v>0.3330672965455177</v>
      </c>
      <c r="J6" s="17">
        <f ca="1">IFERROR(SUM(G6,H6)/E6,0)</f>
        <v>0.91348489557123147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2</v>
      </c>
      <c r="C7" s="20" t="s">
        <v>245</v>
      </c>
      <c r="D7" s="21">
        <v>5.3030000000000001E-2</v>
      </c>
      <c r="E7" s="22">
        <v>0.53789100000000012</v>
      </c>
      <c r="F7" s="22">
        <f t="shared" ref="F7:F27" si="0">SUM(G7,H7)</f>
        <v>0.52338966241950402</v>
      </c>
      <c r="G7" s="22">
        <v>0.24291083738353336</v>
      </c>
      <c r="H7" s="22">
        <v>0.28047882503597066</v>
      </c>
      <c r="I7" s="23">
        <f t="shared" ref="I7:I27" si="1">IFERROR(G7/E7,0)</f>
        <v>0.45159862757237679</v>
      </c>
      <c r="J7" s="24">
        <f t="shared" ref="J7:J27" si="2">IFERROR(SUM(G7,H7)/E7,0)</f>
        <v>0.9730403788490678</v>
      </c>
      <c r="K7" s="5"/>
      <c r="L7" t="s">
        <v>255</v>
      </c>
      <c r="M7" s="6">
        <v>0.52058086775286938</v>
      </c>
      <c r="N7" s="72">
        <v>0.99824135040377793</v>
      </c>
    </row>
    <row r="8" spans="1:14" x14ac:dyDescent="0.25">
      <c r="A8" s="18"/>
      <c r="B8" s="51">
        <v>3</v>
      </c>
      <c r="C8" s="20" t="s">
        <v>246</v>
      </c>
      <c r="D8" s="21">
        <v>1.4709E-2</v>
      </c>
      <c r="E8" s="22">
        <v>0.15848499999999996</v>
      </c>
      <c r="F8" s="22">
        <f t="shared" si="0"/>
        <v>0.15778167226028472</v>
      </c>
      <c r="G8" s="22">
        <v>7.0381980182446569E-2</v>
      </c>
      <c r="H8" s="22">
        <v>8.7399692077838154E-2</v>
      </c>
      <c r="I8" s="23">
        <f t="shared" si="1"/>
        <v>0.44409237582387345</v>
      </c>
      <c r="J8" s="24">
        <f t="shared" si="2"/>
        <v>0.99556218102839233</v>
      </c>
      <c r="K8" s="5"/>
      <c r="L8" t="s">
        <v>246</v>
      </c>
      <c r="M8" s="6">
        <v>0.15778167226028472</v>
      </c>
      <c r="N8" s="72">
        <v>0.99556218102839233</v>
      </c>
    </row>
    <row r="9" spans="1:14" x14ac:dyDescent="0.25">
      <c r="A9" s="18"/>
      <c r="B9" s="51">
        <v>4</v>
      </c>
      <c r="C9" s="20" t="s">
        <v>247</v>
      </c>
      <c r="D9" s="21">
        <v>5.3030000000000001E-2</v>
      </c>
      <c r="E9" s="22">
        <v>0.53251100000000007</v>
      </c>
      <c r="F9" s="22">
        <f t="shared" si="0"/>
        <v>0.51368633692618459</v>
      </c>
      <c r="G9" s="22">
        <v>0.2402793108667538</v>
      </c>
      <c r="H9" s="22">
        <v>0.27340702605943079</v>
      </c>
      <c r="I9" s="23">
        <f t="shared" si="1"/>
        <v>0.45121943183662644</v>
      </c>
      <c r="J9" s="24">
        <f t="shared" si="2"/>
        <v>0.96464925029940141</v>
      </c>
      <c r="K9" s="5"/>
      <c r="L9" t="s">
        <v>249</v>
      </c>
      <c r="M9" s="6">
        <v>0.49388687525930663</v>
      </c>
      <c r="N9" s="72">
        <v>0.99553694763628087</v>
      </c>
    </row>
    <row r="10" spans="1:14" x14ac:dyDescent="0.25">
      <c r="A10" s="18"/>
      <c r="B10" s="51">
        <v>5</v>
      </c>
      <c r="C10" s="20" t="s">
        <v>248</v>
      </c>
      <c r="D10" s="21">
        <v>2.9618000000000002E-2</v>
      </c>
      <c r="E10" s="22">
        <v>0.63083100000000014</v>
      </c>
      <c r="F10" s="22">
        <f t="shared" si="0"/>
        <v>0.42421405195455009</v>
      </c>
      <c r="G10" s="22">
        <v>0.10421985060384031</v>
      </c>
      <c r="H10" s="22">
        <v>0.31999420135070977</v>
      </c>
      <c r="I10" s="23">
        <f t="shared" si="1"/>
        <v>0.16521041388872817</v>
      </c>
      <c r="J10" s="24">
        <f t="shared" si="2"/>
        <v>0.67246861989114359</v>
      </c>
      <c r="K10" s="5"/>
      <c r="L10" t="s">
        <v>260</v>
      </c>
      <c r="M10" s="6">
        <v>0.1502883203120291</v>
      </c>
      <c r="N10" s="72">
        <v>0.99350384615708986</v>
      </c>
    </row>
    <row r="11" spans="1:14" x14ac:dyDescent="0.25">
      <c r="A11" s="18"/>
      <c r="B11" s="51">
        <v>6</v>
      </c>
      <c r="C11" s="20" t="s">
        <v>249</v>
      </c>
      <c r="D11" s="21">
        <v>2.9618000000000002E-2</v>
      </c>
      <c r="E11" s="22">
        <v>0.49610100000000007</v>
      </c>
      <c r="F11" s="22">
        <f t="shared" si="0"/>
        <v>0.49388687525930663</v>
      </c>
      <c r="G11" s="22">
        <v>0.23571956293380936</v>
      </c>
      <c r="H11" s="22">
        <v>0.25816731232549728</v>
      </c>
      <c r="I11" s="23">
        <f t="shared" si="1"/>
        <v>0.47514430112781336</v>
      </c>
      <c r="J11" s="24">
        <f t="shared" si="2"/>
        <v>0.99553694763628087</v>
      </c>
      <c r="K11" s="5"/>
      <c r="L11" t="s">
        <v>267</v>
      </c>
      <c r="M11" s="6">
        <v>0.15560408868259401</v>
      </c>
      <c r="N11" s="72">
        <v>0.99341838466877785</v>
      </c>
    </row>
    <row r="12" spans="1:14" x14ac:dyDescent="0.25">
      <c r="A12" s="18"/>
      <c r="B12" s="51">
        <v>8</v>
      </c>
      <c r="C12" s="20" t="s">
        <v>251</v>
      </c>
      <c r="D12" s="21">
        <v>5.4029999999999995E-2</v>
      </c>
      <c r="E12" s="22">
        <v>0.6126649999999999</v>
      </c>
      <c r="F12" s="22">
        <f t="shared" si="0"/>
        <v>0.6057433753812802</v>
      </c>
      <c r="G12" s="22">
        <v>0.27252819631394232</v>
      </c>
      <c r="H12" s="22">
        <v>0.33321517906733789</v>
      </c>
      <c r="I12" s="23">
        <f t="shared" si="1"/>
        <v>0.44482416379904577</v>
      </c>
      <c r="J12" s="24">
        <f t="shared" si="2"/>
        <v>0.98870243180413486</v>
      </c>
      <c r="K12" s="5"/>
      <c r="L12" t="s">
        <v>251</v>
      </c>
      <c r="M12" s="6">
        <v>0.6057433753812802</v>
      </c>
      <c r="N12" s="72">
        <v>0.98870243180413486</v>
      </c>
    </row>
    <row r="13" spans="1:14" x14ac:dyDescent="0.25">
      <c r="A13" s="18"/>
      <c r="B13" s="51">
        <v>9</v>
      </c>
      <c r="C13" s="20" t="s">
        <v>252</v>
      </c>
      <c r="D13" s="21">
        <v>2.8618000000000001E-2</v>
      </c>
      <c r="E13" s="22">
        <v>0.431778</v>
      </c>
      <c r="F13" s="22">
        <f t="shared" si="0"/>
        <v>0.35548685940739233</v>
      </c>
      <c r="G13" s="22">
        <v>9.8721894706613966E-2</v>
      </c>
      <c r="H13" s="22">
        <v>0.25676496470077836</v>
      </c>
      <c r="I13" s="23">
        <f t="shared" si="1"/>
        <v>0.22864040017465911</v>
      </c>
      <c r="J13" s="24">
        <f t="shared" si="2"/>
        <v>0.82330933814921636</v>
      </c>
      <c r="K13" s="5"/>
      <c r="L13" t="s">
        <v>257</v>
      </c>
      <c r="M13" s="6">
        <v>0.5559765490834252</v>
      </c>
      <c r="N13" s="72">
        <v>0.98021426180833415</v>
      </c>
    </row>
    <row r="14" spans="1:14" x14ac:dyDescent="0.25">
      <c r="A14" s="18"/>
      <c r="B14" s="51">
        <v>10</v>
      </c>
      <c r="C14" s="20" t="s">
        <v>253</v>
      </c>
      <c r="D14" s="21">
        <v>2.8618000000000001E-2</v>
      </c>
      <c r="E14" s="22">
        <v>0.61301300000000003</v>
      </c>
      <c r="F14" s="22">
        <f t="shared" si="0"/>
        <v>0.4403742866434186</v>
      </c>
      <c r="G14" s="22">
        <v>0.10242046225812373</v>
      </c>
      <c r="H14" s="22">
        <v>0.33795382438529487</v>
      </c>
      <c r="I14" s="23">
        <f t="shared" si="1"/>
        <v>0.16707714560396555</v>
      </c>
      <c r="J14" s="24">
        <f t="shared" si="2"/>
        <v>0.71837674999293422</v>
      </c>
      <c r="K14" s="5"/>
      <c r="L14" t="s">
        <v>245</v>
      </c>
      <c r="M14" s="6">
        <v>0.52338966241950402</v>
      </c>
      <c r="N14" s="72">
        <v>0.9730403788490678</v>
      </c>
    </row>
    <row r="15" spans="1:14" x14ac:dyDescent="0.25">
      <c r="A15" s="18"/>
      <c r="B15" s="51">
        <v>11</v>
      </c>
      <c r="C15" s="20" t="s">
        <v>254</v>
      </c>
      <c r="D15" s="21">
        <v>5.3030000000000001E-2</v>
      </c>
      <c r="E15" s="22">
        <v>0.73268799999999989</v>
      </c>
      <c r="F15" s="22">
        <f t="shared" si="0"/>
        <v>0.6894761810417549</v>
      </c>
      <c r="G15" s="22">
        <v>0.37314628951753548</v>
      </c>
      <c r="H15" s="22">
        <v>0.31632989152421942</v>
      </c>
      <c r="I15" s="23">
        <f t="shared" si="1"/>
        <v>0.50928401927905953</v>
      </c>
      <c r="J15" s="24">
        <f t="shared" si="2"/>
        <v>0.94102289247504389</v>
      </c>
      <c r="K15" s="5"/>
      <c r="L15" t="s">
        <v>268</v>
      </c>
      <c r="M15" s="6">
        <v>0.23098620931705227</v>
      </c>
      <c r="N15" s="72">
        <v>0.9700452686138118</v>
      </c>
    </row>
    <row r="16" spans="1:14" x14ac:dyDescent="0.25">
      <c r="A16" s="18"/>
      <c r="B16" s="51">
        <v>12</v>
      </c>
      <c r="C16" s="20" t="s">
        <v>255</v>
      </c>
      <c r="D16" s="21">
        <v>5.3030000000000001E-2</v>
      </c>
      <c r="E16" s="22">
        <v>0.52149800000000002</v>
      </c>
      <c r="F16" s="22">
        <f t="shared" si="0"/>
        <v>0.52058086775286938</v>
      </c>
      <c r="G16" s="22">
        <v>0.2365410945021722</v>
      </c>
      <c r="H16" s="22">
        <v>0.28403977325069718</v>
      </c>
      <c r="I16" s="23">
        <f t="shared" si="1"/>
        <v>0.45358006071388995</v>
      </c>
      <c r="J16" s="24">
        <f t="shared" si="2"/>
        <v>0.99824135040377793</v>
      </c>
      <c r="K16" s="5"/>
      <c r="L16" t="s">
        <v>256</v>
      </c>
      <c r="M16" s="6">
        <v>0.60665485822391929</v>
      </c>
      <c r="N16" s="72">
        <v>0.96817853063374282</v>
      </c>
    </row>
    <row r="17" spans="1:14" x14ac:dyDescent="0.25">
      <c r="A17" s="18"/>
      <c r="B17" s="51">
        <v>13</v>
      </c>
      <c r="C17" s="20" t="s">
        <v>256</v>
      </c>
      <c r="D17" s="21">
        <v>5.3030000000000001E-2</v>
      </c>
      <c r="E17" s="22">
        <v>0.62659399999999987</v>
      </c>
      <c r="F17" s="22">
        <f t="shared" si="0"/>
        <v>0.60665485822391929</v>
      </c>
      <c r="G17" s="22">
        <v>0.2797758235319634</v>
      </c>
      <c r="H17" s="22">
        <v>0.32687903469195589</v>
      </c>
      <c r="I17" s="23">
        <f t="shared" si="1"/>
        <v>0.44650255752842105</v>
      </c>
      <c r="J17" s="24">
        <f t="shared" si="2"/>
        <v>0.96817853063374282</v>
      </c>
      <c r="K17" s="5"/>
      <c r="L17" t="s">
        <v>247</v>
      </c>
      <c r="M17" s="6">
        <v>0.51368633692618459</v>
      </c>
      <c r="N17" s="72">
        <v>0.96464925029940141</v>
      </c>
    </row>
    <row r="18" spans="1:14" x14ac:dyDescent="0.25">
      <c r="A18" s="18"/>
      <c r="B18" s="51">
        <v>14</v>
      </c>
      <c r="C18" s="20" t="s">
        <v>257</v>
      </c>
      <c r="D18" s="21">
        <v>2.8618000000000001E-2</v>
      </c>
      <c r="E18" s="22">
        <v>0.5671989999999999</v>
      </c>
      <c r="F18" s="22">
        <f t="shared" si="0"/>
        <v>0.5559765490834252</v>
      </c>
      <c r="G18" s="22">
        <v>0.26955691539478721</v>
      </c>
      <c r="H18" s="22">
        <v>0.28641963368863799</v>
      </c>
      <c r="I18" s="23">
        <f t="shared" si="1"/>
        <v>0.47524222608782324</v>
      </c>
      <c r="J18" s="24">
        <f t="shared" si="2"/>
        <v>0.98021426180833415</v>
      </c>
      <c r="K18" s="5"/>
      <c r="L18" t="s">
        <v>263</v>
      </c>
      <c r="M18" s="6">
        <v>0.85288976244191872</v>
      </c>
      <c r="N18" s="72">
        <v>0.95066679274225219</v>
      </c>
    </row>
    <row r="19" spans="1:14" x14ac:dyDescent="0.25">
      <c r="A19" s="18"/>
      <c r="B19" s="51">
        <v>15</v>
      </c>
      <c r="C19" s="20" t="s">
        <v>258</v>
      </c>
      <c r="D19" s="21">
        <v>39.919248999999994</v>
      </c>
      <c r="E19" s="22">
        <v>55.133645999999985</v>
      </c>
      <c r="F19" s="22">
        <f t="shared" si="0"/>
        <v>50.767004932704367</v>
      </c>
      <c r="G19" s="22">
        <v>18.117315809164211</v>
      </c>
      <c r="H19" s="22">
        <v>32.649689123540156</v>
      </c>
      <c r="I19" s="23">
        <f t="shared" si="1"/>
        <v>0.32860725026536819</v>
      </c>
      <c r="J19" s="24">
        <f t="shared" si="2"/>
        <v>0.92079897877068351</v>
      </c>
      <c r="K19" s="5"/>
      <c r="L19" t="s">
        <v>254</v>
      </c>
      <c r="M19" s="6">
        <v>0.6894761810417549</v>
      </c>
      <c r="N19" s="72">
        <v>0.94102289247504389</v>
      </c>
    </row>
    <row r="20" spans="1:14" x14ac:dyDescent="0.25">
      <c r="A20" s="18"/>
      <c r="B20" s="51">
        <v>16</v>
      </c>
      <c r="C20" s="20" t="s">
        <v>259</v>
      </c>
      <c r="D20" s="21">
        <v>2.8618000000000001E-2</v>
      </c>
      <c r="E20" s="22">
        <v>0.65188499999999994</v>
      </c>
      <c r="F20" s="22">
        <f t="shared" si="0"/>
        <v>0.32248376157258463</v>
      </c>
      <c r="G20" s="22">
        <v>7.9447430471191183E-2</v>
      </c>
      <c r="H20" s="22">
        <v>0.24303633110139344</v>
      </c>
      <c r="I20" s="23">
        <f t="shared" si="1"/>
        <v>0.12187338329796082</v>
      </c>
      <c r="J20" s="24">
        <f t="shared" si="2"/>
        <v>0.49469425063099265</v>
      </c>
      <c r="K20" s="5"/>
      <c r="L20" t="s">
        <v>264</v>
      </c>
      <c r="M20" s="6">
        <v>0.69136990824335953</v>
      </c>
      <c r="N20" s="72">
        <v>0.92127255242961836</v>
      </c>
    </row>
    <row r="21" spans="1:14" x14ac:dyDescent="0.25">
      <c r="A21" s="18"/>
      <c r="B21" s="51">
        <v>17</v>
      </c>
      <c r="C21" s="20" t="s">
        <v>260</v>
      </c>
      <c r="D21" s="21">
        <v>1.2206E-2</v>
      </c>
      <c r="E21" s="22">
        <v>0.15127099999999996</v>
      </c>
      <c r="F21" s="22">
        <f t="shared" si="0"/>
        <v>0.1502883203120291</v>
      </c>
      <c r="G21" s="22">
        <v>6.464049932310445E-2</v>
      </c>
      <c r="H21" s="22">
        <v>8.564782098892465E-2</v>
      </c>
      <c r="I21" s="23">
        <f t="shared" si="1"/>
        <v>0.42731587232916068</v>
      </c>
      <c r="J21" s="24">
        <f t="shared" si="2"/>
        <v>0.99350384615708986</v>
      </c>
      <c r="K21" s="5"/>
      <c r="L21" t="s">
        <v>258</v>
      </c>
      <c r="M21" s="6">
        <v>50.767004932704367</v>
      </c>
      <c r="N21" s="72">
        <v>0.92079897877068351</v>
      </c>
    </row>
    <row r="22" spans="1:14" x14ac:dyDescent="0.25">
      <c r="A22" s="18"/>
      <c r="B22" s="51">
        <v>20</v>
      </c>
      <c r="C22" s="20" t="s">
        <v>263</v>
      </c>
      <c r="D22" s="21">
        <v>3.6220999999999996E-2</v>
      </c>
      <c r="E22" s="22">
        <v>0.89714899999999986</v>
      </c>
      <c r="F22" s="22">
        <f t="shared" si="0"/>
        <v>0.85288976244191872</v>
      </c>
      <c r="G22" s="22">
        <v>0.50328923125198344</v>
      </c>
      <c r="H22" s="22">
        <v>0.34960053118993528</v>
      </c>
      <c r="I22" s="23">
        <f t="shared" si="1"/>
        <v>0.560987340176474</v>
      </c>
      <c r="J22" s="24">
        <f t="shared" si="2"/>
        <v>0.95066679274225219</v>
      </c>
      <c r="K22" s="5"/>
      <c r="L22" t="s">
        <v>266</v>
      </c>
      <c r="M22" s="6">
        <v>0.22210574214841472</v>
      </c>
      <c r="N22" s="72">
        <v>0.86608152945971628</v>
      </c>
    </row>
    <row r="23" spans="1:14" x14ac:dyDescent="0.25">
      <c r="A23" s="18"/>
      <c r="B23" s="51">
        <v>21</v>
      </c>
      <c r="C23" s="20" t="s">
        <v>264</v>
      </c>
      <c r="D23" s="21">
        <v>3.7220999999999997E-2</v>
      </c>
      <c r="E23" s="22">
        <v>0.75045099999999998</v>
      </c>
      <c r="F23" s="22">
        <f t="shared" si="0"/>
        <v>0.69136990824335953</v>
      </c>
      <c r="G23" s="22">
        <v>0.12350430733931717</v>
      </c>
      <c r="H23" s="22">
        <v>0.56786560090404237</v>
      </c>
      <c r="I23" s="23">
        <f t="shared" si="1"/>
        <v>0.16457344628672246</v>
      </c>
      <c r="J23" s="24">
        <f t="shared" si="2"/>
        <v>0.92127255242961836</v>
      </c>
      <c r="K23" s="5"/>
      <c r="L23" t="s">
        <v>252</v>
      </c>
      <c r="M23" s="6">
        <v>0.35548685940739233</v>
      </c>
      <c r="N23" s="72">
        <v>0.82330933814921636</v>
      </c>
    </row>
    <row r="24" spans="1:14" x14ac:dyDescent="0.25">
      <c r="A24" s="18"/>
      <c r="B24" s="51">
        <v>22</v>
      </c>
      <c r="C24" s="20" t="s">
        <v>265</v>
      </c>
      <c r="D24" s="21">
        <v>2.9618000000000002E-2</v>
      </c>
      <c r="E24" s="22">
        <v>0.696577</v>
      </c>
      <c r="F24" s="22">
        <f t="shared" si="0"/>
        <v>0.45593175372778205</v>
      </c>
      <c r="G24" s="22">
        <v>0.10003673699611682</v>
      </c>
      <c r="H24" s="22">
        <v>0.35589501673166524</v>
      </c>
      <c r="I24" s="23">
        <f t="shared" si="1"/>
        <v>0.14361188640468578</v>
      </c>
      <c r="J24" s="24">
        <f t="shared" si="2"/>
        <v>0.65453173694764832</v>
      </c>
      <c r="K24" s="5"/>
      <c r="L24" t="s">
        <v>253</v>
      </c>
      <c r="M24" s="6">
        <v>0.4403742866434186</v>
      </c>
      <c r="N24" s="72">
        <v>0.71837674999293422</v>
      </c>
    </row>
    <row r="25" spans="1:14" x14ac:dyDescent="0.25">
      <c r="A25" s="18"/>
      <c r="B25" s="51">
        <v>23</v>
      </c>
      <c r="C25" s="20" t="s">
        <v>266</v>
      </c>
      <c r="D25" s="21">
        <v>1.5809E-2</v>
      </c>
      <c r="E25" s="22">
        <v>0.25644899999999993</v>
      </c>
      <c r="F25" s="22">
        <f t="shared" si="0"/>
        <v>0.22210574214841472</v>
      </c>
      <c r="G25" s="22">
        <v>0.10596574907685863</v>
      </c>
      <c r="H25" s="22">
        <v>0.11613999307155609</v>
      </c>
      <c r="I25" s="23">
        <f t="shared" si="1"/>
        <v>0.41320398627742227</v>
      </c>
      <c r="J25" s="24">
        <f t="shared" si="2"/>
        <v>0.86608152945971628</v>
      </c>
      <c r="K25" s="5"/>
      <c r="L25" t="s">
        <v>248</v>
      </c>
      <c r="M25" s="6">
        <v>0.42421405195455009</v>
      </c>
      <c r="N25" s="72">
        <v>0.67246861989114359</v>
      </c>
    </row>
    <row r="26" spans="1:14" x14ac:dyDescent="0.25">
      <c r="A26" s="18"/>
      <c r="B26" s="51">
        <v>24</v>
      </c>
      <c r="C26" s="20" t="s">
        <v>267</v>
      </c>
      <c r="D26" s="21">
        <v>1.3205999999999999E-2</v>
      </c>
      <c r="E26" s="22">
        <v>0.156635</v>
      </c>
      <c r="F26" s="22">
        <f t="shared" si="0"/>
        <v>0.15560408868259401</v>
      </c>
      <c r="G26" s="22">
        <v>6.9363459788291948E-2</v>
      </c>
      <c r="H26" s="22">
        <v>8.6240628894302063E-2</v>
      </c>
      <c r="I26" s="23">
        <f t="shared" si="1"/>
        <v>0.44283499721193825</v>
      </c>
      <c r="J26" s="24">
        <f t="shared" si="2"/>
        <v>0.99341838466877785</v>
      </c>
      <c r="K26" s="5"/>
      <c r="L26" t="s">
        <v>265</v>
      </c>
      <c r="M26" s="6">
        <v>0.45593175372778205</v>
      </c>
      <c r="N26" s="72">
        <v>0.65453173694764832</v>
      </c>
    </row>
    <row r="27" spans="1:14" ht="15.75" thickBot="1" x14ac:dyDescent="0.3">
      <c r="A27" s="25"/>
      <c r="B27" s="52">
        <v>25</v>
      </c>
      <c r="C27" s="27" t="s">
        <v>268</v>
      </c>
      <c r="D27" s="28">
        <v>8.2059999999999998E-3</v>
      </c>
      <c r="E27" s="29">
        <v>0.23811900000000003</v>
      </c>
      <c r="F27" s="29">
        <f t="shared" si="0"/>
        <v>0.23098620931705227</v>
      </c>
      <c r="G27" s="29">
        <v>9.0649498735729139E-2</v>
      </c>
      <c r="H27" s="29">
        <v>0.14033671058132313</v>
      </c>
      <c r="I27" s="30">
        <f t="shared" si="1"/>
        <v>0.38068990183785895</v>
      </c>
      <c r="J27" s="31">
        <f t="shared" si="2"/>
        <v>0.9700452686138118</v>
      </c>
      <c r="K27" s="5"/>
      <c r="L27" t="s">
        <v>259</v>
      </c>
      <c r="M27" s="6">
        <v>0.32248376157258463</v>
      </c>
      <c r="N27" s="72">
        <v>0.49469425063099265</v>
      </c>
    </row>
    <row r="28" spans="1:14" x14ac:dyDescent="0.25">
      <c r="M28" s="6"/>
      <c r="N28" s="72"/>
    </row>
    <row r="29" spans="1:14" x14ac:dyDescent="0.25">
      <c r="M29" s="6"/>
      <c r="N29" s="72"/>
    </row>
    <row r="30" spans="1:14" x14ac:dyDescent="0.25">
      <c r="M30" s="6"/>
      <c r="N30" s="72"/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8" sqref="A8:J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34</v>
      </c>
      <c r="B1" s="53" t="s">
        <v>232</v>
      </c>
      <c r="C1" s="47" t="s">
        <v>20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721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40.579332999999991</v>
      </c>
      <c r="E6" s="15">
        <v>65.39343599999998</v>
      </c>
      <c r="F6" s="15">
        <v>59.735916055503992</v>
      </c>
      <c r="G6" s="15">
        <v>21.780414940342325</v>
      </c>
      <c r="H6" s="15">
        <v>37.955501115161667</v>
      </c>
      <c r="I6" s="16">
        <v>0.3330672965455177</v>
      </c>
      <c r="J6" s="17">
        <v>0.91348489557123147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40.579332999999998</v>
      </c>
      <c r="E7" s="36">
        <f ca="1">SUM(E8:OFFSET(E6,MATCH("GOBIERNOS REGIONALES",$A$8:$A$50,0),0))</f>
        <v>65.393435999999966</v>
      </c>
      <c r="F7" s="36">
        <f ca="1">SUM(F8:OFFSET(F6,MATCH("GOBIERNOS REGIONALES",$A$8:$A$50,0),0))</f>
        <v>59.735916055503992</v>
      </c>
      <c r="G7" s="36">
        <f ca="1">SUM(G8:OFFSET(G6,MATCH("GOBIERNOS REGIONALES",$A$8:$A$50,0),0))</f>
        <v>21.780414940342325</v>
      </c>
      <c r="H7" s="36">
        <f ca="1">SUM(H8:OFFSET(H6,MATCH("GOBIERNOS REGIONALES",$A$8:$A$50,0),0))</f>
        <v>37.955501115161667</v>
      </c>
      <c r="I7" s="37">
        <f ca="1">IFERROR(G7/E7,0)</f>
        <v>0.33306729654551775</v>
      </c>
      <c r="J7" s="38">
        <f ca="1">IFERROR(SUM(G7,H7)/E7,0)</f>
        <v>0.91348489557123169</v>
      </c>
      <c r="K7" s="5"/>
    </row>
    <row r="8" spans="1:11" ht="25.5" x14ac:dyDescent="0.25">
      <c r="A8" s="18"/>
      <c r="B8" s="19">
        <v>59</v>
      </c>
      <c r="C8" s="20" t="s">
        <v>132</v>
      </c>
      <c r="D8" s="21">
        <v>40.579332999999998</v>
      </c>
      <c r="E8" s="22">
        <v>65.393435999999966</v>
      </c>
      <c r="F8" s="22">
        <f t="shared" ref="F8:F10" si="0">SUM(G8,H8)</f>
        <v>59.735916055503992</v>
      </c>
      <c r="G8" s="22">
        <v>21.780414940342325</v>
      </c>
      <c r="H8" s="22">
        <v>37.955501115161667</v>
      </c>
      <c r="I8" s="23">
        <f t="shared" ref="I8:I10" si="1">IFERROR(G8/E8,0)</f>
        <v>0.33306729654551775</v>
      </c>
      <c r="J8" s="24">
        <f t="shared" ref="J8:J10" si="2">IFERROR(SUM(G8,H8)/E8,0)</f>
        <v>0.91348489557123169</v>
      </c>
      <c r="K8" s="5"/>
    </row>
    <row r="9" spans="1:11" ht="15.75" thickBot="1" x14ac:dyDescent="0.3">
      <c r="A9" s="39" t="s">
        <v>204</v>
      </c>
      <c r="B9" s="40"/>
      <c r="C9" s="41"/>
      <c r="D9" s="42">
        <f ca="1">SUM(D10:OFFSET(D8,(MATCH("GOBIERNOS LOCALES",$A$8:$A$50,0)-MATCH("GOBIERNOS REGIONALES",$A$8:$A$50,0)),0))</f>
        <v>0</v>
      </c>
      <c r="E9" s="43">
        <f ca="1">SUM(E10:OFFSET(E8,(MATCH("GOBIERNOS LOCALES",$A$8:$A$50,0)-MATCH("GOBIERNOS REGIONALES",$A$8:$A$50,0)),0))</f>
        <v>0</v>
      </c>
      <c r="F9" s="43">
        <f ca="1">SUM(F10:OFFSET(F8,(MATCH("GOBIERNOS LOCALES",$A$8:$A$50,0)-MATCH("GOBIERNOS REGIONALES",$A$8:$A$50,0)),0))</f>
        <v>0</v>
      </c>
      <c r="G9" s="43">
        <f ca="1">SUM(G10:OFFSET(G8,(MATCH("GOBIERNOS LOCALES",$A$8:$A$50,0)-MATCH("GOBIERNOS REGIONALES",$A$8:$A$50,0)),0))</f>
        <v>0</v>
      </c>
      <c r="H9" s="43">
        <f ca="1">SUM(H10:OFFSET(H8,(MATCH("GOBIERNOS LOCALES",$A$8:$A$50,0)-MATCH("GOBIERNOS REGIONALES",$A$8:$A$50,0)),0))</f>
        <v>0</v>
      </c>
      <c r="I9" s="44">
        <f ca="1">IFERROR(G9/E9,0)</f>
        <v>0</v>
      </c>
      <c r="J9" s="45">
        <f ca="1">IFERROR(SUM(G9,H9)/E9,0)</f>
        <v>0</v>
      </c>
      <c r="K9" s="5"/>
    </row>
    <row r="10" spans="1:11" x14ac:dyDescent="0.25">
      <c r="A10" t="s">
        <v>231</v>
      </c>
      <c r="D10" s="6"/>
      <c r="E10" s="6"/>
      <c r="F10" s="6">
        <f t="shared" si="0"/>
        <v>0</v>
      </c>
      <c r="G10" s="6"/>
      <c r="H10" s="6"/>
      <c r="I10" s="5">
        <f t="shared" si="1"/>
        <v>0</v>
      </c>
      <c r="J10" s="5">
        <f t="shared" si="2"/>
        <v>0</v>
      </c>
      <c r="K10" s="5"/>
    </row>
    <row r="11" spans="1:11" x14ac:dyDescent="0.25">
      <c r="D11" s="6"/>
      <c r="E11" s="6"/>
      <c r="F11" s="6"/>
      <c r="G11" s="6"/>
      <c r="H11" s="6"/>
      <c r="I11" s="5"/>
      <c r="J11" s="5"/>
      <c r="K1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F17" sqref="F17:K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34</v>
      </c>
      <c r="B1" s="47" t="s">
        <v>232</v>
      </c>
      <c r="C1" s="47" t="s">
        <v>20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722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40.579332999999991</v>
      </c>
      <c r="G6" s="15">
        <v>65.39343599999998</v>
      </c>
      <c r="H6" s="15">
        <v>59.735916055503992</v>
      </c>
      <c r="I6" s="15">
        <v>21.780414940342325</v>
      </c>
      <c r="J6" s="15">
        <v>37.955501115161667</v>
      </c>
      <c r="K6" s="16">
        <v>0.3330672965455177</v>
      </c>
      <c r="L6" s="17">
        <v>0.91348489557123147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35.081908999999996</v>
      </c>
      <c r="G7" s="36">
        <f ca="1">SUM(G8:OFFSET(G6,MATCH("PROYECTOS",$A$8:$A$50,0),0))</f>
        <v>59.896012000000006</v>
      </c>
      <c r="H7" s="36">
        <f ca="1">SUM(H8:OFFSET(H6,MATCH("PROYECTOS",$A$8:$A$50,0),0))</f>
        <v>56.537625055321485</v>
      </c>
      <c r="I7" s="36">
        <f ca="1">SUM(I8:OFFSET(I6,MATCH("PROYECTOS",$A$8:$A$50,0),0))</f>
        <v>21.277136380802858</v>
      </c>
      <c r="J7" s="36">
        <f ca="1">SUM(J8:OFFSET(J6,MATCH("PROYECTOS",$A$8:$A$50,0),0))</f>
        <v>35.260488674518626</v>
      </c>
      <c r="K7" s="37">
        <f ca="1">IFERROR(I7/G7,0)</f>
        <v>0.35523460862140299</v>
      </c>
      <c r="L7" s="38">
        <f ca="1">IFERROR(SUM(I7,J7)/G7,0)</f>
        <v>0.94392970696148315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8.458869</v>
      </c>
      <c r="G8" s="22">
        <v>28.038262000000003</v>
      </c>
      <c r="H8" s="22">
        <f t="shared" ref="H8:H12" si="0">SUM(I8,J8)</f>
        <v>26.801153512351163</v>
      </c>
      <c r="I8" s="22">
        <v>8.0837919857899578</v>
      </c>
      <c r="J8" s="22">
        <v>18.717361526561206</v>
      </c>
      <c r="K8" s="23">
        <f t="shared" ref="K8:K13" si="1">IFERROR(I8/G8,0)</f>
        <v>0.28831287708881376</v>
      </c>
      <c r="L8" s="24">
        <f t="shared" ref="L8:L13" si="2">IFERROR(SUM(I8,J8)/G8,0)</f>
        <v>0.95587784693470512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3000415</v>
      </c>
      <c r="C9" s="20" t="s">
        <v>723</v>
      </c>
      <c r="D9" s="60">
        <v>86</v>
      </c>
      <c r="E9" s="20" t="s">
        <v>469</v>
      </c>
      <c r="F9" s="21">
        <v>1.6568989999999999</v>
      </c>
      <c r="G9" s="22">
        <v>3.1999579999999996</v>
      </c>
      <c r="H9" s="22">
        <f t="shared" si="0"/>
        <v>3.0364953515527304</v>
      </c>
      <c r="I9" s="22">
        <v>1.5345642096363008</v>
      </c>
      <c r="J9" s="22">
        <v>1.5019311419164296</v>
      </c>
      <c r="K9" s="23">
        <f t="shared" si="1"/>
        <v>0.47955760970497141</v>
      </c>
      <c r="L9" s="24">
        <f t="shared" si="2"/>
        <v>0.94891725189915954</v>
      </c>
      <c r="M9" s="61"/>
      <c r="N9" s="22"/>
      <c r="O9" s="24" t="str">
        <f t="shared" ref="O9:O12" si="3">IFERROR(N9/M9,".")</f>
        <v>.</v>
      </c>
    </row>
    <row r="10" spans="1:15" ht="25.5" x14ac:dyDescent="0.25">
      <c r="A10" s="18"/>
      <c r="B10" s="20">
        <v>3000416</v>
      </c>
      <c r="C10" s="20" t="s">
        <v>724</v>
      </c>
      <c r="D10" s="60">
        <v>416</v>
      </c>
      <c r="E10" s="20" t="s">
        <v>727</v>
      </c>
      <c r="F10" s="21">
        <v>4.8040309999999993</v>
      </c>
      <c r="G10" s="22">
        <v>7.3575299999999988</v>
      </c>
      <c r="H10" s="22">
        <f t="shared" si="0"/>
        <v>6.78613888068503</v>
      </c>
      <c r="I10" s="22">
        <v>2.8963858890638221</v>
      </c>
      <c r="J10" s="22">
        <v>3.8897529916212079</v>
      </c>
      <c r="K10" s="23">
        <f t="shared" si="1"/>
        <v>0.39366280383006558</v>
      </c>
      <c r="L10" s="24">
        <f t="shared" si="2"/>
        <v>0.9223392742788723</v>
      </c>
      <c r="M10" s="61"/>
      <c r="N10" s="22"/>
      <c r="O10" s="24" t="str">
        <f t="shared" si="3"/>
        <v>.</v>
      </c>
    </row>
    <row r="11" spans="1:15" ht="38.25" x14ac:dyDescent="0.25">
      <c r="A11" s="18"/>
      <c r="B11" s="20">
        <v>3000417</v>
      </c>
      <c r="C11" s="20" t="s">
        <v>725</v>
      </c>
      <c r="D11" s="60">
        <v>51</v>
      </c>
      <c r="E11" s="20" t="s">
        <v>728</v>
      </c>
      <c r="F11" s="21">
        <v>13.598805</v>
      </c>
      <c r="G11" s="22">
        <v>14.825951999999999</v>
      </c>
      <c r="H11" s="22">
        <f t="shared" si="0"/>
        <v>13.857988134070183</v>
      </c>
      <c r="I11" s="22">
        <v>6.1040032965611317</v>
      </c>
      <c r="J11" s="22">
        <v>7.7539848375090514</v>
      </c>
      <c r="K11" s="23">
        <f t="shared" si="1"/>
        <v>0.41171071487086508</v>
      </c>
      <c r="L11" s="24">
        <f t="shared" si="2"/>
        <v>0.93471152031722371</v>
      </c>
      <c r="M11" s="61"/>
      <c r="N11" s="22"/>
      <c r="O11" s="24" t="str">
        <f t="shared" si="3"/>
        <v>.</v>
      </c>
    </row>
    <row r="12" spans="1:15" ht="38.25" x14ac:dyDescent="0.25">
      <c r="A12" s="18"/>
      <c r="B12" s="20">
        <v>3000493</v>
      </c>
      <c r="C12" s="20" t="s">
        <v>726</v>
      </c>
      <c r="D12" s="60">
        <v>579</v>
      </c>
      <c r="E12" s="20" t="s">
        <v>729</v>
      </c>
      <c r="F12" s="21">
        <v>6.5633049999999997</v>
      </c>
      <c r="G12" s="22">
        <v>6.47431</v>
      </c>
      <c r="H12" s="22">
        <f t="shared" si="0"/>
        <v>6.0558491766623774</v>
      </c>
      <c r="I12" s="22">
        <v>2.6583909997516457</v>
      </c>
      <c r="J12" s="22">
        <v>3.3974581769107317</v>
      </c>
      <c r="K12" s="23">
        <f t="shared" si="1"/>
        <v>0.41060607226895929</v>
      </c>
      <c r="L12" s="24">
        <f t="shared" si="2"/>
        <v>0.9353659581735162</v>
      </c>
      <c r="M12" s="61"/>
      <c r="N12" s="22"/>
      <c r="O12" s="24" t="str">
        <f t="shared" si="3"/>
        <v>.</v>
      </c>
    </row>
    <row r="13" spans="1:15" ht="15.75" thickBot="1" x14ac:dyDescent="0.3">
      <c r="A13" s="39" t="s">
        <v>306</v>
      </c>
      <c r="B13" s="41"/>
      <c r="C13" s="41"/>
      <c r="D13" s="58"/>
      <c r="E13" s="41"/>
      <c r="F13" s="42">
        <f ca="1">OFFSET(F13,-MATCH("PROYECTOS",$A$8:$A$50,0)-1,0)-(OFFSET(F13,-MATCH("PROYECTOS",$A$8:$A$50,0),0))</f>
        <v>5.4974239999999952</v>
      </c>
      <c r="G13" s="43">
        <f t="shared" ref="G13:J13" ca="1" si="4">OFFSET(G13,-MATCH("PROYECTOS",$A$8:$A$50,0)-1,0)-(OFFSET(G13,-MATCH("PROYECTOS",$A$8:$A$50,0),0))</f>
        <v>5.4974239999999739</v>
      </c>
      <c r="H13" s="43">
        <f t="shared" ca="1" si="4"/>
        <v>3.1982910001825076</v>
      </c>
      <c r="I13" s="43">
        <f t="shared" ca="1" si="4"/>
        <v>0.5032785595394671</v>
      </c>
      <c r="J13" s="43">
        <f t="shared" ca="1" si="4"/>
        <v>2.6950124406430405</v>
      </c>
      <c r="K13" s="44">
        <f t="shared" ca="1" si="1"/>
        <v>9.1548070430708908E-2</v>
      </c>
      <c r="L13" s="45">
        <f t="shared" ca="1" si="2"/>
        <v>0.58177993914650261</v>
      </c>
      <c r="M13" s="59"/>
      <c r="N13" s="43"/>
      <c r="O13" s="45"/>
    </row>
    <row r="14" spans="1:15" ht="15.75" thickBot="1" x14ac:dyDescent="0.3"/>
    <row r="15" spans="1:15" ht="15.75" thickBot="1" x14ac:dyDescent="0.3">
      <c r="A15" s="87" t="s">
        <v>377</v>
      </c>
      <c r="B15" s="88"/>
      <c r="C15" s="88"/>
      <c r="D15" s="88"/>
      <c r="E15" s="88"/>
      <c r="F15" s="89"/>
    </row>
    <row r="16" spans="1:15" ht="15.75" thickBot="1" x14ac:dyDescent="0.3">
      <c r="A16" s="2" t="s">
        <v>761</v>
      </c>
    </row>
    <row r="17" spans="1:11" ht="45" customHeight="1" x14ac:dyDescent="0.25">
      <c r="A17" s="80" t="s">
        <v>379</v>
      </c>
      <c r="B17" s="81"/>
      <c r="C17" s="81"/>
      <c r="D17" s="81"/>
      <c r="E17" s="81"/>
      <c r="F17" s="103" t="s">
        <v>380</v>
      </c>
      <c r="G17" s="7"/>
      <c r="H17" s="7"/>
      <c r="I17" s="7"/>
      <c r="J17" s="7"/>
      <c r="K17" s="7"/>
    </row>
    <row r="18" spans="1:11" ht="15.75" thickBot="1" x14ac:dyDescent="0.3">
      <c r="A18" s="101"/>
      <c r="B18" s="102"/>
      <c r="C18" s="102"/>
      <c r="D18" s="102"/>
      <c r="E18" s="102"/>
      <c r="F18" s="104"/>
      <c r="G18" s="8"/>
      <c r="H18" s="8"/>
      <c r="I18" s="8"/>
      <c r="J18" s="8"/>
      <c r="K18" s="8"/>
    </row>
  </sheetData>
  <mergeCells count="16">
    <mergeCell ref="A17:E18"/>
    <mergeCell ref="F17:F18"/>
    <mergeCell ref="A3:E3"/>
    <mergeCell ref="F3:L3"/>
    <mergeCell ref="M3:O3"/>
    <mergeCell ref="I4:J4"/>
    <mergeCell ref="K4:L4"/>
    <mergeCell ref="A15:F15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34</v>
      </c>
      <c r="B1" s="47" t="s">
        <v>232</v>
      </c>
      <c r="C1" s="47" t="s">
        <v>20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730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40.579332999999991</v>
      </c>
      <c r="I6" s="15">
        <v>65.39343599999998</v>
      </c>
      <c r="J6" s="15">
        <v>59.735916055503992</v>
      </c>
      <c r="K6" s="15">
        <v>21.780414940342325</v>
      </c>
      <c r="L6" s="15">
        <v>37.955501115161667</v>
      </c>
      <c r="M6" s="16">
        <v>0.3330672965455177</v>
      </c>
      <c r="N6" s="17">
        <v>0.91348489557123147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SUM(H8:OFFSET(H6,MATCH("PROYECTOS",$A$8:$A$46,0),0))</f>
        <v>35.081909000000003</v>
      </c>
      <c r="I7" s="36">
        <f ca="1">SUM(I8:OFFSET(I6,MATCH("PROYECTOS",$A$8:$A$46,0),0))</f>
        <v>59.896011999999985</v>
      </c>
      <c r="J7" s="36">
        <f ca="1">SUM(J8:OFFSET(J6,MATCH("PROYECTOS",$A$8:$A$46,0),0))</f>
        <v>56.537625055321485</v>
      </c>
      <c r="K7" s="36">
        <f ca="1">SUM(K8:OFFSET(K6,MATCH("PROYECTOS",$A$8:$A$46,0),0))</f>
        <v>21.277136380802858</v>
      </c>
      <c r="L7" s="36">
        <f ca="1">SUM(L8:OFFSET(L6,MATCH("PROYECTOS",$A$8:$A$46,0),0))</f>
        <v>35.260488674518626</v>
      </c>
      <c r="M7" s="37">
        <f ca="1">IFERROR(K7/I7,0)</f>
        <v>0.3552346086214031</v>
      </c>
      <c r="N7" s="38">
        <f ca="1">IFERROR(SUM(K7,L7)/I7,0)</f>
        <v>0.94392970696148348</v>
      </c>
      <c r="O7" s="57"/>
      <c r="P7" s="36"/>
      <c r="Q7" s="38"/>
    </row>
    <row r="8" spans="1:17" ht="38.25" x14ac:dyDescent="0.25">
      <c r="A8" s="18"/>
      <c r="B8" s="65">
        <v>5004079</v>
      </c>
      <c r="C8" s="20" t="s">
        <v>731</v>
      </c>
      <c r="D8" s="20">
        <v>3000001</v>
      </c>
      <c r="E8" s="20" t="s">
        <v>275</v>
      </c>
      <c r="F8" s="60">
        <v>60</v>
      </c>
      <c r="G8" s="20" t="s">
        <v>323</v>
      </c>
      <c r="H8" s="21">
        <v>6.0378219999999994</v>
      </c>
      <c r="I8" s="22">
        <v>7.8595190000000006</v>
      </c>
      <c r="J8" s="22">
        <f t="shared" ref="J8:J26" si="0">SUM(K8,L8)</f>
        <v>7.2818207152758987</v>
      </c>
      <c r="K8" s="22">
        <v>2.6527968394339041</v>
      </c>
      <c r="L8" s="22">
        <v>4.6290238758419946</v>
      </c>
      <c r="M8" s="23">
        <f t="shared" ref="M8:M27" si="1">IFERROR(K8/I8,0)</f>
        <v>0.3375266144701608</v>
      </c>
      <c r="N8" s="24">
        <f t="shared" ref="N8:N27" si="2">IFERROR(SUM(K8,L8)/I8,0)</f>
        <v>0.92649699240830108</v>
      </c>
      <c r="O8" s="61">
        <v>43</v>
      </c>
      <c r="P8" s="22">
        <v>43</v>
      </c>
      <c r="Q8" s="24">
        <f>IFERROR(P8/O8,".")</f>
        <v>1</v>
      </c>
    </row>
    <row r="9" spans="1:17" ht="25.5" x14ac:dyDescent="0.25">
      <c r="A9" s="18"/>
      <c r="B9" s="65">
        <v>5004080</v>
      </c>
      <c r="C9" s="20" t="s">
        <v>732</v>
      </c>
      <c r="D9" s="20">
        <v>3000001</v>
      </c>
      <c r="E9" s="20" t="s">
        <v>275</v>
      </c>
      <c r="F9" s="60">
        <v>60</v>
      </c>
      <c r="G9" s="20" t="s">
        <v>323</v>
      </c>
      <c r="H9" s="21">
        <v>0.51499399999999995</v>
      </c>
      <c r="I9" s="22">
        <v>6.4567910000000008</v>
      </c>
      <c r="J9" s="22">
        <f t="shared" si="0"/>
        <v>6.3002032703131476</v>
      </c>
      <c r="K9" s="22">
        <v>2.8218752006191608</v>
      </c>
      <c r="L9" s="22">
        <v>3.4783280696939869</v>
      </c>
      <c r="M9" s="23">
        <f t="shared" si="1"/>
        <v>0.43703988569850882</v>
      </c>
      <c r="N9" s="24">
        <f t="shared" si="2"/>
        <v>0.97574836638093854</v>
      </c>
      <c r="O9" s="61">
        <v>60</v>
      </c>
      <c r="P9" s="22">
        <v>60</v>
      </c>
      <c r="Q9" s="24">
        <f t="shared" ref="Q9:Q26" si="3">IFERROR(P9/O9,".")</f>
        <v>1</v>
      </c>
    </row>
    <row r="10" spans="1:17" ht="38.25" x14ac:dyDescent="0.25">
      <c r="A10" s="18"/>
      <c r="B10" s="65">
        <v>5004081</v>
      </c>
      <c r="C10" s="20" t="s">
        <v>733</v>
      </c>
      <c r="D10" s="20">
        <v>3000001</v>
      </c>
      <c r="E10" s="20" t="s">
        <v>275</v>
      </c>
      <c r="F10" s="60">
        <v>201</v>
      </c>
      <c r="G10" s="20" t="s">
        <v>750</v>
      </c>
      <c r="H10" s="21">
        <v>1.906053</v>
      </c>
      <c r="I10" s="22">
        <v>13.721951999999998</v>
      </c>
      <c r="J10" s="22">
        <f t="shared" si="0"/>
        <v>13.219129526762117</v>
      </c>
      <c r="K10" s="22">
        <v>2.609119945736893</v>
      </c>
      <c r="L10" s="22">
        <v>10.610009581025224</v>
      </c>
      <c r="M10" s="23">
        <f t="shared" si="1"/>
        <v>0.19014203997630172</v>
      </c>
      <c r="N10" s="24">
        <f t="shared" si="2"/>
        <v>0.9633563451294771</v>
      </c>
      <c r="O10" s="61">
        <v>305</v>
      </c>
      <c r="P10" s="22">
        <v>285</v>
      </c>
      <c r="Q10" s="24">
        <f t="shared" si="3"/>
        <v>0.93442622950819676</v>
      </c>
    </row>
    <row r="11" spans="1:17" ht="51" x14ac:dyDescent="0.25">
      <c r="A11" s="18"/>
      <c r="B11" s="65">
        <v>5003226</v>
      </c>
      <c r="C11" s="20" t="s">
        <v>734</v>
      </c>
      <c r="D11" s="20">
        <v>3000415</v>
      </c>
      <c r="E11" s="20" t="s">
        <v>723</v>
      </c>
      <c r="F11" s="60">
        <v>429</v>
      </c>
      <c r="G11" s="20" t="s">
        <v>751</v>
      </c>
      <c r="H11" s="21">
        <v>0.47191100000000002</v>
      </c>
      <c r="I11" s="22">
        <v>0.64652100000000001</v>
      </c>
      <c r="J11" s="22">
        <f t="shared" si="0"/>
        <v>0.61002072240808047</v>
      </c>
      <c r="K11" s="22">
        <v>0.23377889640687499</v>
      </c>
      <c r="L11" s="22">
        <v>0.37624182600120548</v>
      </c>
      <c r="M11" s="23">
        <f t="shared" si="1"/>
        <v>0.36159520944698625</v>
      </c>
      <c r="N11" s="24">
        <f t="shared" si="2"/>
        <v>0.94354355451420835</v>
      </c>
      <c r="O11" s="61">
        <v>29</v>
      </c>
      <c r="P11" s="22">
        <v>26</v>
      </c>
      <c r="Q11" s="24">
        <f t="shared" si="3"/>
        <v>0.89655172413793105</v>
      </c>
    </row>
    <row r="12" spans="1:17" ht="51" x14ac:dyDescent="0.25">
      <c r="A12" s="18"/>
      <c r="B12" s="65">
        <v>5004082</v>
      </c>
      <c r="C12" s="20" t="s">
        <v>735</v>
      </c>
      <c r="D12" s="20">
        <v>3000415</v>
      </c>
      <c r="E12" s="20" t="s">
        <v>723</v>
      </c>
      <c r="F12" s="60">
        <v>86</v>
      </c>
      <c r="G12" s="20" t="s">
        <v>469</v>
      </c>
      <c r="H12" s="21">
        <v>1.1849879999999999</v>
      </c>
      <c r="I12" s="22">
        <v>2.5534369999999997</v>
      </c>
      <c r="J12" s="22">
        <f t="shared" si="0"/>
        <v>2.42647462914465</v>
      </c>
      <c r="K12" s="22">
        <v>1.3007853132294258</v>
      </c>
      <c r="L12" s="22">
        <v>1.1256893159152241</v>
      </c>
      <c r="M12" s="23">
        <f t="shared" si="1"/>
        <v>0.5094252621973544</v>
      </c>
      <c r="N12" s="24">
        <f t="shared" si="2"/>
        <v>0.95027785261381037</v>
      </c>
      <c r="O12" s="61">
        <v>3340</v>
      </c>
      <c r="P12" s="22">
        <v>2721</v>
      </c>
      <c r="Q12" s="24">
        <f t="shared" si="3"/>
        <v>0.81467065868263477</v>
      </c>
    </row>
    <row r="13" spans="1:17" ht="63.75" x14ac:dyDescent="0.25">
      <c r="A13" s="18"/>
      <c r="B13" s="65">
        <v>5000152</v>
      </c>
      <c r="C13" s="20" t="s">
        <v>736</v>
      </c>
      <c r="D13" s="20">
        <v>3000416</v>
      </c>
      <c r="E13" s="20" t="s">
        <v>724</v>
      </c>
      <c r="F13" s="60">
        <v>201</v>
      </c>
      <c r="G13" s="20" t="s">
        <v>750</v>
      </c>
      <c r="H13" s="21">
        <v>0.5625460000000001</v>
      </c>
      <c r="I13" s="22">
        <v>0.86190299999999997</v>
      </c>
      <c r="J13" s="22">
        <f t="shared" si="0"/>
        <v>0.85293992077640723</v>
      </c>
      <c r="K13" s="22">
        <v>0.36991040034627076</v>
      </c>
      <c r="L13" s="22">
        <v>0.48302952043013647</v>
      </c>
      <c r="M13" s="23">
        <f t="shared" si="1"/>
        <v>0.42917868988305036</v>
      </c>
      <c r="N13" s="24">
        <f t="shared" si="2"/>
        <v>0.98960082605166388</v>
      </c>
      <c r="O13" s="61">
        <v>20</v>
      </c>
      <c r="P13" s="22">
        <v>58</v>
      </c>
      <c r="Q13" s="24">
        <f t="shared" si="3"/>
        <v>2.9</v>
      </c>
    </row>
    <row r="14" spans="1:17" ht="51" x14ac:dyDescent="0.25">
      <c r="A14" s="18"/>
      <c r="B14" s="65">
        <v>5000206</v>
      </c>
      <c r="C14" s="20" t="s">
        <v>737</v>
      </c>
      <c r="D14" s="20">
        <v>3000416</v>
      </c>
      <c r="E14" s="20" t="s">
        <v>724</v>
      </c>
      <c r="F14" s="60">
        <v>36</v>
      </c>
      <c r="G14" s="20" t="s">
        <v>650</v>
      </c>
      <c r="H14" s="21">
        <v>1.7030119999999995</v>
      </c>
      <c r="I14" s="22">
        <v>1.9589779999999997</v>
      </c>
      <c r="J14" s="22">
        <f t="shared" si="0"/>
        <v>1.7308048360573594</v>
      </c>
      <c r="K14" s="22">
        <v>0.65606635479343822</v>
      </c>
      <c r="L14" s="22">
        <v>1.0747384812639211</v>
      </c>
      <c r="M14" s="23">
        <f t="shared" si="1"/>
        <v>0.3349023596964531</v>
      </c>
      <c r="N14" s="24">
        <f t="shared" si="2"/>
        <v>0.88352438672479205</v>
      </c>
      <c r="O14" s="61">
        <v>38</v>
      </c>
      <c r="P14" s="22">
        <v>31</v>
      </c>
      <c r="Q14" s="24">
        <f t="shared" si="3"/>
        <v>0.81578947368421051</v>
      </c>
    </row>
    <row r="15" spans="1:17" ht="25.5" x14ac:dyDescent="0.25">
      <c r="A15" s="18"/>
      <c r="B15" s="65">
        <v>5000295</v>
      </c>
      <c r="C15" s="20" t="s">
        <v>738</v>
      </c>
      <c r="D15" s="20">
        <v>3000416</v>
      </c>
      <c r="E15" s="20" t="s">
        <v>724</v>
      </c>
      <c r="F15" s="60">
        <v>462</v>
      </c>
      <c r="G15" s="20" t="s">
        <v>752</v>
      </c>
      <c r="H15" s="21">
        <v>0.50201499999999999</v>
      </c>
      <c r="I15" s="22">
        <v>1.3143009999999999</v>
      </c>
      <c r="J15" s="22">
        <f t="shared" si="0"/>
        <v>1.2962286124748061</v>
      </c>
      <c r="K15" s="22">
        <v>0.57975627801351948</v>
      </c>
      <c r="L15" s="22">
        <v>0.71647233446128666</v>
      </c>
      <c r="M15" s="23">
        <f t="shared" si="1"/>
        <v>0.4411137768391864</v>
      </c>
      <c r="N15" s="24">
        <f t="shared" si="2"/>
        <v>0.98624943028636991</v>
      </c>
      <c r="O15" s="61">
        <v>13</v>
      </c>
      <c r="P15" s="22">
        <v>11</v>
      </c>
      <c r="Q15" s="24">
        <f t="shared" si="3"/>
        <v>0.84615384615384615</v>
      </c>
    </row>
    <row r="16" spans="1:17" ht="25.5" x14ac:dyDescent="0.25">
      <c r="A16" s="18"/>
      <c r="B16" s="65">
        <v>5004083</v>
      </c>
      <c r="C16" s="20" t="s">
        <v>739</v>
      </c>
      <c r="D16" s="20">
        <v>3000416</v>
      </c>
      <c r="E16" s="20" t="s">
        <v>724</v>
      </c>
      <c r="F16" s="60">
        <v>36</v>
      </c>
      <c r="G16" s="20" t="s">
        <v>650</v>
      </c>
      <c r="H16" s="21">
        <v>1.43845</v>
      </c>
      <c r="I16" s="22">
        <v>2.2862100000000001</v>
      </c>
      <c r="J16" s="22">
        <f t="shared" si="0"/>
        <v>2.0838512730842922</v>
      </c>
      <c r="K16" s="22">
        <v>0.93094287745770998</v>
      </c>
      <c r="L16" s="22">
        <v>1.1529083956265822</v>
      </c>
      <c r="M16" s="23">
        <f t="shared" si="1"/>
        <v>0.40719919756177692</v>
      </c>
      <c r="N16" s="24">
        <f t="shared" si="2"/>
        <v>0.91148725317634516</v>
      </c>
      <c r="O16" s="61">
        <v>21</v>
      </c>
      <c r="P16" s="22">
        <v>17</v>
      </c>
      <c r="Q16" s="24">
        <f t="shared" si="3"/>
        <v>0.80952380952380953</v>
      </c>
    </row>
    <row r="17" spans="1:17" ht="25.5" x14ac:dyDescent="0.25">
      <c r="A17" s="18"/>
      <c r="B17" s="65">
        <v>5004084</v>
      </c>
      <c r="C17" s="20" t="s">
        <v>740</v>
      </c>
      <c r="D17" s="20">
        <v>3000416</v>
      </c>
      <c r="E17" s="20" t="s">
        <v>724</v>
      </c>
      <c r="F17" s="60">
        <v>574</v>
      </c>
      <c r="G17" s="20" t="s">
        <v>753</v>
      </c>
      <c r="H17" s="21">
        <v>0.59800799999999998</v>
      </c>
      <c r="I17" s="22">
        <v>0.93613800000000003</v>
      </c>
      <c r="J17" s="22">
        <f t="shared" si="0"/>
        <v>0.8223142382921651</v>
      </c>
      <c r="K17" s="22">
        <v>0.35970997845288366</v>
      </c>
      <c r="L17" s="22">
        <v>0.46260425983928144</v>
      </c>
      <c r="M17" s="23">
        <f t="shared" si="1"/>
        <v>0.38424888045660327</v>
      </c>
      <c r="N17" s="24">
        <f t="shared" si="2"/>
        <v>0.8784113435114963</v>
      </c>
      <c r="O17" s="61">
        <v>53920</v>
      </c>
      <c r="P17" s="22">
        <v>66041</v>
      </c>
      <c r="Q17" s="24">
        <f t="shared" si="3"/>
        <v>1.2247959940652819</v>
      </c>
    </row>
    <row r="18" spans="1:17" ht="51" x14ac:dyDescent="0.25">
      <c r="A18" s="18"/>
      <c r="B18" s="65">
        <v>5000316</v>
      </c>
      <c r="C18" s="20" t="s">
        <v>741</v>
      </c>
      <c r="D18" s="20">
        <v>3000417</v>
      </c>
      <c r="E18" s="20" t="s">
        <v>725</v>
      </c>
      <c r="F18" s="60">
        <v>22</v>
      </c>
      <c r="G18" s="20" t="s">
        <v>754</v>
      </c>
      <c r="H18" s="21">
        <v>1.847645</v>
      </c>
      <c r="I18" s="22">
        <v>2.7859820000000002</v>
      </c>
      <c r="J18" s="22">
        <f t="shared" si="0"/>
        <v>2.5529891012447479</v>
      </c>
      <c r="K18" s="22">
        <v>1.1035628628924314</v>
      </c>
      <c r="L18" s="22">
        <v>1.4494262383523164</v>
      </c>
      <c r="M18" s="23">
        <f t="shared" si="1"/>
        <v>0.39611270384820552</v>
      </c>
      <c r="N18" s="24">
        <f t="shared" si="2"/>
        <v>0.91636956062341668</v>
      </c>
      <c r="O18" s="61">
        <v>2195</v>
      </c>
      <c r="P18" s="22">
        <v>2631</v>
      </c>
      <c r="Q18" s="24">
        <f t="shared" si="3"/>
        <v>1.198633257403189</v>
      </c>
    </row>
    <row r="19" spans="1:17" ht="38.25" x14ac:dyDescent="0.25">
      <c r="A19" s="18"/>
      <c r="B19" s="65">
        <v>5003227</v>
      </c>
      <c r="C19" s="20" t="s">
        <v>742</v>
      </c>
      <c r="D19" s="20">
        <v>3000417</v>
      </c>
      <c r="E19" s="20" t="s">
        <v>725</v>
      </c>
      <c r="F19" s="60">
        <v>545</v>
      </c>
      <c r="G19" s="20" t="s">
        <v>755</v>
      </c>
      <c r="H19" s="21">
        <v>1.259727</v>
      </c>
      <c r="I19" s="22">
        <v>1.6769469999999997</v>
      </c>
      <c r="J19" s="22">
        <f t="shared" si="0"/>
        <v>1.4866000842303038</v>
      </c>
      <c r="K19" s="22">
        <v>0.62782241698005237</v>
      </c>
      <c r="L19" s="22">
        <v>0.8587776672502514</v>
      </c>
      <c r="M19" s="23">
        <f t="shared" si="1"/>
        <v>0.3743841737276446</v>
      </c>
      <c r="N19" s="24">
        <f t="shared" si="2"/>
        <v>0.88649199064150741</v>
      </c>
      <c r="O19" s="61">
        <v>1170</v>
      </c>
      <c r="P19" s="22">
        <v>990</v>
      </c>
      <c r="Q19" s="24">
        <f t="shared" si="3"/>
        <v>0.84615384615384615</v>
      </c>
    </row>
    <row r="20" spans="1:17" ht="38.25" x14ac:dyDescent="0.25">
      <c r="A20" s="18"/>
      <c r="B20" s="65">
        <v>5003228</v>
      </c>
      <c r="C20" s="20" t="s">
        <v>743</v>
      </c>
      <c r="D20" s="20">
        <v>3000417</v>
      </c>
      <c r="E20" s="20" t="s">
        <v>725</v>
      </c>
      <c r="F20" s="60">
        <v>53</v>
      </c>
      <c r="G20" s="20" t="s">
        <v>756</v>
      </c>
      <c r="H20" s="21">
        <v>2.4559549999999999</v>
      </c>
      <c r="I20" s="22">
        <v>2.357348</v>
      </c>
      <c r="J20" s="22">
        <f t="shared" si="0"/>
        <v>2.2649747687974013</v>
      </c>
      <c r="K20" s="22">
        <v>1.0407006645255024</v>
      </c>
      <c r="L20" s="22">
        <v>1.224274104271899</v>
      </c>
      <c r="M20" s="23">
        <f t="shared" si="1"/>
        <v>0.44147095147831478</v>
      </c>
      <c r="N20" s="24">
        <f t="shared" si="2"/>
        <v>0.96081476676222655</v>
      </c>
      <c r="O20" s="61">
        <v>3000</v>
      </c>
      <c r="P20" s="22">
        <v>3204</v>
      </c>
      <c r="Q20" s="24">
        <f t="shared" si="3"/>
        <v>1.0680000000000001</v>
      </c>
    </row>
    <row r="21" spans="1:17" ht="38.25" x14ac:dyDescent="0.25">
      <c r="A21" s="18"/>
      <c r="B21" s="65">
        <v>5004085</v>
      </c>
      <c r="C21" s="20" t="s">
        <v>744</v>
      </c>
      <c r="D21" s="20">
        <v>3000417</v>
      </c>
      <c r="E21" s="20" t="s">
        <v>725</v>
      </c>
      <c r="F21" s="60">
        <v>36</v>
      </c>
      <c r="G21" s="20" t="s">
        <v>650</v>
      </c>
      <c r="H21" s="21">
        <v>2.7066470000000002</v>
      </c>
      <c r="I21" s="22">
        <v>2.4837769999999995</v>
      </c>
      <c r="J21" s="22">
        <f t="shared" si="0"/>
        <v>2.3184963252024318</v>
      </c>
      <c r="K21" s="22">
        <v>0.98348429072575527</v>
      </c>
      <c r="L21" s="22">
        <v>1.3350120344766765</v>
      </c>
      <c r="M21" s="23">
        <f t="shared" si="1"/>
        <v>0.39596320069223423</v>
      </c>
      <c r="N21" s="24">
        <f t="shared" si="2"/>
        <v>0.9334559121863325</v>
      </c>
      <c r="O21" s="61">
        <v>720</v>
      </c>
      <c r="P21" s="22">
        <v>720</v>
      </c>
      <c r="Q21" s="24">
        <f t="shared" si="3"/>
        <v>1</v>
      </c>
    </row>
    <row r="22" spans="1:17" ht="38.25" x14ac:dyDescent="0.25">
      <c r="A22" s="18"/>
      <c r="B22" s="65">
        <v>5004086</v>
      </c>
      <c r="C22" s="20" t="s">
        <v>745</v>
      </c>
      <c r="D22" s="20">
        <v>3000417</v>
      </c>
      <c r="E22" s="20" t="s">
        <v>725</v>
      </c>
      <c r="F22" s="60">
        <v>53</v>
      </c>
      <c r="G22" s="20" t="s">
        <v>756</v>
      </c>
      <c r="H22" s="21">
        <v>5.3288310000000019</v>
      </c>
      <c r="I22" s="22">
        <v>5.5218979999999993</v>
      </c>
      <c r="J22" s="22">
        <f t="shared" si="0"/>
        <v>5.2349278545952984</v>
      </c>
      <c r="K22" s="22">
        <v>2.3484330614373903</v>
      </c>
      <c r="L22" s="22">
        <v>2.8864947931579081</v>
      </c>
      <c r="M22" s="23">
        <f t="shared" si="1"/>
        <v>0.42529453847886917</v>
      </c>
      <c r="N22" s="24">
        <f t="shared" si="2"/>
        <v>0.9480305240327328</v>
      </c>
      <c r="O22" s="61">
        <v>646</v>
      </c>
      <c r="P22" s="22">
        <v>560</v>
      </c>
      <c r="Q22" s="24">
        <f t="shared" si="3"/>
        <v>0.86687306501547989</v>
      </c>
    </row>
    <row r="23" spans="1:17" ht="38.25" x14ac:dyDescent="0.25">
      <c r="A23" s="18"/>
      <c r="B23" s="65">
        <v>5004087</v>
      </c>
      <c r="C23" s="20" t="s">
        <v>746</v>
      </c>
      <c r="D23" s="20">
        <v>3000493</v>
      </c>
      <c r="E23" s="20" t="s">
        <v>726</v>
      </c>
      <c r="F23" s="60">
        <v>269</v>
      </c>
      <c r="G23" s="20" t="s">
        <v>757</v>
      </c>
      <c r="H23" s="21">
        <v>1.5195910000000001</v>
      </c>
      <c r="I23" s="22">
        <v>1.720181</v>
      </c>
      <c r="J23" s="22">
        <f t="shared" si="0"/>
        <v>1.6208774035021634</v>
      </c>
      <c r="K23" s="22">
        <v>0.72410269794818305</v>
      </c>
      <c r="L23" s="22">
        <v>0.89677470555398031</v>
      </c>
      <c r="M23" s="23">
        <f t="shared" si="1"/>
        <v>0.42094564348064711</v>
      </c>
      <c r="N23" s="24">
        <f t="shared" si="2"/>
        <v>0.94227142579889178</v>
      </c>
      <c r="O23" s="61">
        <v>14</v>
      </c>
      <c r="P23" s="22">
        <v>12</v>
      </c>
      <c r="Q23" s="24">
        <f t="shared" si="3"/>
        <v>0.8571428571428571</v>
      </c>
    </row>
    <row r="24" spans="1:17" ht="38.25" x14ac:dyDescent="0.25">
      <c r="A24" s="18"/>
      <c r="B24" s="65">
        <v>5004088</v>
      </c>
      <c r="C24" s="20" t="s">
        <v>747</v>
      </c>
      <c r="D24" s="20">
        <v>3000493</v>
      </c>
      <c r="E24" s="20" t="s">
        <v>726</v>
      </c>
      <c r="F24" s="60">
        <v>55</v>
      </c>
      <c r="G24" s="20" t="s">
        <v>758</v>
      </c>
      <c r="H24" s="21">
        <v>3.3777709999999996</v>
      </c>
      <c r="I24" s="22">
        <v>3.2230909999999997</v>
      </c>
      <c r="J24" s="22">
        <f t="shared" si="0"/>
        <v>3.0614103902044008</v>
      </c>
      <c r="K24" s="22">
        <v>1.3566466737829614</v>
      </c>
      <c r="L24" s="22">
        <v>1.7047637164214393</v>
      </c>
      <c r="M24" s="23">
        <f t="shared" si="1"/>
        <v>0.4209147907344104</v>
      </c>
      <c r="N24" s="24">
        <f t="shared" si="2"/>
        <v>0.94983678406982641</v>
      </c>
      <c r="O24" s="61">
        <v>259573</v>
      </c>
      <c r="P24" s="22">
        <v>252277</v>
      </c>
      <c r="Q24" s="24">
        <f t="shared" si="3"/>
        <v>0.97189230004661498</v>
      </c>
    </row>
    <row r="25" spans="1:17" ht="38.25" x14ac:dyDescent="0.25">
      <c r="A25" s="18"/>
      <c r="B25" s="65">
        <v>5004089</v>
      </c>
      <c r="C25" s="20" t="s">
        <v>748</v>
      </c>
      <c r="D25" s="20">
        <v>3000493</v>
      </c>
      <c r="E25" s="20" t="s">
        <v>726</v>
      </c>
      <c r="F25" s="60">
        <v>6</v>
      </c>
      <c r="G25" s="20" t="s">
        <v>404</v>
      </c>
      <c r="H25" s="21">
        <v>0.71333800000000003</v>
      </c>
      <c r="I25" s="22">
        <v>0.67645299999999997</v>
      </c>
      <c r="J25" s="22">
        <f t="shared" si="0"/>
        <v>0.65246083243982866</v>
      </c>
      <c r="K25" s="22">
        <v>0.28039636817993596</v>
      </c>
      <c r="L25" s="22">
        <v>0.3720644642598927</v>
      </c>
      <c r="M25" s="23">
        <f t="shared" si="1"/>
        <v>0.41450975630226489</v>
      </c>
      <c r="N25" s="24">
        <f t="shared" si="2"/>
        <v>0.96453239536202617</v>
      </c>
      <c r="O25" s="61">
        <v>954617</v>
      </c>
      <c r="P25" s="22">
        <v>994482</v>
      </c>
      <c r="Q25" s="24">
        <f t="shared" si="3"/>
        <v>1.0417602033066664</v>
      </c>
    </row>
    <row r="26" spans="1:17" ht="38.25" x14ac:dyDescent="0.25">
      <c r="A26" s="18"/>
      <c r="B26" s="65">
        <v>5004090</v>
      </c>
      <c r="C26" s="20" t="s">
        <v>749</v>
      </c>
      <c r="D26" s="20">
        <v>3000493</v>
      </c>
      <c r="E26" s="20" t="s">
        <v>726</v>
      </c>
      <c r="F26" s="60">
        <v>52</v>
      </c>
      <c r="G26" s="20" t="s">
        <v>759</v>
      </c>
      <c r="H26" s="21">
        <v>0.95260500000000004</v>
      </c>
      <c r="I26" s="22">
        <v>0.85458499999999993</v>
      </c>
      <c r="J26" s="22">
        <f t="shared" si="0"/>
        <v>0.72110055051598465</v>
      </c>
      <c r="K26" s="22">
        <v>0.29724525984056527</v>
      </c>
      <c r="L26" s="22">
        <v>0.42385529067541938</v>
      </c>
      <c r="M26" s="23">
        <f t="shared" si="1"/>
        <v>0.34782410157042926</v>
      </c>
      <c r="N26" s="24">
        <f t="shared" si="2"/>
        <v>0.8438020214677121</v>
      </c>
      <c r="O26" s="61">
        <v>1429</v>
      </c>
      <c r="P26" s="22">
        <v>1378</v>
      </c>
      <c r="Q26" s="24">
        <f t="shared" si="3"/>
        <v>0.9643107067879636</v>
      </c>
    </row>
    <row r="27" spans="1:17" ht="15.75" thickBot="1" x14ac:dyDescent="0.3">
      <c r="A27" s="39" t="s">
        <v>306</v>
      </c>
      <c r="B27" s="41"/>
      <c r="C27" s="41"/>
      <c r="D27" s="64"/>
      <c r="E27" s="41"/>
      <c r="F27" s="58"/>
      <c r="G27" s="41"/>
      <c r="H27" s="42">
        <f ca="1">OFFSET(H27,-MATCH("PROYECTOS",$A$8:$A$46,0)-1,0)-(OFFSET(H27,-MATCH("PROYECTOS",$A$8:$A$46,0),0))</f>
        <v>5.4974239999999881</v>
      </c>
      <c r="I27" s="43">
        <f ca="1">OFFSET(I27,-MATCH("PROYECTOS",$A$8:$A$46,0)-1,0)-(OFFSET(I27,-MATCH("PROYECTOS",$A$8:$A$46,0),0))</f>
        <v>5.4974239999999952</v>
      </c>
      <c r="J27" s="43">
        <f ca="1">OFFSET(J27,-MATCH("PROYECTOS",$A$8:$A$46,0)-1,0)-(OFFSET(J27,-MATCH("PROYECTOS",$A$8:$A$46,0),0))</f>
        <v>3.1982910001825076</v>
      </c>
      <c r="K27" s="43">
        <f ca="1">OFFSET(K27,-MATCH("PROYECTOS",$A$8:$A$46,0)-1,0)-(OFFSET(K27,-MATCH("PROYECTOS",$A$8:$A$46,0),0))</f>
        <v>0.5032785595394671</v>
      </c>
      <c r="L27" s="43">
        <f ca="1">OFFSET(L27,-MATCH("PROYECTOS",$A$8:$A$46,0)-1,0)-(OFFSET(L27,-MATCH("PROYECTOS",$A$8:$A$46,0),0))</f>
        <v>2.6950124406430405</v>
      </c>
      <c r="M27" s="44">
        <f t="shared" ca="1" si="1"/>
        <v>9.1548070430708547E-2</v>
      </c>
      <c r="N27" s="45">
        <f t="shared" ca="1" si="2"/>
        <v>0.58177993914650028</v>
      </c>
      <c r="O27" s="59"/>
      <c r="P27" s="43"/>
      <c r="Q27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35</v>
      </c>
      <c r="B1" s="48" t="s">
        <v>232</v>
      </c>
      <c r="C1" s="47" t="s">
        <v>21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762</v>
      </c>
      <c r="L2" s="1" t="s">
        <v>789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234.73624099999998</v>
      </c>
      <c r="E6" s="15">
        <f ca="1">SUM(E7:OFFSET(E7,50,0))</f>
        <v>291.20463400000011</v>
      </c>
      <c r="F6" s="15">
        <f ca="1">SUM(F7:OFFSET(F7,50,0))</f>
        <v>245.87664170852992</v>
      </c>
      <c r="G6" s="15">
        <f ca="1">SUM(G7:OFFSET(G7,50,0))</f>
        <v>77.941406448781265</v>
      </c>
      <c r="H6" s="15">
        <f ca="1">SUM(H7:OFFSET(H7,50,0))</f>
        <v>167.93523525974865</v>
      </c>
      <c r="I6" s="16">
        <f ca="1">IFERROR(G6/E6,0)</f>
        <v>0.26765166947439867</v>
      </c>
      <c r="J6" s="17">
        <f ca="1">IFERROR(SUM(G6,H6)/E6,0)</f>
        <v>0.84434316285135014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2.9256419999999999</v>
      </c>
      <c r="E7" s="22">
        <v>3.0025400000000002</v>
      </c>
      <c r="F7" s="22">
        <f t="shared" ref="F7:F30" si="0">SUM(G7,H7)</f>
        <v>2.864276266047403</v>
      </c>
      <c r="G7" s="22">
        <v>0.48420649521671583</v>
      </c>
      <c r="H7" s="22">
        <v>2.380069770830687</v>
      </c>
      <c r="I7" s="23">
        <f t="shared" ref="I7:I30" si="1">IFERROR(G7/E7,0)</f>
        <v>0.16126562684151277</v>
      </c>
      <c r="J7" s="24">
        <f t="shared" ref="J7:J30" si="2">IFERROR(SUM(G7,H7)/E7,0)</f>
        <v>0.95395107677080171</v>
      </c>
      <c r="K7" s="5"/>
      <c r="L7" t="s">
        <v>252</v>
      </c>
      <c r="M7" s="6">
        <v>11.366589394558796</v>
      </c>
      <c r="N7" s="72">
        <v>0.98333388220682683</v>
      </c>
    </row>
    <row r="8" spans="1:14" x14ac:dyDescent="0.25">
      <c r="A8" s="18"/>
      <c r="B8" s="51">
        <v>2</v>
      </c>
      <c r="C8" s="20" t="s">
        <v>245</v>
      </c>
      <c r="D8" s="21">
        <v>1.1304989999999997</v>
      </c>
      <c r="E8" s="22">
        <v>2.7042030000000001</v>
      </c>
      <c r="F8" s="22">
        <f t="shared" si="0"/>
        <v>1.2438132812726508</v>
      </c>
      <c r="G8" s="22">
        <v>0.50227933116684653</v>
      </c>
      <c r="H8" s="22">
        <v>0.74153395010580425</v>
      </c>
      <c r="I8" s="23">
        <f t="shared" si="1"/>
        <v>0.18574024626362981</v>
      </c>
      <c r="J8" s="24">
        <f t="shared" si="2"/>
        <v>0.45995558812435705</v>
      </c>
      <c r="K8" s="5"/>
      <c r="L8" t="s">
        <v>251</v>
      </c>
      <c r="M8" s="6">
        <v>53.592514189664321</v>
      </c>
      <c r="N8" s="72">
        <v>0.95710995196323378</v>
      </c>
    </row>
    <row r="9" spans="1:14" x14ac:dyDescent="0.25">
      <c r="A9" s="18"/>
      <c r="B9" s="51">
        <v>3</v>
      </c>
      <c r="C9" s="20" t="s">
        <v>246</v>
      </c>
      <c r="D9" s="21">
        <v>0.58515100000000009</v>
      </c>
      <c r="E9" s="22">
        <v>1.1190959999999999</v>
      </c>
      <c r="F9" s="22">
        <f t="shared" si="0"/>
        <v>1.0575488837117746</v>
      </c>
      <c r="G9" s="22">
        <v>0.23963403600919264</v>
      </c>
      <c r="H9" s="22">
        <v>0.81791484770258194</v>
      </c>
      <c r="I9" s="23">
        <f t="shared" si="1"/>
        <v>0.21413179567185717</v>
      </c>
      <c r="J9" s="24">
        <f t="shared" si="2"/>
        <v>0.94500282702446858</v>
      </c>
      <c r="K9" s="5"/>
      <c r="L9" t="s">
        <v>244</v>
      </c>
      <c r="M9" s="6">
        <v>2.864276266047403</v>
      </c>
      <c r="N9" s="72">
        <v>0.95395107677080171</v>
      </c>
    </row>
    <row r="10" spans="1:14" x14ac:dyDescent="0.25">
      <c r="A10" s="18"/>
      <c r="B10" s="51">
        <v>4</v>
      </c>
      <c r="C10" s="20" t="s">
        <v>247</v>
      </c>
      <c r="D10" s="21">
        <v>6.4260379999999993</v>
      </c>
      <c r="E10" s="22">
        <v>2.6846399999999999</v>
      </c>
      <c r="F10" s="22">
        <f t="shared" si="0"/>
        <v>1.4938558230633134</v>
      </c>
      <c r="G10" s="22">
        <v>0.43506625215741224</v>
      </c>
      <c r="H10" s="22">
        <v>1.0587895709059012</v>
      </c>
      <c r="I10" s="23">
        <f t="shared" si="1"/>
        <v>0.16205757649346364</v>
      </c>
      <c r="J10" s="24">
        <f t="shared" si="2"/>
        <v>0.55644549103913876</v>
      </c>
      <c r="K10" s="5"/>
      <c r="L10" t="s">
        <v>246</v>
      </c>
      <c r="M10" s="6">
        <v>1.0575488837117746</v>
      </c>
      <c r="N10" s="72">
        <v>0.94500282702446858</v>
      </c>
    </row>
    <row r="11" spans="1:14" x14ac:dyDescent="0.25">
      <c r="A11" s="18"/>
      <c r="B11" s="51">
        <v>5</v>
      </c>
      <c r="C11" s="20" t="s">
        <v>248</v>
      </c>
      <c r="D11" s="21">
        <v>1.6358110000000001</v>
      </c>
      <c r="E11" s="22">
        <v>1.9271120000000002</v>
      </c>
      <c r="F11" s="22">
        <f t="shared" si="0"/>
        <v>1.7340602323929488</v>
      </c>
      <c r="G11" s="22">
        <v>0.59062462852853059</v>
      </c>
      <c r="H11" s="22">
        <v>1.1434356038644182</v>
      </c>
      <c r="I11" s="23">
        <f t="shared" si="1"/>
        <v>0.3064817346000287</v>
      </c>
      <c r="J11" s="24">
        <f t="shared" si="2"/>
        <v>0.89982327565442422</v>
      </c>
      <c r="K11" s="5"/>
      <c r="L11" t="s">
        <v>253</v>
      </c>
      <c r="M11" s="6">
        <v>5.1550648538337143</v>
      </c>
      <c r="N11" s="72">
        <v>0.90920801021293429</v>
      </c>
    </row>
    <row r="12" spans="1:14" x14ac:dyDescent="0.25">
      <c r="A12" s="18"/>
      <c r="B12" s="51">
        <v>6</v>
      </c>
      <c r="C12" s="20" t="s">
        <v>249</v>
      </c>
      <c r="D12" s="21">
        <v>2.8324020000000001</v>
      </c>
      <c r="E12" s="22">
        <v>4.7035840000000002</v>
      </c>
      <c r="F12" s="22">
        <f t="shared" si="0"/>
        <v>4.2043954916954878</v>
      </c>
      <c r="G12" s="22">
        <v>1.5240313154895517</v>
      </c>
      <c r="H12" s="22">
        <v>2.6803641762059356</v>
      </c>
      <c r="I12" s="23">
        <f t="shared" si="1"/>
        <v>0.32401490342036021</v>
      </c>
      <c r="J12" s="24">
        <f t="shared" si="2"/>
        <v>0.89387060839042898</v>
      </c>
      <c r="K12" s="5"/>
      <c r="L12" t="s">
        <v>267</v>
      </c>
      <c r="M12" s="6">
        <v>0.5531941577555699</v>
      </c>
      <c r="N12" s="72">
        <v>0.90597860111556727</v>
      </c>
    </row>
    <row r="13" spans="1:14" x14ac:dyDescent="0.25">
      <c r="A13" s="18"/>
      <c r="B13" s="51">
        <v>8</v>
      </c>
      <c r="C13" s="20" t="s">
        <v>251</v>
      </c>
      <c r="D13" s="21">
        <v>42.860182999999992</v>
      </c>
      <c r="E13" s="22">
        <v>55.994104000000007</v>
      </c>
      <c r="F13" s="22">
        <f t="shared" si="0"/>
        <v>53.592514189664321</v>
      </c>
      <c r="G13" s="22">
        <v>19.038009490728854</v>
      </c>
      <c r="H13" s="22">
        <v>34.554504698935467</v>
      </c>
      <c r="I13" s="23">
        <f t="shared" si="1"/>
        <v>0.34000025236101378</v>
      </c>
      <c r="J13" s="24">
        <f t="shared" si="2"/>
        <v>0.95710995196323378</v>
      </c>
      <c r="K13" s="5"/>
      <c r="L13" t="s">
        <v>248</v>
      </c>
      <c r="M13" s="6">
        <v>1.7340602323929488</v>
      </c>
      <c r="N13" s="72">
        <v>0.89982327565442422</v>
      </c>
    </row>
    <row r="14" spans="1:14" x14ac:dyDescent="0.25">
      <c r="A14" s="18"/>
      <c r="B14" s="51">
        <v>9</v>
      </c>
      <c r="C14" s="20" t="s">
        <v>252</v>
      </c>
      <c r="D14" s="21">
        <v>9.8506659999999986</v>
      </c>
      <c r="E14" s="22">
        <v>11.559237000000001</v>
      </c>
      <c r="F14" s="22">
        <f t="shared" si="0"/>
        <v>11.366589394558796</v>
      </c>
      <c r="G14" s="22">
        <v>2.9665955141601987</v>
      </c>
      <c r="H14" s="22">
        <v>8.399993880398597</v>
      </c>
      <c r="I14" s="23">
        <f t="shared" si="1"/>
        <v>0.25664284884549027</v>
      </c>
      <c r="J14" s="24">
        <f t="shared" si="2"/>
        <v>0.98333388220682683</v>
      </c>
      <c r="K14" s="5"/>
      <c r="L14" t="s">
        <v>249</v>
      </c>
      <c r="M14" s="6">
        <v>4.2043954916954878</v>
      </c>
      <c r="N14" s="72">
        <v>0.89387060839042898</v>
      </c>
    </row>
    <row r="15" spans="1:14" x14ac:dyDescent="0.25">
      <c r="A15" s="18"/>
      <c r="B15" s="51">
        <v>10</v>
      </c>
      <c r="C15" s="20" t="s">
        <v>253</v>
      </c>
      <c r="D15" s="21">
        <v>4.0731240000000009</v>
      </c>
      <c r="E15" s="22">
        <v>5.6698410000000008</v>
      </c>
      <c r="F15" s="22">
        <f t="shared" si="0"/>
        <v>5.1550648538337143</v>
      </c>
      <c r="G15" s="22">
        <v>1.3038927882385498</v>
      </c>
      <c r="H15" s="22">
        <v>3.8511720655951649</v>
      </c>
      <c r="I15" s="23">
        <f t="shared" si="1"/>
        <v>0.2299699036072704</v>
      </c>
      <c r="J15" s="24">
        <f t="shared" si="2"/>
        <v>0.90920801021293429</v>
      </c>
      <c r="K15" s="5"/>
      <c r="L15" t="s">
        <v>260</v>
      </c>
      <c r="M15" s="6">
        <v>1.3579655189560071</v>
      </c>
      <c r="N15" s="72">
        <v>0.88996789281054611</v>
      </c>
    </row>
    <row r="16" spans="1:14" x14ac:dyDescent="0.25">
      <c r="A16" s="18"/>
      <c r="B16" s="51">
        <v>11</v>
      </c>
      <c r="C16" s="20" t="s">
        <v>254</v>
      </c>
      <c r="D16" s="21">
        <v>2.0450210000000002</v>
      </c>
      <c r="E16" s="22">
        <v>1.9396379999999998</v>
      </c>
      <c r="F16" s="22">
        <f t="shared" si="0"/>
        <v>1.5860039379767841</v>
      </c>
      <c r="G16" s="22">
        <v>0.51721358491340652</v>
      </c>
      <c r="H16" s="22">
        <v>1.0687903530633776</v>
      </c>
      <c r="I16" s="23">
        <f t="shared" si="1"/>
        <v>0.26665469789383717</v>
      </c>
      <c r="J16" s="24">
        <f t="shared" si="2"/>
        <v>0.81768038055388903</v>
      </c>
      <c r="K16" s="5"/>
      <c r="L16" t="s">
        <v>262</v>
      </c>
      <c r="M16" s="6">
        <v>2.1979643842146288</v>
      </c>
      <c r="N16" s="72">
        <v>0.86112688946157501</v>
      </c>
    </row>
    <row r="17" spans="1:14" x14ac:dyDescent="0.25">
      <c r="A17" s="18"/>
      <c r="B17" s="51">
        <v>12</v>
      </c>
      <c r="C17" s="20" t="s">
        <v>255</v>
      </c>
      <c r="D17" s="21">
        <v>0.61624100000000004</v>
      </c>
      <c r="E17" s="22">
        <v>1.2114690000000001</v>
      </c>
      <c r="F17" s="22">
        <f t="shared" si="0"/>
        <v>1.0102405152797469</v>
      </c>
      <c r="G17" s="22">
        <v>0.32606376451894903</v>
      </c>
      <c r="H17" s="22">
        <v>0.68417675076079798</v>
      </c>
      <c r="I17" s="23">
        <f t="shared" si="1"/>
        <v>0.2691474272300397</v>
      </c>
      <c r="J17" s="24">
        <f t="shared" si="2"/>
        <v>0.83389712430094931</v>
      </c>
      <c r="K17" s="5"/>
      <c r="L17" t="s">
        <v>266</v>
      </c>
      <c r="M17" s="6">
        <v>2.4271240272901196</v>
      </c>
      <c r="N17" s="72">
        <v>0.84824911292778804</v>
      </c>
    </row>
    <row r="18" spans="1:14" x14ac:dyDescent="0.25">
      <c r="A18" s="18"/>
      <c r="B18" s="51">
        <v>13</v>
      </c>
      <c r="C18" s="20" t="s">
        <v>256</v>
      </c>
      <c r="D18" s="21">
        <v>0.95335399999999981</v>
      </c>
      <c r="E18" s="22">
        <v>1.1145690000000001</v>
      </c>
      <c r="F18" s="22">
        <f t="shared" si="0"/>
        <v>0.68239726730826078</v>
      </c>
      <c r="G18" s="22">
        <v>0.27515632612630725</v>
      </c>
      <c r="H18" s="22">
        <v>0.40724094118195353</v>
      </c>
      <c r="I18" s="23">
        <f t="shared" si="1"/>
        <v>0.24687240191168713</v>
      </c>
      <c r="J18" s="24">
        <f t="shared" si="2"/>
        <v>0.61225215065936756</v>
      </c>
      <c r="K18" s="5"/>
      <c r="L18" t="s">
        <v>255</v>
      </c>
      <c r="M18" s="6">
        <v>1.0102405152797469</v>
      </c>
      <c r="N18" s="72">
        <v>0.83389712430094931</v>
      </c>
    </row>
    <row r="19" spans="1:14" x14ac:dyDescent="0.25">
      <c r="A19" s="18"/>
      <c r="B19" s="51">
        <v>14</v>
      </c>
      <c r="C19" s="20" t="s">
        <v>257</v>
      </c>
      <c r="D19" s="21">
        <v>7.4972359999999991</v>
      </c>
      <c r="E19" s="22">
        <v>13.72832</v>
      </c>
      <c r="F19" s="22">
        <f t="shared" si="0"/>
        <v>10.336246300140147</v>
      </c>
      <c r="G19" s="22">
        <v>3.0034474549663632</v>
      </c>
      <c r="H19" s="22">
        <v>7.3327988451737838</v>
      </c>
      <c r="I19" s="23">
        <f t="shared" si="1"/>
        <v>0.21877749462180102</v>
      </c>
      <c r="J19" s="24">
        <f t="shared" si="2"/>
        <v>0.75291414391128308</v>
      </c>
      <c r="K19" s="5"/>
      <c r="L19" t="s">
        <v>258</v>
      </c>
      <c r="M19" s="6">
        <v>128.82093752143152</v>
      </c>
      <c r="N19" s="72">
        <v>0.82540980091481875</v>
      </c>
    </row>
    <row r="20" spans="1:14" x14ac:dyDescent="0.25">
      <c r="A20" s="18"/>
      <c r="B20" s="51">
        <v>15</v>
      </c>
      <c r="C20" s="20" t="s">
        <v>258</v>
      </c>
      <c r="D20" s="21">
        <v>131.87143499999999</v>
      </c>
      <c r="E20" s="22">
        <v>156.06906700000002</v>
      </c>
      <c r="F20" s="22">
        <f t="shared" si="0"/>
        <v>128.82093752143152</v>
      </c>
      <c r="G20" s="22">
        <v>40.372156966229866</v>
      </c>
      <c r="H20" s="22">
        <v>88.448780555201665</v>
      </c>
      <c r="I20" s="23">
        <f t="shared" si="1"/>
        <v>0.25868135013730725</v>
      </c>
      <c r="J20" s="24">
        <f t="shared" si="2"/>
        <v>0.82540980091481875</v>
      </c>
      <c r="K20" s="5"/>
      <c r="L20" t="s">
        <v>254</v>
      </c>
      <c r="M20" s="6">
        <v>1.5860039379767841</v>
      </c>
      <c r="N20" s="72">
        <v>0.81768038055388903</v>
      </c>
    </row>
    <row r="21" spans="1:14" x14ac:dyDescent="0.25">
      <c r="A21" s="18"/>
      <c r="B21" s="51">
        <v>16</v>
      </c>
      <c r="C21" s="20" t="s">
        <v>259</v>
      </c>
      <c r="D21" s="21">
        <v>1.2333509999999999</v>
      </c>
      <c r="E21" s="22">
        <v>1.5574459999999999</v>
      </c>
      <c r="F21" s="22">
        <f t="shared" si="0"/>
        <v>1.184171552787727</v>
      </c>
      <c r="G21" s="22">
        <v>0.46290883949374551</v>
      </c>
      <c r="H21" s="22">
        <v>0.72126271329398151</v>
      </c>
      <c r="I21" s="23">
        <f t="shared" si="1"/>
        <v>0.2972230430420994</v>
      </c>
      <c r="J21" s="24">
        <f t="shared" si="2"/>
        <v>0.76032912395532626</v>
      </c>
      <c r="K21" s="5"/>
      <c r="L21" t="s">
        <v>268</v>
      </c>
      <c r="M21" s="6">
        <v>0.57555434029857222</v>
      </c>
      <c r="N21" s="72">
        <v>0.81000902156288446</v>
      </c>
    </row>
    <row r="22" spans="1:14" x14ac:dyDescent="0.25">
      <c r="A22" s="18"/>
      <c r="B22" s="51">
        <v>17</v>
      </c>
      <c r="C22" s="20" t="s">
        <v>260</v>
      </c>
      <c r="D22" s="21">
        <v>0.60494300000000001</v>
      </c>
      <c r="E22" s="22">
        <v>1.5258590000000001</v>
      </c>
      <c r="F22" s="22">
        <f t="shared" si="0"/>
        <v>1.3579655189560071</v>
      </c>
      <c r="G22" s="22">
        <v>0.63567394563142443</v>
      </c>
      <c r="H22" s="22">
        <v>0.72229157332458271</v>
      </c>
      <c r="I22" s="23">
        <f t="shared" si="1"/>
        <v>0.41660071188191333</v>
      </c>
      <c r="J22" s="24">
        <f t="shared" si="2"/>
        <v>0.88996789281054611</v>
      </c>
      <c r="K22" s="5"/>
      <c r="L22" t="s">
        <v>265</v>
      </c>
      <c r="M22" s="6">
        <v>5.118860359514656</v>
      </c>
      <c r="N22" s="72">
        <v>0.80159960354496396</v>
      </c>
    </row>
    <row r="23" spans="1:14" x14ac:dyDescent="0.25">
      <c r="A23" s="18"/>
      <c r="B23" s="51">
        <v>18</v>
      </c>
      <c r="C23" s="20" t="s">
        <v>261</v>
      </c>
      <c r="D23" s="21">
        <v>0.60532500000000011</v>
      </c>
      <c r="E23" s="22">
        <v>1.8210869999999997</v>
      </c>
      <c r="F23" s="22">
        <f t="shared" si="0"/>
        <v>0.89180373296403559</v>
      </c>
      <c r="G23" s="22">
        <v>0.24942146115063224</v>
      </c>
      <c r="H23" s="22">
        <v>0.64238227181340335</v>
      </c>
      <c r="I23" s="23">
        <f t="shared" si="1"/>
        <v>0.13696295737141184</v>
      </c>
      <c r="J23" s="24">
        <f t="shared" si="2"/>
        <v>0.48970957069268833</v>
      </c>
      <c r="K23" s="5"/>
      <c r="L23" t="s">
        <v>259</v>
      </c>
      <c r="M23" s="6">
        <v>1.184171552787727</v>
      </c>
      <c r="N23" s="72">
        <v>0.76032912395532626</v>
      </c>
    </row>
    <row r="24" spans="1:14" x14ac:dyDescent="0.25">
      <c r="A24" s="18"/>
      <c r="B24" s="51">
        <v>19</v>
      </c>
      <c r="C24" s="20" t="s">
        <v>262</v>
      </c>
      <c r="D24" s="21">
        <v>3.9576099999999994</v>
      </c>
      <c r="E24" s="22">
        <v>2.5524279999999999</v>
      </c>
      <c r="F24" s="22">
        <f t="shared" si="0"/>
        <v>2.1979643842146288</v>
      </c>
      <c r="G24" s="22">
        <v>0.71499730393543359</v>
      </c>
      <c r="H24" s="22">
        <v>1.4829670802791952</v>
      </c>
      <c r="I24" s="23">
        <f t="shared" si="1"/>
        <v>0.28012437723431716</v>
      </c>
      <c r="J24" s="24">
        <f t="shared" si="2"/>
        <v>0.86112688946157501</v>
      </c>
      <c r="K24" s="5"/>
      <c r="L24" t="s">
        <v>257</v>
      </c>
      <c r="M24" s="6">
        <v>10.336246300140147</v>
      </c>
      <c r="N24" s="72">
        <v>0.75291414391128308</v>
      </c>
    </row>
    <row r="25" spans="1:14" x14ac:dyDescent="0.25">
      <c r="A25" s="18"/>
      <c r="B25" s="51">
        <v>20</v>
      </c>
      <c r="C25" s="20" t="s">
        <v>263</v>
      </c>
      <c r="D25" s="21">
        <v>3.3459560000000002</v>
      </c>
      <c r="E25" s="22">
        <v>3.205476</v>
      </c>
      <c r="F25" s="22">
        <f t="shared" si="0"/>
        <v>1.9140982636281478</v>
      </c>
      <c r="G25" s="22">
        <v>0.67553686046358052</v>
      </c>
      <c r="H25" s="22">
        <v>1.2385614031645673</v>
      </c>
      <c r="I25" s="23">
        <f t="shared" si="1"/>
        <v>0.21074463214311401</v>
      </c>
      <c r="J25" s="24">
        <f t="shared" si="2"/>
        <v>0.59713386206234198</v>
      </c>
      <c r="K25" s="5"/>
      <c r="L25" t="s">
        <v>264</v>
      </c>
      <c r="M25" s="6">
        <v>4.5079614127435992</v>
      </c>
      <c r="N25" s="72">
        <v>0.68859371900974853</v>
      </c>
    </row>
    <row r="26" spans="1:14" x14ac:dyDescent="0.25">
      <c r="A26" s="18"/>
      <c r="B26" s="51">
        <v>21</v>
      </c>
      <c r="C26" s="20" t="s">
        <v>264</v>
      </c>
      <c r="D26" s="21">
        <v>3.0229970000000002</v>
      </c>
      <c r="E26" s="22">
        <v>6.546619999999999</v>
      </c>
      <c r="F26" s="22">
        <f t="shared" si="0"/>
        <v>4.5079614127435992</v>
      </c>
      <c r="G26" s="22">
        <v>1.1672208275577862</v>
      </c>
      <c r="H26" s="22">
        <v>3.340740585185813</v>
      </c>
      <c r="I26" s="23">
        <f t="shared" si="1"/>
        <v>0.17829365803388411</v>
      </c>
      <c r="J26" s="24">
        <f t="shared" si="2"/>
        <v>0.68859371900974853</v>
      </c>
      <c r="K26" s="5"/>
      <c r="L26" t="s">
        <v>256</v>
      </c>
      <c r="M26" s="6">
        <v>0.68239726730826078</v>
      </c>
      <c r="N26" s="72">
        <v>0.61225215065936756</v>
      </c>
    </row>
    <row r="27" spans="1:14" x14ac:dyDescent="0.25">
      <c r="A27" s="18"/>
      <c r="B27" s="51">
        <v>22</v>
      </c>
      <c r="C27" s="20" t="s">
        <v>265</v>
      </c>
      <c r="D27" s="21">
        <v>5.298457</v>
      </c>
      <c r="E27" s="22">
        <v>6.3858070000000007</v>
      </c>
      <c r="F27" s="22">
        <f t="shared" si="0"/>
        <v>5.118860359514656</v>
      </c>
      <c r="G27" s="22">
        <v>1.6178284717534552</v>
      </c>
      <c r="H27" s="22">
        <v>3.5010318877612008</v>
      </c>
      <c r="I27" s="23">
        <f t="shared" si="1"/>
        <v>0.25334753645912805</v>
      </c>
      <c r="J27" s="24">
        <f t="shared" si="2"/>
        <v>0.80159960354496396</v>
      </c>
      <c r="K27" s="5"/>
      <c r="L27" t="s">
        <v>263</v>
      </c>
      <c r="M27" s="6">
        <v>1.9140982636281478</v>
      </c>
      <c r="N27" s="72">
        <v>0.59713386206234198</v>
      </c>
    </row>
    <row r="28" spans="1:14" x14ac:dyDescent="0.25">
      <c r="A28" s="18"/>
      <c r="B28" s="51">
        <v>23</v>
      </c>
      <c r="C28" s="20" t="s">
        <v>266</v>
      </c>
      <c r="D28" s="21">
        <v>0.60540100000000008</v>
      </c>
      <c r="E28" s="22">
        <v>2.8613340000000003</v>
      </c>
      <c r="F28" s="22">
        <f t="shared" si="0"/>
        <v>2.4271240272901196</v>
      </c>
      <c r="G28" s="22">
        <v>0.39186400807739119</v>
      </c>
      <c r="H28" s="22">
        <v>2.0352600192127284</v>
      </c>
      <c r="I28" s="23">
        <f t="shared" si="1"/>
        <v>0.13695150865903497</v>
      </c>
      <c r="J28" s="24">
        <f t="shared" si="2"/>
        <v>0.84824911292778804</v>
      </c>
      <c r="K28" s="5"/>
      <c r="L28" t="s">
        <v>247</v>
      </c>
      <c r="M28" s="6">
        <v>1.4938558230633134</v>
      </c>
      <c r="N28" s="72">
        <v>0.55644549103913876</v>
      </c>
    </row>
    <row r="29" spans="1:14" x14ac:dyDescent="0.25">
      <c r="A29" s="18"/>
      <c r="B29" s="51">
        <v>24</v>
      </c>
      <c r="C29" s="20" t="s">
        <v>267</v>
      </c>
      <c r="D29" s="21">
        <v>0.57890900000000001</v>
      </c>
      <c r="E29" s="22">
        <v>0.61060400000000004</v>
      </c>
      <c r="F29" s="22">
        <f t="shared" si="0"/>
        <v>0.5531941577555699</v>
      </c>
      <c r="G29" s="22">
        <v>0.20710355252595036</v>
      </c>
      <c r="H29" s="22">
        <v>0.34609060522961954</v>
      </c>
      <c r="I29" s="23">
        <f t="shared" si="1"/>
        <v>0.33917817853461546</v>
      </c>
      <c r="J29" s="24">
        <f t="shared" si="2"/>
        <v>0.90597860111556727</v>
      </c>
      <c r="K29" s="5"/>
      <c r="L29" t="s">
        <v>261</v>
      </c>
      <c r="M29" s="6">
        <v>0.89180373296403559</v>
      </c>
      <c r="N29" s="72">
        <v>0.48970957069268833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0.18048900000000004</v>
      </c>
      <c r="E30" s="29">
        <v>0.71055299999999999</v>
      </c>
      <c r="F30" s="29">
        <f t="shared" si="0"/>
        <v>0.57555434029857222</v>
      </c>
      <c r="G30" s="29">
        <v>0.2404732297411328</v>
      </c>
      <c r="H30" s="29">
        <v>0.33508111055743939</v>
      </c>
      <c r="I30" s="30">
        <f t="shared" si="1"/>
        <v>0.3384310948530691</v>
      </c>
      <c r="J30" s="31">
        <f t="shared" si="2"/>
        <v>0.81000902156288446</v>
      </c>
      <c r="K30" s="5"/>
      <c r="L30" t="s">
        <v>245</v>
      </c>
      <c r="M30" s="6">
        <v>1.2438132812726508</v>
      </c>
      <c r="N30" s="72">
        <v>0.45995558812435705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L6" sqref="L6:P2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1</v>
      </c>
      <c r="B1" s="47" t="s">
        <v>232</v>
      </c>
      <c r="C1" s="47" t="s">
        <v>11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325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38.25" x14ac:dyDescent="0.25">
      <c r="A6" s="18"/>
      <c r="B6" s="20">
        <v>3033254</v>
      </c>
      <c r="C6" s="20" t="s">
        <v>283</v>
      </c>
      <c r="D6" s="20">
        <v>218</v>
      </c>
      <c r="E6" s="20" t="s">
        <v>301</v>
      </c>
      <c r="F6" s="20">
        <v>135</v>
      </c>
      <c r="G6" s="20" t="s">
        <v>142</v>
      </c>
      <c r="H6" s="20">
        <v>1</v>
      </c>
      <c r="I6" s="20" t="s">
        <v>328</v>
      </c>
      <c r="J6" s="20">
        <v>1</v>
      </c>
      <c r="K6" s="20" t="s">
        <v>330</v>
      </c>
      <c r="L6" s="66">
        <v>0.30447000000000002</v>
      </c>
      <c r="M6" s="67">
        <v>2.8282999999999999E-2</v>
      </c>
      <c r="N6" s="68">
        <v>2.8282999992370605E-2</v>
      </c>
      <c r="O6" s="67"/>
      <c r="P6" s="68"/>
    </row>
    <row r="7" spans="1:16" ht="38.25" x14ac:dyDescent="0.25">
      <c r="A7" s="18"/>
      <c r="B7" s="20">
        <v>3033254</v>
      </c>
      <c r="C7" s="20" t="s">
        <v>283</v>
      </c>
      <c r="D7" s="20">
        <v>218</v>
      </c>
      <c r="E7" s="20" t="s">
        <v>301</v>
      </c>
      <c r="F7" s="20">
        <v>135</v>
      </c>
      <c r="G7" s="20" t="s">
        <v>142</v>
      </c>
      <c r="H7" s="20">
        <v>1</v>
      </c>
      <c r="I7" s="20" t="s">
        <v>328</v>
      </c>
      <c r="J7" s="20">
        <v>2</v>
      </c>
      <c r="K7" s="20" t="s">
        <v>331</v>
      </c>
      <c r="L7" s="66">
        <v>0</v>
      </c>
      <c r="M7" s="67">
        <v>0.27618699999999996</v>
      </c>
      <c r="N7" s="68">
        <v>0.27618699427694082</v>
      </c>
      <c r="O7" s="67"/>
      <c r="P7" s="68"/>
    </row>
    <row r="8" spans="1:16" ht="38.25" x14ac:dyDescent="0.25">
      <c r="A8" s="18"/>
      <c r="B8" s="20">
        <v>3033255</v>
      </c>
      <c r="C8" s="20" t="s">
        <v>284</v>
      </c>
      <c r="D8" s="20">
        <v>219</v>
      </c>
      <c r="E8" s="20" t="s">
        <v>302</v>
      </c>
      <c r="F8" s="20">
        <v>135</v>
      </c>
      <c r="G8" s="20" t="s">
        <v>142</v>
      </c>
      <c r="H8" s="20">
        <v>1</v>
      </c>
      <c r="I8" s="20" t="s">
        <v>328</v>
      </c>
      <c r="J8" s="20">
        <v>1</v>
      </c>
      <c r="K8" s="20" t="s">
        <v>330</v>
      </c>
      <c r="L8" s="66">
        <v>5.2279330000000002</v>
      </c>
      <c r="M8" s="67">
        <v>7.0751600000000003</v>
      </c>
      <c r="N8" s="68">
        <v>7.075160026550293</v>
      </c>
      <c r="O8" s="67"/>
      <c r="P8" s="68"/>
    </row>
    <row r="9" spans="1:16" ht="38.25" x14ac:dyDescent="0.25">
      <c r="A9" s="18"/>
      <c r="B9" s="20">
        <v>3033255</v>
      </c>
      <c r="C9" s="20" t="s">
        <v>284</v>
      </c>
      <c r="D9" s="20">
        <v>219</v>
      </c>
      <c r="E9" s="20" t="s">
        <v>302</v>
      </c>
      <c r="F9" s="20">
        <v>135</v>
      </c>
      <c r="G9" s="20" t="s">
        <v>142</v>
      </c>
      <c r="H9" s="20">
        <v>1</v>
      </c>
      <c r="I9" s="20" t="s">
        <v>328</v>
      </c>
      <c r="J9" s="20">
        <v>2</v>
      </c>
      <c r="K9" s="20" t="s">
        <v>331</v>
      </c>
      <c r="L9" s="66">
        <v>69.825587999999996</v>
      </c>
      <c r="M9" s="67">
        <v>78.816942000000012</v>
      </c>
      <c r="N9" s="68">
        <v>78.816942989826202</v>
      </c>
      <c r="O9" s="67"/>
      <c r="P9" s="68"/>
    </row>
    <row r="10" spans="1:16" ht="38.25" x14ac:dyDescent="0.25">
      <c r="A10" s="18"/>
      <c r="B10" s="20">
        <v>3033256</v>
      </c>
      <c r="C10" s="20" t="s">
        <v>285</v>
      </c>
      <c r="D10" s="20">
        <v>220</v>
      </c>
      <c r="E10" s="20" t="s">
        <v>303</v>
      </c>
      <c r="F10" s="20">
        <v>135</v>
      </c>
      <c r="G10" s="20" t="s">
        <v>142</v>
      </c>
      <c r="H10" s="20">
        <v>1</v>
      </c>
      <c r="I10" s="20" t="s">
        <v>328</v>
      </c>
      <c r="J10" s="20">
        <v>1</v>
      </c>
      <c r="K10" s="20" t="s">
        <v>330</v>
      </c>
      <c r="L10" s="66">
        <v>1.812972</v>
      </c>
      <c r="M10" s="67">
        <v>2.094338</v>
      </c>
      <c r="N10" s="68">
        <v>2.0943379402160645</v>
      </c>
      <c r="O10" s="67"/>
      <c r="P10" s="68"/>
    </row>
    <row r="11" spans="1:16" ht="38.25" x14ac:dyDescent="0.25">
      <c r="A11" s="18"/>
      <c r="B11" s="20">
        <v>3033256</v>
      </c>
      <c r="C11" s="20" t="s">
        <v>285</v>
      </c>
      <c r="D11" s="20">
        <v>220</v>
      </c>
      <c r="E11" s="20" t="s">
        <v>303</v>
      </c>
      <c r="F11" s="20">
        <v>135</v>
      </c>
      <c r="G11" s="20" t="s">
        <v>142</v>
      </c>
      <c r="H11" s="20">
        <v>1</v>
      </c>
      <c r="I11" s="20" t="s">
        <v>328</v>
      </c>
      <c r="J11" s="20">
        <v>2</v>
      </c>
      <c r="K11" s="20" t="s">
        <v>331</v>
      </c>
      <c r="L11" s="66">
        <v>39.142248000000002</v>
      </c>
      <c r="M11" s="67">
        <v>38.860882000000004</v>
      </c>
      <c r="N11" s="68">
        <v>38.860881879925728</v>
      </c>
      <c r="O11" s="67"/>
      <c r="P11" s="68"/>
    </row>
    <row r="12" spans="1:16" ht="38.25" x14ac:dyDescent="0.25">
      <c r="A12" s="18"/>
      <c r="B12" s="20">
        <v>3033311</v>
      </c>
      <c r="C12" s="20" t="s">
        <v>286</v>
      </c>
      <c r="D12" s="20">
        <v>16</v>
      </c>
      <c r="E12" s="20" t="s">
        <v>304</v>
      </c>
      <c r="F12" s="20">
        <v>135</v>
      </c>
      <c r="G12" s="20" t="s">
        <v>142</v>
      </c>
      <c r="H12" s="20">
        <v>1</v>
      </c>
      <c r="I12" s="20" t="s">
        <v>328</v>
      </c>
      <c r="J12" s="20">
        <v>1</v>
      </c>
      <c r="K12" s="20" t="s">
        <v>330</v>
      </c>
      <c r="L12" s="66">
        <v>5.4786599999999996</v>
      </c>
      <c r="M12" s="67">
        <v>4.29331</v>
      </c>
      <c r="N12" s="68">
        <v>4.2933101654052734</v>
      </c>
      <c r="O12" s="67"/>
      <c r="P12" s="68"/>
    </row>
    <row r="13" spans="1:16" ht="38.25" x14ac:dyDescent="0.25">
      <c r="A13" s="18"/>
      <c r="B13" s="20">
        <v>3033311</v>
      </c>
      <c r="C13" s="20" t="s">
        <v>286</v>
      </c>
      <c r="D13" s="20">
        <v>16</v>
      </c>
      <c r="E13" s="20" t="s">
        <v>304</v>
      </c>
      <c r="F13" s="20">
        <v>135</v>
      </c>
      <c r="G13" s="20" t="s">
        <v>142</v>
      </c>
      <c r="H13" s="20">
        <v>1</v>
      </c>
      <c r="I13" s="20" t="s">
        <v>328</v>
      </c>
      <c r="J13" s="20">
        <v>2</v>
      </c>
      <c r="K13" s="20" t="s">
        <v>331</v>
      </c>
      <c r="L13" s="66">
        <v>32.911373000000005</v>
      </c>
      <c r="M13" s="67">
        <v>34.096722999999997</v>
      </c>
      <c r="N13" s="68">
        <v>34.096722930669785</v>
      </c>
      <c r="O13" s="67"/>
      <c r="P13" s="68"/>
    </row>
    <row r="14" spans="1:16" ht="38.25" x14ac:dyDescent="0.25">
      <c r="A14" s="18"/>
      <c r="B14" s="20">
        <v>3033312</v>
      </c>
      <c r="C14" s="20" t="s">
        <v>287</v>
      </c>
      <c r="D14" s="20">
        <v>16</v>
      </c>
      <c r="E14" s="20" t="s">
        <v>304</v>
      </c>
      <c r="F14" s="20">
        <v>135</v>
      </c>
      <c r="G14" s="20" t="s">
        <v>142</v>
      </c>
      <c r="H14" s="20">
        <v>1</v>
      </c>
      <c r="I14" s="20" t="s">
        <v>328</v>
      </c>
      <c r="J14" s="20">
        <v>1</v>
      </c>
      <c r="K14" s="20" t="s">
        <v>330</v>
      </c>
      <c r="L14" s="66">
        <v>0.98403700000000005</v>
      </c>
      <c r="M14" s="67">
        <v>0.69826999999999995</v>
      </c>
      <c r="N14" s="68">
        <v>0.69826996326446533</v>
      </c>
      <c r="O14" s="67"/>
      <c r="P14" s="68"/>
    </row>
    <row r="15" spans="1:16" ht="38.25" x14ac:dyDescent="0.25">
      <c r="A15" s="18"/>
      <c r="B15" s="20">
        <v>3033312</v>
      </c>
      <c r="C15" s="20" t="s">
        <v>287</v>
      </c>
      <c r="D15" s="20">
        <v>16</v>
      </c>
      <c r="E15" s="20" t="s">
        <v>304</v>
      </c>
      <c r="F15" s="20">
        <v>135</v>
      </c>
      <c r="G15" s="20" t="s">
        <v>142</v>
      </c>
      <c r="H15" s="20">
        <v>1</v>
      </c>
      <c r="I15" s="20" t="s">
        <v>328</v>
      </c>
      <c r="J15" s="20">
        <v>2</v>
      </c>
      <c r="K15" s="20" t="s">
        <v>331</v>
      </c>
      <c r="L15" s="66">
        <v>9.143397000000002</v>
      </c>
      <c r="M15" s="67">
        <v>9.4291640000000001</v>
      </c>
      <c r="N15" s="68">
        <v>9.4291640780866146</v>
      </c>
      <c r="O15" s="67"/>
      <c r="P15" s="68"/>
    </row>
    <row r="16" spans="1:16" ht="38.25" x14ac:dyDescent="0.25">
      <c r="A16" s="18"/>
      <c r="B16" s="20">
        <v>3033313</v>
      </c>
      <c r="C16" s="20" t="s">
        <v>288</v>
      </c>
      <c r="D16" s="20">
        <v>16</v>
      </c>
      <c r="E16" s="20" t="s">
        <v>304</v>
      </c>
      <c r="F16" s="20">
        <v>135</v>
      </c>
      <c r="G16" s="20" t="s">
        <v>142</v>
      </c>
      <c r="H16" s="20">
        <v>1</v>
      </c>
      <c r="I16" s="20" t="s">
        <v>328</v>
      </c>
      <c r="J16" s="20">
        <v>1</v>
      </c>
      <c r="K16" s="20" t="s">
        <v>330</v>
      </c>
      <c r="L16" s="66">
        <v>6.6727949999999998</v>
      </c>
      <c r="M16" s="67">
        <v>11.465425</v>
      </c>
      <c r="N16" s="68">
        <v>11.465425491333008</v>
      </c>
      <c r="O16" s="67"/>
      <c r="P16" s="68"/>
    </row>
    <row r="17" spans="1:16" ht="38.25" x14ac:dyDescent="0.25">
      <c r="A17" s="18"/>
      <c r="B17" s="20">
        <v>3033313</v>
      </c>
      <c r="C17" s="20" t="s">
        <v>288</v>
      </c>
      <c r="D17" s="20">
        <v>16</v>
      </c>
      <c r="E17" s="20" t="s">
        <v>304</v>
      </c>
      <c r="F17" s="20">
        <v>135</v>
      </c>
      <c r="G17" s="20" t="s">
        <v>142</v>
      </c>
      <c r="H17" s="20">
        <v>1</v>
      </c>
      <c r="I17" s="20" t="s">
        <v>328</v>
      </c>
      <c r="J17" s="20">
        <v>2</v>
      </c>
      <c r="K17" s="20" t="s">
        <v>331</v>
      </c>
      <c r="L17" s="66">
        <v>9.3887850000000004</v>
      </c>
      <c r="M17" s="67">
        <v>4.6096690000000002</v>
      </c>
      <c r="N17" s="68">
        <v>4.6096689971163869</v>
      </c>
      <c r="O17" s="67"/>
      <c r="P17" s="68"/>
    </row>
    <row r="18" spans="1:16" ht="38.25" x14ac:dyDescent="0.25">
      <c r="A18" s="18"/>
      <c r="B18" s="20">
        <v>3033313</v>
      </c>
      <c r="C18" s="20" t="s">
        <v>288</v>
      </c>
      <c r="D18" s="20">
        <v>16</v>
      </c>
      <c r="E18" s="20" t="s">
        <v>304</v>
      </c>
      <c r="F18" s="20">
        <v>455</v>
      </c>
      <c r="G18" s="20" t="s">
        <v>220</v>
      </c>
      <c r="H18" s="20">
        <v>402</v>
      </c>
      <c r="I18" s="20" t="s">
        <v>329</v>
      </c>
      <c r="J18" s="20">
        <v>1</v>
      </c>
      <c r="K18" s="20" t="s">
        <v>330</v>
      </c>
      <c r="L18" s="66">
        <v>0</v>
      </c>
      <c r="M18" s="67">
        <v>2.0447E-2</v>
      </c>
      <c r="N18" s="68">
        <v>1.9922699779272079E-2</v>
      </c>
      <c r="O18" s="67"/>
      <c r="P18" s="68"/>
    </row>
    <row r="19" spans="1:16" ht="38.25" x14ac:dyDescent="0.25">
      <c r="A19" s="18"/>
      <c r="B19" s="20">
        <v>3033313</v>
      </c>
      <c r="C19" s="20" t="s">
        <v>288</v>
      </c>
      <c r="D19" s="20">
        <v>16</v>
      </c>
      <c r="E19" s="20" t="s">
        <v>304</v>
      </c>
      <c r="F19" s="20">
        <v>455</v>
      </c>
      <c r="G19" s="20" t="s">
        <v>220</v>
      </c>
      <c r="H19" s="20">
        <v>402</v>
      </c>
      <c r="I19" s="20" t="s">
        <v>329</v>
      </c>
      <c r="J19" s="20">
        <v>2</v>
      </c>
      <c r="K19" s="20" t="s">
        <v>331</v>
      </c>
      <c r="L19" s="66">
        <v>0</v>
      </c>
      <c r="M19" s="67">
        <v>3.6540000000000003E-2</v>
      </c>
      <c r="N19" s="68">
        <v>3.6540001630783081E-2</v>
      </c>
      <c r="O19" s="67"/>
      <c r="P19" s="68"/>
    </row>
    <row r="20" spans="1:16" ht="38.25" x14ac:dyDescent="0.25">
      <c r="A20" s="18"/>
      <c r="B20" s="20">
        <v>3033314</v>
      </c>
      <c r="C20" s="20" t="s">
        <v>289</v>
      </c>
      <c r="D20" s="20">
        <v>16</v>
      </c>
      <c r="E20" s="20" t="s">
        <v>304</v>
      </c>
      <c r="F20" s="20">
        <v>135</v>
      </c>
      <c r="G20" s="20" t="s">
        <v>142</v>
      </c>
      <c r="H20" s="20">
        <v>1</v>
      </c>
      <c r="I20" s="20" t="s">
        <v>328</v>
      </c>
      <c r="J20" s="20">
        <v>1</v>
      </c>
      <c r="K20" s="20" t="s">
        <v>330</v>
      </c>
      <c r="L20" s="66">
        <v>1.57406</v>
      </c>
      <c r="M20" s="67">
        <v>1.219425</v>
      </c>
      <c r="N20" s="68">
        <v>1.2194250822067261</v>
      </c>
      <c r="O20" s="67"/>
      <c r="P20" s="68"/>
    </row>
    <row r="21" spans="1:16" ht="38.25" x14ac:dyDescent="0.25">
      <c r="A21" s="18"/>
      <c r="B21" s="20">
        <v>3033314</v>
      </c>
      <c r="C21" s="20" t="s">
        <v>289</v>
      </c>
      <c r="D21" s="20">
        <v>16</v>
      </c>
      <c r="E21" s="20" t="s">
        <v>304</v>
      </c>
      <c r="F21" s="20">
        <v>135</v>
      </c>
      <c r="G21" s="20" t="s">
        <v>142</v>
      </c>
      <c r="H21" s="20">
        <v>1</v>
      </c>
      <c r="I21" s="20" t="s">
        <v>328</v>
      </c>
      <c r="J21" s="20">
        <v>2</v>
      </c>
      <c r="K21" s="20" t="s">
        <v>331</v>
      </c>
      <c r="L21" s="66">
        <v>1.3375530000000002</v>
      </c>
      <c r="M21" s="67">
        <v>1.692188</v>
      </c>
      <c r="N21" s="68">
        <v>1.6921880174631951</v>
      </c>
      <c r="O21" s="67"/>
      <c r="P21" s="68"/>
    </row>
    <row r="22" spans="1:16" ht="38.25" x14ac:dyDescent="0.25">
      <c r="A22" s="18"/>
      <c r="B22" s="20">
        <v>3033317</v>
      </c>
      <c r="C22" s="20" t="s">
        <v>291</v>
      </c>
      <c r="D22" s="20">
        <v>224</v>
      </c>
      <c r="E22" s="20" t="s">
        <v>305</v>
      </c>
      <c r="F22" s="20">
        <v>135</v>
      </c>
      <c r="G22" s="20" t="s">
        <v>142</v>
      </c>
      <c r="H22" s="20">
        <v>1</v>
      </c>
      <c r="I22" s="20" t="s">
        <v>328</v>
      </c>
      <c r="J22" s="20">
        <v>1</v>
      </c>
      <c r="K22" s="20" t="s">
        <v>330</v>
      </c>
      <c r="L22" s="66">
        <v>6.0968299999999997</v>
      </c>
      <c r="M22" s="67">
        <v>4.9875230000000004</v>
      </c>
      <c r="N22" s="68">
        <v>4.987523078918457</v>
      </c>
      <c r="O22" s="67"/>
      <c r="P22" s="68"/>
    </row>
    <row r="23" spans="1:16" ht="38.25" x14ac:dyDescent="0.25">
      <c r="A23" s="18"/>
      <c r="B23" s="20">
        <v>3033317</v>
      </c>
      <c r="C23" s="20" t="s">
        <v>291</v>
      </c>
      <c r="D23" s="20">
        <v>224</v>
      </c>
      <c r="E23" s="20" t="s">
        <v>305</v>
      </c>
      <c r="F23" s="20">
        <v>135</v>
      </c>
      <c r="G23" s="20" t="s">
        <v>142</v>
      </c>
      <c r="H23" s="20">
        <v>1</v>
      </c>
      <c r="I23" s="20" t="s">
        <v>328</v>
      </c>
      <c r="J23" s="20">
        <v>2</v>
      </c>
      <c r="K23" s="20" t="s">
        <v>331</v>
      </c>
      <c r="L23" s="66">
        <v>33.007345999999998</v>
      </c>
      <c r="M23" s="67">
        <v>34.116653000000007</v>
      </c>
      <c r="N23" s="68">
        <v>34.11665290594101</v>
      </c>
      <c r="O23" s="67"/>
      <c r="P23" s="68"/>
    </row>
    <row r="24" spans="1:16" ht="38.25" x14ac:dyDescent="0.25">
      <c r="A24" s="18"/>
      <c r="B24" s="20">
        <v>3033414</v>
      </c>
      <c r="C24" s="20" t="s">
        <v>292</v>
      </c>
      <c r="D24" s="20">
        <v>16</v>
      </c>
      <c r="E24" s="20" t="s">
        <v>304</v>
      </c>
      <c r="F24" s="20">
        <v>135</v>
      </c>
      <c r="G24" s="20" t="s">
        <v>142</v>
      </c>
      <c r="H24" s="20">
        <v>1</v>
      </c>
      <c r="I24" s="20" t="s">
        <v>328</v>
      </c>
      <c r="J24" s="20">
        <v>1</v>
      </c>
      <c r="K24" s="20" t="s">
        <v>330</v>
      </c>
      <c r="L24" s="66">
        <v>5.1334999999999999E-2</v>
      </c>
      <c r="M24" s="67">
        <v>4.5700999999999999E-2</v>
      </c>
      <c r="N24" s="68">
        <v>4.5701000839471817E-2</v>
      </c>
      <c r="O24" s="67"/>
      <c r="P24" s="68"/>
    </row>
    <row r="25" spans="1:16" ht="39" thickBot="1" x14ac:dyDescent="0.3">
      <c r="A25" s="25"/>
      <c r="B25" s="27">
        <v>3033414</v>
      </c>
      <c r="C25" s="27" t="s">
        <v>292</v>
      </c>
      <c r="D25" s="27">
        <v>16</v>
      </c>
      <c r="E25" s="27" t="s">
        <v>304</v>
      </c>
      <c r="F25" s="27">
        <v>135</v>
      </c>
      <c r="G25" s="27" t="s">
        <v>142</v>
      </c>
      <c r="H25" s="27">
        <v>1</v>
      </c>
      <c r="I25" s="27" t="s">
        <v>328</v>
      </c>
      <c r="J25" s="27">
        <v>2</v>
      </c>
      <c r="K25" s="27" t="s">
        <v>331</v>
      </c>
      <c r="L25" s="69">
        <v>1.297126</v>
      </c>
      <c r="M25" s="70">
        <v>1.3027599999999997</v>
      </c>
      <c r="N25" s="71">
        <v>1.3027599984779954</v>
      </c>
      <c r="O25" s="70"/>
      <c r="P25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opLeftCell="A13"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35</v>
      </c>
      <c r="B1" s="53" t="s">
        <v>232</v>
      </c>
      <c r="C1" s="47" t="s">
        <v>21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763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234.73624099999998</v>
      </c>
      <c r="E6" s="15">
        <v>291.20463400000011</v>
      </c>
      <c r="F6" s="15">
        <v>245.87664170852992</v>
      </c>
      <c r="G6" s="15">
        <v>77.941406448781265</v>
      </c>
      <c r="H6" s="15">
        <v>167.93523525974865</v>
      </c>
      <c r="I6" s="16">
        <v>0.26765166947439867</v>
      </c>
      <c r="J6" s="17">
        <v>0.84434316285135014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144.947135</v>
      </c>
      <c r="E7" s="36">
        <f ca="1">SUM(E8:OFFSET(E6,MATCH("GOBIERNOS REGIONALES",$A$8:$A$50,0),0))</f>
        <v>173.20067</v>
      </c>
      <c r="F7" s="36">
        <f ca="1">SUM(F8:OFFSET(F6,MATCH("GOBIERNOS REGIONALES",$A$8:$A$50,0),0))</f>
        <v>144.22087520711182</v>
      </c>
      <c r="G7" s="36">
        <f ca="1">SUM(G8:OFFSET(G6,MATCH("GOBIERNOS REGIONALES",$A$8:$A$50,0),0))</f>
        <v>45.993189112184247</v>
      </c>
      <c r="H7" s="36">
        <f ca="1">SUM(H8:OFFSET(H6,MATCH("GOBIERNOS REGIONALES",$A$8:$A$50,0),0))</f>
        <v>98.227686094927591</v>
      </c>
      <c r="I7" s="37">
        <f ca="1">IFERROR(G7/E7,0)</f>
        <v>0.26554856347948452</v>
      </c>
      <c r="J7" s="38">
        <f ca="1">IFERROR(SUM(G7,H7)/E7,0)</f>
        <v>0.83268081588317089</v>
      </c>
      <c r="K7" s="5"/>
    </row>
    <row r="8" spans="1:11" x14ac:dyDescent="0.25">
      <c r="A8" s="18"/>
      <c r="B8" s="19">
        <v>5</v>
      </c>
      <c r="C8" s="20" t="s">
        <v>102</v>
      </c>
      <c r="D8" s="21">
        <v>21.698920999999999</v>
      </c>
      <c r="E8" s="22">
        <v>23.507088000000003</v>
      </c>
      <c r="F8" s="22">
        <f t="shared" ref="F8:F32" si="0">SUM(G8,H8)</f>
        <v>21.749041580158519</v>
      </c>
      <c r="G8" s="22">
        <v>6.8403535643301439</v>
      </c>
      <c r="H8" s="22">
        <v>14.908688015828375</v>
      </c>
      <c r="I8" s="23">
        <f t="shared" ref="I8:I32" si="1">IFERROR(G8/E8,0)</f>
        <v>0.29099110720690469</v>
      </c>
      <c r="J8" s="24">
        <f t="shared" ref="J8:J32" si="2">IFERROR(SUM(G8,H8)/E8,0)</f>
        <v>0.92521207136156192</v>
      </c>
      <c r="K8" s="5"/>
    </row>
    <row r="9" spans="1:11" ht="25.5" x14ac:dyDescent="0.25">
      <c r="A9" s="18"/>
      <c r="B9" s="19">
        <v>50</v>
      </c>
      <c r="C9" s="20" t="s">
        <v>126</v>
      </c>
      <c r="D9" s="21">
        <v>0.67352000000000001</v>
      </c>
      <c r="E9" s="22">
        <v>0.65957599999999983</v>
      </c>
      <c r="F9" s="22">
        <f t="shared" si="0"/>
        <v>0.61809978316098158</v>
      </c>
      <c r="G9" s="22">
        <v>0.30037124042761043</v>
      </c>
      <c r="H9" s="22">
        <v>0.31772854273337114</v>
      </c>
      <c r="I9" s="23">
        <f t="shared" si="1"/>
        <v>0.45540050036327961</v>
      </c>
      <c r="J9" s="24">
        <f t="shared" si="2"/>
        <v>0.93711684955332175</v>
      </c>
      <c r="K9" s="5"/>
    </row>
    <row r="10" spans="1:11" ht="25.5" x14ac:dyDescent="0.25">
      <c r="A10" s="18"/>
      <c r="B10" s="19">
        <v>51</v>
      </c>
      <c r="C10" s="20" t="s">
        <v>127</v>
      </c>
      <c r="D10" s="21">
        <v>122.26469399999999</v>
      </c>
      <c r="E10" s="22">
        <v>148.764116</v>
      </c>
      <c r="F10" s="22">
        <f t="shared" si="0"/>
        <v>121.59028971234835</v>
      </c>
      <c r="G10" s="22">
        <v>38.805206809316083</v>
      </c>
      <c r="H10" s="22">
        <v>82.785082903032276</v>
      </c>
      <c r="I10" s="23">
        <f t="shared" si="1"/>
        <v>0.260850585831573</v>
      </c>
      <c r="J10" s="24">
        <f t="shared" si="2"/>
        <v>0.81733614921187281</v>
      </c>
      <c r="K10" s="5"/>
    </row>
    <row r="11" spans="1:11" ht="25.5" x14ac:dyDescent="0.25">
      <c r="A11" s="18"/>
      <c r="B11" s="19">
        <v>55</v>
      </c>
      <c r="C11" s="20" t="s">
        <v>129</v>
      </c>
      <c r="D11" s="21">
        <v>0.15</v>
      </c>
      <c r="E11" s="22">
        <v>0.10989</v>
      </c>
      <c r="F11" s="22">
        <f t="shared" si="0"/>
        <v>0.10354943794663996</v>
      </c>
      <c r="G11" s="22">
        <v>3.3739199861884117E-3</v>
      </c>
      <c r="H11" s="22">
        <v>0.10017551796045154</v>
      </c>
      <c r="I11" s="23">
        <f t="shared" si="1"/>
        <v>3.0702702577017123E-2</v>
      </c>
      <c r="J11" s="24">
        <f t="shared" si="2"/>
        <v>0.94230082761525125</v>
      </c>
      <c r="K11" s="5"/>
    </row>
    <row r="12" spans="1:11" x14ac:dyDescent="0.25">
      <c r="A12" s="18"/>
      <c r="B12" s="19">
        <v>112</v>
      </c>
      <c r="C12" s="20" t="s">
        <v>137</v>
      </c>
      <c r="D12" s="21">
        <v>0.16000000000000003</v>
      </c>
      <c r="E12" s="22">
        <v>0.16</v>
      </c>
      <c r="F12" s="22">
        <f t="shared" si="0"/>
        <v>0.15989469349733554</v>
      </c>
      <c r="G12" s="22">
        <v>4.3883578124223277E-2</v>
      </c>
      <c r="H12" s="22">
        <v>0.11601111537311226</v>
      </c>
      <c r="I12" s="23">
        <f t="shared" si="1"/>
        <v>0.27427236327639548</v>
      </c>
      <c r="J12" s="24">
        <f t="shared" si="2"/>
        <v>0.99934183435834711</v>
      </c>
      <c r="K12" s="5"/>
    </row>
    <row r="13" spans="1:11" x14ac:dyDescent="0.25">
      <c r="A13" s="32" t="s">
        <v>204</v>
      </c>
      <c r="B13" s="33"/>
      <c r="C13" s="34"/>
      <c r="D13" s="35">
        <f ca="1">SUM(D14:OFFSET(D12,(MATCH("GOBIERNOS LOCALES",$A$8:$A$50,0)-MATCH("GOBIERNOS REGIONALES",$A$8:$A$50,0)),0))</f>
        <v>42.564518</v>
      </c>
      <c r="E13" s="36">
        <f ca="1">SUM(E14:OFFSET(E12,(MATCH("GOBIERNOS LOCALES",$A$8:$A$50,0)-MATCH("GOBIERNOS REGIONALES",$A$8:$A$50,0)),0))</f>
        <v>62.322321000000009</v>
      </c>
      <c r="F13" s="36">
        <f ca="1">SUM(F14:OFFSET(F12,(MATCH("GOBIERNOS LOCALES",$A$8:$A$50,0)-MATCH("GOBIERNOS REGIONALES",$A$8:$A$50,0)),0))</f>
        <v>52.436801589319266</v>
      </c>
      <c r="G13" s="36">
        <f ca="1">SUM(G14:OFFSET(G12,(MATCH("GOBIERNOS LOCALES",$A$8:$A$50,0)-MATCH("GOBIERNOS REGIONALES",$A$8:$A$50,0)),0))</f>
        <v>13.673027137941261</v>
      </c>
      <c r="H13" s="36">
        <f ca="1">SUM(H14:OFFSET(H12,(MATCH("GOBIERNOS LOCALES",$A$8:$A$50,0)-MATCH("GOBIERNOS REGIONALES",$A$8:$A$50,0)),0))</f>
        <v>38.763774451378005</v>
      </c>
      <c r="I13" s="37">
        <f t="shared" ca="1" si="1"/>
        <v>0.21939213621298315</v>
      </c>
      <c r="J13" s="38">
        <f t="shared" ca="1" si="2"/>
        <v>0.84138075649203214</v>
      </c>
      <c r="K13" s="5"/>
    </row>
    <row r="14" spans="1:11" x14ac:dyDescent="0.25">
      <c r="A14" s="18"/>
      <c r="B14" s="19">
        <v>440</v>
      </c>
      <c r="C14" s="20" t="s">
        <v>205</v>
      </c>
      <c r="D14" s="21">
        <v>2.5240119999999999</v>
      </c>
      <c r="E14" s="22">
        <v>2.2130860000000001</v>
      </c>
      <c r="F14" s="22">
        <f t="shared" si="0"/>
        <v>2.2130758983221313</v>
      </c>
      <c r="G14" s="22">
        <v>0.33651949438717565</v>
      </c>
      <c r="H14" s="22">
        <v>1.8765564039349556</v>
      </c>
      <c r="I14" s="23">
        <f t="shared" si="1"/>
        <v>0.15205893236285242</v>
      </c>
      <c r="J14" s="24">
        <f t="shared" si="2"/>
        <v>0.99999543547884318</v>
      </c>
      <c r="K14" s="5"/>
    </row>
    <row r="15" spans="1:11" x14ac:dyDescent="0.25">
      <c r="A15" s="18"/>
      <c r="B15" s="19">
        <v>441</v>
      </c>
      <c r="C15" s="20" t="s">
        <v>206</v>
      </c>
      <c r="D15" s="21">
        <v>0</v>
      </c>
      <c r="E15" s="22">
        <v>1.2481420000000001</v>
      </c>
      <c r="F15" s="22">
        <f t="shared" si="0"/>
        <v>0</v>
      </c>
      <c r="G15" s="22">
        <v>0</v>
      </c>
      <c r="H15" s="22">
        <v>0</v>
      </c>
      <c r="I15" s="23">
        <f t="shared" si="1"/>
        <v>0</v>
      </c>
      <c r="J15" s="24">
        <f t="shared" si="2"/>
        <v>0</v>
      </c>
      <c r="K15" s="5"/>
    </row>
    <row r="16" spans="1:11" x14ac:dyDescent="0.25">
      <c r="A16" s="18"/>
      <c r="B16" s="19">
        <v>443</v>
      </c>
      <c r="C16" s="20" t="s">
        <v>208</v>
      </c>
      <c r="D16" s="21">
        <v>0</v>
      </c>
      <c r="E16" s="22">
        <v>1.0928719999999998</v>
      </c>
      <c r="F16" s="22">
        <f t="shared" si="0"/>
        <v>0.55909546789098385</v>
      </c>
      <c r="G16" s="22">
        <v>0.16387450353067834</v>
      </c>
      <c r="H16" s="22">
        <v>0.39522096436030552</v>
      </c>
      <c r="I16" s="23">
        <f t="shared" si="1"/>
        <v>0.14994848759111623</v>
      </c>
      <c r="J16" s="24">
        <f t="shared" si="2"/>
        <v>0.51158366935101629</v>
      </c>
      <c r="K16" s="5"/>
    </row>
    <row r="17" spans="1:11" x14ac:dyDescent="0.25">
      <c r="A17" s="18"/>
      <c r="B17" s="19">
        <v>444</v>
      </c>
      <c r="C17" s="20" t="s">
        <v>209</v>
      </c>
      <c r="D17" s="21">
        <v>0</v>
      </c>
      <c r="E17" s="22">
        <v>0.35</v>
      </c>
      <c r="F17" s="22">
        <f t="shared" si="0"/>
        <v>0.33349733834620565</v>
      </c>
      <c r="G17" s="22">
        <v>3.8086369168013334E-2</v>
      </c>
      <c r="H17" s="22">
        <v>0.29541096917819232</v>
      </c>
      <c r="I17" s="23">
        <f t="shared" si="1"/>
        <v>0.10881819762289524</v>
      </c>
      <c r="J17" s="24">
        <f t="shared" si="2"/>
        <v>0.95284953813201623</v>
      </c>
      <c r="K17" s="5"/>
    </row>
    <row r="18" spans="1:11" x14ac:dyDescent="0.25">
      <c r="A18" s="18"/>
      <c r="B18" s="19">
        <v>445</v>
      </c>
      <c r="C18" s="20" t="s">
        <v>210</v>
      </c>
      <c r="D18" s="21">
        <v>0.85091200000000011</v>
      </c>
      <c r="E18" s="22">
        <v>1.6887769999999998</v>
      </c>
      <c r="F18" s="22">
        <f t="shared" si="0"/>
        <v>1.4448495224423823</v>
      </c>
      <c r="G18" s="22">
        <v>0.56591503512754571</v>
      </c>
      <c r="H18" s="22">
        <v>0.87893448731483659</v>
      </c>
      <c r="I18" s="23">
        <f t="shared" si="1"/>
        <v>0.33510347140418528</v>
      </c>
      <c r="J18" s="24">
        <f t="shared" si="2"/>
        <v>0.8555596875386049</v>
      </c>
      <c r="K18" s="5"/>
    </row>
    <row r="19" spans="1:11" x14ac:dyDescent="0.25">
      <c r="A19" s="18"/>
      <c r="B19" s="19">
        <v>446</v>
      </c>
      <c r="C19" s="20" t="s">
        <v>211</v>
      </c>
      <c r="D19" s="21">
        <v>15.818573999999998</v>
      </c>
      <c r="E19" s="22">
        <v>17.085571000000005</v>
      </c>
      <c r="F19" s="22">
        <f t="shared" si="0"/>
        <v>15.963642910919198</v>
      </c>
      <c r="G19" s="22">
        <v>5.5360501367151471</v>
      </c>
      <c r="H19" s="22">
        <v>10.427592774204051</v>
      </c>
      <c r="I19" s="23">
        <f t="shared" si="1"/>
        <v>0.32401902966632756</v>
      </c>
      <c r="J19" s="24">
        <f t="shared" si="2"/>
        <v>0.93433476182441855</v>
      </c>
      <c r="K19" s="5"/>
    </row>
    <row r="20" spans="1:11" x14ac:dyDescent="0.25">
      <c r="A20" s="18"/>
      <c r="B20" s="19">
        <v>447</v>
      </c>
      <c r="C20" s="20" t="s">
        <v>212</v>
      </c>
      <c r="D20" s="21">
        <v>6.8522040000000004</v>
      </c>
      <c r="E20" s="22">
        <v>8.0955089999999998</v>
      </c>
      <c r="F20" s="22">
        <f t="shared" si="0"/>
        <v>8.0424991215841146</v>
      </c>
      <c r="G20" s="22">
        <v>1.3801726559468079</v>
      </c>
      <c r="H20" s="22">
        <v>6.6623264656373067</v>
      </c>
      <c r="I20" s="23">
        <f t="shared" si="1"/>
        <v>0.17048621105193112</v>
      </c>
      <c r="J20" s="24">
        <f t="shared" si="2"/>
        <v>0.99345194003046811</v>
      </c>
      <c r="K20" s="5"/>
    </row>
    <row r="21" spans="1:11" x14ac:dyDescent="0.25">
      <c r="A21" s="18"/>
      <c r="B21" s="19">
        <v>448</v>
      </c>
      <c r="C21" s="20" t="s">
        <v>213</v>
      </c>
      <c r="D21" s="21">
        <v>3.8047520000000001</v>
      </c>
      <c r="E21" s="22">
        <v>3.5677370000000002</v>
      </c>
      <c r="F21" s="22">
        <f t="shared" si="0"/>
        <v>3.5677079970482737</v>
      </c>
      <c r="G21" s="22">
        <v>1.1074777003377676</v>
      </c>
      <c r="H21" s="22">
        <v>2.4602302967105061</v>
      </c>
      <c r="I21" s="23">
        <f t="shared" si="1"/>
        <v>0.31041461305521328</v>
      </c>
      <c r="J21" s="24">
        <f t="shared" si="2"/>
        <v>0.99999187077082019</v>
      </c>
      <c r="K21" s="5"/>
    </row>
    <row r="22" spans="1:11" x14ac:dyDescent="0.25">
      <c r="A22" s="18"/>
      <c r="B22" s="19">
        <v>450</v>
      </c>
      <c r="C22" s="20" t="s">
        <v>215</v>
      </c>
      <c r="D22" s="21">
        <v>0</v>
      </c>
      <c r="E22" s="22">
        <v>0.10919999999999999</v>
      </c>
      <c r="F22" s="22">
        <f t="shared" si="0"/>
        <v>7.8870771452784538E-2</v>
      </c>
      <c r="G22" s="22">
        <v>0</v>
      </c>
      <c r="H22" s="22">
        <v>7.8870771452784538E-2</v>
      </c>
      <c r="I22" s="23">
        <f t="shared" si="1"/>
        <v>0</v>
      </c>
      <c r="J22" s="24">
        <f t="shared" si="2"/>
        <v>0.72225981183868626</v>
      </c>
      <c r="K22" s="5"/>
    </row>
    <row r="23" spans="1:11" x14ac:dyDescent="0.25">
      <c r="A23" s="18"/>
      <c r="B23" s="19">
        <v>452</v>
      </c>
      <c r="C23" s="20" t="s">
        <v>217</v>
      </c>
      <c r="D23" s="21">
        <v>4.4090559999999996</v>
      </c>
      <c r="E23" s="22">
        <v>11.056334999999999</v>
      </c>
      <c r="F23" s="22">
        <f t="shared" si="0"/>
        <v>7.7189053197871544</v>
      </c>
      <c r="G23" s="22">
        <v>1.1878383029179531</v>
      </c>
      <c r="H23" s="22">
        <v>6.5310670168692013</v>
      </c>
      <c r="I23" s="23">
        <f t="shared" si="1"/>
        <v>0.107435086121934</v>
      </c>
      <c r="J23" s="24">
        <f t="shared" si="2"/>
        <v>0.6981432201346246</v>
      </c>
      <c r="K23" s="5"/>
    </row>
    <row r="24" spans="1:11" x14ac:dyDescent="0.25">
      <c r="A24" s="18"/>
      <c r="B24" s="19">
        <v>454</v>
      </c>
      <c r="C24" s="20" t="s">
        <v>219</v>
      </c>
      <c r="D24" s="21">
        <v>0</v>
      </c>
      <c r="E24" s="22">
        <v>0.81322500000000009</v>
      </c>
      <c r="F24" s="22">
        <f t="shared" si="0"/>
        <v>0.79644484868913423</v>
      </c>
      <c r="G24" s="22">
        <v>0.39396172226406634</v>
      </c>
      <c r="H24" s="22">
        <v>0.40248312642506789</v>
      </c>
      <c r="I24" s="23">
        <f t="shared" si="1"/>
        <v>0.48444369302968587</v>
      </c>
      <c r="J24" s="24">
        <f t="shared" si="2"/>
        <v>0.97936591802900075</v>
      </c>
      <c r="K24" s="5"/>
    </row>
    <row r="25" spans="1:11" x14ac:dyDescent="0.25">
      <c r="A25" s="18"/>
      <c r="B25" s="19">
        <v>456</v>
      </c>
      <c r="C25" s="20" t="s">
        <v>221</v>
      </c>
      <c r="D25" s="21">
        <v>2.4416959999999999</v>
      </c>
      <c r="E25" s="22">
        <v>1.8635280000000001</v>
      </c>
      <c r="F25" s="22">
        <f t="shared" si="0"/>
        <v>1.5889701994019561</v>
      </c>
      <c r="G25" s="22">
        <v>0.5160057611647062</v>
      </c>
      <c r="H25" s="22">
        <v>1.0729644382372499</v>
      </c>
      <c r="I25" s="23">
        <f t="shared" si="1"/>
        <v>0.27689724069866734</v>
      </c>
      <c r="J25" s="24">
        <f t="shared" si="2"/>
        <v>0.85266773528595008</v>
      </c>
      <c r="K25" s="5"/>
    </row>
    <row r="26" spans="1:11" x14ac:dyDescent="0.25">
      <c r="A26" s="18"/>
      <c r="B26" s="19">
        <v>457</v>
      </c>
      <c r="C26" s="20" t="s">
        <v>222</v>
      </c>
      <c r="D26" s="21">
        <v>5.7499999999999996E-2</v>
      </c>
      <c r="E26" s="22">
        <v>1.398107</v>
      </c>
      <c r="F26" s="22">
        <f t="shared" si="0"/>
        <v>0.93496465634962078</v>
      </c>
      <c r="G26" s="22">
        <v>0.34237438526179176</v>
      </c>
      <c r="H26" s="22">
        <v>0.59259027108782902</v>
      </c>
      <c r="I26" s="23">
        <f t="shared" si="1"/>
        <v>0.24488425082042486</v>
      </c>
      <c r="J26" s="24">
        <f t="shared" si="2"/>
        <v>0.66873612416619099</v>
      </c>
      <c r="K26" s="5"/>
    </row>
    <row r="27" spans="1:11" x14ac:dyDescent="0.25">
      <c r="A27" s="18"/>
      <c r="B27" s="19">
        <v>458</v>
      </c>
      <c r="C27" s="20" t="s">
        <v>223</v>
      </c>
      <c r="D27" s="21">
        <v>2.1758120000000001</v>
      </c>
      <c r="E27" s="22">
        <v>4.274881999999999</v>
      </c>
      <c r="F27" s="22">
        <f t="shared" si="0"/>
        <v>3.033096334075708</v>
      </c>
      <c r="G27" s="22">
        <v>0.65402763746351411</v>
      </c>
      <c r="H27" s="22">
        <v>2.3790686966121939</v>
      </c>
      <c r="I27" s="23">
        <f t="shared" si="1"/>
        <v>0.15299314401275035</v>
      </c>
      <c r="J27" s="24">
        <f t="shared" si="2"/>
        <v>0.70951580279308502</v>
      </c>
      <c r="K27" s="5"/>
    </row>
    <row r="28" spans="1:11" x14ac:dyDescent="0.25">
      <c r="A28" s="18"/>
      <c r="B28" s="19">
        <v>459</v>
      </c>
      <c r="C28" s="20" t="s">
        <v>224</v>
      </c>
      <c r="D28" s="21">
        <v>3.6</v>
      </c>
      <c r="E28" s="22">
        <v>5.1594220000000002</v>
      </c>
      <c r="F28" s="22">
        <f t="shared" si="0"/>
        <v>4.1652853251071065</v>
      </c>
      <c r="G28" s="22">
        <v>1.2310955523280427</v>
      </c>
      <c r="H28" s="22">
        <v>2.9341897727790638</v>
      </c>
      <c r="I28" s="23">
        <f t="shared" si="1"/>
        <v>0.23861113751269863</v>
      </c>
      <c r="J28" s="24">
        <f t="shared" si="2"/>
        <v>0.80731627013783835</v>
      </c>
      <c r="K28" s="5"/>
    </row>
    <row r="29" spans="1:11" x14ac:dyDescent="0.25">
      <c r="A29" s="18"/>
      <c r="B29" s="19">
        <v>460</v>
      </c>
      <c r="C29" s="20" t="s">
        <v>225</v>
      </c>
      <c r="D29" s="21">
        <v>0</v>
      </c>
      <c r="E29" s="22">
        <v>2.0541659999999999</v>
      </c>
      <c r="F29" s="22">
        <f t="shared" si="0"/>
        <v>1.7445043201441877</v>
      </c>
      <c r="G29" s="22">
        <v>0.20949638169258833</v>
      </c>
      <c r="H29" s="22">
        <v>1.5350079384515993</v>
      </c>
      <c r="I29" s="23">
        <f t="shared" si="1"/>
        <v>0.10198610126571481</v>
      </c>
      <c r="J29" s="24">
        <f t="shared" si="2"/>
        <v>0.84925187163266636</v>
      </c>
      <c r="K29" s="5"/>
    </row>
    <row r="30" spans="1:11" x14ac:dyDescent="0.25">
      <c r="A30" s="18"/>
      <c r="B30" s="19">
        <v>461</v>
      </c>
      <c r="C30" s="20" t="s">
        <v>226</v>
      </c>
      <c r="D30" s="21">
        <v>0.03</v>
      </c>
      <c r="E30" s="22">
        <v>2.7885E-2</v>
      </c>
      <c r="F30" s="22">
        <f t="shared" si="0"/>
        <v>2.7865500203915872E-2</v>
      </c>
      <c r="G30" s="22">
        <v>1.0131499635463115E-2</v>
      </c>
      <c r="H30" s="22">
        <v>1.7734000568452757E-2</v>
      </c>
      <c r="I30" s="23">
        <f t="shared" si="1"/>
        <v>0.3633315271817506</v>
      </c>
      <c r="J30" s="24">
        <f t="shared" si="2"/>
        <v>0.9993007066134435</v>
      </c>
      <c r="K30" s="5"/>
    </row>
    <row r="31" spans="1:11" x14ac:dyDescent="0.25">
      <c r="A31" s="18"/>
      <c r="B31" s="19">
        <v>463</v>
      </c>
      <c r="C31" s="20" t="s">
        <v>228</v>
      </c>
      <c r="D31" s="21">
        <v>0</v>
      </c>
      <c r="E31" s="22">
        <v>0.22387700000000002</v>
      </c>
      <c r="F31" s="22">
        <f t="shared" si="0"/>
        <v>0.22352605755440891</v>
      </c>
      <c r="G31" s="22">
        <v>0</v>
      </c>
      <c r="H31" s="22">
        <v>0.22352605755440891</v>
      </c>
      <c r="I31" s="23">
        <f t="shared" si="1"/>
        <v>0</v>
      </c>
      <c r="J31" s="24">
        <f t="shared" si="2"/>
        <v>0.99843243189076536</v>
      </c>
      <c r="K31" s="5"/>
    </row>
    <row r="32" spans="1:11" ht="15.75" thickBot="1" x14ac:dyDescent="0.3">
      <c r="A32" s="39" t="s">
        <v>231</v>
      </c>
      <c r="B32" s="40"/>
      <c r="C32" s="41"/>
      <c r="D32" s="42">
        <v>47.224588000000018</v>
      </c>
      <c r="E32" s="43">
        <v>55.681643000000008</v>
      </c>
      <c r="F32" s="43">
        <f t="shared" si="0"/>
        <v>49.218964912098841</v>
      </c>
      <c r="G32" s="43">
        <v>18.275190198655764</v>
      </c>
      <c r="H32" s="43">
        <v>30.943774713443077</v>
      </c>
      <c r="I32" s="44">
        <f t="shared" si="1"/>
        <v>0.32820853002947059</v>
      </c>
      <c r="J32" s="45">
        <f t="shared" si="2"/>
        <v>0.88393521204284209</v>
      </c>
      <c r="K32" s="5"/>
    </row>
    <row r="33" spans="4:11" x14ac:dyDescent="0.25">
      <c r="D33" s="6"/>
      <c r="E33" s="6"/>
      <c r="F33" s="6"/>
      <c r="G33" s="6"/>
      <c r="H33" s="6"/>
      <c r="I33" s="5"/>
      <c r="J33" s="5"/>
      <c r="K33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topLeftCell="A16" workbookViewId="0">
      <selection activeCell="E26" sqref="E2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35</v>
      </c>
      <c r="B1" s="47" t="s">
        <v>232</v>
      </c>
      <c r="C1" s="47" t="s">
        <v>21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764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234.73624099999998</v>
      </c>
      <c r="G6" s="15">
        <v>291.20463400000011</v>
      </c>
      <c r="H6" s="15">
        <v>245.87664170852992</v>
      </c>
      <c r="I6" s="15">
        <v>77.941406448781265</v>
      </c>
      <c r="J6" s="15">
        <v>167.93523525974865</v>
      </c>
      <c r="K6" s="16">
        <v>0.26765166947439867</v>
      </c>
      <c r="L6" s="17">
        <v>0.84434316285135014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149.77337799999998</v>
      </c>
      <c r="G7" s="36">
        <f ca="1">SUM(G8:OFFSET(G6,MATCH("PROYECTOS",$A$8:$A$50,0),0))</f>
        <v>184.88234500000002</v>
      </c>
      <c r="H7" s="36">
        <f ca="1">SUM(H8:OFFSET(H6,MATCH("PROYECTOS",$A$8:$A$50,0),0))</f>
        <v>152.12933107672768</v>
      </c>
      <c r="I7" s="36">
        <f ca="1">SUM(I8:OFFSET(I6,MATCH("PROYECTOS",$A$8:$A$50,0),0))</f>
        <v>49.78307546272945</v>
      </c>
      <c r="J7" s="36">
        <f ca="1">SUM(J8:OFFSET(J6,MATCH("PROYECTOS",$A$8:$A$50,0),0))</f>
        <v>102.34625561399824</v>
      </c>
      <c r="K7" s="37">
        <f ca="1">IFERROR(I7/G7,0)</f>
        <v>0.2692689529804993</v>
      </c>
      <c r="L7" s="38">
        <f ca="1">IFERROR(SUM(I7,J7)/G7,0)</f>
        <v>0.82284401507741411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7.154014000000001</v>
      </c>
      <c r="G8" s="22">
        <v>11.402906000000003</v>
      </c>
      <c r="H8" s="22">
        <f t="shared" ref="H8:H16" si="0">SUM(I8,J8)</f>
        <v>10.869518691546439</v>
      </c>
      <c r="I8" s="22">
        <v>5.5637514558909595</v>
      </c>
      <c r="J8" s="22">
        <v>5.3057672356554804</v>
      </c>
      <c r="K8" s="23">
        <f t="shared" ref="K8:K17" si="1">IFERROR(I8/G8,0)</f>
        <v>0.48792399550526488</v>
      </c>
      <c r="L8" s="24">
        <f t="shared" ref="L8:L17" si="2">IFERROR(SUM(I8,J8)/G8,0)</f>
        <v>0.95322356349744841</v>
      </c>
      <c r="M8" s="61"/>
      <c r="N8" s="22"/>
      <c r="O8" s="24" t="str">
        <f>IFERROR(N8/M8,".")</f>
        <v>.</v>
      </c>
    </row>
    <row r="9" spans="1:15" ht="63.75" x14ac:dyDescent="0.25">
      <c r="A9" s="18"/>
      <c r="B9" s="20">
        <v>3000342</v>
      </c>
      <c r="C9" s="20" t="s">
        <v>765</v>
      </c>
      <c r="D9" s="60">
        <v>429</v>
      </c>
      <c r="E9" s="20" t="s">
        <v>751</v>
      </c>
      <c r="F9" s="21">
        <v>1.9279750000000002</v>
      </c>
      <c r="G9" s="22">
        <v>2.9795159999999994</v>
      </c>
      <c r="H9" s="22">
        <f t="shared" si="0"/>
        <v>2.6777728341221518</v>
      </c>
      <c r="I9" s="22">
        <v>1.0309172092747758</v>
      </c>
      <c r="J9" s="22">
        <v>1.646855624847376</v>
      </c>
      <c r="K9" s="23">
        <f t="shared" si="1"/>
        <v>0.34600156846775654</v>
      </c>
      <c r="L9" s="24">
        <f t="shared" si="2"/>
        <v>0.89872745577541868</v>
      </c>
      <c r="M9" s="61"/>
      <c r="N9" s="22"/>
      <c r="O9" s="24" t="str">
        <f t="shared" ref="O9:O16" si="3">IFERROR(N9/M9,".")</f>
        <v>.</v>
      </c>
    </row>
    <row r="10" spans="1:15" ht="38.25" x14ac:dyDescent="0.25">
      <c r="A10" s="18"/>
      <c r="B10" s="20">
        <v>3000469</v>
      </c>
      <c r="C10" s="20" t="s">
        <v>766</v>
      </c>
      <c r="D10" s="60">
        <v>194</v>
      </c>
      <c r="E10" s="20" t="s">
        <v>773</v>
      </c>
      <c r="F10" s="21">
        <v>1.3886489999999998</v>
      </c>
      <c r="G10" s="22">
        <v>1.3737269999999999</v>
      </c>
      <c r="H10" s="22">
        <f t="shared" si="0"/>
        <v>1.3355747470486676</v>
      </c>
      <c r="I10" s="22">
        <v>0.29452335770474747</v>
      </c>
      <c r="J10" s="22">
        <v>1.0410513893439202</v>
      </c>
      <c r="K10" s="23">
        <f t="shared" si="1"/>
        <v>0.21439729852055575</v>
      </c>
      <c r="L10" s="24">
        <f t="shared" si="2"/>
        <v>0.97222719437607885</v>
      </c>
      <c r="M10" s="61"/>
      <c r="N10" s="22"/>
      <c r="O10" s="24" t="str">
        <f t="shared" si="3"/>
        <v>.</v>
      </c>
    </row>
    <row r="11" spans="1:15" ht="51" x14ac:dyDescent="0.25">
      <c r="A11" s="18"/>
      <c r="B11" s="20">
        <v>3000470</v>
      </c>
      <c r="C11" s="20" t="s">
        <v>767</v>
      </c>
      <c r="D11" s="60">
        <v>429</v>
      </c>
      <c r="E11" s="20" t="s">
        <v>751</v>
      </c>
      <c r="F11" s="21">
        <v>0.98572300000000002</v>
      </c>
      <c r="G11" s="22">
        <v>1.8292869999999999</v>
      </c>
      <c r="H11" s="22">
        <f t="shared" si="0"/>
        <v>1.4467036020969317</v>
      </c>
      <c r="I11" s="22">
        <v>0.64936618870706297</v>
      </c>
      <c r="J11" s="22">
        <v>0.79733741338986874</v>
      </c>
      <c r="K11" s="23">
        <f t="shared" si="1"/>
        <v>0.35498321953146939</v>
      </c>
      <c r="L11" s="24">
        <f t="shared" si="2"/>
        <v>0.79085654798669203</v>
      </c>
      <c r="M11" s="61">
        <v>70</v>
      </c>
      <c r="N11" s="22">
        <v>70</v>
      </c>
      <c r="O11" s="24">
        <f t="shared" si="3"/>
        <v>1</v>
      </c>
    </row>
    <row r="12" spans="1:15" ht="51" x14ac:dyDescent="0.25">
      <c r="A12" s="18"/>
      <c r="B12" s="20">
        <v>3000471</v>
      </c>
      <c r="C12" s="20" t="s">
        <v>768</v>
      </c>
      <c r="D12" s="60">
        <v>194</v>
      </c>
      <c r="E12" s="20" t="s">
        <v>773</v>
      </c>
      <c r="F12" s="21">
        <v>1.118201</v>
      </c>
      <c r="G12" s="22">
        <v>0.91254600000000008</v>
      </c>
      <c r="H12" s="22">
        <f t="shared" si="0"/>
        <v>0.89457834116183221</v>
      </c>
      <c r="I12" s="22">
        <v>0.25614266545744613</v>
      </c>
      <c r="J12" s="22">
        <v>0.63843567570438609</v>
      </c>
      <c r="K12" s="23">
        <f t="shared" si="1"/>
        <v>0.2806901410531043</v>
      </c>
      <c r="L12" s="24">
        <f t="shared" si="2"/>
        <v>0.98031040754310705</v>
      </c>
      <c r="M12" s="61"/>
      <c r="N12" s="22"/>
      <c r="O12" s="24" t="str">
        <f t="shared" si="3"/>
        <v>.</v>
      </c>
    </row>
    <row r="13" spans="1:15" ht="38.25" x14ac:dyDescent="0.25">
      <c r="A13" s="18"/>
      <c r="B13" s="20">
        <v>3000473</v>
      </c>
      <c r="C13" s="20" t="s">
        <v>769</v>
      </c>
      <c r="D13" s="60">
        <v>429</v>
      </c>
      <c r="E13" s="20" t="s">
        <v>751</v>
      </c>
      <c r="F13" s="21">
        <v>3.613753</v>
      </c>
      <c r="G13" s="22">
        <v>10.052519999999999</v>
      </c>
      <c r="H13" s="22">
        <f t="shared" si="0"/>
        <v>7.0697915508180813</v>
      </c>
      <c r="I13" s="22">
        <v>2.4322311484047532</v>
      </c>
      <c r="J13" s="22">
        <v>4.6375604024133281</v>
      </c>
      <c r="K13" s="23">
        <f t="shared" si="1"/>
        <v>0.24195238093580052</v>
      </c>
      <c r="L13" s="24">
        <f t="shared" si="2"/>
        <v>0.70328549963771092</v>
      </c>
      <c r="M13" s="61"/>
      <c r="N13" s="22"/>
      <c r="O13" s="24" t="str">
        <f t="shared" si="3"/>
        <v>.</v>
      </c>
    </row>
    <row r="14" spans="1:15" ht="51" x14ac:dyDescent="0.25">
      <c r="A14" s="18"/>
      <c r="B14" s="20">
        <v>3000603</v>
      </c>
      <c r="C14" s="20" t="s">
        <v>770</v>
      </c>
      <c r="D14" s="60">
        <v>194</v>
      </c>
      <c r="E14" s="20" t="s">
        <v>773</v>
      </c>
      <c r="F14" s="21">
        <v>0.97072199999999986</v>
      </c>
      <c r="G14" s="22">
        <v>0.92097999999999969</v>
      </c>
      <c r="H14" s="22">
        <f t="shared" si="0"/>
        <v>0.87899362047694329</v>
      </c>
      <c r="I14" s="22">
        <v>0.40493115021277681</v>
      </c>
      <c r="J14" s="22">
        <v>0.47406247026416648</v>
      </c>
      <c r="K14" s="23">
        <f t="shared" si="1"/>
        <v>0.4396742059683999</v>
      </c>
      <c r="L14" s="24">
        <f t="shared" si="2"/>
        <v>0.9544111929433251</v>
      </c>
      <c r="M14" s="61"/>
      <c r="N14" s="22"/>
      <c r="O14" s="24" t="str">
        <f t="shared" si="3"/>
        <v>.</v>
      </c>
    </row>
    <row r="15" spans="1:15" ht="25.5" x14ac:dyDescent="0.25">
      <c r="A15" s="18"/>
      <c r="B15" s="20">
        <v>3000622</v>
      </c>
      <c r="C15" s="20" t="s">
        <v>771</v>
      </c>
      <c r="D15" s="60">
        <v>59</v>
      </c>
      <c r="E15" s="20" t="s">
        <v>670</v>
      </c>
      <c r="F15" s="21">
        <v>11.682660000000002</v>
      </c>
      <c r="G15" s="22">
        <v>12.222216000000003</v>
      </c>
      <c r="H15" s="22">
        <f t="shared" si="0"/>
        <v>10.962931728747208</v>
      </c>
      <c r="I15" s="22">
        <v>2.8307385389925912</v>
      </c>
      <c r="J15" s="22">
        <v>8.1321931897546165</v>
      </c>
      <c r="K15" s="23">
        <f t="shared" si="1"/>
        <v>0.23160599837153839</v>
      </c>
      <c r="L15" s="24">
        <f t="shared" si="2"/>
        <v>0.89696759808100301</v>
      </c>
      <c r="M15" s="61"/>
      <c r="N15" s="22"/>
      <c r="O15" s="24" t="str">
        <f t="shared" si="3"/>
        <v>.</v>
      </c>
    </row>
    <row r="16" spans="1:15" ht="51" x14ac:dyDescent="0.25">
      <c r="A16" s="18"/>
      <c r="B16" s="20">
        <v>3000623</v>
      </c>
      <c r="C16" s="20" t="s">
        <v>772</v>
      </c>
      <c r="D16" s="60">
        <v>252</v>
      </c>
      <c r="E16" s="20" t="s">
        <v>774</v>
      </c>
      <c r="F16" s="21">
        <v>120.93168099999997</v>
      </c>
      <c r="G16" s="22">
        <v>143.188647</v>
      </c>
      <c r="H16" s="22">
        <f t="shared" si="0"/>
        <v>115.99346596070944</v>
      </c>
      <c r="I16" s="22">
        <v>36.320473748084339</v>
      </c>
      <c r="J16" s="22">
        <v>79.672992212625104</v>
      </c>
      <c r="K16" s="23">
        <f t="shared" si="1"/>
        <v>0.25365470314196303</v>
      </c>
      <c r="L16" s="24">
        <f t="shared" si="2"/>
        <v>0.81007446044733866</v>
      </c>
      <c r="M16" s="61"/>
      <c r="N16" s="22"/>
      <c r="O16" s="24" t="str">
        <f t="shared" si="3"/>
        <v>.</v>
      </c>
    </row>
    <row r="17" spans="1:15" ht="15.75" thickBot="1" x14ac:dyDescent="0.3">
      <c r="A17" s="39" t="s">
        <v>306</v>
      </c>
      <c r="B17" s="41"/>
      <c r="C17" s="41"/>
      <c r="D17" s="58"/>
      <c r="E17" s="41"/>
      <c r="F17" s="42">
        <f ca="1">OFFSET(F17,-MATCH("PROYECTOS",$A$8:$A$50,0)-1,0)-(OFFSET(F17,-MATCH("PROYECTOS",$A$8:$A$50,0),0))</f>
        <v>84.962862999999999</v>
      </c>
      <c r="G17" s="43">
        <f t="shared" ref="G17:J17" ca="1" si="4">OFFSET(G17,-MATCH("PROYECTOS",$A$8:$A$50,0)-1,0)-(OFFSET(G17,-MATCH("PROYECTOS",$A$8:$A$50,0),0))</f>
        <v>106.3222890000001</v>
      </c>
      <c r="H17" s="43">
        <f t="shared" ca="1" si="4"/>
        <v>93.747310631802236</v>
      </c>
      <c r="I17" s="43">
        <f t="shared" ca="1" si="4"/>
        <v>28.158330986051816</v>
      </c>
      <c r="J17" s="43">
        <f t="shared" ca="1" si="4"/>
        <v>65.588979645750413</v>
      </c>
      <c r="K17" s="44">
        <f t="shared" ca="1" si="1"/>
        <v>0.26483939774896859</v>
      </c>
      <c r="L17" s="45">
        <f t="shared" ca="1" si="2"/>
        <v>0.8817277309727799</v>
      </c>
      <c r="M17" s="59"/>
      <c r="N17" s="43"/>
      <c r="O17" s="45"/>
    </row>
    <row r="18" spans="1:15" ht="15.75" thickBot="1" x14ac:dyDescent="0.3"/>
    <row r="19" spans="1:15" ht="15.75" thickBot="1" x14ac:dyDescent="0.3">
      <c r="A19" s="87" t="s">
        <v>377</v>
      </c>
      <c r="B19" s="88"/>
      <c r="C19" s="88"/>
      <c r="D19" s="88"/>
      <c r="E19" s="88"/>
      <c r="F19" s="89"/>
    </row>
    <row r="20" spans="1:15" ht="15.75" thickBot="1" x14ac:dyDescent="0.3">
      <c r="A20" s="2" t="s">
        <v>790</v>
      </c>
    </row>
    <row r="21" spans="1:15" ht="45" customHeight="1" x14ac:dyDescent="0.25">
      <c r="A21" s="80" t="s">
        <v>379</v>
      </c>
      <c r="B21" s="81"/>
      <c r="C21" s="81"/>
      <c r="D21" s="81"/>
      <c r="E21" s="81"/>
      <c r="F21" s="103" t="s">
        <v>380</v>
      </c>
    </row>
    <row r="22" spans="1:15" ht="15.75" thickBot="1" x14ac:dyDescent="0.3">
      <c r="A22" s="83"/>
      <c r="B22" s="84"/>
      <c r="C22" s="84"/>
      <c r="D22" s="84"/>
      <c r="E22" s="84"/>
      <c r="F22" s="115"/>
    </row>
    <row r="23" spans="1:15" ht="39" customHeight="1" thickBot="1" x14ac:dyDescent="0.3">
      <c r="A23" s="73"/>
      <c r="B23" s="74">
        <v>3000473</v>
      </c>
      <c r="C23" s="113" t="s">
        <v>769</v>
      </c>
      <c r="D23" s="113"/>
      <c r="E23" s="114"/>
      <c r="F23" s="75">
        <v>0.70328549963771092</v>
      </c>
    </row>
  </sheetData>
  <mergeCells count="17">
    <mergeCell ref="M3:O3"/>
    <mergeCell ref="I4:J4"/>
    <mergeCell ref="K4:L4"/>
    <mergeCell ref="A19:F19"/>
    <mergeCell ref="O4:O5"/>
    <mergeCell ref="H4:H5"/>
    <mergeCell ref="A4:C5"/>
    <mergeCell ref="M4:M5"/>
    <mergeCell ref="F4:F5"/>
    <mergeCell ref="N4:N5"/>
    <mergeCell ref="G4:G5"/>
    <mergeCell ref="D4:E5"/>
    <mergeCell ref="C23:E23"/>
    <mergeCell ref="A21:E22"/>
    <mergeCell ref="F21:F22"/>
    <mergeCell ref="A3:E3"/>
    <mergeCell ref="F3:L3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35</v>
      </c>
      <c r="B1" s="47" t="s">
        <v>232</v>
      </c>
      <c r="C1" s="47" t="s">
        <v>21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775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234.73624099999998</v>
      </c>
      <c r="I6" s="15">
        <v>291.20463400000011</v>
      </c>
      <c r="J6" s="15">
        <v>245.87664170852992</v>
      </c>
      <c r="K6" s="15">
        <v>77.941406448781265</v>
      </c>
      <c r="L6" s="15">
        <v>167.93523525974865</v>
      </c>
      <c r="M6" s="16">
        <v>0.26765166947439867</v>
      </c>
      <c r="N6" s="17">
        <v>0.84434316285135014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SUM(H8:OFFSET(H6,MATCH("PROYECTOS",$A$8:$A$40,0),0))</f>
        <v>149.77337800000001</v>
      </c>
      <c r="I7" s="36">
        <f ca="1">SUM(I8:OFFSET(I6,MATCH("PROYECTOS",$A$8:$A$40,0),0))</f>
        <v>184.88234499999996</v>
      </c>
      <c r="J7" s="36">
        <f ca="1">SUM(J8:OFFSET(J6,MATCH("PROYECTOS",$A$8:$A$40,0),0))</f>
        <v>152.12933107672768</v>
      </c>
      <c r="K7" s="36">
        <f ca="1">SUM(K8:OFFSET(K6,MATCH("PROYECTOS",$A$8:$A$40,0),0))</f>
        <v>49.783075462729457</v>
      </c>
      <c r="L7" s="36">
        <f ca="1">SUM(L8:OFFSET(L6,MATCH("PROYECTOS",$A$8:$A$40,0),0))</f>
        <v>102.34625561399825</v>
      </c>
      <c r="M7" s="37">
        <f ca="1">IFERROR(K7/I7,0)</f>
        <v>0.26926895298049941</v>
      </c>
      <c r="N7" s="38">
        <f ca="1">IFERROR(SUM(K7,L7)/I7,0)</f>
        <v>0.82284401507741445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7.1540140000000001</v>
      </c>
      <c r="I8" s="22">
        <v>11.402906000000002</v>
      </c>
      <c r="J8" s="22">
        <f t="shared" ref="J8:J20" si="0">SUM(K8,L8)</f>
        <v>10.869518691546439</v>
      </c>
      <c r="K8" s="22">
        <v>5.5637514558909587</v>
      </c>
      <c r="L8" s="22">
        <v>5.3057672356554804</v>
      </c>
      <c r="M8" s="23">
        <f t="shared" ref="M8:M21" si="1">IFERROR(K8/I8,0)</f>
        <v>0.48792399550526488</v>
      </c>
      <c r="N8" s="24">
        <f t="shared" ref="N8:N21" si="2">IFERROR(SUM(K8,L8)/I8,0)</f>
        <v>0.95322356349744863</v>
      </c>
      <c r="O8" s="61">
        <v>407</v>
      </c>
      <c r="P8" s="22">
        <v>377.7</v>
      </c>
      <c r="Q8" s="24">
        <f>IFERROR(P8/O8,".")</f>
        <v>0.92800982800982801</v>
      </c>
    </row>
    <row r="9" spans="1:17" ht="63.75" x14ac:dyDescent="0.25">
      <c r="A9" s="18"/>
      <c r="B9" s="65">
        <v>5004398</v>
      </c>
      <c r="C9" s="20" t="s">
        <v>776</v>
      </c>
      <c r="D9" s="20">
        <v>3000342</v>
      </c>
      <c r="E9" s="20" t="s">
        <v>765</v>
      </c>
      <c r="F9" s="60">
        <v>429</v>
      </c>
      <c r="G9" s="20" t="s">
        <v>751</v>
      </c>
      <c r="H9" s="21">
        <v>1.9279750000000002</v>
      </c>
      <c r="I9" s="22">
        <v>2.9795159999999994</v>
      </c>
      <c r="J9" s="22">
        <f t="shared" si="0"/>
        <v>2.6777728341221518</v>
      </c>
      <c r="K9" s="22">
        <v>1.0309172092747758</v>
      </c>
      <c r="L9" s="22">
        <v>1.646855624847376</v>
      </c>
      <c r="M9" s="23">
        <f t="shared" si="1"/>
        <v>0.34600156846775654</v>
      </c>
      <c r="N9" s="24">
        <f t="shared" si="2"/>
        <v>0.89872745577541868</v>
      </c>
      <c r="O9" s="61">
        <v>2137</v>
      </c>
      <c r="P9" s="22">
        <v>111.488</v>
      </c>
      <c r="Q9" s="24">
        <f t="shared" ref="Q9:Q20" si="3">IFERROR(P9/O9,".")</f>
        <v>5.2170332241459991E-2</v>
      </c>
    </row>
    <row r="10" spans="1:17" ht="38.25" x14ac:dyDescent="0.25">
      <c r="A10" s="18"/>
      <c r="B10" s="65">
        <v>5004400</v>
      </c>
      <c r="C10" s="20" t="s">
        <v>777</v>
      </c>
      <c r="D10" s="20">
        <v>3000469</v>
      </c>
      <c r="E10" s="20" t="s">
        <v>766</v>
      </c>
      <c r="F10" s="60">
        <v>201</v>
      </c>
      <c r="G10" s="20" t="s">
        <v>750</v>
      </c>
      <c r="H10" s="21">
        <v>0.27282699999999999</v>
      </c>
      <c r="I10" s="22">
        <v>0.18376399999999998</v>
      </c>
      <c r="J10" s="22">
        <f t="shared" si="0"/>
        <v>0.17381448741070926</v>
      </c>
      <c r="K10" s="22">
        <v>3.3739199861884117E-3</v>
      </c>
      <c r="L10" s="22">
        <v>0.17044056742452085</v>
      </c>
      <c r="M10" s="23">
        <f t="shared" si="1"/>
        <v>1.8360070450079514E-2</v>
      </c>
      <c r="N10" s="24">
        <f t="shared" si="2"/>
        <v>0.94585711788331384</v>
      </c>
      <c r="O10" s="61">
        <v>2</v>
      </c>
      <c r="P10" s="22">
        <v>2</v>
      </c>
      <c r="Q10" s="24">
        <f t="shared" si="3"/>
        <v>1</v>
      </c>
    </row>
    <row r="11" spans="1:17" ht="51" x14ac:dyDescent="0.25">
      <c r="A11" s="18"/>
      <c r="B11" s="65">
        <v>5004401</v>
      </c>
      <c r="C11" s="20" t="s">
        <v>778</v>
      </c>
      <c r="D11" s="20">
        <v>3000469</v>
      </c>
      <c r="E11" s="20" t="s">
        <v>766</v>
      </c>
      <c r="F11" s="60">
        <v>201</v>
      </c>
      <c r="G11" s="20" t="s">
        <v>750</v>
      </c>
      <c r="H11" s="21">
        <v>1.1158220000000001</v>
      </c>
      <c r="I11" s="22">
        <v>1.1899629999999999</v>
      </c>
      <c r="J11" s="22">
        <f t="shared" si="0"/>
        <v>1.1617602596379584</v>
      </c>
      <c r="K11" s="22">
        <v>0.29114943771855906</v>
      </c>
      <c r="L11" s="22">
        <v>0.87061082191939931</v>
      </c>
      <c r="M11" s="23">
        <f t="shared" si="1"/>
        <v>0.24467100045846726</v>
      </c>
      <c r="N11" s="24">
        <f t="shared" si="2"/>
        <v>0.97629948127627375</v>
      </c>
      <c r="O11" s="61">
        <v>22</v>
      </c>
      <c r="P11" s="22">
        <v>21.799999999999997</v>
      </c>
      <c r="Q11" s="24">
        <f t="shared" si="3"/>
        <v>0.99090909090909074</v>
      </c>
    </row>
    <row r="12" spans="1:17" ht="38.25" x14ac:dyDescent="0.25">
      <c r="A12" s="18"/>
      <c r="B12" s="65">
        <v>5004460</v>
      </c>
      <c r="C12" s="20" t="s">
        <v>779</v>
      </c>
      <c r="D12" s="20">
        <v>3000473</v>
      </c>
      <c r="E12" s="20" t="s">
        <v>769</v>
      </c>
      <c r="F12" s="60">
        <v>429</v>
      </c>
      <c r="G12" s="20" t="s">
        <v>751</v>
      </c>
      <c r="H12" s="21">
        <v>3.613753</v>
      </c>
      <c r="I12" s="22">
        <v>10.052519999999999</v>
      </c>
      <c r="J12" s="22">
        <f t="shared" si="0"/>
        <v>7.0697915508180813</v>
      </c>
      <c r="K12" s="22">
        <v>2.4322311484047532</v>
      </c>
      <c r="L12" s="22">
        <v>4.6375604024133281</v>
      </c>
      <c r="M12" s="23">
        <f t="shared" si="1"/>
        <v>0.24195238093580052</v>
      </c>
      <c r="N12" s="24">
        <f t="shared" si="2"/>
        <v>0.70328549963771092</v>
      </c>
      <c r="O12" s="61">
        <v>630</v>
      </c>
      <c r="P12" s="22">
        <v>115.2</v>
      </c>
      <c r="Q12" s="24">
        <f t="shared" si="3"/>
        <v>0.18285714285714286</v>
      </c>
    </row>
    <row r="13" spans="1:17" ht="63.75" x14ac:dyDescent="0.25">
      <c r="A13" s="18"/>
      <c r="B13" s="65">
        <v>5004457</v>
      </c>
      <c r="C13" s="20" t="s">
        <v>780</v>
      </c>
      <c r="D13" s="20">
        <v>3000622</v>
      </c>
      <c r="E13" s="20" t="s">
        <v>771</v>
      </c>
      <c r="F13" s="60">
        <v>86</v>
      </c>
      <c r="G13" s="20" t="s">
        <v>469</v>
      </c>
      <c r="H13" s="21">
        <v>8.442260000000001</v>
      </c>
      <c r="I13" s="22">
        <v>8.7659660000000024</v>
      </c>
      <c r="J13" s="22">
        <f t="shared" si="0"/>
        <v>7.8533878831658512</v>
      </c>
      <c r="K13" s="22">
        <v>1.5124298501759768</v>
      </c>
      <c r="L13" s="22">
        <v>6.3409580329898745</v>
      </c>
      <c r="M13" s="23">
        <f t="shared" si="1"/>
        <v>0.17253430485310761</v>
      </c>
      <c r="N13" s="24">
        <f t="shared" si="2"/>
        <v>0.89589531640504294</v>
      </c>
      <c r="O13" s="61">
        <v>930</v>
      </c>
      <c r="P13" s="22">
        <v>930</v>
      </c>
      <c r="Q13" s="24">
        <f t="shared" si="3"/>
        <v>1</v>
      </c>
    </row>
    <row r="14" spans="1:17" ht="38.25" x14ac:dyDescent="0.25">
      <c r="A14" s="18"/>
      <c r="B14" s="65">
        <v>5004458</v>
      </c>
      <c r="C14" s="20" t="s">
        <v>781</v>
      </c>
      <c r="D14" s="20">
        <v>3000622</v>
      </c>
      <c r="E14" s="20" t="s">
        <v>771</v>
      </c>
      <c r="F14" s="60">
        <v>86</v>
      </c>
      <c r="G14" s="20" t="s">
        <v>469</v>
      </c>
      <c r="H14" s="21">
        <v>1.87</v>
      </c>
      <c r="I14" s="22">
        <v>1.9983379999999999</v>
      </c>
      <c r="J14" s="22">
        <f t="shared" si="0"/>
        <v>1.8091032211232232</v>
      </c>
      <c r="K14" s="22">
        <v>0.8267936643678695</v>
      </c>
      <c r="L14" s="22">
        <v>0.9823095567553537</v>
      </c>
      <c r="M14" s="23">
        <f t="shared" si="1"/>
        <v>0.41374065066463706</v>
      </c>
      <c r="N14" s="24">
        <f t="shared" si="2"/>
        <v>0.90530391811756727</v>
      </c>
      <c r="O14" s="61">
        <v>1030</v>
      </c>
      <c r="P14" s="22">
        <v>1030</v>
      </c>
      <c r="Q14" s="24">
        <f t="shared" si="3"/>
        <v>1</v>
      </c>
    </row>
    <row r="15" spans="1:17" ht="25.5" x14ac:dyDescent="0.25">
      <c r="A15" s="18"/>
      <c r="B15" s="65">
        <v>5004459</v>
      </c>
      <c r="C15" s="20" t="s">
        <v>782</v>
      </c>
      <c r="D15" s="20">
        <v>3000622</v>
      </c>
      <c r="E15" s="20" t="s">
        <v>771</v>
      </c>
      <c r="F15" s="60">
        <v>59</v>
      </c>
      <c r="G15" s="20" t="s">
        <v>670</v>
      </c>
      <c r="H15" s="21">
        <v>1.3704000000000001</v>
      </c>
      <c r="I15" s="22">
        <v>1.4579119999999999</v>
      </c>
      <c r="J15" s="22">
        <f t="shared" si="0"/>
        <v>1.3004406244581332</v>
      </c>
      <c r="K15" s="22">
        <v>0.49151502444874495</v>
      </c>
      <c r="L15" s="22">
        <v>0.80892560000938829</v>
      </c>
      <c r="M15" s="23">
        <f t="shared" si="1"/>
        <v>0.33713627739448265</v>
      </c>
      <c r="N15" s="24">
        <f t="shared" si="2"/>
        <v>0.89198842211198848</v>
      </c>
      <c r="O15" s="61">
        <v>672395</v>
      </c>
      <c r="P15" s="22">
        <v>522042</v>
      </c>
      <c r="Q15" s="24">
        <f t="shared" si="3"/>
        <v>0.77639185300307112</v>
      </c>
    </row>
    <row r="16" spans="1:17" ht="51" x14ac:dyDescent="0.25">
      <c r="A16" s="18"/>
      <c r="B16" s="65">
        <v>5003397</v>
      </c>
      <c r="C16" s="20" t="s">
        <v>783</v>
      </c>
      <c r="D16" s="20">
        <v>3000623</v>
      </c>
      <c r="E16" s="20" t="s">
        <v>772</v>
      </c>
      <c r="F16" s="60">
        <v>109</v>
      </c>
      <c r="G16" s="20" t="s">
        <v>787</v>
      </c>
      <c r="H16" s="21">
        <v>88.621455000000012</v>
      </c>
      <c r="I16" s="22">
        <v>92.622049999999973</v>
      </c>
      <c r="J16" s="22">
        <f t="shared" si="0"/>
        <v>76.366632559370998</v>
      </c>
      <c r="K16" s="22">
        <v>23.827094105701409</v>
      </c>
      <c r="L16" s="22">
        <v>52.539538453669593</v>
      </c>
      <c r="M16" s="23">
        <f t="shared" si="1"/>
        <v>0.25725077458015039</v>
      </c>
      <c r="N16" s="24">
        <f t="shared" si="2"/>
        <v>0.82449732606189374</v>
      </c>
      <c r="O16" s="61">
        <v>7353</v>
      </c>
      <c r="P16" s="22">
        <v>6483.8</v>
      </c>
      <c r="Q16" s="24">
        <f t="shared" si="3"/>
        <v>0.88178974568203461</v>
      </c>
    </row>
    <row r="17" spans="1:17" ht="51" x14ac:dyDescent="0.25">
      <c r="A17" s="18"/>
      <c r="B17" s="65">
        <v>5003398</v>
      </c>
      <c r="C17" s="20" t="s">
        <v>784</v>
      </c>
      <c r="D17" s="20">
        <v>3000623</v>
      </c>
      <c r="E17" s="20" t="s">
        <v>772</v>
      </c>
      <c r="F17" s="60">
        <v>105</v>
      </c>
      <c r="G17" s="20" t="s">
        <v>788</v>
      </c>
      <c r="H17" s="21">
        <v>16.750807999999999</v>
      </c>
      <c r="I17" s="22">
        <v>18.277305999999999</v>
      </c>
      <c r="J17" s="22">
        <f t="shared" si="0"/>
        <v>12.290219393276857</v>
      </c>
      <c r="K17" s="22">
        <v>5.2523967635588633</v>
      </c>
      <c r="L17" s="22">
        <v>7.0378226297179936</v>
      </c>
      <c r="M17" s="23">
        <f t="shared" si="1"/>
        <v>0.28737259000636439</v>
      </c>
      <c r="N17" s="24">
        <f t="shared" si="2"/>
        <v>0.67243057556058083</v>
      </c>
      <c r="O17" s="61">
        <v>856</v>
      </c>
      <c r="P17" s="22">
        <v>2212</v>
      </c>
      <c r="Q17" s="24">
        <f t="shared" si="3"/>
        <v>2.5841121495327104</v>
      </c>
    </row>
    <row r="18" spans="1:17" ht="51" x14ac:dyDescent="0.25">
      <c r="A18" s="18"/>
      <c r="B18" s="65">
        <v>5004461</v>
      </c>
      <c r="C18" s="20" t="s">
        <v>785</v>
      </c>
      <c r="D18" s="20">
        <v>3000623</v>
      </c>
      <c r="E18" s="20" t="s">
        <v>772</v>
      </c>
      <c r="F18" s="60">
        <v>416</v>
      </c>
      <c r="G18" s="20" t="s">
        <v>727</v>
      </c>
      <c r="H18" s="21">
        <v>0.640988</v>
      </c>
      <c r="I18" s="22">
        <v>1.059196</v>
      </c>
      <c r="J18" s="22">
        <f t="shared" si="0"/>
        <v>0.72834965851870948</v>
      </c>
      <c r="K18" s="22">
        <v>0.28244784378330223</v>
      </c>
      <c r="L18" s="22">
        <v>0.44590181473540724</v>
      </c>
      <c r="M18" s="23">
        <f t="shared" si="1"/>
        <v>0.26666249096796268</v>
      </c>
      <c r="N18" s="24">
        <f t="shared" si="2"/>
        <v>0.68764389076120891</v>
      </c>
      <c r="O18" s="61">
        <v>13</v>
      </c>
      <c r="P18" s="22">
        <v>30</v>
      </c>
      <c r="Q18" s="24">
        <f t="shared" si="3"/>
        <v>2.3076923076923075</v>
      </c>
    </row>
    <row r="19" spans="1:17" ht="51" x14ac:dyDescent="0.25">
      <c r="A19" s="18"/>
      <c r="B19" s="65">
        <v>5004462</v>
      </c>
      <c r="C19" s="20" t="s">
        <v>786</v>
      </c>
      <c r="D19" s="20">
        <v>3000623</v>
      </c>
      <c r="E19" s="20" t="s">
        <v>772</v>
      </c>
      <c r="F19" s="60">
        <v>201</v>
      </c>
      <c r="G19" s="20" t="s">
        <v>750</v>
      </c>
      <c r="H19" s="21">
        <v>14.918430000000001</v>
      </c>
      <c r="I19" s="22">
        <v>31.230094999999992</v>
      </c>
      <c r="J19" s="22">
        <f t="shared" si="0"/>
        <v>26.608264349542878</v>
      </c>
      <c r="K19" s="22">
        <v>6.958535035040768</v>
      </c>
      <c r="L19" s="22">
        <v>19.64972931450211</v>
      </c>
      <c r="M19" s="23">
        <f t="shared" si="1"/>
        <v>0.22281504539261793</v>
      </c>
      <c r="N19" s="24">
        <f t="shared" si="2"/>
        <v>0.85200715366196889</v>
      </c>
      <c r="O19" s="61">
        <v>6129.9900000000007</v>
      </c>
      <c r="P19" s="22">
        <v>1182</v>
      </c>
      <c r="Q19" s="24">
        <f t="shared" si="3"/>
        <v>0.19282250052610198</v>
      </c>
    </row>
    <row r="20" spans="1:17" x14ac:dyDescent="0.25">
      <c r="A20" s="18"/>
      <c r="B20" s="65">
        <v>9000000</v>
      </c>
      <c r="C20" s="20" t="s">
        <v>322</v>
      </c>
      <c r="D20" s="20">
        <v>9000000</v>
      </c>
      <c r="E20" s="20" t="s">
        <v>312</v>
      </c>
      <c r="F20" s="60"/>
      <c r="G20" s="20" t="s">
        <v>293</v>
      </c>
      <c r="H20" s="21">
        <v>3.0746460000000013</v>
      </c>
      <c r="I20" s="22">
        <v>3.6628130000000012</v>
      </c>
      <c r="J20" s="22">
        <f t="shared" si="0"/>
        <v>3.220275563735707</v>
      </c>
      <c r="K20" s="22">
        <v>1.3104400043772857</v>
      </c>
      <c r="L20" s="22">
        <v>1.9098355593584213</v>
      </c>
      <c r="M20" s="23">
        <f t="shared" si="1"/>
        <v>0.3577687434158624</v>
      </c>
      <c r="N20" s="24">
        <f t="shared" si="2"/>
        <v>0.87918099114961801</v>
      </c>
      <c r="O20" s="61"/>
      <c r="P20" s="22"/>
      <c r="Q20" s="24" t="str">
        <f t="shared" si="3"/>
        <v>.</v>
      </c>
    </row>
    <row r="21" spans="1:17" ht="15.75" thickBot="1" x14ac:dyDescent="0.3">
      <c r="A21" s="39" t="s">
        <v>306</v>
      </c>
      <c r="B21" s="41"/>
      <c r="C21" s="41"/>
      <c r="D21" s="64"/>
      <c r="E21" s="41"/>
      <c r="F21" s="58"/>
      <c r="G21" s="41"/>
      <c r="H21" s="42">
        <f ca="1">OFFSET(H21,-MATCH("PROYECTOS",$A$8:$A$40,0)-1,0)-(OFFSET(H21,-MATCH("PROYECTOS",$A$8:$A$40,0),0))</f>
        <v>84.96286299999997</v>
      </c>
      <c r="I21" s="43">
        <f ca="1">OFFSET(I21,-MATCH("PROYECTOS",$A$8:$A$40,0)-1,0)-(OFFSET(I21,-MATCH("PROYECTOS",$A$8:$A$40,0),0))</f>
        <v>106.32228900000015</v>
      </c>
      <c r="J21" s="43">
        <f ca="1">OFFSET(J21,-MATCH("PROYECTOS",$A$8:$A$40,0)-1,0)-(OFFSET(J21,-MATCH("PROYECTOS",$A$8:$A$40,0),0))</f>
        <v>93.747310631802236</v>
      </c>
      <c r="K21" s="43">
        <f ca="1">OFFSET(K21,-MATCH("PROYECTOS",$A$8:$A$40,0)-1,0)-(OFFSET(K21,-MATCH("PROYECTOS",$A$8:$A$40,0),0))</f>
        <v>28.158330986051809</v>
      </c>
      <c r="L21" s="43">
        <f ca="1">OFFSET(L21,-MATCH("PROYECTOS",$A$8:$A$40,0)-1,0)-(OFFSET(L21,-MATCH("PROYECTOS",$A$8:$A$40,0),0))</f>
        <v>65.588979645750399</v>
      </c>
      <c r="M21" s="44">
        <f t="shared" ca="1" si="1"/>
        <v>0.26483939774896842</v>
      </c>
      <c r="N21" s="45">
        <f t="shared" ca="1" si="2"/>
        <v>0.88172773097277912</v>
      </c>
      <c r="O21" s="59"/>
      <c r="P21" s="43"/>
      <c r="Q21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36</v>
      </c>
      <c r="B1" s="48" t="s">
        <v>232</v>
      </c>
      <c r="C1" s="47" t="s">
        <v>22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791</v>
      </c>
      <c r="L2" s="1" t="s">
        <v>820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905.84426600000006</v>
      </c>
      <c r="E6" s="15">
        <f ca="1">SUM(E7:OFFSET(E7,50,0))</f>
        <v>1327.8914769999999</v>
      </c>
      <c r="F6" s="15">
        <f ca="1">SUM(F7:OFFSET(F7,50,0))</f>
        <v>1091.7580761713862</v>
      </c>
      <c r="G6" s="15">
        <f ca="1">SUM(G7:OFFSET(G7,50,0))</f>
        <v>471.91608049090217</v>
      </c>
      <c r="H6" s="15">
        <f ca="1">SUM(H7:OFFSET(H7,50,0))</f>
        <v>619.84199568048393</v>
      </c>
      <c r="I6" s="16">
        <f ca="1">IFERROR(G6/E6,0)</f>
        <v>0.35538753630459685</v>
      </c>
      <c r="J6" s="17">
        <f ca="1">IFERROR(SUM(G6,H6)/E6,0)</f>
        <v>0.82217417242402124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4.8076449999999999</v>
      </c>
      <c r="E7" s="22">
        <v>10.467886999999997</v>
      </c>
      <c r="F7" s="22">
        <f t="shared" ref="F7:F31" si="0">SUM(G7,H7)</f>
        <v>4.8887535127232695</v>
      </c>
      <c r="G7" s="22">
        <v>1.3820465002772835</v>
      </c>
      <c r="H7" s="22">
        <v>3.506707012445986</v>
      </c>
      <c r="I7" s="23">
        <f t="shared" ref="I7:I31" si="1">IFERROR(G7/E7,0)</f>
        <v>0.13202726589208347</v>
      </c>
      <c r="J7" s="24">
        <f t="shared" ref="J7:J31" si="2">IFERROR(SUM(G7,H7)/E7,0)</f>
        <v>0.46702390966995255</v>
      </c>
      <c r="K7" s="5"/>
      <c r="L7" t="s">
        <v>250</v>
      </c>
      <c r="M7" s="6">
        <v>116.46855153114926</v>
      </c>
      <c r="N7" s="72">
        <v>0.97108501528691471</v>
      </c>
    </row>
    <row r="8" spans="1:14" x14ac:dyDescent="0.25">
      <c r="A8" s="18"/>
      <c r="B8" s="51">
        <v>2</v>
      </c>
      <c r="C8" s="20" t="s">
        <v>245</v>
      </c>
      <c r="D8" s="21">
        <v>15.830740999999998</v>
      </c>
      <c r="E8" s="22">
        <v>25.278178</v>
      </c>
      <c r="F8" s="22">
        <f t="shared" si="0"/>
        <v>17.210788950080676</v>
      </c>
      <c r="G8" s="22">
        <v>5.0584249504645413</v>
      </c>
      <c r="H8" s="22">
        <v>12.152363999616137</v>
      </c>
      <c r="I8" s="23">
        <f t="shared" si="1"/>
        <v>0.20011034618335788</v>
      </c>
      <c r="J8" s="24">
        <f t="shared" si="2"/>
        <v>0.68085559608294066</v>
      </c>
      <c r="K8" s="5"/>
      <c r="L8" t="s">
        <v>258</v>
      </c>
      <c r="M8" s="6">
        <v>512.08194645848948</v>
      </c>
      <c r="N8" s="72">
        <v>0.87932356080243268</v>
      </c>
    </row>
    <row r="9" spans="1:14" x14ac:dyDescent="0.25">
      <c r="A9" s="18"/>
      <c r="B9" s="51">
        <v>3</v>
      </c>
      <c r="C9" s="20" t="s">
        <v>246</v>
      </c>
      <c r="D9" s="21">
        <v>8.6330790000000004</v>
      </c>
      <c r="E9" s="22">
        <v>16.733556000000007</v>
      </c>
      <c r="F9" s="22">
        <f t="shared" si="0"/>
        <v>5.5149245528264146</v>
      </c>
      <c r="G9" s="22">
        <v>1.1446385084636859</v>
      </c>
      <c r="H9" s="22">
        <v>4.3702860443627287</v>
      </c>
      <c r="I9" s="23">
        <f t="shared" si="1"/>
        <v>6.8403781507271097E-2</v>
      </c>
      <c r="J9" s="24">
        <f t="shared" si="2"/>
        <v>0.32957277896141218</v>
      </c>
      <c r="K9" s="5"/>
      <c r="L9" t="s">
        <v>251</v>
      </c>
      <c r="M9" s="6">
        <v>42.124018728955932</v>
      </c>
      <c r="N9" s="72">
        <v>0.85686182346347461</v>
      </c>
    </row>
    <row r="10" spans="1:14" x14ac:dyDescent="0.25">
      <c r="A10" s="18"/>
      <c r="B10" s="51">
        <v>4</v>
      </c>
      <c r="C10" s="20" t="s">
        <v>247</v>
      </c>
      <c r="D10" s="21">
        <v>20.975882999999996</v>
      </c>
      <c r="E10" s="22">
        <v>50.630176000000013</v>
      </c>
      <c r="F10" s="22">
        <f t="shared" si="0"/>
        <v>39.207441274256382</v>
      </c>
      <c r="G10" s="22">
        <v>15.237720282292116</v>
      </c>
      <c r="H10" s="22">
        <v>23.969720991964266</v>
      </c>
      <c r="I10" s="23">
        <f t="shared" si="1"/>
        <v>0.3009612347050129</v>
      </c>
      <c r="J10" s="24">
        <f t="shared" si="2"/>
        <v>0.7743888007471349</v>
      </c>
      <c r="K10" s="5"/>
      <c r="L10" t="s">
        <v>256</v>
      </c>
      <c r="M10" s="6">
        <v>28.785312693567704</v>
      </c>
      <c r="N10" s="72">
        <v>0.85601129576392199</v>
      </c>
    </row>
    <row r="11" spans="1:14" x14ac:dyDescent="0.25">
      <c r="A11" s="18"/>
      <c r="B11" s="51">
        <v>5</v>
      </c>
      <c r="C11" s="20" t="s">
        <v>248</v>
      </c>
      <c r="D11" s="21">
        <v>15.452875999999998</v>
      </c>
      <c r="E11" s="22">
        <v>25.093061000000002</v>
      </c>
      <c r="F11" s="22">
        <f t="shared" si="0"/>
        <v>17.789313922327139</v>
      </c>
      <c r="G11" s="22">
        <v>5.6378120356321233</v>
      </c>
      <c r="H11" s="22">
        <v>12.151501886695016</v>
      </c>
      <c r="I11" s="23">
        <f t="shared" si="1"/>
        <v>0.22467613798221439</v>
      </c>
      <c r="J11" s="24">
        <f t="shared" si="2"/>
        <v>0.70893359412497092</v>
      </c>
      <c r="K11" s="5"/>
      <c r="L11" t="s">
        <v>268</v>
      </c>
      <c r="M11" s="6">
        <v>15.140162806357694</v>
      </c>
      <c r="N11" s="72">
        <v>0.83874190324211773</v>
      </c>
    </row>
    <row r="12" spans="1:14" x14ac:dyDescent="0.25">
      <c r="A12" s="18"/>
      <c r="B12" s="51">
        <v>6</v>
      </c>
      <c r="C12" s="20" t="s">
        <v>249</v>
      </c>
      <c r="D12" s="21">
        <v>11.958307</v>
      </c>
      <c r="E12" s="22">
        <v>16.422388999999999</v>
      </c>
      <c r="F12" s="22">
        <f t="shared" si="0"/>
        <v>10.798309983879067</v>
      </c>
      <c r="G12" s="22">
        <v>4.4723276923241428</v>
      </c>
      <c r="H12" s="22">
        <v>6.325982291554924</v>
      </c>
      <c r="I12" s="23">
        <f t="shared" si="1"/>
        <v>0.27233112626452477</v>
      </c>
      <c r="J12" s="24">
        <f t="shared" si="2"/>
        <v>0.65753587884680287</v>
      </c>
      <c r="K12" s="5"/>
      <c r="L12" t="s">
        <v>266</v>
      </c>
      <c r="M12" s="6">
        <v>9.7721023500766151</v>
      </c>
      <c r="N12" s="72">
        <v>0.8140635206209591</v>
      </c>
    </row>
    <row r="13" spans="1:14" x14ac:dyDescent="0.25">
      <c r="A13" s="18"/>
      <c r="B13" s="51">
        <v>7</v>
      </c>
      <c r="C13" s="20" t="s">
        <v>250</v>
      </c>
      <c r="D13" s="21">
        <v>73.494990000000001</v>
      </c>
      <c r="E13" s="22">
        <v>119.936514</v>
      </c>
      <c r="F13" s="22">
        <f t="shared" si="0"/>
        <v>116.46855153114926</v>
      </c>
      <c r="G13" s="22">
        <v>53.429763021888775</v>
      </c>
      <c r="H13" s="22">
        <v>63.038788509260485</v>
      </c>
      <c r="I13" s="23">
        <f t="shared" si="1"/>
        <v>0.44548370833830281</v>
      </c>
      <c r="J13" s="24">
        <f t="shared" si="2"/>
        <v>0.97108501528691471</v>
      </c>
      <c r="K13" s="5"/>
      <c r="L13" t="s">
        <v>252</v>
      </c>
      <c r="M13" s="6">
        <v>8.213338940493486</v>
      </c>
      <c r="N13" s="72">
        <v>0.78454028824896216</v>
      </c>
    </row>
    <row r="14" spans="1:14" x14ac:dyDescent="0.25">
      <c r="A14" s="18"/>
      <c r="B14" s="51">
        <v>8</v>
      </c>
      <c r="C14" s="20" t="s">
        <v>251</v>
      </c>
      <c r="D14" s="21">
        <v>32.953311000000006</v>
      </c>
      <c r="E14" s="22">
        <v>49.160806999999984</v>
      </c>
      <c r="F14" s="22">
        <f t="shared" si="0"/>
        <v>42.124018728955932</v>
      </c>
      <c r="G14" s="22">
        <v>14.921310021582283</v>
      </c>
      <c r="H14" s="22">
        <v>27.202708707373652</v>
      </c>
      <c r="I14" s="23">
        <f t="shared" si="1"/>
        <v>0.30352044508915987</v>
      </c>
      <c r="J14" s="24">
        <f t="shared" si="2"/>
        <v>0.85686182346347461</v>
      </c>
      <c r="K14" s="5"/>
      <c r="L14" t="s">
        <v>263</v>
      </c>
      <c r="M14" s="6">
        <v>53.718545839233911</v>
      </c>
      <c r="N14" s="72">
        <v>0.77975044522217951</v>
      </c>
    </row>
    <row r="15" spans="1:14" x14ac:dyDescent="0.25">
      <c r="A15" s="18"/>
      <c r="B15" s="51">
        <v>9</v>
      </c>
      <c r="C15" s="20" t="s">
        <v>252</v>
      </c>
      <c r="D15" s="21">
        <v>3.9538089999999992</v>
      </c>
      <c r="E15" s="22">
        <v>10.468983000000001</v>
      </c>
      <c r="F15" s="22">
        <f t="shared" si="0"/>
        <v>8.213338940493486</v>
      </c>
      <c r="G15" s="22">
        <v>3.2511789152667916</v>
      </c>
      <c r="H15" s="22">
        <v>4.9621600252266944</v>
      </c>
      <c r="I15" s="23">
        <f t="shared" si="1"/>
        <v>0.31055346209529533</v>
      </c>
      <c r="J15" s="24">
        <f t="shared" si="2"/>
        <v>0.78454028824896216</v>
      </c>
      <c r="K15" s="5"/>
      <c r="L15" t="s">
        <v>247</v>
      </c>
      <c r="M15" s="6">
        <v>39.207441274256382</v>
      </c>
      <c r="N15" s="72">
        <v>0.7743888007471349</v>
      </c>
    </row>
    <row r="16" spans="1:14" x14ac:dyDescent="0.25">
      <c r="A16" s="18"/>
      <c r="B16" s="51">
        <v>10</v>
      </c>
      <c r="C16" s="20" t="s">
        <v>253</v>
      </c>
      <c r="D16" s="21">
        <v>11.696899999999998</v>
      </c>
      <c r="E16" s="22">
        <v>18.467071000000001</v>
      </c>
      <c r="F16" s="22">
        <f t="shared" si="0"/>
        <v>13.385608557778333</v>
      </c>
      <c r="G16" s="22">
        <v>5.3416165326743794</v>
      </c>
      <c r="H16" s="22">
        <v>8.0439920251039538</v>
      </c>
      <c r="I16" s="23">
        <f t="shared" si="1"/>
        <v>0.28925087972393559</v>
      </c>
      <c r="J16" s="24">
        <f t="shared" si="2"/>
        <v>0.72483657845785787</v>
      </c>
      <c r="K16" s="5"/>
      <c r="L16" t="s">
        <v>257</v>
      </c>
      <c r="M16" s="6">
        <v>51.790985925808044</v>
      </c>
      <c r="N16" s="72">
        <v>0.7737701416318723</v>
      </c>
    </row>
    <row r="17" spans="1:14" x14ac:dyDescent="0.25">
      <c r="A17" s="18"/>
      <c r="B17" s="51">
        <v>11</v>
      </c>
      <c r="C17" s="20" t="s">
        <v>254</v>
      </c>
      <c r="D17" s="21">
        <v>27.531282999999995</v>
      </c>
      <c r="E17" s="22">
        <v>39.638649999999991</v>
      </c>
      <c r="F17" s="22">
        <f t="shared" si="0"/>
        <v>30.388299529198449</v>
      </c>
      <c r="G17" s="22">
        <v>11.701267238031051</v>
      </c>
      <c r="H17" s="22">
        <v>18.687032291167398</v>
      </c>
      <c r="I17" s="23">
        <f t="shared" si="1"/>
        <v>0.29519842976567195</v>
      </c>
      <c r="J17" s="24">
        <f t="shared" si="2"/>
        <v>0.76663305963241568</v>
      </c>
      <c r="K17" s="5"/>
      <c r="L17" t="s">
        <v>261</v>
      </c>
      <c r="M17" s="6">
        <v>2.2882499632823965</v>
      </c>
      <c r="N17" s="72">
        <v>0.77185348504794926</v>
      </c>
    </row>
    <row r="18" spans="1:14" x14ac:dyDescent="0.25">
      <c r="A18" s="18"/>
      <c r="B18" s="51">
        <v>12</v>
      </c>
      <c r="C18" s="20" t="s">
        <v>255</v>
      </c>
      <c r="D18" s="21">
        <v>25.271195999999993</v>
      </c>
      <c r="E18" s="22">
        <v>44.908504999999998</v>
      </c>
      <c r="F18" s="22">
        <f t="shared" si="0"/>
        <v>31.728549268537666</v>
      </c>
      <c r="G18" s="22">
        <v>12.132487426348408</v>
      </c>
      <c r="H18" s="22">
        <v>19.596061842189258</v>
      </c>
      <c r="I18" s="23">
        <f t="shared" si="1"/>
        <v>0.27016012727095701</v>
      </c>
      <c r="J18" s="24">
        <f t="shared" si="2"/>
        <v>0.7065153753957667</v>
      </c>
      <c r="K18" s="5"/>
      <c r="L18" t="s">
        <v>254</v>
      </c>
      <c r="M18" s="6">
        <v>30.388299529198449</v>
      </c>
      <c r="N18" s="72">
        <v>0.76663305963241568</v>
      </c>
    </row>
    <row r="19" spans="1:14" x14ac:dyDescent="0.25">
      <c r="A19" s="18"/>
      <c r="B19" s="51">
        <v>13</v>
      </c>
      <c r="C19" s="20" t="s">
        <v>256</v>
      </c>
      <c r="D19" s="21">
        <v>21.319012999999998</v>
      </c>
      <c r="E19" s="22">
        <v>33.627257999999991</v>
      </c>
      <c r="F19" s="22">
        <f t="shared" si="0"/>
        <v>28.785312693567704</v>
      </c>
      <c r="G19" s="22">
        <v>11.618261411885214</v>
      </c>
      <c r="H19" s="22">
        <v>17.16705128168249</v>
      </c>
      <c r="I19" s="23">
        <f t="shared" si="1"/>
        <v>0.34550130170843002</v>
      </c>
      <c r="J19" s="24">
        <f t="shared" si="2"/>
        <v>0.85601129576392199</v>
      </c>
      <c r="K19" s="5"/>
      <c r="L19" t="s">
        <v>259</v>
      </c>
      <c r="M19" s="6">
        <v>19.956015530564958</v>
      </c>
      <c r="N19" s="72">
        <v>0.73615862688318046</v>
      </c>
    </row>
    <row r="20" spans="1:14" x14ac:dyDescent="0.25">
      <c r="A20" s="18"/>
      <c r="B20" s="51">
        <v>14</v>
      </c>
      <c r="C20" s="20" t="s">
        <v>257</v>
      </c>
      <c r="D20" s="21">
        <v>48.500578999999995</v>
      </c>
      <c r="E20" s="22">
        <v>66.933296000000013</v>
      </c>
      <c r="F20" s="22">
        <f t="shared" si="0"/>
        <v>51.790985925808044</v>
      </c>
      <c r="G20" s="22">
        <v>19.647521009287559</v>
      </c>
      <c r="H20" s="22">
        <v>32.143464916520486</v>
      </c>
      <c r="I20" s="23">
        <f t="shared" si="1"/>
        <v>0.29353882422415828</v>
      </c>
      <c r="J20" s="24">
        <f t="shared" si="2"/>
        <v>0.7737701416318723</v>
      </c>
      <c r="K20" s="5"/>
      <c r="L20" t="s">
        <v>267</v>
      </c>
      <c r="M20" s="6">
        <v>11.3159257797635</v>
      </c>
      <c r="N20" s="72">
        <v>0.73420152431276653</v>
      </c>
    </row>
    <row r="21" spans="1:14" x14ac:dyDescent="0.25">
      <c r="A21" s="18"/>
      <c r="B21" s="51">
        <v>15</v>
      </c>
      <c r="C21" s="20" t="s">
        <v>258</v>
      </c>
      <c r="D21" s="21">
        <v>427.23415899999992</v>
      </c>
      <c r="E21" s="22">
        <v>582.35895100000005</v>
      </c>
      <c r="F21" s="22">
        <f t="shared" si="0"/>
        <v>512.08194645848948</v>
      </c>
      <c r="G21" s="22">
        <v>244.11404082633797</v>
      </c>
      <c r="H21" s="22">
        <v>267.96790563215154</v>
      </c>
      <c r="I21" s="23">
        <f t="shared" si="1"/>
        <v>0.41918140076177512</v>
      </c>
      <c r="J21" s="24">
        <f t="shared" si="2"/>
        <v>0.87932356080243268</v>
      </c>
      <c r="K21" s="5"/>
      <c r="L21" t="s">
        <v>262</v>
      </c>
      <c r="M21" s="6">
        <v>8.9534234250631926</v>
      </c>
      <c r="N21" s="72">
        <v>0.7332407721769203</v>
      </c>
    </row>
    <row r="22" spans="1:14" x14ac:dyDescent="0.25">
      <c r="A22" s="18"/>
      <c r="B22" s="51">
        <v>16</v>
      </c>
      <c r="C22" s="20" t="s">
        <v>259</v>
      </c>
      <c r="D22" s="21">
        <v>20.779009000000002</v>
      </c>
      <c r="E22" s="22">
        <v>27.108308999999995</v>
      </c>
      <c r="F22" s="22">
        <f t="shared" si="0"/>
        <v>19.956015530564958</v>
      </c>
      <c r="G22" s="22">
        <v>7.1996874905034929</v>
      </c>
      <c r="H22" s="22">
        <v>12.756328040061465</v>
      </c>
      <c r="I22" s="23">
        <f t="shared" si="1"/>
        <v>0.26558969393861837</v>
      </c>
      <c r="J22" s="24">
        <f t="shared" si="2"/>
        <v>0.73615862688318046</v>
      </c>
      <c r="K22" s="5"/>
      <c r="L22" t="s">
        <v>253</v>
      </c>
      <c r="M22" s="6">
        <v>13.385608557778333</v>
      </c>
      <c r="N22" s="72">
        <v>0.72483657845785787</v>
      </c>
    </row>
    <row r="23" spans="1:14" x14ac:dyDescent="0.25">
      <c r="A23" s="18"/>
      <c r="B23" s="51">
        <v>17</v>
      </c>
      <c r="C23" s="20" t="s">
        <v>260</v>
      </c>
      <c r="D23" s="21">
        <v>5.5656149999999993</v>
      </c>
      <c r="E23" s="22">
        <v>7.4184370000000017</v>
      </c>
      <c r="F23" s="22">
        <f t="shared" si="0"/>
        <v>4.7247628051190986</v>
      </c>
      <c r="G23" s="22">
        <v>2.0995264852317632</v>
      </c>
      <c r="H23" s="22">
        <v>2.6252363198873354</v>
      </c>
      <c r="I23" s="23">
        <f t="shared" si="1"/>
        <v>0.28301466808058934</v>
      </c>
      <c r="J23" s="24">
        <f t="shared" si="2"/>
        <v>0.63689464574803256</v>
      </c>
      <c r="K23" s="5"/>
      <c r="L23" t="s">
        <v>248</v>
      </c>
      <c r="M23" s="6">
        <v>17.789313922327139</v>
      </c>
      <c r="N23" s="72">
        <v>0.70893359412497092</v>
      </c>
    </row>
    <row r="24" spans="1:14" x14ac:dyDescent="0.25">
      <c r="A24" s="18"/>
      <c r="B24" s="51">
        <v>18</v>
      </c>
      <c r="C24" s="20" t="s">
        <v>261</v>
      </c>
      <c r="D24" s="21">
        <v>2.2219390000000003</v>
      </c>
      <c r="E24" s="22">
        <v>2.9646170000000005</v>
      </c>
      <c r="F24" s="22">
        <f t="shared" si="0"/>
        <v>2.2882499632823965</v>
      </c>
      <c r="G24" s="22">
        <v>0.95553834102156543</v>
      </c>
      <c r="H24" s="22">
        <v>1.3327116222608311</v>
      </c>
      <c r="I24" s="23">
        <f t="shared" si="1"/>
        <v>0.32231426218684073</v>
      </c>
      <c r="J24" s="24">
        <f t="shared" si="2"/>
        <v>0.77185348504794926</v>
      </c>
      <c r="K24" s="5"/>
      <c r="L24" t="s">
        <v>255</v>
      </c>
      <c r="M24" s="6">
        <v>31.728549268537666</v>
      </c>
      <c r="N24" s="72">
        <v>0.7065153753957667</v>
      </c>
    </row>
    <row r="25" spans="1:14" x14ac:dyDescent="0.25">
      <c r="A25" s="18"/>
      <c r="B25" s="51">
        <v>19</v>
      </c>
      <c r="C25" s="20" t="s">
        <v>262</v>
      </c>
      <c r="D25" s="21">
        <v>8.3491049999999998</v>
      </c>
      <c r="E25" s="22">
        <v>12.210755000000002</v>
      </c>
      <c r="F25" s="22">
        <f t="shared" si="0"/>
        <v>8.9534234250631926</v>
      </c>
      <c r="G25" s="22">
        <v>3.6285608323487395</v>
      </c>
      <c r="H25" s="22">
        <v>5.3248625927144531</v>
      </c>
      <c r="I25" s="23">
        <f t="shared" si="1"/>
        <v>0.2971610545251902</v>
      </c>
      <c r="J25" s="24">
        <f t="shared" si="2"/>
        <v>0.7332407721769203</v>
      </c>
      <c r="K25" s="5"/>
      <c r="L25" t="s">
        <v>265</v>
      </c>
      <c r="M25" s="6">
        <v>16.584357359148573</v>
      </c>
      <c r="N25" s="72">
        <v>0.69600232663681572</v>
      </c>
    </row>
    <row r="26" spans="1:14" x14ac:dyDescent="0.25">
      <c r="A26" s="18"/>
      <c r="B26" s="51">
        <v>20</v>
      </c>
      <c r="C26" s="20" t="s">
        <v>263</v>
      </c>
      <c r="D26" s="21">
        <v>50.429534000000004</v>
      </c>
      <c r="E26" s="22">
        <v>68.891971999999981</v>
      </c>
      <c r="F26" s="22">
        <f t="shared" si="0"/>
        <v>53.718545839233911</v>
      </c>
      <c r="G26" s="22">
        <v>21.342505947093656</v>
      </c>
      <c r="H26" s="22">
        <v>32.376039892140255</v>
      </c>
      <c r="I26" s="23">
        <f t="shared" si="1"/>
        <v>0.30979670529816827</v>
      </c>
      <c r="J26" s="24">
        <f t="shared" si="2"/>
        <v>0.77975044522217951</v>
      </c>
      <c r="K26" s="5"/>
      <c r="L26" t="s">
        <v>245</v>
      </c>
      <c r="M26" s="6">
        <v>17.210788950080676</v>
      </c>
      <c r="N26" s="72">
        <v>0.68085559608294066</v>
      </c>
    </row>
    <row r="27" spans="1:14" x14ac:dyDescent="0.25">
      <c r="A27" s="18"/>
      <c r="B27" s="51">
        <v>21</v>
      </c>
      <c r="C27" s="20" t="s">
        <v>264</v>
      </c>
      <c r="D27" s="21">
        <v>23.288946000000003</v>
      </c>
      <c r="E27" s="22">
        <v>29.876382</v>
      </c>
      <c r="F27" s="22">
        <f t="shared" si="0"/>
        <v>18.928386482704838</v>
      </c>
      <c r="G27" s="22">
        <v>6.620415986990368</v>
      </c>
      <c r="H27" s="22">
        <v>12.307970495714471</v>
      </c>
      <c r="I27" s="23">
        <f t="shared" si="1"/>
        <v>0.22159363161812459</v>
      </c>
      <c r="J27" s="24">
        <f t="shared" si="2"/>
        <v>0.63355685044811783</v>
      </c>
      <c r="K27" s="5"/>
      <c r="L27" t="s">
        <v>249</v>
      </c>
      <c r="M27" s="6">
        <v>10.798309983879067</v>
      </c>
      <c r="N27" s="72">
        <v>0.65753587884680287</v>
      </c>
    </row>
    <row r="28" spans="1:14" x14ac:dyDescent="0.25">
      <c r="A28" s="18"/>
      <c r="B28" s="51">
        <v>22</v>
      </c>
      <c r="C28" s="20" t="s">
        <v>265</v>
      </c>
      <c r="D28" s="21">
        <v>14.566847000000001</v>
      </c>
      <c r="E28" s="22">
        <v>23.828019999999995</v>
      </c>
      <c r="F28" s="22">
        <f t="shared" si="0"/>
        <v>16.584357359148573</v>
      </c>
      <c r="G28" s="22">
        <v>5.6830156574888129</v>
      </c>
      <c r="H28" s="22">
        <v>10.90134170165976</v>
      </c>
      <c r="I28" s="23">
        <f t="shared" si="1"/>
        <v>0.2385013802023338</v>
      </c>
      <c r="J28" s="24">
        <f t="shared" si="2"/>
        <v>0.69600232663681572</v>
      </c>
      <c r="K28" s="5"/>
      <c r="L28" t="s">
        <v>260</v>
      </c>
      <c r="M28" s="6">
        <v>4.7247628051190986</v>
      </c>
      <c r="N28" s="72">
        <v>0.63689464574803256</v>
      </c>
    </row>
    <row r="29" spans="1:14" x14ac:dyDescent="0.25">
      <c r="A29" s="18"/>
      <c r="B29" s="51">
        <v>23</v>
      </c>
      <c r="C29" s="20" t="s">
        <v>266</v>
      </c>
      <c r="D29" s="21">
        <v>9.8377089999999985</v>
      </c>
      <c r="E29" s="22">
        <v>12.004102999999997</v>
      </c>
      <c r="F29" s="22">
        <f t="shared" si="0"/>
        <v>9.7721023500766151</v>
      </c>
      <c r="G29" s="22">
        <v>3.7227526662533905</v>
      </c>
      <c r="H29" s="22">
        <v>6.049349683823225</v>
      </c>
      <c r="I29" s="23">
        <f t="shared" si="1"/>
        <v>0.31012335251150308</v>
      </c>
      <c r="J29" s="24">
        <f t="shared" si="2"/>
        <v>0.8140635206209591</v>
      </c>
      <c r="K29" s="5"/>
      <c r="L29" t="s">
        <v>264</v>
      </c>
      <c r="M29" s="6">
        <v>18.928386482704838</v>
      </c>
      <c r="N29" s="72">
        <v>0.63355685044811783</v>
      </c>
    </row>
    <row r="30" spans="1:14" x14ac:dyDescent="0.25">
      <c r="A30" s="18"/>
      <c r="B30" s="51">
        <v>24</v>
      </c>
      <c r="C30" s="20" t="s">
        <v>267</v>
      </c>
      <c r="D30" s="21">
        <v>10.998687</v>
      </c>
      <c r="E30" s="22">
        <v>15.412561000000004</v>
      </c>
      <c r="F30" s="22">
        <f t="shared" si="0"/>
        <v>11.3159257797635</v>
      </c>
      <c r="G30" s="22">
        <v>4.471411311342484</v>
      </c>
      <c r="H30" s="22">
        <v>6.8445144684210151</v>
      </c>
      <c r="I30" s="23">
        <f t="shared" si="1"/>
        <v>0.29011475194437075</v>
      </c>
      <c r="J30" s="24">
        <f t="shared" si="2"/>
        <v>0.73420152431276653</v>
      </c>
      <c r="K30" s="5"/>
      <c r="L30" t="s">
        <v>244</v>
      </c>
      <c r="M30" s="6">
        <v>4.8887535127232695</v>
      </c>
      <c r="N30" s="72">
        <v>0.46702390966995255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10.193103999999998</v>
      </c>
      <c r="E31" s="29">
        <v>18.051038999999999</v>
      </c>
      <c r="F31" s="29">
        <f t="shared" si="0"/>
        <v>15.140162806357694</v>
      </c>
      <c r="G31" s="29">
        <v>7.1022493998716527</v>
      </c>
      <c r="H31" s="29">
        <v>8.0379134064860409</v>
      </c>
      <c r="I31" s="30">
        <f t="shared" si="1"/>
        <v>0.39345377293083533</v>
      </c>
      <c r="J31" s="31">
        <f t="shared" si="2"/>
        <v>0.83874190324211773</v>
      </c>
      <c r="K31" s="5"/>
      <c r="L31" t="s">
        <v>246</v>
      </c>
      <c r="M31" s="6">
        <v>5.5149245528264146</v>
      </c>
      <c r="N31" s="72">
        <v>0.32957277896141218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12" sqref="A12:J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36</v>
      </c>
      <c r="B1" s="53" t="s">
        <v>232</v>
      </c>
      <c r="C1" s="47" t="s">
        <v>22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792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905.84426600000006</v>
      </c>
      <c r="E6" s="15">
        <v>1327.8914769999999</v>
      </c>
      <c r="F6" s="15">
        <v>1091.7580761713862</v>
      </c>
      <c r="G6" s="15">
        <v>471.91608049090217</v>
      </c>
      <c r="H6" s="15">
        <v>619.84199568048393</v>
      </c>
      <c r="I6" s="16">
        <v>0.35538753630459685</v>
      </c>
      <c r="J6" s="17">
        <v>0.82217417242402124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77.681025999999989</v>
      </c>
      <c r="E7" s="36">
        <f ca="1">SUM(E8:OFFSET(E6,MATCH("GOBIERNOS REGIONALES",$A$8:$A$50,0),0))</f>
        <v>72.733705</v>
      </c>
      <c r="F7" s="36">
        <f ca="1">SUM(F8:OFFSET(F6,MATCH("GOBIERNOS REGIONALES",$A$8:$A$50,0),0))</f>
        <v>13.872864085882611</v>
      </c>
      <c r="G7" s="36">
        <f ca="1">SUM(G8:OFFSET(G6,MATCH("GOBIERNOS REGIONALES",$A$8:$A$50,0),0))</f>
        <v>5.2990945701021701</v>
      </c>
      <c r="H7" s="36">
        <f ca="1">SUM(H8:OFFSET(H6,MATCH("GOBIERNOS REGIONALES",$A$8:$A$50,0),0))</f>
        <v>8.573769515780441</v>
      </c>
      <c r="I7" s="37">
        <f ca="1">IFERROR(G7/E7,0)</f>
        <v>7.2856106671620402E-2</v>
      </c>
      <c r="J7" s="38">
        <f ca="1">IFERROR(SUM(G7,H7)/E7,0)</f>
        <v>0.19073501186118061</v>
      </c>
      <c r="K7" s="5"/>
    </row>
    <row r="8" spans="1:11" x14ac:dyDescent="0.25">
      <c r="A8" s="18"/>
      <c r="B8" s="19">
        <v>5</v>
      </c>
      <c r="C8" s="20" t="s">
        <v>102</v>
      </c>
      <c r="D8" s="21">
        <v>77.681025999999989</v>
      </c>
      <c r="E8" s="22">
        <v>72.733705</v>
      </c>
      <c r="F8" s="22">
        <f t="shared" ref="F8:F13" si="0">SUM(G8,H8)</f>
        <v>13.872864085882611</v>
      </c>
      <c r="G8" s="22">
        <v>5.2990945701021701</v>
      </c>
      <c r="H8" s="22">
        <v>8.573769515780441</v>
      </c>
      <c r="I8" s="23">
        <f t="shared" ref="I8:I13" si="1">IFERROR(G8/E8,0)</f>
        <v>7.2856106671620402E-2</v>
      </c>
      <c r="J8" s="24">
        <f t="shared" ref="J8:J13" si="2">IFERROR(SUM(G8,H8)/E8,0)</f>
        <v>0.19073501186118061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2.413357</v>
      </c>
      <c r="E9" s="36">
        <f ca="1">SUM(E10:OFFSET(E8,(MATCH("GOBIERNOS LOCALES",$A$8:$A$50,0)-MATCH("GOBIERNOS REGIONALES",$A$8:$A$50,0)),0))</f>
        <v>2.0549559999999998</v>
      </c>
      <c r="F9" s="36">
        <f ca="1">SUM(F10:OFFSET(F8,(MATCH("GOBIERNOS LOCALES",$A$8:$A$50,0)-MATCH("GOBIERNOS REGIONALES",$A$8:$A$50,0)),0))</f>
        <v>1.2841396778821945</v>
      </c>
      <c r="G9" s="36">
        <f ca="1">SUM(G10:OFFSET(G8,(MATCH("GOBIERNOS LOCALES",$A$8:$A$50,0)-MATCH("GOBIERNOS REGIONALES",$A$8:$A$50,0)),0))</f>
        <v>0</v>
      </c>
      <c r="H9" s="36">
        <f ca="1">SUM(H10:OFFSET(H8,(MATCH("GOBIERNOS LOCALES",$A$8:$A$50,0)-MATCH("GOBIERNOS REGIONALES",$A$8:$A$50,0)),0))</f>
        <v>1.2841396778821945</v>
      </c>
      <c r="I9" s="37">
        <f t="shared" ca="1" si="1"/>
        <v>0</v>
      </c>
      <c r="J9" s="38">
        <f t="shared" ca="1" si="2"/>
        <v>0.62489886785030657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2.0481559999999996</v>
      </c>
      <c r="F10" s="22">
        <f t="shared" si="0"/>
        <v>1.2841396778821945</v>
      </c>
      <c r="G10" s="22">
        <v>0</v>
      </c>
      <c r="H10" s="22">
        <v>1.2841396778821945</v>
      </c>
      <c r="I10" s="23">
        <f t="shared" si="1"/>
        <v>0</v>
      </c>
      <c r="J10" s="24">
        <f t="shared" si="2"/>
        <v>0.62697356933856341</v>
      </c>
      <c r="K10" s="5"/>
    </row>
    <row r="11" spans="1:11" x14ac:dyDescent="0.25">
      <c r="A11" s="18"/>
      <c r="B11" s="19">
        <v>446</v>
      </c>
      <c r="C11" s="20" t="s">
        <v>211</v>
      </c>
      <c r="D11" s="21">
        <v>0</v>
      </c>
      <c r="E11" s="22">
        <v>6.7999999999999996E-3</v>
      </c>
      <c r="F11" s="22">
        <f t="shared" si="0"/>
        <v>0</v>
      </c>
      <c r="G11" s="22">
        <v>0</v>
      </c>
      <c r="H11" s="22">
        <v>0</v>
      </c>
      <c r="I11" s="23">
        <f t="shared" si="1"/>
        <v>0</v>
      </c>
      <c r="J11" s="24">
        <f t="shared" si="2"/>
        <v>0</v>
      </c>
      <c r="K11" s="5"/>
    </row>
    <row r="12" spans="1:11" x14ac:dyDescent="0.25">
      <c r="A12" s="18"/>
      <c r="B12" s="19">
        <v>449</v>
      </c>
      <c r="C12" s="20" t="s">
        <v>214</v>
      </c>
      <c r="D12" s="21">
        <v>2.413357</v>
      </c>
      <c r="E12" s="22">
        <v>0</v>
      </c>
      <c r="F12" s="22">
        <f t="shared" si="0"/>
        <v>0</v>
      </c>
      <c r="G12" s="22">
        <v>0</v>
      </c>
      <c r="H12" s="22">
        <v>0</v>
      </c>
      <c r="I12" s="23">
        <f t="shared" si="1"/>
        <v>0</v>
      </c>
      <c r="J12" s="24">
        <f t="shared" si="2"/>
        <v>0</v>
      </c>
      <c r="K12" s="5"/>
    </row>
    <row r="13" spans="1:11" ht="15.75" thickBot="1" x14ac:dyDescent="0.3">
      <c r="A13" s="39" t="s">
        <v>231</v>
      </c>
      <c r="B13" s="40"/>
      <c r="C13" s="41"/>
      <c r="D13" s="42">
        <v>825.7498829999987</v>
      </c>
      <c r="E13" s="43">
        <v>1253.1028159999998</v>
      </c>
      <c r="F13" s="43">
        <f t="shared" si="0"/>
        <v>1076.6010724076214</v>
      </c>
      <c r="G13" s="43">
        <v>466.6169859208</v>
      </c>
      <c r="H13" s="43">
        <v>609.9840864868213</v>
      </c>
      <c r="I13" s="44">
        <f t="shared" si="1"/>
        <v>0.37236927406346204</v>
      </c>
      <c r="J13" s="45">
        <f t="shared" si="2"/>
        <v>0.85914823481461355</v>
      </c>
      <c r="K13" s="5"/>
    </row>
    <row r="14" spans="1:11" x14ac:dyDescent="0.25">
      <c r="D14" s="6"/>
      <c r="E14" s="6"/>
      <c r="F14" s="6"/>
      <c r="G14" s="6"/>
      <c r="H14" s="6"/>
      <c r="I14" s="5"/>
      <c r="J14" s="5"/>
      <c r="K14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A10" workbookViewId="0">
      <selection activeCell="G18" sqref="G1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36</v>
      </c>
      <c r="B1" s="47" t="s">
        <v>232</v>
      </c>
      <c r="C1" s="47" t="s">
        <v>22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793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905.84426600000006</v>
      </c>
      <c r="G6" s="15">
        <v>1327.8914769999999</v>
      </c>
      <c r="H6" s="15">
        <v>1091.7580761713862</v>
      </c>
      <c r="I6" s="15">
        <v>471.91608049090217</v>
      </c>
      <c r="J6" s="15">
        <v>619.84199568048393</v>
      </c>
      <c r="K6" s="16">
        <v>0.35538753630459685</v>
      </c>
      <c r="L6" s="17">
        <v>0.82217417242402124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784.8334999999995</v>
      </c>
      <c r="G7" s="36">
        <f ca="1">SUM(G8:OFFSET(G6,MATCH("PROYECTOS",$A$8:$A$50,0),0))</f>
        <v>1153.7887289999999</v>
      </c>
      <c r="H7" s="36">
        <f ca="1">SUM(H8:OFFSET(H6,MATCH("PROYECTOS",$A$8:$A$50,0),0))</f>
        <v>1014.267040620836</v>
      </c>
      <c r="I7" s="36">
        <f ca="1">SUM(I8:OFFSET(I6,MATCH("PROYECTOS",$A$8:$A$50,0),0))</f>
        <v>451.46570674127884</v>
      </c>
      <c r="J7" s="36">
        <f ca="1">SUM(J8:OFFSET(J6,MATCH("PROYECTOS",$A$8:$A$50,0),0))</f>
        <v>562.80133387955721</v>
      </c>
      <c r="K7" s="37">
        <f ca="1">IFERROR(I7/G7,0)</f>
        <v>0.39128975296245844</v>
      </c>
      <c r="L7" s="38">
        <f ca="1">IFERROR(SUM(I7,J7)/G7,0)</f>
        <v>0.87907518519435646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7.2411160000000008</v>
      </c>
      <c r="G8" s="22">
        <v>7.5597980000000007</v>
      </c>
      <c r="H8" s="22">
        <f t="shared" ref="H8:H13" si="0">SUM(I8,J8)</f>
        <v>6.5494183416814247</v>
      </c>
      <c r="I8" s="22">
        <v>2.298546164650288</v>
      </c>
      <c r="J8" s="22">
        <v>4.2508721770311366</v>
      </c>
      <c r="K8" s="23">
        <f t="shared" ref="K8:K14" si="1">IFERROR(I8/G8,0)</f>
        <v>0.30404862202009736</v>
      </c>
      <c r="L8" s="24">
        <f t="shared" ref="L8:L14" si="2">IFERROR(SUM(I8,J8)/G8,0)</f>
        <v>0.86634832593164846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3000579</v>
      </c>
      <c r="C9" s="20" t="s">
        <v>794</v>
      </c>
      <c r="D9" s="60">
        <v>41</v>
      </c>
      <c r="E9" s="20" t="s">
        <v>799</v>
      </c>
      <c r="F9" s="21">
        <v>0.182</v>
      </c>
      <c r="G9" s="22">
        <v>4.6067999999999998E-2</v>
      </c>
      <c r="H9" s="22">
        <f t="shared" si="0"/>
        <v>2.7609660028247163E-2</v>
      </c>
      <c r="I9" s="22">
        <v>9.1550001816358417E-3</v>
      </c>
      <c r="J9" s="22">
        <v>1.8454659846611321E-2</v>
      </c>
      <c r="K9" s="23">
        <f t="shared" si="1"/>
        <v>0.198727971295386</v>
      </c>
      <c r="L9" s="24">
        <f t="shared" si="2"/>
        <v>0.59932404333262057</v>
      </c>
      <c r="M9" s="61"/>
      <c r="N9" s="22"/>
      <c r="O9" s="24" t="str">
        <f t="shared" ref="O9:O13" si="3">IFERROR(N9/M9,".")</f>
        <v>.</v>
      </c>
    </row>
    <row r="10" spans="1:15" ht="25.5" x14ac:dyDescent="0.25">
      <c r="A10" s="18"/>
      <c r="B10" s="20">
        <v>3000580</v>
      </c>
      <c r="C10" s="20" t="s">
        <v>795</v>
      </c>
      <c r="D10" s="60">
        <v>120</v>
      </c>
      <c r="E10" s="20" t="s">
        <v>800</v>
      </c>
      <c r="F10" s="21">
        <v>694.09721499999944</v>
      </c>
      <c r="G10" s="22">
        <v>1029.2648879999997</v>
      </c>
      <c r="H10" s="22">
        <f t="shared" si="0"/>
        <v>918.05030778571972</v>
      </c>
      <c r="I10" s="22">
        <v>410.85112660790389</v>
      </c>
      <c r="J10" s="22">
        <v>507.19918117781577</v>
      </c>
      <c r="K10" s="23">
        <f t="shared" si="1"/>
        <v>0.39916947658269286</v>
      </c>
      <c r="L10" s="24">
        <f t="shared" si="2"/>
        <v>0.89194756227390126</v>
      </c>
      <c r="M10" s="61"/>
      <c r="N10" s="22"/>
      <c r="O10" s="24" t="str">
        <f t="shared" si="3"/>
        <v>.</v>
      </c>
    </row>
    <row r="11" spans="1:15" ht="51" x14ac:dyDescent="0.25">
      <c r="A11" s="18"/>
      <c r="B11" s="20">
        <v>3000581</v>
      </c>
      <c r="C11" s="20" t="s">
        <v>796</v>
      </c>
      <c r="D11" s="60">
        <v>86</v>
      </c>
      <c r="E11" s="20" t="s">
        <v>469</v>
      </c>
      <c r="F11" s="21">
        <v>4.9942630000000001</v>
      </c>
      <c r="G11" s="22">
        <v>7.5621970000000003</v>
      </c>
      <c r="H11" s="22">
        <f t="shared" si="0"/>
        <v>6.6782792682129184</v>
      </c>
      <c r="I11" s="22">
        <v>2.3971648521091993</v>
      </c>
      <c r="J11" s="22">
        <v>4.2811144161037191</v>
      </c>
      <c r="K11" s="23">
        <f t="shared" si="1"/>
        <v>0.3169931769972667</v>
      </c>
      <c r="L11" s="24">
        <f t="shared" si="2"/>
        <v>0.88311363327521331</v>
      </c>
      <c r="M11" s="61"/>
      <c r="N11" s="22"/>
      <c r="O11" s="24" t="str">
        <f t="shared" si="3"/>
        <v>.</v>
      </c>
    </row>
    <row r="12" spans="1:15" ht="51" x14ac:dyDescent="0.25">
      <c r="A12" s="18"/>
      <c r="B12" s="20">
        <v>3000582</v>
      </c>
      <c r="C12" s="20" t="s">
        <v>797</v>
      </c>
      <c r="D12" s="60">
        <v>120</v>
      </c>
      <c r="E12" s="20" t="s">
        <v>800</v>
      </c>
      <c r="F12" s="21">
        <v>8.4803299999999986</v>
      </c>
      <c r="G12" s="22">
        <v>7.8752280000000026</v>
      </c>
      <c r="H12" s="22">
        <f t="shared" si="0"/>
        <v>6.6423722785984864</v>
      </c>
      <c r="I12" s="22">
        <v>2.5151758981592138</v>
      </c>
      <c r="J12" s="22">
        <v>4.1271963804392726</v>
      </c>
      <c r="K12" s="23">
        <f t="shared" si="1"/>
        <v>0.31937816888085185</v>
      </c>
      <c r="L12" s="24">
        <f t="shared" si="2"/>
        <v>0.84345142497442416</v>
      </c>
      <c r="M12" s="61"/>
      <c r="N12" s="22"/>
      <c r="O12" s="24" t="str">
        <f t="shared" si="3"/>
        <v>.</v>
      </c>
    </row>
    <row r="13" spans="1:15" ht="51" x14ac:dyDescent="0.25">
      <c r="A13" s="18"/>
      <c r="B13" s="20">
        <v>3000583</v>
      </c>
      <c r="C13" s="20" t="s">
        <v>798</v>
      </c>
      <c r="D13" s="60">
        <v>215</v>
      </c>
      <c r="E13" s="20" t="s">
        <v>297</v>
      </c>
      <c r="F13" s="21">
        <v>69.838576000000032</v>
      </c>
      <c r="G13" s="22">
        <v>101.48054999999998</v>
      </c>
      <c r="H13" s="22">
        <f t="shared" si="0"/>
        <v>76.319053286595249</v>
      </c>
      <c r="I13" s="22">
        <v>33.394538218274562</v>
      </c>
      <c r="J13" s="22">
        <v>42.92451506832068</v>
      </c>
      <c r="K13" s="23">
        <f t="shared" si="1"/>
        <v>0.32907328762284566</v>
      </c>
      <c r="L13" s="24">
        <f t="shared" si="2"/>
        <v>0.75205596822834786</v>
      </c>
      <c r="M13" s="61"/>
      <c r="N13" s="22"/>
      <c r="O13" s="24" t="str">
        <f t="shared" si="3"/>
        <v>.</v>
      </c>
    </row>
    <row r="14" spans="1:15" ht="15.75" thickBot="1" x14ac:dyDescent="0.3">
      <c r="A14" s="39" t="s">
        <v>306</v>
      </c>
      <c r="B14" s="41"/>
      <c r="C14" s="41"/>
      <c r="D14" s="58"/>
      <c r="E14" s="41"/>
      <c r="F14" s="42">
        <f ca="1">OFFSET(F14,-MATCH("PROYECTOS",$A$8:$A$50,0)-1,0)-(OFFSET(F14,-MATCH("PROYECTOS",$A$8:$A$50,0),0))</f>
        <v>121.01076600000056</v>
      </c>
      <c r="G14" s="43">
        <f t="shared" ref="G14:J14" ca="1" si="4">OFFSET(G14,-MATCH("PROYECTOS",$A$8:$A$50,0)-1,0)-(OFFSET(G14,-MATCH("PROYECTOS",$A$8:$A$50,0),0))</f>
        <v>174.10274800000002</v>
      </c>
      <c r="H14" s="43">
        <f t="shared" ca="1" si="4"/>
        <v>77.491035550550123</v>
      </c>
      <c r="I14" s="43">
        <f t="shared" ca="1" si="4"/>
        <v>20.450373749623338</v>
      </c>
      <c r="J14" s="43">
        <f t="shared" ca="1" si="4"/>
        <v>57.040661800926728</v>
      </c>
      <c r="K14" s="44">
        <f t="shared" ca="1" si="1"/>
        <v>0.11746152191476804</v>
      </c>
      <c r="L14" s="45">
        <f t="shared" ca="1" si="2"/>
        <v>0.44508795203249785</v>
      </c>
      <c r="M14" s="59"/>
      <c r="N14" s="43"/>
      <c r="O14" s="45"/>
    </row>
    <row r="15" spans="1:15" ht="15.75" thickBot="1" x14ac:dyDescent="0.3"/>
    <row r="16" spans="1:15" ht="15.75" thickBot="1" x14ac:dyDescent="0.3">
      <c r="A16" s="87" t="s">
        <v>377</v>
      </c>
      <c r="B16" s="88"/>
      <c r="C16" s="88"/>
      <c r="D16" s="88"/>
      <c r="E16" s="88"/>
      <c r="F16" s="89"/>
    </row>
    <row r="17" spans="1:6" ht="15.75" thickBot="1" x14ac:dyDescent="0.3">
      <c r="A17" s="2" t="s">
        <v>821</v>
      </c>
    </row>
    <row r="18" spans="1:6" ht="45" customHeight="1" x14ac:dyDescent="0.25">
      <c r="A18" s="80" t="s">
        <v>379</v>
      </c>
      <c r="B18" s="81"/>
      <c r="C18" s="81"/>
      <c r="D18" s="81"/>
      <c r="E18" s="81"/>
      <c r="F18" s="103" t="s">
        <v>380</v>
      </c>
    </row>
    <row r="19" spans="1:6" ht="15.75" thickBot="1" x14ac:dyDescent="0.3">
      <c r="A19" s="83"/>
      <c r="B19" s="84"/>
      <c r="C19" s="84"/>
      <c r="D19" s="84"/>
      <c r="E19" s="84"/>
      <c r="F19" s="115"/>
    </row>
    <row r="20" spans="1:6" ht="39" customHeight="1" thickBot="1" x14ac:dyDescent="0.3">
      <c r="A20" s="73"/>
      <c r="B20" s="74">
        <v>3000579</v>
      </c>
      <c r="C20" s="113" t="s">
        <v>794</v>
      </c>
      <c r="D20" s="113"/>
      <c r="E20" s="114"/>
      <c r="F20" s="75">
        <v>0.59932404333262057</v>
      </c>
    </row>
  </sheetData>
  <mergeCells count="17">
    <mergeCell ref="M3:O3"/>
    <mergeCell ref="I4:J4"/>
    <mergeCell ref="K4:L4"/>
    <mergeCell ref="A16:F16"/>
    <mergeCell ref="O4:O5"/>
    <mergeCell ref="H4:H5"/>
    <mergeCell ref="A4:C5"/>
    <mergeCell ref="M4:M5"/>
    <mergeCell ref="F4:F5"/>
    <mergeCell ref="N4:N5"/>
    <mergeCell ref="G4:G5"/>
    <mergeCell ref="D4:E5"/>
    <mergeCell ref="C20:E20"/>
    <mergeCell ref="A18:E19"/>
    <mergeCell ref="F18:F19"/>
    <mergeCell ref="A3:E3"/>
    <mergeCell ref="F3:L3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topLeftCell="A2" workbookViewId="0">
      <selection activeCell="A7" sqref="A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36</v>
      </c>
      <c r="B1" s="47" t="s">
        <v>232</v>
      </c>
      <c r="C1" s="47" t="s">
        <v>22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801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905.84426600000006</v>
      </c>
      <c r="I6" s="15">
        <v>1327.8914769999999</v>
      </c>
      <c r="J6" s="15">
        <v>1091.7580761713862</v>
      </c>
      <c r="K6" s="15">
        <v>471.91608049090217</v>
      </c>
      <c r="L6" s="15">
        <v>619.84199568048393</v>
      </c>
      <c r="M6" s="16">
        <v>0.35538753630459685</v>
      </c>
      <c r="N6" s="17">
        <v>0.82217417242402124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SUM(H8:OFFSET(H6,MATCH("PROYECTOS",$A$8:$A$40,0),0))</f>
        <v>784.83349999999939</v>
      </c>
      <c r="I7" s="36">
        <f ca="1">SUM(I8:OFFSET(I6,MATCH("PROYECTOS",$A$8:$A$40,0),0))</f>
        <v>1153.7887290000001</v>
      </c>
      <c r="J7" s="36">
        <f ca="1">SUM(J8:OFFSET(J6,MATCH("PROYECTOS",$A$8:$A$40,0),0))</f>
        <v>1014.267040620836</v>
      </c>
      <c r="K7" s="36">
        <f ca="1">SUM(K8:OFFSET(K6,MATCH("PROYECTOS",$A$8:$A$40,0),0))</f>
        <v>451.46570674127884</v>
      </c>
      <c r="L7" s="36">
        <f ca="1">SUM(L8:OFFSET(L6,MATCH("PROYECTOS",$A$8:$A$40,0),0))</f>
        <v>562.80133387955721</v>
      </c>
      <c r="M7" s="37">
        <f ca="1">IFERROR(K7/I7,0)</f>
        <v>0.39128975296245833</v>
      </c>
      <c r="N7" s="38">
        <f ca="1">IFERROR(SUM(K7,L7)/I7,0)</f>
        <v>0.87907518519435623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7.2411160000000008</v>
      </c>
      <c r="I8" s="22">
        <v>7.5597979999999998</v>
      </c>
      <c r="J8" s="22">
        <f t="shared" ref="J8:J20" si="0">SUM(K8,L8)</f>
        <v>6.5494183416814247</v>
      </c>
      <c r="K8" s="22">
        <v>2.298546164650288</v>
      </c>
      <c r="L8" s="22">
        <v>4.2508721770311366</v>
      </c>
      <c r="M8" s="23">
        <f t="shared" ref="M8:M21" si="1">IFERROR(K8/I8,0)</f>
        <v>0.30404862202009736</v>
      </c>
      <c r="N8" s="24">
        <f t="shared" ref="N8:N21" si="2">IFERROR(SUM(K8,L8)/I8,0)</f>
        <v>0.86634832593164857</v>
      </c>
      <c r="O8" s="61">
        <v>24803</v>
      </c>
      <c r="P8" s="22">
        <v>17</v>
      </c>
      <c r="Q8" s="24">
        <f>IFERROR(P8/O8,".")</f>
        <v>6.8540095956134343E-4</v>
      </c>
    </row>
    <row r="9" spans="1:17" ht="51" x14ac:dyDescent="0.25">
      <c r="A9" s="18"/>
      <c r="B9" s="65">
        <v>5004322</v>
      </c>
      <c r="C9" s="20" t="s">
        <v>802</v>
      </c>
      <c r="D9" s="20">
        <v>3000579</v>
      </c>
      <c r="E9" s="20" t="s">
        <v>794</v>
      </c>
      <c r="F9" s="60">
        <v>41</v>
      </c>
      <c r="G9" s="20" t="s">
        <v>799</v>
      </c>
      <c r="H9" s="21">
        <v>0.112</v>
      </c>
      <c r="I9" s="22">
        <v>2.5455999999999999E-2</v>
      </c>
      <c r="J9" s="22">
        <f t="shared" si="0"/>
        <v>6.9980398984625936E-3</v>
      </c>
      <c r="K9" s="22">
        <v>0</v>
      </c>
      <c r="L9" s="22">
        <v>6.9980398984625936E-3</v>
      </c>
      <c r="M9" s="23">
        <f t="shared" si="1"/>
        <v>0</v>
      </c>
      <c r="N9" s="24">
        <f t="shared" si="2"/>
        <v>0.27490728702320055</v>
      </c>
      <c r="O9" s="61">
        <v>5</v>
      </c>
      <c r="P9" s="22">
        <v>0</v>
      </c>
      <c r="Q9" s="24">
        <f t="shared" ref="Q9:Q20" si="3">IFERROR(P9/O9,".")</f>
        <v>0</v>
      </c>
    </row>
    <row r="10" spans="1:17" ht="51" x14ac:dyDescent="0.25">
      <c r="A10" s="18"/>
      <c r="B10" s="65">
        <v>5004323</v>
      </c>
      <c r="C10" s="20" t="s">
        <v>803</v>
      </c>
      <c r="D10" s="20">
        <v>3000579</v>
      </c>
      <c r="E10" s="20" t="s">
        <v>794</v>
      </c>
      <c r="F10" s="60">
        <v>117</v>
      </c>
      <c r="G10" s="20" t="s">
        <v>813</v>
      </c>
      <c r="H10" s="21">
        <v>7.0000000000000007E-2</v>
      </c>
      <c r="I10" s="22">
        <v>2.0611999999999998E-2</v>
      </c>
      <c r="J10" s="22">
        <f t="shared" si="0"/>
        <v>2.0611620129784569E-2</v>
      </c>
      <c r="K10" s="22">
        <v>9.1550001816358417E-3</v>
      </c>
      <c r="L10" s="22">
        <v>1.1456619948148727E-2</v>
      </c>
      <c r="M10" s="23">
        <f t="shared" si="1"/>
        <v>0.4441587512922493</v>
      </c>
      <c r="N10" s="24">
        <f t="shared" si="2"/>
        <v>0.99998157043394964</v>
      </c>
      <c r="O10" s="61">
        <v>1</v>
      </c>
      <c r="P10" s="22">
        <v>1</v>
      </c>
      <c r="Q10" s="24">
        <f t="shared" si="3"/>
        <v>1</v>
      </c>
    </row>
    <row r="11" spans="1:17" ht="25.5" x14ac:dyDescent="0.25">
      <c r="A11" s="18"/>
      <c r="B11" s="65">
        <v>5004324</v>
      </c>
      <c r="C11" s="20" t="s">
        <v>804</v>
      </c>
      <c r="D11" s="20">
        <v>3000580</v>
      </c>
      <c r="E11" s="20" t="s">
        <v>795</v>
      </c>
      <c r="F11" s="60">
        <v>86</v>
      </c>
      <c r="G11" s="20" t="s">
        <v>469</v>
      </c>
      <c r="H11" s="21">
        <v>2.1316999999999999</v>
      </c>
      <c r="I11" s="22">
        <v>6.720294</v>
      </c>
      <c r="J11" s="22">
        <f t="shared" si="0"/>
        <v>5.4096069240586075</v>
      </c>
      <c r="K11" s="22">
        <v>2.5662095983971085</v>
      </c>
      <c r="L11" s="22">
        <v>2.8433973256614991</v>
      </c>
      <c r="M11" s="23">
        <f t="shared" si="1"/>
        <v>0.38185972197006685</v>
      </c>
      <c r="N11" s="24">
        <f t="shared" si="2"/>
        <v>0.80496581311154058</v>
      </c>
      <c r="O11" s="61">
        <v>3155</v>
      </c>
      <c r="P11" s="22">
        <v>120</v>
      </c>
      <c r="Q11" s="24">
        <f t="shared" si="3"/>
        <v>3.8034865293185421E-2</v>
      </c>
    </row>
    <row r="12" spans="1:17" ht="51" x14ac:dyDescent="0.25">
      <c r="A12" s="18"/>
      <c r="B12" s="65">
        <v>5004325</v>
      </c>
      <c r="C12" s="20" t="s">
        <v>805</v>
      </c>
      <c r="D12" s="20">
        <v>3000580</v>
      </c>
      <c r="E12" s="20" t="s">
        <v>795</v>
      </c>
      <c r="F12" s="60">
        <v>215</v>
      </c>
      <c r="G12" s="20" t="s">
        <v>297</v>
      </c>
      <c r="H12" s="21">
        <v>2.8204139999999995</v>
      </c>
      <c r="I12" s="22">
        <v>1.6648969999999998</v>
      </c>
      <c r="J12" s="22">
        <f t="shared" si="0"/>
        <v>1.5449818730085099</v>
      </c>
      <c r="K12" s="22">
        <v>0.54368227257873514</v>
      </c>
      <c r="L12" s="22">
        <v>1.0012996004297747</v>
      </c>
      <c r="M12" s="23">
        <f t="shared" si="1"/>
        <v>0.32655610081508657</v>
      </c>
      <c r="N12" s="24">
        <f t="shared" si="2"/>
        <v>0.92797444707300814</v>
      </c>
      <c r="O12" s="61">
        <v>583</v>
      </c>
      <c r="P12" s="22">
        <v>556</v>
      </c>
      <c r="Q12" s="24">
        <f t="shared" si="3"/>
        <v>0.95368782161234988</v>
      </c>
    </row>
    <row r="13" spans="1:17" ht="25.5" x14ac:dyDescent="0.25">
      <c r="A13" s="18"/>
      <c r="B13" s="65">
        <v>5004326</v>
      </c>
      <c r="C13" s="20" t="s">
        <v>806</v>
      </c>
      <c r="D13" s="20">
        <v>3000580</v>
      </c>
      <c r="E13" s="20" t="s">
        <v>795</v>
      </c>
      <c r="F13" s="60">
        <v>215</v>
      </c>
      <c r="G13" s="20" t="s">
        <v>297</v>
      </c>
      <c r="H13" s="21">
        <v>689.1251009999994</v>
      </c>
      <c r="I13" s="22">
        <v>1020.7604660000002</v>
      </c>
      <c r="J13" s="22">
        <f t="shared" si="0"/>
        <v>911.05214295926862</v>
      </c>
      <c r="K13" s="22">
        <v>407.73901028692842</v>
      </c>
      <c r="L13" s="22">
        <v>503.3131326723402</v>
      </c>
      <c r="M13" s="23">
        <f t="shared" si="1"/>
        <v>0.39944631857140162</v>
      </c>
      <c r="N13" s="24">
        <f t="shared" si="2"/>
        <v>0.89252295058933884</v>
      </c>
      <c r="O13" s="61">
        <v>13830014.444999998</v>
      </c>
      <c r="P13" s="22">
        <v>0</v>
      </c>
      <c r="Q13" s="24">
        <f t="shared" si="3"/>
        <v>0</v>
      </c>
    </row>
    <row r="14" spans="1:17" ht="25.5" x14ac:dyDescent="0.25">
      <c r="A14" s="18"/>
      <c r="B14" s="65">
        <v>5004327</v>
      </c>
      <c r="C14" s="20" t="s">
        <v>807</v>
      </c>
      <c r="D14" s="20">
        <v>3000580</v>
      </c>
      <c r="E14" s="20" t="s">
        <v>795</v>
      </c>
      <c r="F14" s="60">
        <v>120</v>
      </c>
      <c r="G14" s="20" t="s">
        <v>800</v>
      </c>
      <c r="H14" s="21">
        <v>2.0000000000000004E-2</v>
      </c>
      <c r="I14" s="22">
        <v>5.6141999999999997E-2</v>
      </c>
      <c r="J14" s="22">
        <f t="shared" si="0"/>
        <v>4.357602938398486E-2</v>
      </c>
      <c r="K14" s="22">
        <v>2.2244499996304512E-3</v>
      </c>
      <c r="L14" s="22">
        <v>4.1351579384354409E-2</v>
      </c>
      <c r="M14" s="23">
        <f t="shared" si="1"/>
        <v>3.9621851726522946E-2</v>
      </c>
      <c r="N14" s="24">
        <f t="shared" si="2"/>
        <v>0.77617522325504729</v>
      </c>
      <c r="O14" s="61">
        <v>12</v>
      </c>
      <c r="P14" s="22">
        <v>7</v>
      </c>
      <c r="Q14" s="24">
        <f t="shared" si="3"/>
        <v>0.58333333333333337</v>
      </c>
    </row>
    <row r="15" spans="1:17" ht="25.5" x14ac:dyDescent="0.25">
      <c r="A15" s="18"/>
      <c r="B15" s="65">
        <v>5005827</v>
      </c>
      <c r="C15" s="20" t="s">
        <v>317</v>
      </c>
      <c r="D15" s="20">
        <v>3000580</v>
      </c>
      <c r="E15" s="20" t="s">
        <v>795</v>
      </c>
      <c r="F15" s="60">
        <v>65</v>
      </c>
      <c r="G15" s="20" t="s">
        <v>814</v>
      </c>
      <c r="H15" s="21">
        <v>0</v>
      </c>
      <c r="I15" s="22">
        <v>6.3089000000000006E-2</v>
      </c>
      <c r="J15" s="22">
        <f t="shared" si="0"/>
        <v>0</v>
      </c>
      <c r="K15" s="22">
        <v>0</v>
      </c>
      <c r="L15" s="22">
        <v>0</v>
      </c>
      <c r="M15" s="23">
        <f t="shared" si="1"/>
        <v>0</v>
      </c>
      <c r="N15" s="24">
        <f t="shared" si="2"/>
        <v>0</v>
      </c>
      <c r="O15" s="61">
        <v>1</v>
      </c>
      <c r="P15" s="22">
        <v>0</v>
      </c>
      <c r="Q15" s="24">
        <f t="shared" si="3"/>
        <v>0</v>
      </c>
    </row>
    <row r="16" spans="1:17" ht="51" x14ac:dyDescent="0.25">
      <c r="A16" s="18"/>
      <c r="B16" s="65">
        <v>5004329</v>
      </c>
      <c r="C16" s="20" t="s">
        <v>808</v>
      </c>
      <c r="D16" s="20">
        <v>3000581</v>
      </c>
      <c r="E16" s="20" t="s">
        <v>796</v>
      </c>
      <c r="F16" s="60">
        <v>14</v>
      </c>
      <c r="G16" s="20" t="s">
        <v>815</v>
      </c>
      <c r="H16" s="21">
        <v>4.9942630000000001</v>
      </c>
      <c r="I16" s="22">
        <v>7.5621969999999994</v>
      </c>
      <c r="J16" s="22">
        <f t="shared" si="0"/>
        <v>6.6782792682129184</v>
      </c>
      <c r="K16" s="22">
        <v>2.3971648521091993</v>
      </c>
      <c r="L16" s="22">
        <v>4.2811144161037191</v>
      </c>
      <c r="M16" s="23">
        <f t="shared" si="1"/>
        <v>0.3169931769972667</v>
      </c>
      <c r="N16" s="24">
        <f t="shared" si="2"/>
        <v>0.88311363327521342</v>
      </c>
      <c r="O16" s="61">
        <v>229</v>
      </c>
      <c r="P16" s="22">
        <v>8</v>
      </c>
      <c r="Q16" s="24">
        <f t="shared" si="3"/>
        <v>3.4934497816593885E-2</v>
      </c>
    </row>
    <row r="17" spans="1:17" ht="51" x14ac:dyDescent="0.25">
      <c r="A17" s="18"/>
      <c r="B17" s="65">
        <v>5004330</v>
      </c>
      <c r="C17" s="20" t="s">
        <v>809</v>
      </c>
      <c r="D17" s="20">
        <v>3000582</v>
      </c>
      <c r="E17" s="20" t="s">
        <v>797</v>
      </c>
      <c r="F17" s="60">
        <v>215</v>
      </c>
      <c r="G17" s="20" t="s">
        <v>297</v>
      </c>
      <c r="H17" s="21">
        <v>8.1878299999999999</v>
      </c>
      <c r="I17" s="22">
        <v>7.2970660000000018</v>
      </c>
      <c r="J17" s="22">
        <f t="shared" si="0"/>
        <v>6.4250010717732948</v>
      </c>
      <c r="K17" s="22">
        <v>2.4777709472618881</v>
      </c>
      <c r="L17" s="22">
        <v>3.9472301245114068</v>
      </c>
      <c r="M17" s="23">
        <f t="shared" si="1"/>
        <v>0.33955715177331375</v>
      </c>
      <c r="N17" s="24">
        <f t="shared" si="2"/>
        <v>0.88049101813979658</v>
      </c>
      <c r="O17" s="61">
        <v>31</v>
      </c>
      <c r="P17" s="22">
        <v>0</v>
      </c>
      <c r="Q17" s="24">
        <f t="shared" si="3"/>
        <v>0</v>
      </c>
    </row>
    <row r="18" spans="1:17" ht="51" x14ac:dyDescent="0.25">
      <c r="A18" s="18"/>
      <c r="B18" s="65">
        <v>5004331</v>
      </c>
      <c r="C18" s="20" t="s">
        <v>810</v>
      </c>
      <c r="D18" s="20">
        <v>3000582</v>
      </c>
      <c r="E18" s="20" t="s">
        <v>797</v>
      </c>
      <c r="F18" s="60">
        <v>120</v>
      </c>
      <c r="G18" s="20" t="s">
        <v>800</v>
      </c>
      <c r="H18" s="21">
        <v>0.29249999999999998</v>
      </c>
      <c r="I18" s="22">
        <v>0.57816200000000006</v>
      </c>
      <c r="J18" s="22">
        <f t="shared" si="0"/>
        <v>0.21737120682519162</v>
      </c>
      <c r="K18" s="22">
        <v>3.7404950897325762E-2</v>
      </c>
      <c r="L18" s="22">
        <v>0.17996625592786586</v>
      </c>
      <c r="M18" s="23">
        <f t="shared" si="1"/>
        <v>6.4696315042022404E-2</v>
      </c>
      <c r="N18" s="24">
        <f t="shared" si="2"/>
        <v>0.37596937679264913</v>
      </c>
      <c r="O18" s="61">
        <v>375</v>
      </c>
      <c r="P18" s="22">
        <v>3</v>
      </c>
      <c r="Q18" s="24">
        <f t="shared" si="3"/>
        <v>8.0000000000000002E-3</v>
      </c>
    </row>
    <row r="19" spans="1:17" ht="51" x14ac:dyDescent="0.25">
      <c r="A19" s="18"/>
      <c r="B19" s="65">
        <v>5004332</v>
      </c>
      <c r="C19" s="20" t="s">
        <v>811</v>
      </c>
      <c r="D19" s="20">
        <v>3000583</v>
      </c>
      <c r="E19" s="20" t="s">
        <v>798</v>
      </c>
      <c r="F19" s="60">
        <v>215</v>
      </c>
      <c r="G19" s="20" t="s">
        <v>297</v>
      </c>
      <c r="H19" s="21">
        <v>69.716576000000018</v>
      </c>
      <c r="I19" s="22">
        <v>101.31159099999998</v>
      </c>
      <c r="J19" s="22">
        <f t="shared" si="0"/>
        <v>76.179466900877401</v>
      </c>
      <c r="K19" s="22">
        <v>33.389366718273692</v>
      </c>
      <c r="L19" s="22">
        <v>42.790100182603702</v>
      </c>
      <c r="M19" s="23">
        <f t="shared" si="1"/>
        <v>0.32957104304357138</v>
      </c>
      <c r="N19" s="24">
        <f t="shared" si="2"/>
        <v>0.75193239143660684</v>
      </c>
      <c r="O19" s="61">
        <v>13022918.199999999</v>
      </c>
      <c r="P19" s="22">
        <v>230</v>
      </c>
      <c r="Q19" s="24">
        <f t="shared" si="3"/>
        <v>1.7661172132679142E-5</v>
      </c>
    </row>
    <row r="20" spans="1:17" ht="51" x14ac:dyDescent="0.25">
      <c r="A20" s="18"/>
      <c r="B20" s="65">
        <v>5004333</v>
      </c>
      <c r="C20" s="20" t="s">
        <v>812</v>
      </c>
      <c r="D20" s="20">
        <v>3000583</v>
      </c>
      <c r="E20" s="20" t="s">
        <v>798</v>
      </c>
      <c r="F20" s="60">
        <v>14</v>
      </c>
      <c r="G20" s="20" t="s">
        <v>815</v>
      </c>
      <c r="H20" s="21">
        <v>0.12200000000000001</v>
      </c>
      <c r="I20" s="22">
        <v>0.168959</v>
      </c>
      <c r="J20" s="22">
        <f t="shared" si="0"/>
        <v>0.13958638571784832</v>
      </c>
      <c r="K20" s="22">
        <v>5.1715000008698553E-3</v>
      </c>
      <c r="L20" s="22">
        <v>0.13441488571697846</v>
      </c>
      <c r="M20" s="23">
        <f t="shared" si="1"/>
        <v>3.0608017334796345E-2</v>
      </c>
      <c r="N20" s="24">
        <f t="shared" si="2"/>
        <v>0.82615537330268474</v>
      </c>
      <c r="O20" s="61">
        <v>43</v>
      </c>
      <c r="P20" s="22">
        <v>1</v>
      </c>
      <c r="Q20" s="24">
        <f t="shared" si="3"/>
        <v>2.3255813953488372E-2</v>
      </c>
    </row>
    <row r="21" spans="1:17" ht="15.75" thickBot="1" x14ac:dyDescent="0.3">
      <c r="A21" s="39" t="s">
        <v>306</v>
      </c>
      <c r="B21" s="41"/>
      <c r="C21" s="41"/>
      <c r="D21" s="64"/>
      <c r="E21" s="41"/>
      <c r="F21" s="58"/>
      <c r="G21" s="41"/>
      <c r="H21" s="42">
        <f ca="1">OFFSET(H21,-MATCH("PROYECTOS",$A$8:$A$40,0)-1,0)-(OFFSET(H21,-MATCH("PROYECTOS",$A$8:$A$40,0),0))</f>
        <v>121.01076600000067</v>
      </c>
      <c r="I21" s="43">
        <f ca="1">OFFSET(I21,-MATCH("PROYECTOS",$A$8:$A$40,0)-1,0)-(OFFSET(I21,-MATCH("PROYECTOS",$A$8:$A$40,0),0))</f>
        <v>174.10274799999979</v>
      </c>
      <c r="J21" s="43">
        <f ca="1">OFFSET(J21,-MATCH("PROYECTOS",$A$8:$A$40,0)-1,0)-(OFFSET(J21,-MATCH("PROYECTOS",$A$8:$A$40,0),0))</f>
        <v>77.491035550550123</v>
      </c>
      <c r="K21" s="43">
        <f ca="1">OFFSET(K21,-MATCH("PROYECTOS",$A$8:$A$40,0)-1,0)-(OFFSET(K21,-MATCH("PROYECTOS",$A$8:$A$40,0),0))</f>
        <v>20.450373749623338</v>
      </c>
      <c r="L21" s="43">
        <f ca="1">OFFSET(L21,-MATCH("PROYECTOS",$A$8:$A$40,0)-1,0)-(OFFSET(L21,-MATCH("PROYECTOS",$A$8:$A$40,0),0))</f>
        <v>57.040661800926728</v>
      </c>
      <c r="M21" s="44">
        <f t="shared" ca="1" si="1"/>
        <v>0.11746152191476819</v>
      </c>
      <c r="N21" s="45">
        <f t="shared" ca="1" si="2"/>
        <v>0.4450879520324984</v>
      </c>
      <c r="O21" s="59"/>
      <c r="P21" s="43"/>
      <c r="Q21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L6" sqref="L6:P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4.28515625" customWidth="1"/>
    <col min="12" max="14" width="13.5703125" customWidth="1"/>
    <col min="15" max="16" width="14" customWidth="1"/>
  </cols>
  <sheetData>
    <row r="1" spans="1:16" ht="15.75" x14ac:dyDescent="0.25">
      <c r="A1" s="46">
        <v>36</v>
      </c>
      <c r="B1" s="47" t="s">
        <v>232</v>
      </c>
      <c r="C1" s="47" t="s">
        <v>22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15.75" thickBot="1" x14ac:dyDescent="0.3">
      <c r="A2" s="2" t="s">
        <v>816</v>
      </c>
    </row>
    <row r="3" spans="1:16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0" t="s">
        <v>2</v>
      </c>
      <c r="M3" s="81"/>
      <c r="N3" s="82"/>
      <c r="O3" s="81" t="s">
        <v>239</v>
      </c>
      <c r="P3" s="82"/>
    </row>
    <row r="4" spans="1:16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92"/>
      <c r="J4" s="92" t="s">
        <v>238</v>
      </c>
      <c r="K4" s="107"/>
      <c r="L4" s="78" t="s">
        <v>3</v>
      </c>
      <c r="M4" s="76" t="s">
        <v>4</v>
      </c>
      <c r="N4" s="85" t="s">
        <v>5</v>
      </c>
      <c r="O4" s="95" t="s">
        <v>240</v>
      </c>
      <c r="P4" s="85" t="s">
        <v>241</v>
      </c>
    </row>
    <row r="5" spans="1:16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8"/>
      <c r="L5" s="111"/>
      <c r="M5" s="112"/>
      <c r="N5" s="105"/>
      <c r="O5" s="110"/>
      <c r="P5" s="105"/>
    </row>
    <row r="6" spans="1:16" ht="51.75" thickBot="1" x14ac:dyDescent="0.3">
      <c r="A6" s="25"/>
      <c r="B6" s="27">
        <v>3000583</v>
      </c>
      <c r="C6" s="27" t="s">
        <v>798</v>
      </c>
      <c r="D6" s="27">
        <v>215</v>
      </c>
      <c r="E6" s="27" t="s">
        <v>297</v>
      </c>
      <c r="F6" s="27">
        <v>1</v>
      </c>
      <c r="G6" s="27" t="s">
        <v>817</v>
      </c>
      <c r="H6" s="27">
        <v>1</v>
      </c>
      <c r="I6" s="27" t="s">
        <v>818</v>
      </c>
      <c r="J6" s="27">
        <v>3</v>
      </c>
      <c r="K6" s="27" t="s">
        <v>657</v>
      </c>
      <c r="L6" s="69">
        <v>0</v>
      </c>
      <c r="M6" s="70">
        <v>0.35000000000000003</v>
      </c>
      <c r="N6" s="71">
        <v>0.34999999962747097</v>
      </c>
      <c r="O6" s="70"/>
      <c r="P6" s="71"/>
    </row>
  </sheetData>
  <mergeCells count="13">
    <mergeCell ref="A3:K3"/>
    <mergeCell ref="L3:N3"/>
    <mergeCell ref="O3:P3"/>
    <mergeCell ref="N4:N5"/>
    <mergeCell ref="F4:G5"/>
    <mergeCell ref="H4:I5"/>
    <mergeCell ref="J4:K5"/>
    <mergeCell ref="A4:C5"/>
    <mergeCell ref="O4:O5"/>
    <mergeCell ref="L4:L5"/>
    <mergeCell ref="P4:P5"/>
    <mergeCell ref="M4:M5"/>
    <mergeCell ref="D4:E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N6" sqref="N6:R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36</v>
      </c>
      <c r="B1" s="47" t="s">
        <v>232</v>
      </c>
      <c r="C1" s="47" t="s">
        <v>22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819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51.75" thickBot="1" x14ac:dyDescent="0.3">
      <c r="A6" s="25"/>
      <c r="B6" s="27">
        <v>5004332</v>
      </c>
      <c r="C6" s="27" t="s">
        <v>811</v>
      </c>
      <c r="D6" s="27">
        <v>3000583</v>
      </c>
      <c r="E6" s="27" t="s">
        <v>798</v>
      </c>
      <c r="F6" s="27">
        <v>215</v>
      </c>
      <c r="G6" s="27" t="s">
        <v>297</v>
      </c>
      <c r="H6" s="27">
        <v>1</v>
      </c>
      <c r="I6" s="27" t="s">
        <v>817</v>
      </c>
      <c r="J6" s="27">
        <v>1</v>
      </c>
      <c r="K6" s="27" t="s">
        <v>818</v>
      </c>
      <c r="L6" s="27">
        <v>3</v>
      </c>
      <c r="M6" s="27" t="s">
        <v>657</v>
      </c>
      <c r="N6" s="69">
        <v>0</v>
      </c>
      <c r="O6" s="70">
        <v>0.35000000000000003</v>
      </c>
      <c r="P6" s="71">
        <v>0.34999999962747097</v>
      </c>
      <c r="Q6" s="70">
        <v>1</v>
      </c>
      <c r="R6" s="71">
        <v>0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39</v>
      </c>
      <c r="B1" s="48" t="s">
        <v>232</v>
      </c>
      <c r="C1" s="47" t="s">
        <v>23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822</v>
      </c>
      <c r="L2" s="1" t="s">
        <v>846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98.759394000000015</v>
      </c>
      <c r="E6" s="15">
        <f ca="1">SUM(E7:OFFSET(E7,50,0))</f>
        <v>104.82118100000001</v>
      </c>
      <c r="F6" s="15">
        <f ca="1">SUM(F7:OFFSET(F7,50,0))</f>
        <v>93.69973286116894</v>
      </c>
      <c r="G6" s="15">
        <f ca="1">SUM(G7:OFFSET(G7,50,0))</f>
        <v>26.611925665955368</v>
      </c>
      <c r="H6" s="15">
        <f ca="1">SUM(H7:OFFSET(H7,50,0))</f>
        <v>67.087807195213557</v>
      </c>
      <c r="I6" s="16">
        <f ca="1">IFERROR(G6/E6,0)</f>
        <v>0.25387927718497433</v>
      </c>
      <c r="J6" s="17">
        <f ca="1">IFERROR(SUM(G6,H6)/E6,0)</f>
        <v>0.89390075524114654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1.1331910000000001</v>
      </c>
      <c r="E7" s="22">
        <v>1.3543210000000001</v>
      </c>
      <c r="F7" s="22">
        <f t="shared" ref="F7:F31" si="0">SUM(G7,H7)</f>
        <v>1.2026370635013421</v>
      </c>
      <c r="G7" s="22">
        <v>0.28709692392317265</v>
      </c>
      <c r="H7" s="22">
        <v>0.91554013957816949</v>
      </c>
      <c r="I7" s="23">
        <f t="shared" ref="I7:I31" si="1">IFERROR(G7/E7,0)</f>
        <v>0.21198587626062995</v>
      </c>
      <c r="J7" s="24">
        <f t="shared" ref="J7:J31" si="2">IFERROR(SUM(G7,H7)/E7,0)</f>
        <v>0.8880000114458404</v>
      </c>
      <c r="K7" s="5"/>
      <c r="L7" t="s">
        <v>250</v>
      </c>
      <c r="M7" s="6">
        <v>4.3173047087084342</v>
      </c>
      <c r="N7" s="72">
        <v>0.99423895854508071</v>
      </c>
    </row>
    <row r="8" spans="1:14" x14ac:dyDescent="0.25">
      <c r="A8" s="18"/>
      <c r="B8" s="51">
        <v>2</v>
      </c>
      <c r="C8" s="20" t="s">
        <v>245</v>
      </c>
      <c r="D8" s="21">
        <v>1.3602099999999999</v>
      </c>
      <c r="E8" s="22">
        <v>1.3978190000000001</v>
      </c>
      <c r="F8" s="22">
        <f t="shared" si="0"/>
        <v>1.1907927854459786</v>
      </c>
      <c r="G8" s="22">
        <v>0.34006448878335505</v>
      </c>
      <c r="H8" s="22">
        <v>0.85072829666262351</v>
      </c>
      <c r="I8" s="23">
        <f t="shared" si="1"/>
        <v>0.24328220519491794</v>
      </c>
      <c r="J8" s="24">
        <f t="shared" si="2"/>
        <v>0.8518934035422171</v>
      </c>
      <c r="K8" s="5"/>
      <c r="L8" t="s">
        <v>253</v>
      </c>
      <c r="M8" s="6">
        <v>1.1710462251340914</v>
      </c>
      <c r="N8" s="72">
        <v>0.98888308344888831</v>
      </c>
    </row>
    <row r="9" spans="1:14" x14ac:dyDescent="0.25">
      <c r="A9" s="18"/>
      <c r="B9" s="51">
        <v>3</v>
      </c>
      <c r="C9" s="20" t="s">
        <v>246</v>
      </c>
      <c r="D9" s="21">
        <v>2.1406529999999999</v>
      </c>
      <c r="E9" s="22">
        <v>3.2818649999999994</v>
      </c>
      <c r="F9" s="22">
        <f t="shared" si="0"/>
        <v>2.9234302927265219</v>
      </c>
      <c r="G9" s="22">
        <v>0.74664509882177299</v>
      </c>
      <c r="H9" s="22">
        <v>2.1767851939047489</v>
      </c>
      <c r="I9" s="23">
        <f t="shared" si="1"/>
        <v>0.2275063413095216</v>
      </c>
      <c r="J9" s="24">
        <f t="shared" si="2"/>
        <v>0.89078322622244444</v>
      </c>
      <c r="K9" s="5"/>
      <c r="L9" t="s">
        <v>267</v>
      </c>
      <c r="M9" s="6">
        <v>1.0677315571729196</v>
      </c>
      <c r="N9" s="72">
        <v>0.97883207083549784</v>
      </c>
    </row>
    <row r="10" spans="1:14" x14ac:dyDescent="0.25">
      <c r="A10" s="18"/>
      <c r="B10" s="51">
        <v>4</v>
      </c>
      <c r="C10" s="20" t="s">
        <v>247</v>
      </c>
      <c r="D10" s="21">
        <v>1.2981880000000003</v>
      </c>
      <c r="E10" s="22">
        <v>3.6916150000000005</v>
      </c>
      <c r="F10" s="22">
        <f t="shared" si="0"/>
        <v>2.2087536134698667</v>
      </c>
      <c r="G10" s="22">
        <v>0.53525321168217488</v>
      </c>
      <c r="H10" s="22">
        <v>1.6735004017876918</v>
      </c>
      <c r="I10" s="23">
        <f t="shared" si="1"/>
        <v>0.14499161252789763</v>
      </c>
      <c r="J10" s="24">
        <f t="shared" si="2"/>
        <v>0.5983163502883877</v>
      </c>
      <c r="K10" s="5"/>
      <c r="L10" t="s">
        <v>257</v>
      </c>
      <c r="M10" s="6">
        <v>1.4536395801998552</v>
      </c>
      <c r="N10" s="72">
        <v>0.97566644351870357</v>
      </c>
    </row>
    <row r="11" spans="1:14" x14ac:dyDescent="0.25">
      <c r="A11" s="18"/>
      <c r="B11" s="51">
        <v>5</v>
      </c>
      <c r="C11" s="20" t="s">
        <v>248</v>
      </c>
      <c r="D11" s="21">
        <v>2.0375800000000002</v>
      </c>
      <c r="E11" s="22">
        <v>1.5713809999999999</v>
      </c>
      <c r="F11" s="22">
        <f t="shared" si="0"/>
        <v>1.3497646100186103</v>
      </c>
      <c r="G11" s="22">
        <v>0.43083399559327518</v>
      </c>
      <c r="H11" s="22">
        <v>0.91893061442533508</v>
      </c>
      <c r="I11" s="23">
        <f t="shared" si="1"/>
        <v>0.27417538814156162</v>
      </c>
      <c r="J11" s="24">
        <f t="shared" si="2"/>
        <v>0.85896711874371035</v>
      </c>
      <c r="K11" s="5"/>
      <c r="L11" t="s">
        <v>268</v>
      </c>
      <c r="M11" s="6">
        <v>0.47671834378832045</v>
      </c>
      <c r="N11" s="72">
        <v>0.96141450514029492</v>
      </c>
    </row>
    <row r="12" spans="1:14" x14ac:dyDescent="0.25">
      <c r="A12" s="18"/>
      <c r="B12" s="51">
        <v>6</v>
      </c>
      <c r="C12" s="20" t="s">
        <v>249</v>
      </c>
      <c r="D12" s="21">
        <v>5.1413029999999997</v>
      </c>
      <c r="E12" s="22">
        <v>4.0749029999999999</v>
      </c>
      <c r="F12" s="22">
        <f t="shared" si="0"/>
        <v>3.8973352319217156</v>
      </c>
      <c r="G12" s="22">
        <v>1.4999297038193617</v>
      </c>
      <c r="H12" s="22">
        <v>2.3974055281023539</v>
      </c>
      <c r="I12" s="23">
        <f t="shared" si="1"/>
        <v>0.3680896708018232</v>
      </c>
      <c r="J12" s="24">
        <f t="shared" si="2"/>
        <v>0.95642405032014643</v>
      </c>
      <c r="K12" s="5"/>
      <c r="L12" t="s">
        <v>259</v>
      </c>
      <c r="M12" s="6">
        <v>0.79453807769348828</v>
      </c>
      <c r="N12" s="72">
        <v>0.96075550541962063</v>
      </c>
    </row>
    <row r="13" spans="1:14" x14ac:dyDescent="0.25">
      <c r="A13" s="18"/>
      <c r="B13" s="51">
        <v>7</v>
      </c>
      <c r="C13" s="20" t="s">
        <v>250</v>
      </c>
      <c r="D13" s="21">
        <v>2.9099550000000001</v>
      </c>
      <c r="E13" s="22">
        <v>4.342321000000001</v>
      </c>
      <c r="F13" s="22">
        <f t="shared" si="0"/>
        <v>4.3173047087084342</v>
      </c>
      <c r="G13" s="22">
        <v>1.5408248237363296</v>
      </c>
      <c r="H13" s="22">
        <v>2.7764798849721046</v>
      </c>
      <c r="I13" s="23">
        <f t="shared" si="1"/>
        <v>0.35483899595085883</v>
      </c>
      <c r="J13" s="24">
        <f t="shared" si="2"/>
        <v>0.99423895854508071</v>
      </c>
      <c r="K13" s="5"/>
      <c r="L13" t="s">
        <v>266</v>
      </c>
      <c r="M13" s="6">
        <v>2.7060724170453057</v>
      </c>
      <c r="N13" s="72">
        <v>0.95969203329584973</v>
      </c>
    </row>
    <row r="14" spans="1:14" x14ac:dyDescent="0.25">
      <c r="A14" s="18"/>
      <c r="B14" s="51">
        <v>8</v>
      </c>
      <c r="C14" s="20" t="s">
        <v>251</v>
      </c>
      <c r="D14" s="21">
        <v>33.984858000000024</v>
      </c>
      <c r="E14" s="22">
        <v>33.358274000000009</v>
      </c>
      <c r="F14" s="22">
        <f t="shared" si="0"/>
        <v>31.636704270232144</v>
      </c>
      <c r="G14" s="22">
        <v>8.5921204202641093</v>
      </c>
      <c r="H14" s="22">
        <v>23.044583849968035</v>
      </c>
      <c r="I14" s="23">
        <f t="shared" si="1"/>
        <v>0.25757089291442675</v>
      </c>
      <c r="J14" s="24">
        <f t="shared" si="2"/>
        <v>0.94839152260192283</v>
      </c>
      <c r="K14" s="5"/>
      <c r="L14" t="s">
        <v>258</v>
      </c>
      <c r="M14" s="6">
        <v>13.250679923361162</v>
      </c>
      <c r="N14" s="72">
        <v>0.9569513803630334</v>
      </c>
    </row>
    <row r="15" spans="1:14" x14ac:dyDescent="0.25">
      <c r="A15" s="18"/>
      <c r="B15" s="51">
        <v>9</v>
      </c>
      <c r="C15" s="20" t="s">
        <v>252</v>
      </c>
      <c r="D15" s="21">
        <v>2.2440439999999993</v>
      </c>
      <c r="E15" s="22">
        <v>4.0099049999999998</v>
      </c>
      <c r="F15" s="22">
        <f t="shared" si="0"/>
        <v>3.833914797750225</v>
      </c>
      <c r="G15" s="22">
        <v>0.52703630937321577</v>
      </c>
      <c r="H15" s="22">
        <v>3.3068784883770093</v>
      </c>
      <c r="I15" s="23">
        <f t="shared" si="1"/>
        <v>0.13143361485452043</v>
      </c>
      <c r="J15" s="24">
        <f t="shared" si="2"/>
        <v>0.95611112925374175</v>
      </c>
      <c r="K15" s="5"/>
      <c r="L15" t="s">
        <v>249</v>
      </c>
      <c r="M15" s="6">
        <v>3.8973352319217156</v>
      </c>
      <c r="N15" s="72">
        <v>0.95642405032014643</v>
      </c>
    </row>
    <row r="16" spans="1:14" x14ac:dyDescent="0.25">
      <c r="A16" s="18"/>
      <c r="B16" s="51">
        <v>10</v>
      </c>
      <c r="C16" s="20" t="s">
        <v>253</v>
      </c>
      <c r="D16" s="21">
        <v>0.99362400000000006</v>
      </c>
      <c r="E16" s="22">
        <v>1.1842109999999999</v>
      </c>
      <c r="F16" s="22">
        <f t="shared" si="0"/>
        <v>1.1710462251340914</v>
      </c>
      <c r="G16" s="22">
        <v>0.34515989744522813</v>
      </c>
      <c r="H16" s="22">
        <v>0.82588632768886328</v>
      </c>
      <c r="I16" s="23">
        <f t="shared" si="1"/>
        <v>0.2914682412553406</v>
      </c>
      <c r="J16" s="24">
        <f t="shared" si="2"/>
        <v>0.98888308344888831</v>
      </c>
      <c r="K16" s="5"/>
      <c r="L16" t="s">
        <v>252</v>
      </c>
      <c r="M16" s="6">
        <v>3.833914797750225</v>
      </c>
      <c r="N16" s="72">
        <v>0.95611112925374175</v>
      </c>
    </row>
    <row r="17" spans="1:14" x14ac:dyDescent="0.25">
      <c r="A17" s="18"/>
      <c r="B17" s="51">
        <v>11</v>
      </c>
      <c r="C17" s="20" t="s">
        <v>254</v>
      </c>
      <c r="D17" s="21">
        <v>0.95789499999999983</v>
      </c>
      <c r="E17" s="22">
        <v>1.4852480000000001</v>
      </c>
      <c r="F17" s="22">
        <f t="shared" si="0"/>
        <v>1.0683562215811833</v>
      </c>
      <c r="G17" s="22">
        <v>0.39752922405887148</v>
      </c>
      <c r="H17" s="22">
        <v>0.67082699752231179</v>
      </c>
      <c r="I17" s="23">
        <f t="shared" si="1"/>
        <v>0.26765174843451833</v>
      </c>
      <c r="J17" s="24">
        <f t="shared" si="2"/>
        <v>0.71931167157349019</v>
      </c>
      <c r="K17" s="5"/>
      <c r="L17" t="s">
        <v>260</v>
      </c>
      <c r="M17" s="6">
        <v>0.42407379546068569</v>
      </c>
      <c r="N17" s="72">
        <v>0.95502006648099347</v>
      </c>
    </row>
    <row r="18" spans="1:14" x14ac:dyDescent="0.25">
      <c r="A18" s="18"/>
      <c r="B18" s="51">
        <v>12</v>
      </c>
      <c r="C18" s="20" t="s">
        <v>255</v>
      </c>
      <c r="D18" s="21">
        <v>1.21865</v>
      </c>
      <c r="E18" s="22">
        <v>1.3015950000000001</v>
      </c>
      <c r="F18" s="22">
        <f t="shared" si="0"/>
        <v>1.1538903596006946</v>
      </c>
      <c r="G18" s="22">
        <v>0.50035281373584439</v>
      </c>
      <c r="H18" s="22">
        <v>0.65353754586485024</v>
      </c>
      <c r="I18" s="23">
        <f t="shared" si="1"/>
        <v>0.38441513200023386</v>
      </c>
      <c r="J18" s="24">
        <f t="shared" si="2"/>
        <v>0.88652027673792122</v>
      </c>
      <c r="K18" s="5"/>
      <c r="L18" t="s">
        <v>251</v>
      </c>
      <c r="M18" s="6">
        <v>31.636704270232144</v>
      </c>
      <c r="N18" s="72">
        <v>0.94839152260192283</v>
      </c>
    </row>
    <row r="19" spans="1:14" x14ac:dyDescent="0.25">
      <c r="A19" s="18"/>
      <c r="B19" s="51">
        <v>13</v>
      </c>
      <c r="C19" s="20" t="s">
        <v>256</v>
      </c>
      <c r="D19" s="21">
        <v>3.1402520000000003</v>
      </c>
      <c r="E19" s="22">
        <v>2.6941189999999997</v>
      </c>
      <c r="F19" s="22">
        <f t="shared" si="0"/>
        <v>1.5429394327953219</v>
      </c>
      <c r="G19" s="22">
        <v>0.53911522237694953</v>
      </c>
      <c r="H19" s="22">
        <v>1.0038242104183723</v>
      </c>
      <c r="I19" s="23">
        <f t="shared" si="1"/>
        <v>0.20010816982358595</v>
      </c>
      <c r="J19" s="24">
        <f t="shared" si="2"/>
        <v>0.57270648876138064</v>
      </c>
      <c r="K19" s="5"/>
      <c r="L19" t="s">
        <v>263</v>
      </c>
      <c r="M19" s="6">
        <v>3.5027629215237539</v>
      </c>
      <c r="N19" s="72">
        <v>0.93975223029156929</v>
      </c>
    </row>
    <row r="20" spans="1:14" x14ac:dyDescent="0.25">
      <c r="A20" s="18"/>
      <c r="B20" s="51">
        <v>14</v>
      </c>
      <c r="C20" s="20" t="s">
        <v>257</v>
      </c>
      <c r="D20" s="21">
        <v>0.94497100000000012</v>
      </c>
      <c r="E20" s="22">
        <v>1.4898939999999998</v>
      </c>
      <c r="F20" s="22">
        <f t="shared" si="0"/>
        <v>1.4536395801998552</v>
      </c>
      <c r="G20" s="22">
        <v>0.40082573376275832</v>
      </c>
      <c r="H20" s="22">
        <v>1.0528138464370969</v>
      </c>
      <c r="I20" s="23">
        <f t="shared" si="1"/>
        <v>0.26902969859785886</v>
      </c>
      <c r="J20" s="24">
        <f t="shared" si="2"/>
        <v>0.97566644351870357</v>
      </c>
      <c r="K20" s="5"/>
      <c r="L20" t="s">
        <v>262</v>
      </c>
      <c r="M20" s="6">
        <v>1.333434680102016</v>
      </c>
      <c r="N20" s="72">
        <v>0.9140583230694781</v>
      </c>
    </row>
    <row r="21" spans="1:14" x14ac:dyDescent="0.25">
      <c r="A21" s="18"/>
      <c r="B21" s="51">
        <v>15</v>
      </c>
      <c r="C21" s="20" t="s">
        <v>258</v>
      </c>
      <c r="D21" s="21">
        <v>15.371487999999996</v>
      </c>
      <c r="E21" s="22">
        <v>13.846764000000004</v>
      </c>
      <c r="F21" s="22">
        <f t="shared" si="0"/>
        <v>13.250679923361162</v>
      </c>
      <c r="G21" s="22">
        <v>3.7364912154930607</v>
      </c>
      <c r="H21" s="22">
        <v>9.5141887078681009</v>
      </c>
      <c r="I21" s="23">
        <f t="shared" si="1"/>
        <v>0.26984580769146205</v>
      </c>
      <c r="J21" s="24">
        <f t="shared" si="2"/>
        <v>0.9569513803630334</v>
      </c>
      <c r="K21" s="5"/>
      <c r="L21" t="s">
        <v>246</v>
      </c>
      <c r="M21" s="6">
        <v>2.9234302927265219</v>
      </c>
      <c r="N21" s="72">
        <v>0.89078322622244444</v>
      </c>
    </row>
    <row r="22" spans="1:14" x14ac:dyDescent="0.25">
      <c r="A22" s="18"/>
      <c r="B22" s="51">
        <v>16</v>
      </c>
      <c r="C22" s="20" t="s">
        <v>259</v>
      </c>
      <c r="D22" s="21">
        <v>1.1448960000000001</v>
      </c>
      <c r="E22" s="22">
        <v>0.82699299999999998</v>
      </c>
      <c r="F22" s="22">
        <f t="shared" si="0"/>
        <v>0.79453807769348828</v>
      </c>
      <c r="G22" s="22">
        <v>0.36958185141611466</v>
      </c>
      <c r="H22" s="22">
        <v>0.42495622627737362</v>
      </c>
      <c r="I22" s="23">
        <f t="shared" si="1"/>
        <v>0.44689840351262305</v>
      </c>
      <c r="J22" s="24">
        <f t="shared" si="2"/>
        <v>0.96075550541962063</v>
      </c>
      <c r="K22" s="5"/>
      <c r="L22" t="s">
        <v>244</v>
      </c>
      <c r="M22" s="6">
        <v>1.2026370635013421</v>
      </c>
      <c r="N22" s="72">
        <v>0.8880000114458404</v>
      </c>
    </row>
    <row r="23" spans="1:14" x14ac:dyDescent="0.25">
      <c r="A23" s="18"/>
      <c r="B23" s="51">
        <v>17</v>
      </c>
      <c r="C23" s="20" t="s">
        <v>260</v>
      </c>
      <c r="D23" s="21">
        <v>0.48009299999999999</v>
      </c>
      <c r="E23" s="22">
        <v>0.44404699999999997</v>
      </c>
      <c r="F23" s="22">
        <f t="shared" si="0"/>
        <v>0.42407379546068569</v>
      </c>
      <c r="G23" s="22">
        <v>0.14419506806075333</v>
      </c>
      <c r="H23" s="22">
        <v>0.27987872739993236</v>
      </c>
      <c r="I23" s="23">
        <f t="shared" si="1"/>
        <v>0.32472929230633996</v>
      </c>
      <c r="J23" s="24">
        <f t="shared" si="2"/>
        <v>0.95502006648099347</v>
      </c>
      <c r="K23" s="5"/>
      <c r="L23" t="s">
        <v>255</v>
      </c>
      <c r="M23" s="6">
        <v>1.1538903596006946</v>
      </c>
      <c r="N23" s="72">
        <v>0.88652027673792122</v>
      </c>
    </row>
    <row r="24" spans="1:14" x14ac:dyDescent="0.25">
      <c r="A24" s="18"/>
      <c r="B24" s="51">
        <v>18</v>
      </c>
      <c r="C24" s="20" t="s">
        <v>261</v>
      </c>
      <c r="D24" s="21">
        <v>0.55314799999999997</v>
      </c>
      <c r="E24" s="22">
        <v>0.96703700000000015</v>
      </c>
      <c r="F24" s="22">
        <f t="shared" si="0"/>
        <v>0.76571576149771658</v>
      </c>
      <c r="G24" s="22">
        <v>0.22102832208838663</v>
      </c>
      <c r="H24" s="22">
        <v>0.54468743940932995</v>
      </c>
      <c r="I24" s="23">
        <f t="shared" si="1"/>
        <v>0.22856242531401239</v>
      </c>
      <c r="J24" s="24">
        <f t="shared" si="2"/>
        <v>0.79181640567808309</v>
      </c>
      <c r="K24" s="5"/>
      <c r="L24" t="s">
        <v>248</v>
      </c>
      <c r="M24" s="6">
        <v>1.3497646100186103</v>
      </c>
      <c r="N24" s="72">
        <v>0.85896711874371035</v>
      </c>
    </row>
    <row r="25" spans="1:14" x14ac:dyDescent="0.25">
      <c r="A25" s="18"/>
      <c r="B25" s="51">
        <v>19</v>
      </c>
      <c r="C25" s="20" t="s">
        <v>262</v>
      </c>
      <c r="D25" s="21">
        <v>0.83578399999999986</v>
      </c>
      <c r="E25" s="22">
        <v>1.458807</v>
      </c>
      <c r="F25" s="22">
        <f t="shared" si="0"/>
        <v>1.333434680102016</v>
      </c>
      <c r="G25" s="22">
        <v>0.21118457030570426</v>
      </c>
      <c r="H25" s="22">
        <v>1.1222501097963118</v>
      </c>
      <c r="I25" s="23">
        <f t="shared" si="1"/>
        <v>0.14476525702557244</v>
      </c>
      <c r="J25" s="24">
        <f t="shared" si="2"/>
        <v>0.9140583230694781</v>
      </c>
      <c r="K25" s="5"/>
      <c r="L25" t="s">
        <v>245</v>
      </c>
      <c r="M25" s="6">
        <v>1.1907927854459786</v>
      </c>
      <c r="N25" s="72">
        <v>0.8518934035422171</v>
      </c>
    </row>
    <row r="26" spans="1:14" x14ac:dyDescent="0.25">
      <c r="A26" s="18"/>
      <c r="B26" s="51">
        <v>20</v>
      </c>
      <c r="C26" s="20" t="s">
        <v>263</v>
      </c>
      <c r="D26" s="21">
        <v>2.7940309999999999</v>
      </c>
      <c r="E26" s="22">
        <v>3.7273260000000001</v>
      </c>
      <c r="F26" s="22">
        <f t="shared" si="0"/>
        <v>3.5027629215237539</v>
      </c>
      <c r="G26" s="22">
        <v>1.2449396221218194</v>
      </c>
      <c r="H26" s="22">
        <v>2.2578232994019345</v>
      </c>
      <c r="I26" s="23">
        <f t="shared" si="1"/>
        <v>0.33400341749603318</v>
      </c>
      <c r="J26" s="24">
        <f t="shared" si="2"/>
        <v>0.93975223029156929</v>
      </c>
      <c r="K26" s="5"/>
      <c r="L26" t="s">
        <v>265</v>
      </c>
      <c r="M26" s="6">
        <v>0.55259582307468236</v>
      </c>
      <c r="N26" s="72">
        <v>0.83186682665047229</v>
      </c>
    </row>
    <row r="27" spans="1:14" x14ac:dyDescent="0.25">
      <c r="A27" s="18"/>
      <c r="B27" s="51">
        <v>21</v>
      </c>
      <c r="C27" s="20" t="s">
        <v>264</v>
      </c>
      <c r="D27" s="21">
        <v>13.619891999999995</v>
      </c>
      <c r="E27" s="22">
        <v>13.242049</v>
      </c>
      <c r="F27" s="22">
        <f t="shared" si="0"/>
        <v>9.8749003673628959</v>
      </c>
      <c r="G27" s="22">
        <v>2.1190830695049954</v>
      </c>
      <c r="H27" s="22">
        <v>7.7558172978579005</v>
      </c>
      <c r="I27" s="23">
        <f t="shared" si="1"/>
        <v>0.1600268258715094</v>
      </c>
      <c r="J27" s="24">
        <f t="shared" si="2"/>
        <v>0.74572298949829408</v>
      </c>
      <c r="K27" s="5"/>
      <c r="L27" t="s">
        <v>261</v>
      </c>
      <c r="M27" s="6">
        <v>0.76571576149771658</v>
      </c>
      <c r="N27" s="72">
        <v>0.79181640567808309</v>
      </c>
    </row>
    <row r="28" spans="1:14" x14ac:dyDescent="0.25">
      <c r="A28" s="18"/>
      <c r="B28" s="51">
        <v>22</v>
      </c>
      <c r="C28" s="20" t="s">
        <v>265</v>
      </c>
      <c r="D28" s="21">
        <v>0.58764399999999994</v>
      </c>
      <c r="E28" s="22">
        <v>0.66428399999999999</v>
      </c>
      <c r="F28" s="22">
        <f t="shared" si="0"/>
        <v>0.55259582307468236</v>
      </c>
      <c r="G28" s="22">
        <v>0.18645965001633158</v>
      </c>
      <c r="H28" s="22">
        <v>0.36613617305835078</v>
      </c>
      <c r="I28" s="23">
        <f t="shared" si="1"/>
        <v>0.28069267062932657</v>
      </c>
      <c r="J28" s="24">
        <f t="shared" si="2"/>
        <v>0.83186682665047229</v>
      </c>
      <c r="K28" s="5"/>
      <c r="L28" t="s">
        <v>264</v>
      </c>
      <c r="M28" s="6">
        <v>9.8749003673628959</v>
      </c>
      <c r="N28" s="72">
        <v>0.74572298949829408</v>
      </c>
    </row>
    <row r="29" spans="1:14" x14ac:dyDescent="0.25">
      <c r="A29" s="18"/>
      <c r="B29" s="51">
        <v>23</v>
      </c>
      <c r="C29" s="20" t="s">
        <v>266</v>
      </c>
      <c r="D29" s="21">
        <v>1.8632249999999997</v>
      </c>
      <c r="E29" s="22">
        <v>2.8197299999999994</v>
      </c>
      <c r="F29" s="22">
        <f t="shared" si="0"/>
        <v>2.7060724170453057</v>
      </c>
      <c r="G29" s="22">
        <v>1.0441534705491904</v>
      </c>
      <c r="H29" s="22">
        <v>1.6619189464961153</v>
      </c>
      <c r="I29" s="23">
        <f t="shared" si="1"/>
        <v>0.37030264264634932</v>
      </c>
      <c r="J29" s="24">
        <f t="shared" si="2"/>
        <v>0.95969203329584973</v>
      </c>
      <c r="K29" s="5"/>
      <c r="L29" t="s">
        <v>254</v>
      </c>
      <c r="M29" s="6">
        <v>1.0683562215811833</v>
      </c>
      <c r="N29" s="72">
        <v>0.71931167157349019</v>
      </c>
    </row>
    <row r="30" spans="1:14" x14ac:dyDescent="0.25">
      <c r="A30" s="18"/>
      <c r="B30" s="51">
        <v>24</v>
      </c>
      <c r="C30" s="20" t="s">
        <v>267</v>
      </c>
      <c r="D30" s="21">
        <v>1.1621630000000001</v>
      </c>
      <c r="E30" s="22">
        <v>1.0908220000000002</v>
      </c>
      <c r="F30" s="22">
        <f t="shared" si="0"/>
        <v>1.0677315571729196</v>
      </c>
      <c r="G30" s="22">
        <v>0.47122326830412931</v>
      </c>
      <c r="H30" s="22">
        <v>0.59650828886879026</v>
      </c>
      <c r="I30" s="23">
        <f t="shared" si="1"/>
        <v>0.43198914974590652</v>
      </c>
      <c r="J30" s="24">
        <f t="shared" si="2"/>
        <v>0.97883207083549784</v>
      </c>
      <c r="K30" s="5"/>
      <c r="L30" t="s">
        <v>247</v>
      </c>
      <c r="M30" s="6">
        <v>2.2087536134698667</v>
      </c>
      <c r="N30" s="72">
        <v>0.5983163502883877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0.84165600000000007</v>
      </c>
      <c r="E31" s="29">
        <v>0.4958510000000001</v>
      </c>
      <c r="F31" s="29">
        <f t="shared" si="0"/>
        <v>0.47671834378832045</v>
      </c>
      <c r="G31" s="29">
        <v>0.18079769071846385</v>
      </c>
      <c r="H31" s="29">
        <v>0.2959206530698566</v>
      </c>
      <c r="I31" s="30">
        <f t="shared" si="1"/>
        <v>0.36462100654927349</v>
      </c>
      <c r="J31" s="31">
        <f t="shared" si="2"/>
        <v>0.96141450514029492</v>
      </c>
      <c r="K31" s="5"/>
      <c r="L31" t="s">
        <v>256</v>
      </c>
      <c r="M31" s="6">
        <v>1.5429394327953219</v>
      </c>
      <c r="N31" s="72">
        <v>0.57270648876138064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workbookViewId="0">
      <selection activeCell="N6" sqref="N6:R2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0" width="4.28515625" customWidth="1"/>
    <col min="11" max="11" width="12.42578125" customWidth="1"/>
    <col min="12" max="12" width="4.28515625" customWidth="1"/>
    <col min="13" max="13" width="14.28515625" customWidth="1"/>
    <col min="14" max="16" width="13.5703125" customWidth="1"/>
    <col min="17" max="18" width="14" customWidth="1"/>
  </cols>
  <sheetData>
    <row r="1" spans="1:18" ht="15.75" x14ac:dyDescent="0.25">
      <c r="A1" s="46">
        <v>1</v>
      </c>
      <c r="B1" s="47" t="s">
        <v>232</v>
      </c>
      <c r="C1" s="47" t="s">
        <v>11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.75" thickBot="1" x14ac:dyDescent="0.3">
      <c r="A2" s="2" t="s">
        <v>332</v>
      </c>
    </row>
    <row r="3" spans="1:18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0" t="s">
        <v>2</v>
      </c>
      <c r="O3" s="81"/>
      <c r="P3" s="82"/>
      <c r="Q3" s="81" t="s">
        <v>239</v>
      </c>
      <c r="R3" s="82"/>
    </row>
    <row r="4" spans="1:18" ht="45" customHeight="1" x14ac:dyDescent="0.25">
      <c r="A4" s="91" t="s">
        <v>333</v>
      </c>
      <c r="B4" s="92"/>
      <c r="C4" s="92"/>
      <c r="D4" s="92" t="s">
        <v>310</v>
      </c>
      <c r="E4" s="92"/>
      <c r="F4" s="92" t="s">
        <v>235</v>
      </c>
      <c r="G4" s="92"/>
      <c r="H4" s="92" t="s">
        <v>236</v>
      </c>
      <c r="I4" s="92"/>
      <c r="J4" s="92" t="s">
        <v>237</v>
      </c>
      <c r="K4" s="92"/>
      <c r="L4" s="92" t="s">
        <v>238</v>
      </c>
      <c r="M4" s="107"/>
      <c r="N4" s="78" t="s">
        <v>3</v>
      </c>
      <c r="O4" s="76" t="s">
        <v>4</v>
      </c>
      <c r="P4" s="85" t="s">
        <v>5</v>
      </c>
      <c r="Q4" s="95" t="s">
        <v>240</v>
      </c>
      <c r="R4" s="85" t="s">
        <v>241</v>
      </c>
    </row>
    <row r="5" spans="1:18" ht="15.75" thickBot="1" x14ac:dyDescent="0.3">
      <c r="A5" s="109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8"/>
      <c r="N5" s="111"/>
      <c r="O5" s="112"/>
      <c r="P5" s="105"/>
      <c r="Q5" s="110"/>
      <c r="R5" s="105"/>
    </row>
    <row r="6" spans="1:18" ht="38.25" x14ac:dyDescent="0.25">
      <c r="A6" s="18"/>
      <c r="B6" s="20">
        <v>5000017</v>
      </c>
      <c r="C6" s="20" t="s">
        <v>316</v>
      </c>
      <c r="D6" s="20">
        <v>3033254</v>
      </c>
      <c r="E6" s="20" t="s">
        <v>283</v>
      </c>
      <c r="F6" s="20">
        <v>218</v>
      </c>
      <c r="G6" s="20" t="s">
        <v>301</v>
      </c>
      <c r="H6" s="20">
        <v>135</v>
      </c>
      <c r="I6" s="20" t="s">
        <v>142</v>
      </c>
      <c r="J6" s="20">
        <v>1</v>
      </c>
      <c r="K6" s="20" t="s">
        <v>328</v>
      </c>
      <c r="L6" s="20">
        <v>1</v>
      </c>
      <c r="M6" s="20" t="s">
        <v>330</v>
      </c>
      <c r="N6" s="66">
        <v>0.30447000000000002</v>
      </c>
      <c r="O6" s="67">
        <v>2.8282999999999999E-2</v>
      </c>
      <c r="P6" s="68">
        <v>2.8282999992370605E-2</v>
      </c>
      <c r="Q6" s="67">
        <v>124274</v>
      </c>
      <c r="R6" s="68">
        <v>0</v>
      </c>
    </row>
    <row r="7" spans="1:18" ht="38.25" x14ac:dyDescent="0.25">
      <c r="A7" s="18"/>
      <c r="B7" s="20">
        <v>5000017</v>
      </c>
      <c r="C7" s="20" t="s">
        <v>316</v>
      </c>
      <c r="D7" s="20">
        <v>3033254</v>
      </c>
      <c r="E7" s="20" t="s">
        <v>283</v>
      </c>
      <c r="F7" s="20">
        <v>218</v>
      </c>
      <c r="G7" s="20" t="s">
        <v>301</v>
      </c>
      <c r="H7" s="20">
        <v>135</v>
      </c>
      <c r="I7" s="20" t="s">
        <v>142</v>
      </c>
      <c r="J7" s="20">
        <v>1</v>
      </c>
      <c r="K7" s="20" t="s">
        <v>328</v>
      </c>
      <c r="L7" s="20">
        <v>2</v>
      </c>
      <c r="M7" s="20" t="s">
        <v>331</v>
      </c>
      <c r="N7" s="66">
        <v>0</v>
      </c>
      <c r="O7" s="67">
        <v>0.27618700000000002</v>
      </c>
      <c r="P7" s="68">
        <v>0.27618699427694082</v>
      </c>
      <c r="Q7" s="67">
        <v>129382</v>
      </c>
      <c r="R7" s="68">
        <v>0</v>
      </c>
    </row>
    <row r="8" spans="1:18" ht="38.25" x14ac:dyDescent="0.25">
      <c r="A8" s="18"/>
      <c r="B8" s="20">
        <v>5000018</v>
      </c>
      <c r="C8" s="20" t="s">
        <v>318</v>
      </c>
      <c r="D8" s="20">
        <v>3033255</v>
      </c>
      <c r="E8" s="20" t="s">
        <v>284</v>
      </c>
      <c r="F8" s="20">
        <v>219</v>
      </c>
      <c r="G8" s="20" t="s">
        <v>302</v>
      </c>
      <c r="H8" s="20">
        <v>135</v>
      </c>
      <c r="I8" s="20" t="s">
        <v>142</v>
      </c>
      <c r="J8" s="20">
        <v>1</v>
      </c>
      <c r="K8" s="20" t="s">
        <v>328</v>
      </c>
      <c r="L8" s="20">
        <v>1</v>
      </c>
      <c r="M8" s="20" t="s">
        <v>330</v>
      </c>
      <c r="N8" s="66">
        <v>5.2279330000000002</v>
      </c>
      <c r="O8" s="67">
        <v>7.0751600000000003</v>
      </c>
      <c r="P8" s="68">
        <v>7.075160026550293</v>
      </c>
      <c r="Q8" s="67">
        <v>10102</v>
      </c>
      <c r="R8" s="68">
        <v>3990</v>
      </c>
    </row>
    <row r="9" spans="1:18" ht="38.25" x14ac:dyDescent="0.25">
      <c r="A9" s="18"/>
      <c r="B9" s="20">
        <v>5000018</v>
      </c>
      <c r="C9" s="20" t="s">
        <v>318</v>
      </c>
      <c r="D9" s="20">
        <v>3033255</v>
      </c>
      <c r="E9" s="20" t="s">
        <v>284</v>
      </c>
      <c r="F9" s="20">
        <v>219</v>
      </c>
      <c r="G9" s="20" t="s">
        <v>302</v>
      </c>
      <c r="H9" s="20">
        <v>135</v>
      </c>
      <c r="I9" s="20" t="s">
        <v>142</v>
      </c>
      <c r="J9" s="20">
        <v>1</v>
      </c>
      <c r="K9" s="20" t="s">
        <v>328</v>
      </c>
      <c r="L9" s="20">
        <v>2</v>
      </c>
      <c r="M9" s="20" t="s">
        <v>331</v>
      </c>
      <c r="N9" s="66">
        <v>69.825587999999996</v>
      </c>
      <c r="O9" s="67">
        <v>78.816942000000026</v>
      </c>
      <c r="P9" s="68">
        <v>78.816942989826202</v>
      </c>
      <c r="Q9" s="67">
        <v>71873</v>
      </c>
      <c r="R9" s="68">
        <v>62558</v>
      </c>
    </row>
    <row r="10" spans="1:18" ht="38.25" x14ac:dyDescent="0.25">
      <c r="A10" s="18"/>
      <c r="B10" s="20">
        <v>5000019</v>
      </c>
      <c r="C10" s="20" t="s">
        <v>319</v>
      </c>
      <c r="D10" s="20">
        <v>3033256</v>
      </c>
      <c r="E10" s="20" t="s">
        <v>285</v>
      </c>
      <c r="F10" s="20">
        <v>220</v>
      </c>
      <c r="G10" s="20" t="s">
        <v>303</v>
      </c>
      <c r="H10" s="20">
        <v>135</v>
      </c>
      <c r="I10" s="20" t="s">
        <v>142</v>
      </c>
      <c r="J10" s="20">
        <v>1</v>
      </c>
      <c r="K10" s="20" t="s">
        <v>328</v>
      </c>
      <c r="L10" s="20">
        <v>1</v>
      </c>
      <c r="M10" s="20" t="s">
        <v>330</v>
      </c>
      <c r="N10" s="66">
        <v>1.812972</v>
      </c>
      <c r="O10" s="67">
        <v>2.094338</v>
      </c>
      <c r="P10" s="68">
        <v>2.0943379402160645</v>
      </c>
      <c r="Q10" s="67">
        <v>420000</v>
      </c>
      <c r="R10" s="68">
        <v>420448</v>
      </c>
    </row>
    <row r="11" spans="1:18" ht="38.25" x14ac:dyDescent="0.25">
      <c r="A11" s="18"/>
      <c r="B11" s="20">
        <v>5000019</v>
      </c>
      <c r="C11" s="20" t="s">
        <v>319</v>
      </c>
      <c r="D11" s="20">
        <v>3033256</v>
      </c>
      <c r="E11" s="20" t="s">
        <v>285</v>
      </c>
      <c r="F11" s="20">
        <v>220</v>
      </c>
      <c r="G11" s="20" t="s">
        <v>303</v>
      </c>
      <c r="H11" s="20">
        <v>135</v>
      </c>
      <c r="I11" s="20" t="s">
        <v>142</v>
      </c>
      <c r="J11" s="20">
        <v>1</v>
      </c>
      <c r="K11" s="20" t="s">
        <v>328</v>
      </c>
      <c r="L11" s="20">
        <v>2</v>
      </c>
      <c r="M11" s="20" t="s">
        <v>331</v>
      </c>
      <c r="N11" s="66">
        <v>39.142247999999995</v>
      </c>
      <c r="O11" s="67">
        <v>38.860882000000004</v>
      </c>
      <c r="P11" s="68">
        <v>38.860881879925728</v>
      </c>
      <c r="Q11" s="67">
        <v>4387915</v>
      </c>
      <c r="R11" s="68">
        <v>3508368</v>
      </c>
    </row>
    <row r="12" spans="1:18" ht="38.25" x14ac:dyDescent="0.25">
      <c r="A12" s="18"/>
      <c r="B12" s="20">
        <v>5000027</v>
      </c>
      <c r="C12" s="20" t="s">
        <v>320</v>
      </c>
      <c r="D12" s="20">
        <v>3033311</v>
      </c>
      <c r="E12" s="20" t="s">
        <v>286</v>
      </c>
      <c r="F12" s="20">
        <v>16</v>
      </c>
      <c r="G12" s="20" t="s">
        <v>304</v>
      </c>
      <c r="H12" s="20">
        <v>135</v>
      </c>
      <c r="I12" s="20" t="s">
        <v>142</v>
      </c>
      <c r="J12" s="20">
        <v>1</v>
      </c>
      <c r="K12" s="20" t="s">
        <v>328</v>
      </c>
      <c r="L12" s="20">
        <v>1</v>
      </c>
      <c r="M12" s="20" t="s">
        <v>330</v>
      </c>
      <c r="N12" s="66">
        <v>5.4786599999999996</v>
      </c>
      <c r="O12" s="67">
        <v>4.29331</v>
      </c>
      <c r="P12" s="68">
        <v>4.2933101654052734</v>
      </c>
      <c r="Q12" s="67">
        <v>263448</v>
      </c>
      <c r="R12" s="68">
        <v>272988</v>
      </c>
    </row>
    <row r="13" spans="1:18" ht="38.25" x14ac:dyDescent="0.25">
      <c r="A13" s="18"/>
      <c r="B13" s="20">
        <v>5000027</v>
      </c>
      <c r="C13" s="20" t="s">
        <v>320</v>
      </c>
      <c r="D13" s="20">
        <v>3033311</v>
      </c>
      <c r="E13" s="20" t="s">
        <v>286</v>
      </c>
      <c r="F13" s="20">
        <v>16</v>
      </c>
      <c r="G13" s="20" t="s">
        <v>304</v>
      </c>
      <c r="H13" s="20">
        <v>135</v>
      </c>
      <c r="I13" s="20" t="s">
        <v>142</v>
      </c>
      <c r="J13" s="20">
        <v>1</v>
      </c>
      <c r="K13" s="20" t="s">
        <v>328</v>
      </c>
      <c r="L13" s="20">
        <v>2</v>
      </c>
      <c r="M13" s="20" t="s">
        <v>331</v>
      </c>
      <c r="N13" s="66">
        <v>32.911373000000005</v>
      </c>
      <c r="O13" s="67">
        <v>34.096722999999997</v>
      </c>
      <c r="P13" s="68">
        <v>34.096722930669785</v>
      </c>
      <c r="Q13" s="67">
        <v>1330000</v>
      </c>
      <c r="R13" s="68">
        <v>1391477</v>
      </c>
    </row>
    <row r="14" spans="1:18" ht="38.25" x14ac:dyDescent="0.25">
      <c r="A14" s="18"/>
      <c r="B14" s="20">
        <v>5000028</v>
      </c>
      <c r="C14" s="20" t="s">
        <v>334</v>
      </c>
      <c r="D14" s="20">
        <v>3033312</v>
      </c>
      <c r="E14" s="20" t="s">
        <v>287</v>
      </c>
      <c r="F14" s="20">
        <v>16</v>
      </c>
      <c r="G14" s="20" t="s">
        <v>304</v>
      </c>
      <c r="H14" s="20">
        <v>135</v>
      </c>
      <c r="I14" s="20" t="s">
        <v>142</v>
      </c>
      <c r="J14" s="20">
        <v>1</v>
      </c>
      <c r="K14" s="20" t="s">
        <v>328</v>
      </c>
      <c r="L14" s="20">
        <v>1</v>
      </c>
      <c r="M14" s="20" t="s">
        <v>330</v>
      </c>
      <c r="N14" s="66">
        <v>0.98403700000000005</v>
      </c>
      <c r="O14" s="67">
        <v>0.69826999999999995</v>
      </c>
      <c r="P14" s="68">
        <v>0.69826996326446533</v>
      </c>
      <c r="Q14" s="67">
        <v>25653</v>
      </c>
      <c r="R14" s="68">
        <v>42534</v>
      </c>
    </row>
    <row r="15" spans="1:18" ht="38.25" x14ac:dyDescent="0.25">
      <c r="A15" s="18"/>
      <c r="B15" s="20">
        <v>5000028</v>
      </c>
      <c r="C15" s="20" t="s">
        <v>334</v>
      </c>
      <c r="D15" s="20">
        <v>3033312</v>
      </c>
      <c r="E15" s="20" t="s">
        <v>287</v>
      </c>
      <c r="F15" s="20">
        <v>16</v>
      </c>
      <c r="G15" s="20" t="s">
        <v>304</v>
      </c>
      <c r="H15" s="20">
        <v>135</v>
      </c>
      <c r="I15" s="20" t="s">
        <v>142</v>
      </c>
      <c r="J15" s="20">
        <v>1</v>
      </c>
      <c r="K15" s="20" t="s">
        <v>328</v>
      </c>
      <c r="L15" s="20">
        <v>2</v>
      </c>
      <c r="M15" s="20" t="s">
        <v>331</v>
      </c>
      <c r="N15" s="66">
        <v>9.143397000000002</v>
      </c>
      <c r="O15" s="67">
        <v>9.4291640000000019</v>
      </c>
      <c r="P15" s="68">
        <v>9.4291640780866146</v>
      </c>
      <c r="Q15" s="67">
        <v>347398</v>
      </c>
      <c r="R15" s="68">
        <v>333331</v>
      </c>
    </row>
    <row r="16" spans="1:18" ht="38.25" x14ac:dyDescent="0.25">
      <c r="A16" s="18"/>
      <c r="B16" s="20">
        <v>5000029</v>
      </c>
      <c r="C16" s="20" t="s">
        <v>321</v>
      </c>
      <c r="D16" s="20">
        <v>3033313</v>
      </c>
      <c r="E16" s="20" t="s">
        <v>288</v>
      </c>
      <c r="F16" s="20">
        <v>16</v>
      </c>
      <c r="G16" s="20" t="s">
        <v>304</v>
      </c>
      <c r="H16" s="20">
        <v>135</v>
      </c>
      <c r="I16" s="20" t="s">
        <v>142</v>
      </c>
      <c r="J16" s="20">
        <v>1</v>
      </c>
      <c r="K16" s="20" t="s">
        <v>328</v>
      </c>
      <c r="L16" s="20">
        <v>1</v>
      </c>
      <c r="M16" s="20" t="s">
        <v>330</v>
      </c>
      <c r="N16" s="66">
        <v>6.6727949999999998</v>
      </c>
      <c r="O16" s="67">
        <v>11.465425</v>
      </c>
      <c r="P16" s="68">
        <v>11.465425491333008</v>
      </c>
      <c r="Q16" s="67">
        <v>20898</v>
      </c>
      <c r="R16" s="68">
        <v>34222</v>
      </c>
    </row>
    <row r="17" spans="1:18" ht="38.25" x14ac:dyDescent="0.25">
      <c r="A17" s="18"/>
      <c r="B17" s="20">
        <v>5000029</v>
      </c>
      <c r="C17" s="20" t="s">
        <v>321</v>
      </c>
      <c r="D17" s="20">
        <v>3033313</v>
      </c>
      <c r="E17" s="20" t="s">
        <v>288</v>
      </c>
      <c r="F17" s="20">
        <v>16</v>
      </c>
      <c r="G17" s="20" t="s">
        <v>304</v>
      </c>
      <c r="H17" s="20">
        <v>135</v>
      </c>
      <c r="I17" s="20" t="s">
        <v>142</v>
      </c>
      <c r="J17" s="20">
        <v>1</v>
      </c>
      <c r="K17" s="20" t="s">
        <v>328</v>
      </c>
      <c r="L17" s="20">
        <v>2</v>
      </c>
      <c r="M17" s="20" t="s">
        <v>331</v>
      </c>
      <c r="N17" s="66">
        <v>9.3887849999999986</v>
      </c>
      <c r="O17" s="67">
        <v>4.6096690000000002</v>
      </c>
      <c r="P17" s="68">
        <v>4.6096689971163869</v>
      </c>
      <c r="Q17" s="67">
        <v>107451</v>
      </c>
      <c r="R17" s="68">
        <v>113155</v>
      </c>
    </row>
    <row r="18" spans="1:18" ht="38.25" x14ac:dyDescent="0.25">
      <c r="A18" s="18"/>
      <c r="B18" s="20">
        <v>5000029</v>
      </c>
      <c r="C18" s="20" t="s">
        <v>321</v>
      </c>
      <c r="D18" s="20">
        <v>3033313</v>
      </c>
      <c r="E18" s="20" t="s">
        <v>288</v>
      </c>
      <c r="F18" s="20">
        <v>16</v>
      </c>
      <c r="G18" s="20" t="s">
        <v>304</v>
      </c>
      <c r="H18" s="20">
        <v>455</v>
      </c>
      <c r="I18" s="20" t="s">
        <v>220</v>
      </c>
      <c r="J18" s="20">
        <v>402</v>
      </c>
      <c r="K18" s="20" t="s">
        <v>329</v>
      </c>
      <c r="L18" s="20">
        <v>1</v>
      </c>
      <c r="M18" s="20" t="s">
        <v>330</v>
      </c>
      <c r="N18" s="66">
        <v>0</v>
      </c>
      <c r="O18" s="67">
        <v>2.0447E-2</v>
      </c>
      <c r="P18" s="68">
        <v>1.9922699779272079E-2</v>
      </c>
      <c r="Q18" s="67">
        <v>848</v>
      </c>
      <c r="R18" s="68">
        <v>680</v>
      </c>
    </row>
    <row r="19" spans="1:18" ht="38.25" x14ac:dyDescent="0.25">
      <c r="A19" s="18"/>
      <c r="B19" s="20">
        <v>5000029</v>
      </c>
      <c r="C19" s="20" t="s">
        <v>321</v>
      </c>
      <c r="D19" s="20">
        <v>3033313</v>
      </c>
      <c r="E19" s="20" t="s">
        <v>288</v>
      </c>
      <c r="F19" s="20">
        <v>16</v>
      </c>
      <c r="G19" s="20" t="s">
        <v>304</v>
      </c>
      <c r="H19" s="20">
        <v>455</v>
      </c>
      <c r="I19" s="20" t="s">
        <v>220</v>
      </c>
      <c r="J19" s="20">
        <v>402</v>
      </c>
      <c r="K19" s="20" t="s">
        <v>329</v>
      </c>
      <c r="L19" s="20">
        <v>2</v>
      </c>
      <c r="M19" s="20" t="s">
        <v>331</v>
      </c>
      <c r="N19" s="66">
        <v>0</v>
      </c>
      <c r="O19" s="67">
        <v>3.6540000000000003E-2</v>
      </c>
      <c r="P19" s="68">
        <v>3.6540001630783081E-2</v>
      </c>
      <c r="Q19" s="67">
        <v>848</v>
      </c>
      <c r="R19" s="68">
        <v>680</v>
      </c>
    </row>
    <row r="20" spans="1:18" ht="38.25" x14ac:dyDescent="0.25">
      <c r="A20" s="18"/>
      <c r="B20" s="20">
        <v>5000030</v>
      </c>
      <c r="C20" s="20" t="s">
        <v>335</v>
      </c>
      <c r="D20" s="20">
        <v>3033314</v>
      </c>
      <c r="E20" s="20" t="s">
        <v>289</v>
      </c>
      <c r="F20" s="20">
        <v>16</v>
      </c>
      <c r="G20" s="20" t="s">
        <v>304</v>
      </c>
      <c r="H20" s="20">
        <v>135</v>
      </c>
      <c r="I20" s="20" t="s">
        <v>142</v>
      </c>
      <c r="J20" s="20">
        <v>1</v>
      </c>
      <c r="K20" s="20" t="s">
        <v>328</v>
      </c>
      <c r="L20" s="20">
        <v>1</v>
      </c>
      <c r="M20" s="20" t="s">
        <v>330</v>
      </c>
      <c r="N20" s="66">
        <v>1.57406</v>
      </c>
      <c r="O20" s="67">
        <v>1.219425</v>
      </c>
      <c r="P20" s="68">
        <v>1.2194250822067261</v>
      </c>
      <c r="Q20" s="67">
        <v>13663</v>
      </c>
      <c r="R20" s="68">
        <v>13259</v>
      </c>
    </row>
    <row r="21" spans="1:18" ht="38.25" x14ac:dyDescent="0.25">
      <c r="A21" s="18"/>
      <c r="B21" s="20">
        <v>5000030</v>
      </c>
      <c r="C21" s="20" t="s">
        <v>335</v>
      </c>
      <c r="D21" s="20">
        <v>3033314</v>
      </c>
      <c r="E21" s="20" t="s">
        <v>289</v>
      </c>
      <c r="F21" s="20">
        <v>16</v>
      </c>
      <c r="G21" s="20" t="s">
        <v>304</v>
      </c>
      <c r="H21" s="20">
        <v>135</v>
      </c>
      <c r="I21" s="20" t="s">
        <v>142</v>
      </c>
      <c r="J21" s="20">
        <v>1</v>
      </c>
      <c r="K21" s="20" t="s">
        <v>328</v>
      </c>
      <c r="L21" s="20">
        <v>2</v>
      </c>
      <c r="M21" s="20" t="s">
        <v>331</v>
      </c>
      <c r="N21" s="66">
        <v>1.3375530000000002</v>
      </c>
      <c r="O21" s="67">
        <v>1.6921880000000002</v>
      </c>
      <c r="P21" s="68">
        <v>1.6921880174631951</v>
      </c>
      <c r="Q21" s="67">
        <v>36212</v>
      </c>
      <c r="R21" s="68">
        <v>40035</v>
      </c>
    </row>
    <row r="22" spans="1:18" ht="38.25" x14ac:dyDescent="0.25">
      <c r="A22" s="18"/>
      <c r="B22" s="20">
        <v>5000032</v>
      </c>
      <c r="C22" s="20" t="s">
        <v>336</v>
      </c>
      <c r="D22" s="20">
        <v>3033317</v>
      </c>
      <c r="E22" s="20" t="s">
        <v>291</v>
      </c>
      <c r="F22" s="20">
        <v>224</v>
      </c>
      <c r="G22" s="20" t="s">
        <v>305</v>
      </c>
      <c r="H22" s="20">
        <v>135</v>
      </c>
      <c r="I22" s="20" t="s">
        <v>142</v>
      </c>
      <c r="J22" s="20">
        <v>1</v>
      </c>
      <c r="K22" s="20" t="s">
        <v>328</v>
      </c>
      <c r="L22" s="20">
        <v>1</v>
      </c>
      <c r="M22" s="20" t="s">
        <v>330</v>
      </c>
      <c r="N22" s="66">
        <v>6.0968299999999997</v>
      </c>
      <c r="O22" s="67">
        <v>4.9875230000000004</v>
      </c>
      <c r="P22" s="68">
        <v>4.987523078918457</v>
      </c>
      <c r="Q22" s="67">
        <v>300000</v>
      </c>
      <c r="R22" s="68">
        <v>326827</v>
      </c>
    </row>
    <row r="23" spans="1:18" ht="38.25" x14ac:dyDescent="0.25">
      <c r="A23" s="18"/>
      <c r="B23" s="20">
        <v>5000032</v>
      </c>
      <c r="C23" s="20" t="s">
        <v>336</v>
      </c>
      <c r="D23" s="20">
        <v>3033317</v>
      </c>
      <c r="E23" s="20" t="s">
        <v>291</v>
      </c>
      <c r="F23" s="20">
        <v>224</v>
      </c>
      <c r="G23" s="20" t="s">
        <v>305</v>
      </c>
      <c r="H23" s="20">
        <v>135</v>
      </c>
      <c r="I23" s="20" t="s">
        <v>142</v>
      </c>
      <c r="J23" s="20">
        <v>1</v>
      </c>
      <c r="K23" s="20" t="s">
        <v>328</v>
      </c>
      <c r="L23" s="20">
        <v>2</v>
      </c>
      <c r="M23" s="20" t="s">
        <v>331</v>
      </c>
      <c r="N23" s="66">
        <v>33.007345999999984</v>
      </c>
      <c r="O23" s="67">
        <v>34.116652999999999</v>
      </c>
      <c r="P23" s="68">
        <v>34.11665290594101</v>
      </c>
      <c r="Q23" s="67">
        <v>1594684</v>
      </c>
      <c r="R23" s="68">
        <v>1552039</v>
      </c>
    </row>
    <row r="24" spans="1:18" ht="38.25" x14ac:dyDescent="0.25">
      <c r="A24" s="18"/>
      <c r="B24" s="20">
        <v>5000035</v>
      </c>
      <c r="C24" s="20" t="s">
        <v>337</v>
      </c>
      <c r="D24" s="20">
        <v>3033414</v>
      </c>
      <c r="E24" s="20" t="s">
        <v>292</v>
      </c>
      <c r="F24" s="20">
        <v>16</v>
      </c>
      <c r="G24" s="20" t="s">
        <v>304</v>
      </c>
      <c r="H24" s="20">
        <v>135</v>
      </c>
      <c r="I24" s="20" t="s">
        <v>142</v>
      </c>
      <c r="J24" s="20">
        <v>1</v>
      </c>
      <c r="K24" s="20" t="s">
        <v>328</v>
      </c>
      <c r="L24" s="20">
        <v>1</v>
      </c>
      <c r="M24" s="20" t="s">
        <v>330</v>
      </c>
      <c r="N24" s="66">
        <v>5.1334999999999999E-2</v>
      </c>
      <c r="O24" s="67">
        <v>4.5700999999999999E-2</v>
      </c>
      <c r="P24" s="68">
        <v>4.5701000839471817E-2</v>
      </c>
      <c r="Q24" s="67">
        <v>51691</v>
      </c>
      <c r="R24" s="68">
        <v>43700</v>
      </c>
    </row>
    <row r="25" spans="1:18" ht="39" thickBot="1" x14ac:dyDescent="0.3">
      <c r="A25" s="25"/>
      <c r="B25" s="27">
        <v>5000035</v>
      </c>
      <c r="C25" s="27" t="s">
        <v>337</v>
      </c>
      <c r="D25" s="27">
        <v>3033414</v>
      </c>
      <c r="E25" s="27" t="s">
        <v>292</v>
      </c>
      <c r="F25" s="27">
        <v>16</v>
      </c>
      <c r="G25" s="27" t="s">
        <v>304</v>
      </c>
      <c r="H25" s="27">
        <v>135</v>
      </c>
      <c r="I25" s="27" t="s">
        <v>142</v>
      </c>
      <c r="J25" s="27">
        <v>1</v>
      </c>
      <c r="K25" s="27" t="s">
        <v>328</v>
      </c>
      <c r="L25" s="27">
        <v>2</v>
      </c>
      <c r="M25" s="27" t="s">
        <v>331</v>
      </c>
      <c r="N25" s="69">
        <v>1.297126</v>
      </c>
      <c r="O25" s="70">
        <v>1.3027599999999997</v>
      </c>
      <c r="P25" s="71">
        <v>1.3027599984779954</v>
      </c>
      <c r="Q25" s="70">
        <v>638310</v>
      </c>
      <c r="R25" s="71">
        <v>661264</v>
      </c>
    </row>
  </sheetData>
  <mergeCells count="14">
    <mergeCell ref="A3:M3"/>
    <mergeCell ref="N3:P3"/>
    <mergeCell ref="Q3:R3"/>
    <mergeCell ref="P4:P5"/>
    <mergeCell ref="H4:I5"/>
    <mergeCell ref="J4:K5"/>
    <mergeCell ref="L4:M5"/>
    <mergeCell ref="A4:C5"/>
    <mergeCell ref="Q4:Q5"/>
    <mergeCell ref="N4:N5"/>
    <mergeCell ref="D4:E5"/>
    <mergeCell ref="R4:R5"/>
    <mergeCell ref="O4:O5"/>
    <mergeCell ref="F4:G5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A17" sqref="A17:J1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39</v>
      </c>
      <c r="B1" s="53" t="s">
        <v>232</v>
      </c>
      <c r="C1" s="47" t="s">
        <v>23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823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98.759394000000015</v>
      </c>
      <c r="E6" s="15">
        <v>104.82118100000001</v>
      </c>
      <c r="F6" s="15">
        <v>93.69973286116894</v>
      </c>
      <c r="G6" s="15">
        <v>26.611925665955368</v>
      </c>
      <c r="H6" s="15">
        <v>67.087807195213557</v>
      </c>
      <c r="I6" s="16">
        <v>0.25387927718497433</v>
      </c>
      <c r="J6" s="17">
        <v>0.89390075524114654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37.724171999999996</v>
      </c>
      <c r="E7" s="36">
        <f ca="1">SUM(E8:OFFSET(E6,MATCH("GOBIERNOS REGIONALES",$A$8:$A$50,0),0))</f>
        <v>40.251367999999999</v>
      </c>
      <c r="F7" s="36">
        <f ca="1">SUM(F8:OFFSET(F6,MATCH("GOBIERNOS REGIONALES",$A$8:$A$50,0),0))</f>
        <v>38.189558537512106</v>
      </c>
      <c r="G7" s="36">
        <f ca="1">SUM(G8:OFFSET(G6,MATCH("GOBIERNOS REGIONALES",$A$8:$A$50,0),0))</f>
        <v>12.272046635566312</v>
      </c>
      <c r="H7" s="36">
        <f ca="1">SUM(H8:OFFSET(H6,MATCH("GOBIERNOS REGIONALES",$A$8:$A$50,0),0))</f>
        <v>25.917511901945794</v>
      </c>
      <c r="I7" s="37">
        <f ca="1">IFERROR(G7/E7,0)</f>
        <v>0.30488520627587895</v>
      </c>
      <c r="J7" s="38">
        <f ca="1">IFERROR(SUM(G7,H7)/E7,0)</f>
        <v>0.94877666114384251</v>
      </c>
      <c r="K7" s="5"/>
    </row>
    <row r="8" spans="1:11" x14ac:dyDescent="0.25">
      <c r="A8" s="18"/>
      <c r="B8" s="19">
        <v>13</v>
      </c>
      <c r="C8" s="20" t="s">
        <v>112</v>
      </c>
      <c r="D8" s="21">
        <v>0.05</v>
      </c>
      <c r="E8" s="22">
        <v>0.89543999999999979</v>
      </c>
      <c r="F8" s="22">
        <f t="shared" ref="F8:F18" si="0">SUM(G8,H8)</f>
        <v>0.88983944780193269</v>
      </c>
      <c r="G8" s="22">
        <v>0.26720824162475765</v>
      </c>
      <c r="H8" s="22">
        <v>0.62263120617717505</v>
      </c>
      <c r="I8" s="23">
        <f t="shared" ref="I8:I18" si="1">IFERROR(G8/E8,0)</f>
        <v>0.29840999020007786</v>
      </c>
      <c r="J8" s="24">
        <f t="shared" ref="J8:J18" si="2">IFERROR(SUM(G8,H8)/E8,0)</f>
        <v>0.99374547462915763</v>
      </c>
      <c r="K8" s="5"/>
    </row>
    <row r="9" spans="1:11" ht="25.5" x14ac:dyDescent="0.25">
      <c r="A9" s="18"/>
      <c r="B9" s="19">
        <v>160</v>
      </c>
      <c r="C9" s="20" t="s">
        <v>145</v>
      </c>
      <c r="D9" s="21">
        <v>37.674171999999999</v>
      </c>
      <c r="E9" s="22">
        <v>39.355927999999999</v>
      </c>
      <c r="F9" s="22">
        <f t="shared" si="0"/>
        <v>37.299719089710173</v>
      </c>
      <c r="G9" s="22">
        <v>12.004838393941554</v>
      </c>
      <c r="H9" s="22">
        <v>25.294880695768619</v>
      </c>
      <c r="I9" s="23">
        <f t="shared" si="1"/>
        <v>0.30503253268329883</v>
      </c>
      <c r="J9" s="24">
        <f t="shared" si="2"/>
        <v>0.94775351478715419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13.666309</v>
      </c>
      <c r="E10" s="36">
        <f ca="1">SUM(E11:OFFSET(E9,(MATCH("GOBIERNOS LOCALES",$A$8:$A$50,0)-MATCH("GOBIERNOS REGIONALES",$A$8:$A$50,0)),0))</f>
        <v>15.999763</v>
      </c>
      <c r="F10" s="36">
        <f ca="1">SUM(F11:OFFSET(F9,(MATCH("GOBIERNOS LOCALES",$A$8:$A$50,0)-MATCH("GOBIERNOS REGIONALES",$A$8:$A$50,0)),0))</f>
        <v>15.818532883333319</v>
      </c>
      <c r="G10" s="36">
        <f ca="1">SUM(G11:OFFSET(G9,(MATCH("GOBIERNOS LOCALES",$A$8:$A$50,0)-MATCH("GOBIERNOS REGIONALES",$A$8:$A$50,0)),0))</f>
        <v>4.1813844793923636</v>
      </c>
      <c r="H10" s="36">
        <f ca="1">SUM(H11:OFFSET(H9,(MATCH("GOBIERNOS LOCALES",$A$8:$A$50,0)-MATCH("GOBIERNOS REGIONALES",$A$8:$A$50,0)),0))</f>
        <v>11.637148403940955</v>
      </c>
      <c r="I10" s="37">
        <f t="shared" ca="1" si="1"/>
        <v>0.26134040106671352</v>
      </c>
      <c r="J10" s="38">
        <f t="shared" ca="1" si="2"/>
        <v>0.9886729499264032</v>
      </c>
      <c r="K10" s="5"/>
    </row>
    <row r="11" spans="1:11" x14ac:dyDescent="0.25">
      <c r="A11" s="18"/>
      <c r="B11" s="19">
        <v>442</v>
      </c>
      <c r="C11" s="20" t="s">
        <v>207</v>
      </c>
      <c r="D11" s="21">
        <v>1.217978</v>
      </c>
      <c r="E11" s="22">
        <v>2.0152410000000001</v>
      </c>
      <c r="F11" s="22">
        <f t="shared" si="0"/>
        <v>2.013549876621255</v>
      </c>
      <c r="G11" s="22">
        <v>0.49868580850670696</v>
      </c>
      <c r="H11" s="22">
        <v>1.514864068114548</v>
      </c>
      <c r="I11" s="23">
        <f t="shared" si="1"/>
        <v>0.24745715698852244</v>
      </c>
      <c r="J11" s="24">
        <f t="shared" si="2"/>
        <v>0.99916083318136883</v>
      </c>
      <c r="K11" s="5"/>
    </row>
    <row r="12" spans="1:11" x14ac:dyDescent="0.25">
      <c r="A12" s="18"/>
      <c r="B12" s="19">
        <v>445</v>
      </c>
      <c r="C12" s="20" t="s">
        <v>210</v>
      </c>
      <c r="D12" s="21">
        <v>3.25</v>
      </c>
      <c r="E12" s="22">
        <v>1.8276640000000002</v>
      </c>
      <c r="F12" s="22">
        <f t="shared" si="0"/>
        <v>1.7126143637869973</v>
      </c>
      <c r="G12" s="22">
        <v>0.60843125710380264</v>
      </c>
      <c r="H12" s="22">
        <v>1.1041831066831946</v>
      </c>
      <c r="I12" s="23">
        <f t="shared" si="1"/>
        <v>0.33290104587265634</v>
      </c>
      <c r="J12" s="24">
        <f t="shared" si="2"/>
        <v>0.9370509917506703</v>
      </c>
      <c r="K12" s="5"/>
    </row>
    <row r="13" spans="1:11" x14ac:dyDescent="0.25">
      <c r="A13" s="18"/>
      <c r="B13" s="19">
        <v>446</v>
      </c>
      <c r="C13" s="20" t="s">
        <v>211</v>
      </c>
      <c r="D13" s="21">
        <v>8.7097420000000003</v>
      </c>
      <c r="E13" s="22">
        <v>8.4085009999999993</v>
      </c>
      <c r="F13" s="22">
        <f t="shared" si="0"/>
        <v>8.3537239741708618</v>
      </c>
      <c r="G13" s="22">
        <v>2.8080767225474119</v>
      </c>
      <c r="H13" s="22">
        <v>5.5456472516234498</v>
      </c>
      <c r="I13" s="23">
        <f t="shared" si="1"/>
        <v>0.3339568756128366</v>
      </c>
      <c r="J13" s="24">
        <f t="shared" si="2"/>
        <v>0.99348551830711118</v>
      </c>
      <c r="K13" s="5"/>
    </row>
    <row r="14" spans="1:11" x14ac:dyDescent="0.25">
      <c r="A14" s="18"/>
      <c r="B14" s="19">
        <v>447</v>
      </c>
      <c r="C14" s="20" t="s">
        <v>212</v>
      </c>
      <c r="D14" s="21">
        <v>0</v>
      </c>
      <c r="E14" s="22">
        <v>2.5325380000000002</v>
      </c>
      <c r="F14" s="22">
        <f t="shared" si="0"/>
        <v>2.5241301113273948</v>
      </c>
      <c r="G14" s="22">
        <v>4.178669024258852E-2</v>
      </c>
      <c r="H14" s="22">
        <v>2.4823434210848063</v>
      </c>
      <c r="I14" s="23">
        <f t="shared" si="1"/>
        <v>1.6499926256817673E-2</v>
      </c>
      <c r="J14" s="24">
        <f t="shared" si="2"/>
        <v>0.99668005428838369</v>
      </c>
      <c r="K14" s="5"/>
    </row>
    <row r="15" spans="1:11" x14ac:dyDescent="0.25">
      <c r="A15" s="18"/>
      <c r="B15" s="19">
        <v>448</v>
      </c>
      <c r="C15" s="20" t="s">
        <v>213</v>
      </c>
      <c r="D15" s="21">
        <v>0.43084099999999997</v>
      </c>
      <c r="E15" s="22">
        <v>0.46534399999999998</v>
      </c>
      <c r="F15" s="22">
        <f t="shared" si="0"/>
        <v>0.46426146384328604</v>
      </c>
      <c r="G15" s="22">
        <v>0.19311970099806786</v>
      </c>
      <c r="H15" s="22">
        <v>0.27114176284521818</v>
      </c>
      <c r="I15" s="23">
        <f t="shared" si="1"/>
        <v>0.41500417110367355</v>
      </c>
      <c r="J15" s="24">
        <f t="shared" si="2"/>
        <v>0.9976736862262886</v>
      </c>
      <c r="K15" s="5"/>
    </row>
    <row r="16" spans="1:11" x14ac:dyDescent="0.25">
      <c r="A16" s="18"/>
      <c r="B16" s="19">
        <v>449</v>
      </c>
      <c r="C16" s="20" t="s">
        <v>214</v>
      </c>
      <c r="D16" s="21">
        <v>5.7747999999999994E-2</v>
      </c>
      <c r="E16" s="22">
        <v>5.9172999999999996E-2</v>
      </c>
      <c r="F16" s="22">
        <f t="shared" si="0"/>
        <v>5.8951360328137525E-2</v>
      </c>
      <c r="G16" s="22">
        <v>3.128429999378568E-2</v>
      </c>
      <c r="H16" s="22">
        <v>2.7667060334351845E-2</v>
      </c>
      <c r="I16" s="23">
        <f t="shared" si="1"/>
        <v>0.52869213989126262</v>
      </c>
      <c r="J16" s="24">
        <f t="shared" si="2"/>
        <v>0.99625437831675812</v>
      </c>
      <c r="K16" s="5"/>
    </row>
    <row r="17" spans="1:11" x14ac:dyDescent="0.25">
      <c r="A17" s="18"/>
      <c r="B17" s="19">
        <v>456</v>
      </c>
      <c r="C17" s="20" t="s">
        <v>221</v>
      </c>
      <c r="D17" s="21">
        <v>0</v>
      </c>
      <c r="E17" s="22">
        <v>0.69130199999999997</v>
      </c>
      <c r="F17" s="22">
        <f t="shared" si="0"/>
        <v>0.69130173325538635</v>
      </c>
      <c r="G17" s="22">
        <v>0</v>
      </c>
      <c r="H17" s="22">
        <v>0.69130173325538635</v>
      </c>
      <c r="I17" s="23">
        <f t="shared" si="1"/>
        <v>0</v>
      </c>
      <c r="J17" s="24">
        <f t="shared" si="2"/>
        <v>0.99999961414170124</v>
      </c>
      <c r="K17" s="5"/>
    </row>
    <row r="18" spans="1:11" ht="15.75" thickBot="1" x14ac:dyDescent="0.3">
      <c r="A18" s="39" t="s">
        <v>231</v>
      </c>
      <c r="B18" s="40"/>
      <c r="C18" s="41"/>
      <c r="D18" s="42">
        <v>47.368912999999992</v>
      </c>
      <c r="E18" s="43">
        <v>48.570050000000023</v>
      </c>
      <c r="F18" s="43">
        <f t="shared" si="0"/>
        <v>39.691641440323508</v>
      </c>
      <c r="G18" s="43">
        <v>10.158494550996693</v>
      </c>
      <c r="H18" s="43">
        <v>29.533146889326815</v>
      </c>
      <c r="I18" s="44">
        <f t="shared" si="1"/>
        <v>0.2091514122591327</v>
      </c>
      <c r="J18" s="45">
        <f t="shared" si="2"/>
        <v>0.81720404735682772</v>
      </c>
      <c r="K18" s="5"/>
    </row>
    <row r="19" spans="1:11" x14ac:dyDescent="0.25">
      <c r="D19" s="6"/>
      <c r="E19" s="6"/>
      <c r="F19" s="6"/>
      <c r="G19" s="6"/>
      <c r="H19" s="6"/>
      <c r="I19" s="5"/>
      <c r="J19" s="5"/>
      <c r="K19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39</v>
      </c>
      <c r="B1" s="47" t="s">
        <v>232</v>
      </c>
      <c r="C1" s="47" t="s">
        <v>23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824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98.759394000000015</v>
      </c>
      <c r="G6" s="15">
        <v>104.82118100000001</v>
      </c>
      <c r="H6" s="15">
        <v>93.69973286116894</v>
      </c>
      <c r="I6" s="15">
        <v>26.611925665955368</v>
      </c>
      <c r="J6" s="15">
        <v>67.087807195213557</v>
      </c>
      <c r="K6" s="16">
        <v>0.25387927718497433</v>
      </c>
      <c r="L6" s="17">
        <v>0.89390075524114654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38.204191999999992</v>
      </c>
      <c r="G7" s="36">
        <f ca="1">SUM(G8:OFFSET(G6,MATCH("PROYECTOS",$A$8:$A$50,0),0))</f>
        <v>39.783217999999991</v>
      </c>
      <c r="H7" s="36">
        <f ca="1">SUM(H8:OFFSET(H6,MATCH("PROYECTOS",$A$8:$A$50,0),0))</f>
        <v>37.621395438179</v>
      </c>
      <c r="I7" s="36">
        <f ca="1">SUM(I8:OFFSET(I6,MATCH("PROYECTOS",$A$8:$A$50,0),0))</f>
        <v>12.203923062083504</v>
      </c>
      <c r="J7" s="36">
        <f ca="1">SUM(J8:OFFSET(J6,MATCH("PROYECTOS",$A$8:$A$50,0),0))</f>
        <v>25.417472376095496</v>
      </c>
      <c r="K7" s="37">
        <f ca="1">IFERROR(I7/G7,0)</f>
        <v>0.30676058085807706</v>
      </c>
      <c r="L7" s="38">
        <f ca="1">IFERROR(SUM(I7,J7)/G7,0)</f>
        <v>0.94565993726749331</v>
      </c>
      <c r="M7" s="57"/>
      <c r="N7" s="36"/>
      <c r="O7" s="38"/>
    </row>
    <row r="8" spans="1:15" ht="63.75" x14ac:dyDescent="0.25">
      <c r="A8" s="18"/>
      <c r="B8" s="20">
        <v>3000059</v>
      </c>
      <c r="C8" s="20" t="s">
        <v>825</v>
      </c>
      <c r="D8" s="60">
        <v>407</v>
      </c>
      <c r="E8" s="20" t="s">
        <v>828</v>
      </c>
      <c r="F8" s="21">
        <v>8.9452079999999992</v>
      </c>
      <c r="G8" s="22">
        <v>10.688905999999998</v>
      </c>
      <c r="H8" s="22">
        <f t="shared" ref="H8:H10" si="0">SUM(I8,J8)</f>
        <v>9.2176434008210606</v>
      </c>
      <c r="I8" s="22">
        <v>3.3143893205910899</v>
      </c>
      <c r="J8" s="22">
        <v>5.9032540802299707</v>
      </c>
      <c r="K8" s="23">
        <f t="shared" ref="K8:K11" si="1">IFERROR(I8/G8,0)</f>
        <v>0.31007750658403122</v>
      </c>
      <c r="L8" s="24">
        <f t="shared" ref="L8:L11" si="2">IFERROR(SUM(I8,J8)/G8,0)</f>
        <v>0.86235611023439285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3000523</v>
      </c>
      <c r="C9" s="20" t="s">
        <v>826</v>
      </c>
      <c r="D9" s="60">
        <v>407</v>
      </c>
      <c r="E9" s="20" t="s">
        <v>828</v>
      </c>
      <c r="F9" s="21">
        <v>27.690151999999994</v>
      </c>
      <c r="G9" s="22">
        <v>27.777796999999993</v>
      </c>
      <c r="H9" s="22">
        <f t="shared" si="0"/>
        <v>27.119226743444692</v>
      </c>
      <c r="I9" s="22">
        <v>8.4153721023958497</v>
      </c>
      <c r="J9" s="22">
        <v>18.703854641048842</v>
      </c>
      <c r="K9" s="23">
        <f t="shared" si="1"/>
        <v>0.30295318604264593</v>
      </c>
      <c r="L9" s="24">
        <f t="shared" si="2"/>
        <v>0.97629148717030001</v>
      </c>
      <c r="M9" s="61"/>
      <c r="N9" s="22"/>
      <c r="O9" s="24" t="str">
        <f t="shared" ref="O9:O10" si="3">IFERROR(N9/M9,".")</f>
        <v>.</v>
      </c>
    </row>
    <row r="10" spans="1:15" ht="51" x14ac:dyDescent="0.25">
      <c r="A10" s="18"/>
      <c r="B10" s="20">
        <v>3000524</v>
      </c>
      <c r="C10" s="20" t="s">
        <v>827</v>
      </c>
      <c r="D10" s="60">
        <v>407</v>
      </c>
      <c r="E10" s="20" t="s">
        <v>828</v>
      </c>
      <c r="F10" s="21">
        <v>1.5688319999999998</v>
      </c>
      <c r="G10" s="22">
        <v>1.3165149999999999</v>
      </c>
      <c r="H10" s="22">
        <f t="shared" si="0"/>
        <v>1.2845252939132479</v>
      </c>
      <c r="I10" s="22">
        <v>0.47416163909656461</v>
      </c>
      <c r="J10" s="22">
        <v>0.81036365481668327</v>
      </c>
      <c r="K10" s="23">
        <f t="shared" si="1"/>
        <v>0.36016425114530759</v>
      </c>
      <c r="L10" s="24">
        <f t="shared" si="2"/>
        <v>0.97570122172041185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60.555202000000023</v>
      </c>
      <c r="G11" s="43">
        <f t="shared" ref="G11:J11" ca="1" si="4">OFFSET(G11,-MATCH("PROYECTOS",$A$8:$A$50,0)-1,0)-(OFFSET(G11,-MATCH("PROYECTOS",$A$8:$A$50,0),0))</f>
        <v>65.037963000000019</v>
      </c>
      <c r="H11" s="43">
        <f t="shared" ca="1" si="4"/>
        <v>56.078337422989939</v>
      </c>
      <c r="I11" s="43">
        <f t="shared" ca="1" si="4"/>
        <v>14.408002603871864</v>
      </c>
      <c r="J11" s="43">
        <f t="shared" ca="1" si="4"/>
        <v>41.670334819118061</v>
      </c>
      <c r="K11" s="44">
        <f t="shared" ca="1" si="1"/>
        <v>0.22153219349554137</v>
      </c>
      <c r="L11" s="45">
        <f t="shared" ca="1" si="2"/>
        <v>0.8622400646679218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847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39</v>
      </c>
      <c r="B1" s="47" t="s">
        <v>232</v>
      </c>
      <c r="C1" s="47" t="s">
        <v>23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829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98.759394000000015</v>
      </c>
      <c r="I6" s="15">
        <v>104.82118100000001</v>
      </c>
      <c r="J6" s="15">
        <v>93.69973286116894</v>
      </c>
      <c r="K6" s="15">
        <v>26.611925665955368</v>
      </c>
      <c r="L6" s="15">
        <v>67.087807195213557</v>
      </c>
      <c r="M6" s="16">
        <v>0.25387927718497433</v>
      </c>
      <c r="N6" s="17">
        <v>0.89390075524114654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SUM(H8:OFFSET(H6,MATCH("PROYECTOS",$A$8:$A$38,0),0))</f>
        <v>38.204192000000006</v>
      </c>
      <c r="I7" s="36">
        <f ca="1">SUM(I8:OFFSET(I6,MATCH("PROYECTOS",$A$8:$A$38,0),0))</f>
        <v>39.783217999999984</v>
      </c>
      <c r="J7" s="36">
        <f ca="1">SUM(J8:OFFSET(J6,MATCH("PROYECTOS",$A$8:$A$38,0),0))</f>
        <v>37.621395438179</v>
      </c>
      <c r="K7" s="36">
        <f ca="1">SUM(K8:OFFSET(K6,MATCH("PROYECTOS",$A$8:$A$38,0),0))</f>
        <v>12.203923062083504</v>
      </c>
      <c r="L7" s="36">
        <f ca="1">SUM(L8:OFFSET(L6,MATCH("PROYECTOS",$A$8:$A$38,0),0))</f>
        <v>25.417472376095496</v>
      </c>
      <c r="M7" s="37">
        <f ca="1">IFERROR(K7/I7,0)</f>
        <v>0.30676058085807711</v>
      </c>
      <c r="N7" s="38">
        <f ca="1">IFERROR(SUM(K7,L7)/I7,0)</f>
        <v>0.94565993726749342</v>
      </c>
      <c r="O7" s="57"/>
      <c r="P7" s="36"/>
      <c r="Q7" s="38"/>
    </row>
    <row r="8" spans="1:17" ht="63.75" x14ac:dyDescent="0.25">
      <c r="A8" s="18"/>
      <c r="B8" s="65">
        <v>5000186</v>
      </c>
      <c r="C8" s="20" t="s">
        <v>830</v>
      </c>
      <c r="D8" s="20">
        <v>3000059</v>
      </c>
      <c r="E8" s="20" t="s">
        <v>825</v>
      </c>
      <c r="F8" s="60">
        <v>18</v>
      </c>
      <c r="G8" s="20" t="s">
        <v>840</v>
      </c>
      <c r="H8" s="21">
        <v>6.0500000000000016</v>
      </c>
      <c r="I8" s="22">
        <v>8.5048379999999995</v>
      </c>
      <c r="J8" s="22">
        <f t="shared" ref="J8:J18" si="0">SUM(K8,L8)</f>
        <v>7.1353465427014555</v>
      </c>
      <c r="K8" s="22">
        <v>2.5418545523716602</v>
      </c>
      <c r="L8" s="22">
        <v>4.5934919903297953</v>
      </c>
      <c r="M8" s="23">
        <f t="shared" ref="M8:M19" si="1">IFERROR(K8/I8,0)</f>
        <v>0.29887160136050334</v>
      </c>
      <c r="N8" s="24">
        <f t="shared" ref="N8:N19" si="2">IFERROR(SUM(K8,L8)/I8,0)</f>
        <v>0.83897500960058924</v>
      </c>
      <c r="O8" s="61">
        <v>132309</v>
      </c>
      <c r="P8" s="22">
        <v>155600</v>
      </c>
      <c r="Q8" s="24">
        <f>IFERROR(P8/O8,".")</f>
        <v>1.1760348880272695</v>
      </c>
    </row>
    <row r="9" spans="1:17" ht="63.75" x14ac:dyDescent="0.25">
      <c r="A9" s="18"/>
      <c r="B9" s="65">
        <v>5000198</v>
      </c>
      <c r="C9" s="20" t="s">
        <v>831</v>
      </c>
      <c r="D9" s="20">
        <v>3000059</v>
      </c>
      <c r="E9" s="20" t="s">
        <v>825</v>
      </c>
      <c r="F9" s="60">
        <v>30</v>
      </c>
      <c r="G9" s="20" t="s">
        <v>841</v>
      </c>
      <c r="H9" s="21">
        <v>1.0280199999999999</v>
      </c>
      <c r="I9" s="22">
        <v>0.76483400000000001</v>
      </c>
      <c r="J9" s="22">
        <f t="shared" si="0"/>
        <v>0.757764320470244</v>
      </c>
      <c r="K9" s="22">
        <v>0.33286942885933968</v>
      </c>
      <c r="L9" s="22">
        <v>0.42489489161090432</v>
      </c>
      <c r="M9" s="23">
        <f t="shared" si="1"/>
        <v>0.43521787585193605</v>
      </c>
      <c r="N9" s="24">
        <f t="shared" si="2"/>
        <v>0.99075658308893688</v>
      </c>
      <c r="O9" s="61">
        <v>51833</v>
      </c>
      <c r="P9" s="22">
        <v>66828</v>
      </c>
      <c r="Q9" s="24">
        <f t="shared" ref="Q9:Q18" si="3">IFERROR(P9/O9,".")</f>
        <v>1.2892944649161731</v>
      </c>
    </row>
    <row r="10" spans="1:17" ht="63.75" x14ac:dyDescent="0.25">
      <c r="A10" s="18"/>
      <c r="B10" s="65">
        <v>5001307</v>
      </c>
      <c r="C10" s="20" t="s">
        <v>832</v>
      </c>
      <c r="D10" s="20">
        <v>3000059</v>
      </c>
      <c r="E10" s="20" t="s">
        <v>825</v>
      </c>
      <c r="F10" s="60">
        <v>5</v>
      </c>
      <c r="G10" s="20" t="s">
        <v>842</v>
      </c>
      <c r="H10" s="21">
        <v>1.8671879999999996</v>
      </c>
      <c r="I10" s="22">
        <v>1.4192340000000003</v>
      </c>
      <c r="J10" s="22">
        <f t="shared" si="0"/>
        <v>1.3245325376493611</v>
      </c>
      <c r="K10" s="22">
        <v>0.43966533936009</v>
      </c>
      <c r="L10" s="22">
        <v>0.88486719828927107</v>
      </c>
      <c r="M10" s="23">
        <f t="shared" si="1"/>
        <v>0.30979059081172655</v>
      </c>
      <c r="N10" s="24">
        <f t="shared" si="2"/>
        <v>0.93327283425380225</v>
      </c>
      <c r="O10" s="61">
        <v>50722</v>
      </c>
      <c r="P10" s="22">
        <v>59397</v>
      </c>
      <c r="Q10" s="24">
        <f t="shared" si="3"/>
        <v>1.1710303221481804</v>
      </c>
    </row>
    <row r="11" spans="1:17" ht="38.25" x14ac:dyDescent="0.25">
      <c r="A11" s="18"/>
      <c r="B11" s="65">
        <v>5000185</v>
      </c>
      <c r="C11" s="20" t="s">
        <v>833</v>
      </c>
      <c r="D11" s="20">
        <v>3000523</v>
      </c>
      <c r="E11" s="20" t="s">
        <v>826</v>
      </c>
      <c r="F11" s="60">
        <v>43</v>
      </c>
      <c r="G11" s="20" t="s">
        <v>843</v>
      </c>
      <c r="H11" s="21">
        <v>0.6356980000000001</v>
      </c>
      <c r="I11" s="22">
        <v>0.45640599999999998</v>
      </c>
      <c r="J11" s="22">
        <f t="shared" si="0"/>
        <v>0.43922729669330351</v>
      </c>
      <c r="K11" s="22">
        <v>0.16679168845303138</v>
      </c>
      <c r="L11" s="22">
        <v>0.27243560824027213</v>
      </c>
      <c r="M11" s="23">
        <f t="shared" si="1"/>
        <v>0.36544587155521924</v>
      </c>
      <c r="N11" s="24">
        <f t="shared" si="2"/>
        <v>0.96236091701972259</v>
      </c>
      <c r="O11" s="61">
        <v>1012</v>
      </c>
      <c r="P11" s="22">
        <v>1087</v>
      </c>
      <c r="Q11" s="24">
        <f t="shared" si="3"/>
        <v>1.0741106719367588</v>
      </c>
    </row>
    <row r="12" spans="1:17" ht="38.25" x14ac:dyDescent="0.25">
      <c r="A12" s="18"/>
      <c r="B12" s="65">
        <v>5000199</v>
      </c>
      <c r="C12" s="20" t="s">
        <v>834</v>
      </c>
      <c r="D12" s="20">
        <v>3000523</v>
      </c>
      <c r="E12" s="20" t="s">
        <v>826</v>
      </c>
      <c r="F12" s="60">
        <v>30</v>
      </c>
      <c r="G12" s="20" t="s">
        <v>841</v>
      </c>
      <c r="H12" s="21">
        <v>2.5155779999999996</v>
      </c>
      <c r="I12" s="22">
        <v>2.3381029999999998</v>
      </c>
      <c r="J12" s="22">
        <f t="shared" si="0"/>
        <v>2.3117730517515156</v>
      </c>
      <c r="K12" s="22">
        <v>1.0214075632866297</v>
      </c>
      <c r="L12" s="22">
        <v>1.2903654884648859</v>
      </c>
      <c r="M12" s="23">
        <f t="shared" si="1"/>
        <v>0.43685310839027613</v>
      </c>
      <c r="N12" s="24">
        <f t="shared" si="2"/>
        <v>0.98873875605630535</v>
      </c>
      <c r="O12" s="61">
        <v>67553</v>
      </c>
      <c r="P12" s="22">
        <v>85499</v>
      </c>
      <c r="Q12" s="24">
        <f t="shared" si="3"/>
        <v>1.26565807588116</v>
      </c>
    </row>
    <row r="13" spans="1:17" ht="38.25" x14ac:dyDescent="0.25">
      <c r="A13" s="18"/>
      <c r="B13" s="65">
        <v>5001306</v>
      </c>
      <c r="C13" s="20" t="s">
        <v>835</v>
      </c>
      <c r="D13" s="20">
        <v>3000523</v>
      </c>
      <c r="E13" s="20" t="s">
        <v>826</v>
      </c>
      <c r="F13" s="60">
        <v>5</v>
      </c>
      <c r="G13" s="20" t="s">
        <v>842</v>
      </c>
      <c r="H13" s="21">
        <v>2.1912870000000004</v>
      </c>
      <c r="I13" s="22">
        <v>1.9038069999999998</v>
      </c>
      <c r="J13" s="22">
        <f t="shared" si="0"/>
        <v>1.8627394447642018</v>
      </c>
      <c r="K13" s="22">
        <v>0.47391793530437099</v>
      </c>
      <c r="L13" s="22">
        <v>1.3888215094598308</v>
      </c>
      <c r="M13" s="23">
        <f t="shared" si="1"/>
        <v>0.24893171172517542</v>
      </c>
      <c r="N13" s="24">
        <f t="shared" si="2"/>
        <v>0.97842871927889852</v>
      </c>
      <c r="O13" s="61">
        <v>182514</v>
      </c>
      <c r="P13" s="22">
        <v>213966</v>
      </c>
      <c r="Q13" s="24">
        <f t="shared" si="3"/>
        <v>1.1723265064597783</v>
      </c>
    </row>
    <row r="14" spans="1:17" ht="38.25" x14ac:dyDescent="0.25">
      <c r="A14" s="18"/>
      <c r="B14" s="65">
        <v>5001310</v>
      </c>
      <c r="C14" s="20" t="s">
        <v>836</v>
      </c>
      <c r="D14" s="20">
        <v>3000523</v>
      </c>
      <c r="E14" s="20" t="s">
        <v>826</v>
      </c>
      <c r="F14" s="60">
        <v>341</v>
      </c>
      <c r="G14" s="20" t="s">
        <v>844</v>
      </c>
      <c r="H14" s="21">
        <v>2.0666599999999997</v>
      </c>
      <c r="I14" s="22">
        <v>2.0828499999999996</v>
      </c>
      <c r="J14" s="22">
        <f t="shared" si="0"/>
        <v>1.9230374647884219</v>
      </c>
      <c r="K14" s="22">
        <v>0.72077862028891104</v>
      </c>
      <c r="L14" s="22">
        <v>1.2022588444995108</v>
      </c>
      <c r="M14" s="23">
        <f t="shared" si="1"/>
        <v>0.34605402227184445</v>
      </c>
      <c r="N14" s="24">
        <f t="shared" si="2"/>
        <v>0.92327218224472341</v>
      </c>
      <c r="O14" s="61">
        <v>2634</v>
      </c>
      <c r="P14" s="22">
        <v>24986</v>
      </c>
      <c r="Q14" s="24">
        <f t="shared" si="3"/>
        <v>9.4859529233105544</v>
      </c>
    </row>
    <row r="15" spans="1:17" ht="38.25" x14ac:dyDescent="0.25">
      <c r="A15" s="18"/>
      <c r="B15" s="65">
        <v>5004169</v>
      </c>
      <c r="C15" s="20" t="s">
        <v>837</v>
      </c>
      <c r="D15" s="20">
        <v>3000523</v>
      </c>
      <c r="E15" s="20" t="s">
        <v>826</v>
      </c>
      <c r="F15" s="60">
        <v>341</v>
      </c>
      <c r="G15" s="20" t="s">
        <v>844</v>
      </c>
      <c r="H15" s="21">
        <v>20.280929</v>
      </c>
      <c r="I15" s="22">
        <v>20.465866999999992</v>
      </c>
      <c r="J15" s="22">
        <f t="shared" si="0"/>
        <v>20.062593668133012</v>
      </c>
      <c r="K15" s="22">
        <v>6.0324762950629065</v>
      </c>
      <c r="L15" s="22">
        <v>14.030117373070105</v>
      </c>
      <c r="M15" s="23">
        <f t="shared" si="1"/>
        <v>0.29475791546299546</v>
      </c>
      <c r="N15" s="24">
        <f t="shared" si="2"/>
        <v>0.98029532138232989</v>
      </c>
      <c r="O15" s="61">
        <v>6553772</v>
      </c>
      <c r="P15" s="22">
        <v>6858374.5499999998</v>
      </c>
      <c r="Q15" s="24">
        <f t="shared" si="3"/>
        <v>1.0464774407776163</v>
      </c>
    </row>
    <row r="16" spans="1:17" ht="38.25" x14ac:dyDescent="0.25">
      <c r="A16" s="18"/>
      <c r="B16" s="65">
        <v>5005827</v>
      </c>
      <c r="C16" s="20" t="s">
        <v>317</v>
      </c>
      <c r="D16" s="20">
        <v>3000523</v>
      </c>
      <c r="E16" s="20" t="s">
        <v>826</v>
      </c>
      <c r="F16" s="60">
        <v>1</v>
      </c>
      <c r="G16" s="20" t="s">
        <v>649</v>
      </c>
      <c r="H16" s="21">
        <v>0</v>
      </c>
      <c r="I16" s="22">
        <v>0.5307639999999999</v>
      </c>
      <c r="J16" s="22">
        <f t="shared" si="0"/>
        <v>0.51985581731423736</v>
      </c>
      <c r="K16" s="22">
        <v>0</v>
      </c>
      <c r="L16" s="22">
        <v>0.51985581731423736</v>
      </c>
      <c r="M16" s="23">
        <f t="shared" si="1"/>
        <v>0</v>
      </c>
      <c r="N16" s="24">
        <f t="shared" si="2"/>
        <v>0.97944814892162513</v>
      </c>
      <c r="O16" s="61">
        <v>13</v>
      </c>
      <c r="P16" s="22">
        <v>13</v>
      </c>
      <c r="Q16" s="24">
        <f t="shared" si="3"/>
        <v>1</v>
      </c>
    </row>
    <row r="17" spans="1:17" ht="51" x14ac:dyDescent="0.25">
      <c r="A17" s="18"/>
      <c r="B17" s="65">
        <v>5000187</v>
      </c>
      <c r="C17" s="20" t="s">
        <v>838</v>
      </c>
      <c r="D17" s="20">
        <v>3000524</v>
      </c>
      <c r="E17" s="20" t="s">
        <v>827</v>
      </c>
      <c r="F17" s="60">
        <v>18</v>
      </c>
      <c r="G17" s="20" t="s">
        <v>840</v>
      </c>
      <c r="H17" s="21">
        <v>1.2690159999999999</v>
      </c>
      <c r="I17" s="22">
        <v>1.1382979999999998</v>
      </c>
      <c r="J17" s="22">
        <f t="shared" si="0"/>
        <v>1.1155511115121044</v>
      </c>
      <c r="K17" s="22">
        <v>0.3929845969832968</v>
      </c>
      <c r="L17" s="22">
        <v>0.7225665145288076</v>
      </c>
      <c r="M17" s="23">
        <f t="shared" si="1"/>
        <v>0.34523876610808141</v>
      </c>
      <c r="N17" s="24">
        <f t="shared" si="2"/>
        <v>0.98001675441062408</v>
      </c>
      <c r="O17" s="61">
        <v>2890</v>
      </c>
      <c r="P17" s="22">
        <v>2834</v>
      </c>
      <c r="Q17" s="24">
        <f t="shared" si="3"/>
        <v>0.98062283737024225</v>
      </c>
    </row>
    <row r="18" spans="1:17" ht="51" x14ac:dyDescent="0.25">
      <c r="A18" s="18"/>
      <c r="B18" s="65">
        <v>5003089</v>
      </c>
      <c r="C18" s="20" t="s">
        <v>839</v>
      </c>
      <c r="D18" s="20">
        <v>3000524</v>
      </c>
      <c r="E18" s="20" t="s">
        <v>827</v>
      </c>
      <c r="F18" s="60">
        <v>112</v>
      </c>
      <c r="G18" s="20" t="s">
        <v>845</v>
      </c>
      <c r="H18" s="21">
        <v>0.29981600000000003</v>
      </c>
      <c r="I18" s="22">
        <v>0.17821700000000001</v>
      </c>
      <c r="J18" s="22">
        <f t="shared" si="0"/>
        <v>0.16897418240114348</v>
      </c>
      <c r="K18" s="22">
        <v>8.1177042113267817E-2</v>
      </c>
      <c r="L18" s="22">
        <v>8.7797140287875663E-2</v>
      </c>
      <c r="M18" s="23">
        <f t="shared" si="1"/>
        <v>0.45549550330926797</v>
      </c>
      <c r="N18" s="24">
        <f t="shared" si="2"/>
        <v>0.94813728432833833</v>
      </c>
      <c r="O18" s="61">
        <v>6</v>
      </c>
      <c r="P18" s="22">
        <v>8</v>
      </c>
      <c r="Q18" s="24">
        <f t="shared" si="3"/>
        <v>1.3333333333333333</v>
      </c>
    </row>
    <row r="19" spans="1:17" ht="15.75" thickBot="1" x14ac:dyDescent="0.3">
      <c r="A19" s="39" t="s">
        <v>306</v>
      </c>
      <c r="B19" s="41"/>
      <c r="C19" s="41"/>
      <c r="D19" s="64"/>
      <c r="E19" s="41"/>
      <c r="F19" s="58"/>
      <c r="G19" s="41"/>
      <c r="H19" s="42">
        <f ca="1">OFFSET(H19,-MATCH("PROYECTOS",$A$8:$A$38,0)-1,0)-(OFFSET(H19,-MATCH("PROYECTOS",$A$8:$A$38,0),0))</f>
        <v>60.555202000000008</v>
      </c>
      <c r="I19" s="43">
        <f ca="1">OFFSET(I19,-MATCH("PROYECTOS",$A$8:$A$38,0)-1,0)-(OFFSET(I19,-MATCH("PROYECTOS",$A$8:$A$38,0),0))</f>
        <v>65.037963000000019</v>
      </c>
      <c r="J19" s="43">
        <f ca="1">OFFSET(J19,-MATCH("PROYECTOS",$A$8:$A$38,0)-1,0)-(OFFSET(J19,-MATCH("PROYECTOS",$A$8:$A$38,0),0))</f>
        <v>56.078337422989939</v>
      </c>
      <c r="K19" s="43">
        <f ca="1">OFFSET(K19,-MATCH("PROYECTOS",$A$8:$A$38,0)-1,0)-(OFFSET(K19,-MATCH("PROYECTOS",$A$8:$A$38,0),0))</f>
        <v>14.408002603871864</v>
      </c>
      <c r="L19" s="43">
        <f ca="1">OFFSET(L19,-MATCH("PROYECTOS",$A$8:$A$38,0)-1,0)-(OFFSET(L19,-MATCH("PROYECTOS",$A$8:$A$38,0),0))</f>
        <v>41.670334819118061</v>
      </c>
      <c r="M19" s="44">
        <f t="shared" ca="1" si="1"/>
        <v>0.22153219349554137</v>
      </c>
      <c r="N19" s="45">
        <f t="shared" ca="1" si="2"/>
        <v>0.8622400646679218</v>
      </c>
      <c r="O19" s="59"/>
      <c r="P19" s="43"/>
      <c r="Q19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40</v>
      </c>
      <c r="B1" s="48" t="s">
        <v>232</v>
      </c>
      <c r="C1" s="47" t="s">
        <v>24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848</v>
      </c>
      <c r="L2" s="1" t="s">
        <v>869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130.698308</v>
      </c>
      <c r="E6" s="15">
        <f ca="1">SUM(E7:OFFSET(E7,50,0))</f>
        <v>141.12402000000003</v>
      </c>
      <c r="F6" s="15">
        <f ca="1">SUM(F7:OFFSET(F7,50,0))</f>
        <v>129.41309384835074</v>
      </c>
      <c r="G6" s="15">
        <f ca="1">SUM(G7:OFFSET(G7,50,0))</f>
        <v>49.205530698676995</v>
      </c>
      <c r="H6" s="15">
        <f ca="1">SUM(H7:OFFSET(H7,50,0))</f>
        <v>80.207563149673717</v>
      </c>
      <c r="I6" s="16">
        <f ca="1">IFERROR(G6/E6,0)</f>
        <v>0.34866871492660839</v>
      </c>
      <c r="J6" s="17">
        <f ca="1">IFERROR(SUM(G6,H6)/E6,0)</f>
        <v>0.91701677608355181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0.49304200000000004</v>
      </c>
      <c r="E7" s="22">
        <v>2.6500240000000002</v>
      </c>
      <c r="F7" s="22">
        <f t="shared" ref="F7:F31" si="0">SUM(G7,H7)</f>
        <v>2.5809681507837468</v>
      </c>
      <c r="G7" s="22">
        <v>0.75756486306204351</v>
      </c>
      <c r="H7" s="22">
        <v>1.8234032877217032</v>
      </c>
      <c r="I7" s="23">
        <f t="shared" ref="I7:I31" si="1">IFERROR(G7/E7,0)</f>
        <v>0.28587094421108772</v>
      </c>
      <c r="J7" s="24">
        <f t="shared" ref="J7:J31" si="2">IFERROR(SUM(G7,H7)/E7,0)</f>
        <v>0.97394142497718761</v>
      </c>
      <c r="K7" s="5"/>
      <c r="L7" t="s">
        <v>254</v>
      </c>
      <c r="M7" s="6">
        <v>9.4561168088930572</v>
      </c>
      <c r="N7" s="72">
        <v>0.99237809399570975</v>
      </c>
    </row>
    <row r="8" spans="1:14" x14ac:dyDescent="0.25">
      <c r="A8" s="18"/>
      <c r="B8" s="51">
        <v>2</v>
      </c>
      <c r="C8" s="20" t="s">
        <v>245</v>
      </c>
      <c r="D8" s="21">
        <v>8.019991000000001</v>
      </c>
      <c r="E8" s="22">
        <v>7.0371319999999997</v>
      </c>
      <c r="F8" s="22">
        <f t="shared" si="0"/>
        <v>6.7103237481187534</v>
      </c>
      <c r="G8" s="22">
        <v>2.8996913935498014</v>
      </c>
      <c r="H8" s="22">
        <v>3.810632354568952</v>
      </c>
      <c r="I8" s="23">
        <f t="shared" si="1"/>
        <v>0.41205584797184441</v>
      </c>
      <c r="J8" s="24">
        <f t="shared" si="2"/>
        <v>0.95355945406719012</v>
      </c>
      <c r="K8" s="5"/>
      <c r="L8" t="s">
        <v>253</v>
      </c>
      <c r="M8" s="6">
        <v>4.3192451056549999</v>
      </c>
      <c r="N8" s="72">
        <v>0.98661534433411346</v>
      </c>
    </row>
    <row r="9" spans="1:14" x14ac:dyDescent="0.25">
      <c r="A9" s="18"/>
      <c r="B9" s="51">
        <v>3</v>
      </c>
      <c r="C9" s="20" t="s">
        <v>246</v>
      </c>
      <c r="D9" s="21">
        <v>0.9588890000000001</v>
      </c>
      <c r="E9" s="22">
        <v>1.6728589999999999</v>
      </c>
      <c r="F9" s="22">
        <f t="shared" si="0"/>
        <v>1.5663494614493538</v>
      </c>
      <c r="G9" s="22">
        <v>0.48762484296843467</v>
      </c>
      <c r="H9" s="22">
        <v>1.0787246184809192</v>
      </c>
      <c r="I9" s="23">
        <f t="shared" si="1"/>
        <v>0.29149189678773568</v>
      </c>
      <c r="J9" s="24">
        <f t="shared" si="2"/>
        <v>0.93633083329160072</v>
      </c>
      <c r="K9" s="5"/>
      <c r="L9" t="s">
        <v>252</v>
      </c>
      <c r="M9" s="6">
        <v>4.2818796352457866</v>
      </c>
      <c r="N9" s="72">
        <v>0.98363102720562545</v>
      </c>
    </row>
    <row r="10" spans="1:14" x14ac:dyDescent="0.25">
      <c r="A10" s="18"/>
      <c r="B10" s="51">
        <v>4</v>
      </c>
      <c r="C10" s="20" t="s">
        <v>247</v>
      </c>
      <c r="D10" s="21">
        <v>8.7621400000000005</v>
      </c>
      <c r="E10" s="22">
        <v>9.9685199999999998</v>
      </c>
      <c r="F10" s="22">
        <f t="shared" si="0"/>
        <v>7.2351047888223547</v>
      </c>
      <c r="G10" s="22">
        <v>2.6156726087356219</v>
      </c>
      <c r="H10" s="22">
        <v>4.6194321800867328</v>
      </c>
      <c r="I10" s="23">
        <f t="shared" si="1"/>
        <v>0.26239327490295672</v>
      </c>
      <c r="J10" s="24">
        <f t="shared" si="2"/>
        <v>0.72579528243132929</v>
      </c>
      <c r="K10" s="5"/>
      <c r="L10" t="s">
        <v>244</v>
      </c>
      <c r="M10" s="6">
        <v>2.5809681507837468</v>
      </c>
      <c r="N10" s="72">
        <v>0.97394142497718761</v>
      </c>
    </row>
    <row r="11" spans="1:14" x14ac:dyDescent="0.25">
      <c r="A11" s="18"/>
      <c r="B11" s="51">
        <v>5</v>
      </c>
      <c r="C11" s="20" t="s">
        <v>248</v>
      </c>
      <c r="D11" s="21">
        <v>7.0084129999999991</v>
      </c>
      <c r="E11" s="22">
        <v>7.1420759999999985</v>
      </c>
      <c r="F11" s="22">
        <f t="shared" si="0"/>
        <v>6.9001701329971183</v>
      </c>
      <c r="G11" s="22">
        <v>1.6056937525563626</v>
      </c>
      <c r="H11" s="22">
        <v>5.2944763804407557</v>
      </c>
      <c r="I11" s="23">
        <f t="shared" si="1"/>
        <v>0.22482171186029984</v>
      </c>
      <c r="J11" s="24">
        <f t="shared" si="2"/>
        <v>0.96612947453893239</v>
      </c>
      <c r="K11" s="5"/>
      <c r="L11" t="s">
        <v>265</v>
      </c>
      <c r="M11" s="6">
        <v>1.1103417179183896</v>
      </c>
      <c r="N11" s="72">
        <v>0.97325999424847986</v>
      </c>
    </row>
    <row r="12" spans="1:14" x14ac:dyDescent="0.25">
      <c r="A12" s="18"/>
      <c r="B12" s="51">
        <v>6</v>
      </c>
      <c r="C12" s="20" t="s">
        <v>249</v>
      </c>
      <c r="D12" s="21">
        <v>2.0366160000000004</v>
      </c>
      <c r="E12" s="22">
        <v>4.0568480000000005</v>
      </c>
      <c r="F12" s="22">
        <f t="shared" si="0"/>
        <v>3.703476858797103</v>
      </c>
      <c r="G12" s="22">
        <v>1.9772052885186895</v>
      </c>
      <c r="H12" s="22">
        <v>1.7262715702784135</v>
      </c>
      <c r="I12" s="23">
        <f t="shared" si="1"/>
        <v>0.48737475215208687</v>
      </c>
      <c r="J12" s="24">
        <f t="shared" si="2"/>
        <v>0.9128951488439061</v>
      </c>
      <c r="K12" s="5"/>
      <c r="L12" t="s">
        <v>268</v>
      </c>
      <c r="M12" s="6">
        <v>0.80029408465088636</v>
      </c>
      <c r="N12" s="72">
        <v>0.96674190548603967</v>
      </c>
    </row>
    <row r="13" spans="1:14" x14ac:dyDescent="0.25">
      <c r="A13" s="18"/>
      <c r="B13" s="51">
        <v>7</v>
      </c>
      <c r="C13" s="20" t="s">
        <v>250</v>
      </c>
      <c r="D13" s="21">
        <v>25.775444999999998</v>
      </c>
      <c r="E13" s="22">
        <v>17.175998000000003</v>
      </c>
      <c r="F13" s="22">
        <f t="shared" si="0"/>
        <v>15.105878463653426</v>
      </c>
      <c r="G13" s="22">
        <v>7.0691057928925147</v>
      </c>
      <c r="H13" s="22">
        <v>8.0367726707609108</v>
      </c>
      <c r="I13" s="23">
        <f t="shared" si="1"/>
        <v>0.41156885281964478</v>
      </c>
      <c r="J13" s="24">
        <f t="shared" si="2"/>
        <v>0.87947602600171604</v>
      </c>
      <c r="K13" s="5"/>
      <c r="L13" t="s">
        <v>248</v>
      </c>
      <c r="M13" s="6">
        <v>6.9001701329971183</v>
      </c>
      <c r="N13" s="72">
        <v>0.96612947453893239</v>
      </c>
    </row>
    <row r="14" spans="1:14" x14ac:dyDescent="0.25">
      <c r="A14" s="18"/>
      <c r="B14" s="51">
        <v>8</v>
      </c>
      <c r="C14" s="20" t="s">
        <v>251</v>
      </c>
      <c r="D14" s="21">
        <v>7.6070969999999978</v>
      </c>
      <c r="E14" s="22">
        <v>12.442810000000003</v>
      </c>
      <c r="F14" s="22">
        <f t="shared" si="0"/>
        <v>12.007178948834223</v>
      </c>
      <c r="G14" s="22">
        <v>3.5756147081942231</v>
      </c>
      <c r="H14" s="22">
        <v>8.4315642406400002</v>
      </c>
      <c r="I14" s="23">
        <f t="shared" si="1"/>
        <v>0.28736392408099315</v>
      </c>
      <c r="J14" s="24">
        <f t="shared" si="2"/>
        <v>0.96498933511274543</v>
      </c>
      <c r="K14" s="5"/>
      <c r="L14" t="s">
        <v>251</v>
      </c>
      <c r="M14" s="6">
        <v>12.007178948834223</v>
      </c>
      <c r="N14" s="72">
        <v>0.96498933511274543</v>
      </c>
    </row>
    <row r="15" spans="1:14" x14ac:dyDescent="0.25">
      <c r="A15" s="18"/>
      <c r="B15" s="51">
        <v>9</v>
      </c>
      <c r="C15" s="20" t="s">
        <v>252</v>
      </c>
      <c r="D15" s="21">
        <v>1.8086879999999999</v>
      </c>
      <c r="E15" s="22">
        <v>4.3531359999999992</v>
      </c>
      <c r="F15" s="22">
        <f t="shared" si="0"/>
        <v>4.2818796352457866</v>
      </c>
      <c r="G15" s="22">
        <v>0.55461727880538092</v>
      </c>
      <c r="H15" s="22">
        <v>3.7272623564404057</v>
      </c>
      <c r="I15" s="23">
        <f t="shared" si="1"/>
        <v>0.12740637526725124</v>
      </c>
      <c r="J15" s="24">
        <f t="shared" si="2"/>
        <v>0.98363102720562545</v>
      </c>
      <c r="K15" s="5"/>
      <c r="L15" t="s">
        <v>257</v>
      </c>
      <c r="M15" s="6">
        <v>2.7242436891147008</v>
      </c>
      <c r="N15" s="72">
        <v>0.96256089282422785</v>
      </c>
    </row>
    <row r="16" spans="1:14" x14ac:dyDescent="0.25">
      <c r="A16" s="18"/>
      <c r="B16" s="51">
        <v>10</v>
      </c>
      <c r="C16" s="20" t="s">
        <v>253</v>
      </c>
      <c r="D16" s="21">
        <v>2.3341900000000004</v>
      </c>
      <c r="E16" s="22">
        <v>4.3778410000000001</v>
      </c>
      <c r="F16" s="22">
        <f t="shared" si="0"/>
        <v>4.3192451056549999</v>
      </c>
      <c r="G16" s="22">
        <v>0.82228662811576214</v>
      </c>
      <c r="H16" s="22">
        <v>3.4969584775392377</v>
      </c>
      <c r="I16" s="23">
        <f t="shared" si="1"/>
        <v>0.18782925832979364</v>
      </c>
      <c r="J16" s="24">
        <f t="shared" si="2"/>
        <v>0.98661534433411346</v>
      </c>
      <c r="K16" s="5"/>
      <c r="L16" t="s">
        <v>245</v>
      </c>
      <c r="M16" s="6">
        <v>6.7103237481187534</v>
      </c>
      <c r="N16" s="72">
        <v>0.95355945406719012</v>
      </c>
    </row>
    <row r="17" spans="1:14" x14ac:dyDescent="0.25">
      <c r="A17" s="18"/>
      <c r="B17" s="51">
        <v>11</v>
      </c>
      <c r="C17" s="20" t="s">
        <v>254</v>
      </c>
      <c r="D17" s="21">
        <v>5.3430990000000005</v>
      </c>
      <c r="E17" s="22">
        <v>9.5287440000000014</v>
      </c>
      <c r="F17" s="22">
        <f t="shared" si="0"/>
        <v>9.4561168088930572</v>
      </c>
      <c r="G17" s="22">
        <v>4.9365567125332745</v>
      </c>
      <c r="H17" s="22">
        <v>4.5195600963597826</v>
      </c>
      <c r="I17" s="23">
        <f t="shared" si="1"/>
        <v>0.51807003237082183</v>
      </c>
      <c r="J17" s="24">
        <f t="shared" si="2"/>
        <v>0.99237809399570975</v>
      </c>
      <c r="K17" s="5"/>
      <c r="L17" t="s">
        <v>256</v>
      </c>
      <c r="M17" s="6">
        <v>6.2772006824488926</v>
      </c>
      <c r="N17" s="72">
        <v>0.94868867403632162</v>
      </c>
    </row>
    <row r="18" spans="1:14" x14ac:dyDescent="0.25">
      <c r="A18" s="18"/>
      <c r="B18" s="51">
        <v>12</v>
      </c>
      <c r="C18" s="20" t="s">
        <v>255</v>
      </c>
      <c r="D18" s="21">
        <v>4.4812319999999994</v>
      </c>
      <c r="E18" s="22">
        <v>3.7744790000000004</v>
      </c>
      <c r="F18" s="22">
        <f t="shared" si="0"/>
        <v>3.5354986838968698</v>
      </c>
      <c r="G18" s="22">
        <v>0.89495954588469706</v>
      </c>
      <c r="H18" s="22">
        <v>2.6405391380121728</v>
      </c>
      <c r="I18" s="23">
        <f t="shared" si="1"/>
        <v>0.23710810045166419</v>
      </c>
      <c r="J18" s="24">
        <f t="shared" si="2"/>
        <v>0.93668521772060975</v>
      </c>
      <c r="K18" s="5"/>
      <c r="L18" t="s">
        <v>255</v>
      </c>
      <c r="M18" s="6">
        <v>3.5354986838968698</v>
      </c>
      <c r="N18" s="72">
        <v>0.93668521772060975</v>
      </c>
    </row>
    <row r="19" spans="1:14" x14ac:dyDescent="0.25">
      <c r="A19" s="18"/>
      <c r="B19" s="51">
        <v>13</v>
      </c>
      <c r="C19" s="20" t="s">
        <v>256</v>
      </c>
      <c r="D19" s="21">
        <v>10.763161999999998</v>
      </c>
      <c r="E19" s="22">
        <v>6.6167130000000007</v>
      </c>
      <c r="F19" s="22">
        <f t="shared" si="0"/>
        <v>6.2772006824488926</v>
      </c>
      <c r="G19" s="22">
        <v>2.6726559708213244</v>
      </c>
      <c r="H19" s="22">
        <v>3.6045447116275682</v>
      </c>
      <c r="I19" s="23">
        <f t="shared" si="1"/>
        <v>0.40392502603956437</v>
      </c>
      <c r="J19" s="24">
        <f t="shared" si="2"/>
        <v>0.94868867403632162</v>
      </c>
      <c r="K19" s="5"/>
      <c r="L19" t="s">
        <v>246</v>
      </c>
      <c r="M19" s="6">
        <v>1.5663494614493538</v>
      </c>
      <c r="N19" s="72">
        <v>0.93633083329160072</v>
      </c>
    </row>
    <row r="20" spans="1:14" x14ac:dyDescent="0.25">
      <c r="A20" s="18"/>
      <c r="B20" s="51">
        <v>14</v>
      </c>
      <c r="C20" s="20" t="s">
        <v>257</v>
      </c>
      <c r="D20" s="21">
        <v>1.545323</v>
      </c>
      <c r="E20" s="22">
        <v>2.8302039999999997</v>
      </c>
      <c r="F20" s="22">
        <f t="shared" si="0"/>
        <v>2.7242436891147008</v>
      </c>
      <c r="G20" s="22">
        <v>1.2813924859565304</v>
      </c>
      <c r="H20" s="22">
        <v>1.4428512031581704</v>
      </c>
      <c r="I20" s="23">
        <f t="shared" si="1"/>
        <v>0.45275622745092953</v>
      </c>
      <c r="J20" s="24">
        <f t="shared" si="2"/>
        <v>0.96256089282422785</v>
      </c>
      <c r="K20" s="5"/>
      <c r="L20" t="s">
        <v>261</v>
      </c>
      <c r="M20" s="6">
        <v>4.6956635653167922</v>
      </c>
      <c r="N20" s="72">
        <v>0.9252858109031924</v>
      </c>
    </row>
    <row r="21" spans="1:14" x14ac:dyDescent="0.25">
      <c r="A21" s="18"/>
      <c r="B21" s="51">
        <v>15</v>
      </c>
      <c r="C21" s="20" t="s">
        <v>258</v>
      </c>
      <c r="D21" s="21">
        <v>10.667220999999998</v>
      </c>
      <c r="E21" s="22">
        <v>24.363108000000004</v>
      </c>
      <c r="F21" s="22">
        <f t="shared" si="0"/>
        <v>22.197368358234371</v>
      </c>
      <c r="G21" s="22">
        <v>9.0856708262854227</v>
      </c>
      <c r="H21" s="22">
        <v>13.111697531948948</v>
      </c>
      <c r="I21" s="23">
        <f t="shared" si="1"/>
        <v>0.37292741247485423</v>
      </c>
      <c r="J21" s="24">
        <f t="shared" si="2"/>
        <v>0.91110577346019928</v>
      </c>
      <c r="K21" s="5"/>
      <c r="L21" t="s">
        <v>267</v>
      </c>
      <c r="M21" s="6">
        <v>0.91394033557253351</v>
      </c>
      <c r="N21" s="72">
        <v>0.92395975515746109</v>
      </c>
    </row>
    <row r="22" spans="1:14" x14ac:dyDescent="0.25">
      <c r="A22" s="18"/>
      <c r="B22" s="51">
        <v>16</v>
      </c>
      <c r="C22" s="20" t="s">
        <v>259</v>
      </c>
      <c r="D22" s="21">
        <v>0.97887999999999997</v>
      </c>
      <c r="E22" s="22">
        <v>0.94683200000000012</v>
      </c>
      <c r="F22" s="22">
        <f t="shared" si="0"/>
        <v>0.56767548015523062</v>
      </c>
      <c r="G22" s="22">
        <v>0.340348530369738</v>
      </c>
      <c r="H22" s="22">
        <v>0.22732694978549262</v>
      </c>
      <c r="I22" s="23">
        <f t="shared" si="1"/>
        <v>0.35946031647614146</v>
      </c>
      <c r="J22" s="24">
        <f t="shared" si="2"/>
        <v>0.59955248677191997</v>
      </c>
      <c r="K22" s="5"/>
      <c r="L22" t="s">
        <v>263</v>
      </c>
      <c r="M22" s="6">
        <v>6.3207099711756634</v>
      </c>
      <c r="N22" s="72">
        <v>0.92024001752564211</v>
      </c>
    </row>
    <row r="23" spans="1:14" x14ac:dyDescent="0.25">
      <c r="A23" s="18"/>
      <c r="B23" s="51">
        <v>17</v>
      </c>
      <c r="C23" s="20" t="s">
        <v>260</v>
      </c>
      <c r="D23" s="21">
        <v>0.21821400000000002</v>
      </c>
      <c r="E23" s="22">
        <v>0.34749000000000002</v>
      </c>
      <c r="F23" s="22">
        <f t="shared" si="0"/>
        <v>0.31215120914021099</v>
      </c>
      <c r="G23" s="22">
        <v>0.11993164006526058</v>
      </c>
      <c r="H23" s="22">
        <v>0.19221956907495041</v>
      </c>
      <c r="I23" s="23">
        <f t="shared" si="1"/>
        <v>0.34513695376920367</v>
      </c>
      <c r="J23" s="24">
        <f t="shared" si="2"/>
        <v>0.89830271127287398</v>
      </c>
      <c r="K23" s="5"/>
      <c r="L23" t="s">
        <v>249</v>
      </c>
      <c r="M23" s="6">
        <v>3.703476858797103</v>
      </c>
      <c r="N23" s="72">
        <v>0.9128951488439061</v>
      </c>
    </row>
    <row r="24" spans="1:14" x14ac:dyDescent="0.25">
      <c r="A24" s="18"/>
      <c r="B24" s="51">
        <v>18</v>
      </c>
      <c r="C24" s="20" t="s">
        <v>261</v>
      </c>
      <c r="D24" s="21">
        <v>6.2535140000000009</v>
      </c>
      <c r="E24" s="22">
        <v>5.0748249999999988</v>
      </c>
      <c r="F24" s="22">
        <f t="shared" si="0"/>
        <v>4.6956635653167922</v>
      </c>
      <c r="G24" s="22">
        <v>1.6835375065920744</v>
      </c>
      <c r="H24" s="22">
        <v>3.0121260587247178</v>
      </c>
      <c r="I24" s="23">
        <f t="shared" si="1"/>
        <v>0.33174296780521001</v>
      </c>
      <c r="J24" s="24">
        <f t="shared" si="2"/>
        <v>0.9252858109031924</v>
      </c>
      <c r="K24" s="5"/>
      <c r="L24" t="s">
        <v>258</v>
      </c>
      <c r="M24" s="6">
        <v>22.197368358234371</v>
      </c>
      <c r="N24" s="72">
        <v>0.91110577346019928</v>
      </c>
    </row>
    <row r="25" spans="1:14" x14ac:dyDescent="0.25">
      <c r="A25" s="18"/>
      <c r="B25" s="51">
        <v>19</v>
      </c>
      <c r="C25" s="20" t="s">
        <v>262</v>
      </c>
      <c r="D25" s="21">
        <v>0.8725750000000001</v>
      </c>
      <c r="E25" s="22">
        <v>1.0843939999999999</v>
      </c>
      <c r="F25" s="22">
        <f t="shared" si="0"/>
        <v>0.92150891147548464</v>
      </c>
      <c r="G25" s="22">
        <v>0.31020487330670221</v>
      </c>
      <c r="H25" s="22">
        <v>0.61130403816878243</v>
      </c>
      <c r="I25" s="23">
        <f t="shared" si="1"/>
        <v>0.28606288240870226</v>
      </c>
      <c r="J25" s="24">
        <f t="shared" si="2"/>
        <v>0.84979159924850634</v>
      </c>
      <c r="K25" s="5"/>
      <c r="L25" t="s">
        <v>260</v>
      </c>
      <c r="M25" s="6">
        <v>0.31215120914021099</v>
      </c>
      <c r="N25" s="72">
        <v>0.89830271127287398</v>
      </c>
    </row>
    <row r="26" spans="1:14" x14ac:dyDescent="0.25">
      <c r="A26" s="18"/>
      <c r="B26" s="51">
        <v>20</v>
      </c>
      <c r="C26" s="20" t="s">
        <v>263</v>
      </c>
      <c r="D26" s="21">
        <v>5.0849210000000014</v>
      </c>
      <c r="E26" s="22">
        <v>6.8685450000000019</v>
      </c>
      <c r="F26" s="22">
        <f t="shared" si="0"/>
        <v>6.3207099711756634</v>
      </c>
      <c r="G26" s="22">
        <v>2.1619112826083438</v>
      </c>
      <c r="H26" s="22">
        <v>4.1587986885673196</v>
      </c>
      <c r="I26" s="23">
        <f t="shared" si="1"/>
        <v>0.3147553495839866</v>
      </c>
      <c r="J26" s="24">
        <f t="shared" si="2"/>
        <v>0.92024001752564211</v>
      </c>
      <c r="K26" s="5"/>
      <c r="L26" t="s">
        <v>266</v>
      </c>
      <c r="M26" s="6">
        <v>3.7208298409823328</v>
      </c>
      <c r="N26" s="72">
        <v>0.89525276371279894</v>
      </c>
    </row>
    <row r="27" spans="1:14" x14ac:dyDescent="0.25">
      <c r="A27" s="18"/>
      <c r="B27" s="51">
        <v>21</v>
      </c>
      <c r="C27" s="20" t="s">
        <v>264</v>
      </c>
      <c r="D27" s="21">
        <v>3.2146000000000003</v>
      </c>
      <c r="E27" s="22">
        <v>1.6974339999999997</v>
      </c>
      <c r="F27" s="22">
        <f t="shared" si="0"/>
        <v>1.4489752150184358</v>
      </c>
      <c r="G27" s="22">
        <v>0.45758930343708926</v>
      </c>
      <c r="H27" s="22">
        <v>0.99138591158134659</v>
      </c>
      <c r="I27" s="23">
        <f t="shared" si="1"/>
        <v>0.26957708131043051</v>
      </c>
      <c r="J27" s="24">
        <f t="shared" si="2"/>
        <v>0.85362683616472634</v>
      </c>
      <c r="K27" s="5"/>
      <c r="L27" t="s">
        <v>250</v>
      </c>
      <c r="M27" s="6">
        <v>15.105878463653426</v>
      </c>
      <c r="N27" s="72">
        <v>0.87947602600171604</v>
      </c>
    </row>
    <row r="28" spans="1:14" x14ac:dyDescent="0.25">
      <c r="A28" s="18"/>
      <c r="B28" s="51">
        <v>22</v>
      </c>
      <c r="C28" s="20" t="s">
        <v>265</v>
      </c>
      <c r="D28" s="21">
        <v>1.4166840000000003</v>
      </c>
      <c r="E28" s="22">
        <v>1.1408479999999999</v>
      </c>
      <c r="F28" s="22">
        <f t="shared" si="0"/>
        <v>1.1103417179183896</v>
      </c>
      <c r="G28" s="22">
        <v>0.52537339063019317</v>
      </c>
      <c r="H28" s="22">
        <v>0.58496832728819648</v>
      </c>
      <c r="I28" s="23">
        <f t="shared" si="1"/>
        <v>0.46051129565918791</v>
      </c>
      <c r="J28" s="24">
        <f t="shared" si="2"/>
        <v>0.97325999424847986</v>
      </c>
      <c r="K28" s="5"/>
      <c r="L28" t="s">
        <v>264</v>
      </c>
      <c r="M28" s="6">
        <v>1.4489752150184358</v>
      </c>
      <c r="N28" s="72">
        <v>0.85362683616472634</v>
      </c>
    </row>
    <row r="29" spans="1:14" x14ac:dyDescent="0.25">
      <c r="A29" s="18"/>
      <c r="B29" s="51">
        <v>23</v>
      </c>
      <c r="C29" s="20" t="s">
        <v>266</v>
      </c>
      <c r="D29" s="21">
        <v>11.357865999999998</v>
      </c>
      <c r="E29" s="22">
        <v>4.1561779999999997</v>
      </c>
      <c r="F29" s="22">
        <f t="shared" si="0"/>
        <v>3.7208298409823328</v>
      </c>
      <c r="G29" s="22">
        <v>1.665547441560193</v>
      </c>
      <c r="H29" s="22">
        <v>2.0552823994221399</v>
      </c>
      <c r="I29" s="23">
        <f t="shared" si="1"/>
        <v>0.40074016116734967</v>
      </c>
      <c r="J29" s="24">
        <f t="shared" si="2"/>
        <v>0.89525276371279894</v>
      </c>
      <c r="K29" s="5"/>
      <c r="L29" t="s">
        <v>262</v>
      </c>
      <c r="M29" s="6">
        <v>0.92150891147548464</v>
      </c>
      <c r="N29" s="72">
        <v>0.84979159924850634</v>
      </c>
    </row>
    <row r="30" spans="1:14" x14ac:dyDescent="0.25">
      <c r="A30" s="18"/>
      <c r="B30" s="51">
        <v>24</v>
      </c>
      <c r="C30" s="20" t="s">
        <v>267</v>
      </c>
      <c r="D30" s="21">
        <v>0.6761060000000001</v>
      </c>
      <c r="E30" s="22">
        <v>0.98915599999999992</v>
      </c>
      <c r="F30" s="22">
        <f t="shared" si="0"/>
        <v>0.91394033557253351</v>
      </c>
      <c r="G30" s="22">
        <v>0.38227111638752831</v>
      </c>
      <c r="H30" s="22">
        <v>0.5316692191850052</v>
      </c>
      <c r="I30" s="23">
        <f t="shared" si="1"/>
        <v>0.3864619093323281</v>
      </c>
      <c r="J30" s="24">
        <f t="shared" si="2"/>
        <v>0.92395975515746109</v>
      </c>
      <c r="K30" s="5"/>
      <c r="L30" t="s">
        <v>247</v>
      </c>
      <c r="M30" s="6">
        <v>7.2351047888223547</v>
      </c>
      <c r="N30" s="72">
        <v>0.72579528243132929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3.0203999999999995</v>
      </c>
      <c r="E31" s="29">
        <v>0.82782600000000006</v>
      </c>
      <c r="F31" s="29">
        <f t="shared" si="0"/>
        <v>0.80029408465088636</v>
      </c>
      <c r="G31" s="29">
        <v>0.32250291483978799</v>
      </c>
      <c r="H31" s="29">
        <v>0.47779116981109837</v>
      </c>
      <c r="I31" s="30">
        <f t="shared" si="1"/>
        <v>0.38957814183148143</v>
      </c>
      <c r="J31" s="31">
        <f t="shared" si="2"/>
        <v>0.96674190548603967</v>
      </c>
      <c r="K31" s="5"/>
      <c r="L31" t="s">
        <v>259</v>
      </c>
      <c r="M31" s="6">
        <v>0.56767548015523062</v>
      </c>
      <c r="N31" s="72">
        <v>0.59955248677191997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12" sqref="A12:J12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40</v>
      </c>
      <c r="B1" s="53" t="s">
        <v>232</v>
      </c>
      <c r="C1" s="47" t="s">
        <v>24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849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130.698308</v>
      </c>
      <c r="E6" s="15">
        <v>141.12402000000003</v>
      </c>
      <c r="F6" s="15">
        <v>129.41309384835074</v>
      </c>
      <c r="G6" s="15">
        <v>49.205530698676995</v>
      </c>
      <c r="H6" s="15">
        <v>80.207563149673717</v>
      </c>
      <c r="I6" s="16">
        <v>0.34866871492660839</v>
      </c>
      <c r="J6" s="17">
        <v>0.91701677608355181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97.08395499999996</v>
      </c>
      <c r="E7" s="36">
        <f ca="1">SUM(E8:OFFSET(E6,MATCH("GOBIERNOS REGIONALES",$A$8:$A$50,0),0))</f>
        <v>115.86683399999998</v>
      </c>
      <c r="F7" s="36">
        <f ca="1">SUM(F8:OFFSET(F6,MATCH("GOBIERNOS REGIONALES",$A$8:$A$50,0),0))</f>
        <v>109.93814971530514</v>
      </c>
      <c r="G7" s="36">
        <f ca="1">SUM(G8:OFFSET(G6,MATCH("GOBIERNOS REGIONALES",$A$8:$A$50,0),0))</f>
        <v>43.598885254021923</v>
      </c>
      <c r="H7" s="36">
        <f ca="1">SUM(H8:OFFSET(H6,MATCH("GOBIERNOS REGIONALES",$A$8:$A$50,0),0))</f>
        <v>66.339264461283221</v>
      </c>
      <c r="I7" s="37">
        <f ca="1">IFERROR(G7/E7,0)</f>
        <v>0.37628442712106841</v>
      </c>
      <c r="J7" s="38">
        <f ca="1">IFERROR(SUM(G7,H7)/E7,0)</f>
        <v>0.94883191263606259</v>
      </c>
      <c r="K7" s="5"/>
    </row>
    <row r="8" spans="1:11" ht="25.5" x14ac:dyDescent="0.25">
      <c r="A8" s="18"/>
      <c r="B8" s="19">
        <v>160</v>
      </c>
      <c r="C8" s="20" t="s">
        <v>145</v>
      </c>
      <c r="D8" s="21">
        <v>97.08395499999996</v>
      </c>
      <c r="E8" s="22">
        <v>115.86683399999998</v>
      </c>
      <c r="F8" s="22">
        <f t="shared" ref="F8:F13" si="0">SUM(G8,H8)</f>
        <v>109.93814971530514</v>
      </c>
      <c r="G8" s="22">
        <v>43.598885254021923</v>
      </c>
      <c r="H8" s="22">
        <v>66.339264461283221</v>
      </c>
      <c r="I8" s="23">
        <f t="shared" ref="I8:I13" si="1">IFERROR(G8/E8,0)</f>
        <v>0.37628442712106841</v>
      </c>
      <c r="J8" s="24">
        <f t="shared" ref="J8:J13" si="2">IFERROR(SUM(G8,H8)/E8,0)</f>
        <v>0.94883191263606259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0.37692300000000001</v>
      </c>
      <c r="E9" s="36">
        <f ca="1">SUM(E10:OFFSET(E8,(MATCH("GOBIERNOS LOCALES",$A$8:$A$50,0)-MATCH("GOBIERNOS REGIONALES",$A$8:$A$50,0)),0))</f>
        <v>2.1113529999999998</v>
      </c>
      <c r="F9" s="36">
        <f ca="1">SUM(F10:OFFSET(F8,(MATCH("GOBIERNOS LOCALES",$A$8:$A$50,0)-MATCH("GOBIERNOS REGIONALES",$A$8:$A$50,0)),0))</f>
        <v>2.1062286842134199</v>
      </c>
      <c r="G9" s="36">
        <f ca="1">SUM(G10:OFFSET(G8,(MATCH("GOBIERNOS LOCALES",$A$8:$A$50,0)-MATCH("GOBIERNOS REGIONALES",$A$8:$A$50,0)),0))</f>
        <v>0.64462006647227099</v>
      </c>
      <c r="H9" s="36">
        <f ca="1">SUM(H10:OFFSET(H8,(MATCH("GOBIERNOS LOCALES",$A$8:$A$50,0)-MATCH("GOBIERNOS REGIONALES",$A$8:$A$50,0)),0))</f>
        <v>1.4616086177411489</v>
      </c>
      <c r="I9" s="37">
        <f t="shared" ca="1" si="1"/>
        <v>0.30531136502151512</v>
      </c>
      <c r="J9" s="38">
        <f t="shared" ca="1" si="2"/>
        <v>0.99757297060861927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5.0352000000000001E-2</v>
      </c>
      <c r="E10" s="22">
        <v>1.7859959999999999</v>
      </c>
      <c r="F10" s="22">
        <f t="shared" si="0"/>
        <v>1.7819956122548319</v>
      </c>
      <c r="G10" s="22">
        <v>0.44688257049710955</v>
      </c>
      <c r="H10" s="22">
        <v>1.3351130417577224</v>
      </c>
      <c r="I10" s="23">
        <f t="shared" si="1"/>
        <v>0.25021476559696076</v>
      </c>
      <c r="J10" s="24">
        <f t="shared" si="2"/>
        <v>0.99776013622361526</v>
      </c>
      <c r="K10" s="5"/>
    </row>
    <row r="11" spans="1:11" x14ac:dyDescent="0.25">
      <c r="A11" s="18"/>
      <c r="B11" s="19">
        <v>448</v>
      </c>
      <c r="C11" s="20" t="s">
        <v>213</v>
      </c>
      <c r="D11" s="21">
        <v>0.27002700000000002</v>
      </c>
      <c r="E11" s="22">
        <v>0.267457</v>
      </c>
      <c r="F11" s="22">
        <f t="shared" si="0"/>
        <v>0.26653349166736007</v>
      </c>
      <c r="G11" s="22">
        <v>0.16767359618097544</v>
      </c>
      <c r="H11" s="22">
        <v>9.885989548638463E-2</v>
      </c>
      <c r="I11" s="23">
        <f t="shared" si="1"/>
        <v>0.62691795758187463</v>
      </c>
      <c r="J11" s="24">
        <f t="shared" si="2"/>
        <v>0.99654707735209802</v>
      </c>
      <c r="K11" s="5"/>
    </row>
    <row r="12" spans="1:11" x14ac:dyDescent="0.25">
      <c r="A12" s="18"/>
      <c r="B12" s="19">
        <v>449</v>
      </c>
      <c r="C12" s="20" t="s">
        <v>214</v>
      </c>
      <c r="D12" s="21">
        <v>5.6543999999999997E-2</v>
      </c>
      <c r="E12" s="22">
        <v>5.7899999999999993E-2</v>
      </c>
      <c r="F12" s="22">
        <f t="shared" si="0"/>
        <v>5.7699580291227903E-2</v>
      </c>
      <c r="G12" s="22">
        <v>3.0063899794186E-2</v>
      </c>
      <c r="H12" s="22">
        <v>2.7635680497041903E-2</v>
      </c>
      <c r="I12" s="23">
        <f t="shared" si="1"/>
        <v>0.51923833841426603</v>
      </c>
      <c r="J12" s="24">
        <f t="shared" si="2"/>
        <v>0.99653851971032659</v>
      </c>
      <c r="K12" s="5"/>
    </row>
    <row r="13" spans="1:11" ht="15.75" thickBot="1" x14ac:dyDescent="0.3">
      <c r="A13" s="39" t="s">
        <v>231</v>
      </c>
      <c r="B13" s="40"/>
      <c r="C13" s="41"/>
      <c r="D13" s="42">
        <v>33.237430000000039</v>
      </c>
      <c r="E13" s="43">
        <v>23.145833000000003</v>
      </c>
      <c r="F13" s="43">
        <f t="shared" si="0"/>
        <v>17.368715448832148</v>
      </c>
      <c r="G13" s="43">
        <v>4.9620253781828003</v>
      </c>
      <c r="H13" s="43">
        <v>12.406690070649347</v>
      </c>
      <c r="I13" s="44">
        <f t="shared" si="1"/>
        <v>0.21438093751833429</v>
      </c>
      <c r="J13" s="45">
        <f t="shared" si="2"/>
        <v>0.7504035585512151</v>
      </c>
      <c r="K13" s="5"/>
    </row>
    <row r="14" spans="1:11" x14ac:dyDescent="0.25">
      <c r="D14" s="6"/>
      <c r="E14" s="6"/>
      <c r="F14" s="6"/>
      <c r="G14" s="6"/>
      <c r="H14" s="6"/>
      <c r="I14" s="5"/>
      <c r="J14" s="5"/>
      <c r="K14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40</v>
      </c>
      <c r="B1" s="47" t="s">
        <v>232</v>
      </c>
      <c r="C1" s="47" t="s">
        <v>24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850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130.698308</v>
      </c>
      <c r="G6" s="15">
        <v>141.12402000000003</v>
      </c>
      <c r="H6" s="15">
        <v>129.41309384835074</v>
      </c>
      <c r="I6" s="15">
        <v>49.205530698676995</v>
      </c>
      <c r="J6" s="15">
        <v>80.207563149673717</v>
      </c>
      <c r="K6" s="16">
        <v>0.34866871492660839</v>
      </c>
      <c r="L6" s="17">
        <v>0.91701677608355181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97.335850999999977</v>
      </c>
      <c r="G7" s="36">
        <f ca="1">SUM(G8:OFFSET(G6,MATCH("PROYECTOS",$A$8:$A$50,0),0))</f>
        <v>108.60620999999999</v>
      </c>
      <c r="H7" s="36">
        <f ca="1">SUM(H8:OFFSET(H6,MATCH("PROYECTOS",$A$8:$A$50,0),0))</f>
        <v>102.64833549116588</v>
      </c>
      <c r="I7" s="36">
        <f ca="1">SUM(I8:OFFSET(I6,MATCH("PROYECTOS",$A$8:$A$50,0),0))</f>
        <v>43.634319153902368</v>
      </c>
      <c r="J7" s="36">
        <f ca="1">SUM(J8:OFFSET(J6,MATCH("PROYECTOS",$A$8:$A$50,0),0))</f>
        <v>59.014016337263513</v>
      </c>
      <c r="K7" s="37">
        <f ca="1">IFERROR(I7/G7,0)</f>
        <v>0.40176633687799596</v>
      </c>
      <c r="L7" s="38">
        <f ca="1">IFERROR(SUM(I7,J7)/G7,0)</f>
        <v>0.94514241396662213</v>
      </c>
      <c r="M7" s="57"/>
      <c r="N7" s="36"/>
      <c r="O7" s="38"/>
    </row>
    <row r="8" spans="1:15" ht="25.5" x14ac:dyDescent="0.25">
      <c r="A8" s="18"/>
      <c r="B8" s="20">
        <v>3000380</v>
      </c>
      <c r="C8" s="20" t="s">
        <v>851</v>
      </c>
      <c r="D8" s="60">
        <v>407</v>
      </c>
      <c r="E8" s="20" t="s">
        <v>828</v>
      </c>
      <c r="F8" s="21">
        <v>69.033627999999979</v>
      </c>
      <c r="G8" s="22">
        <v>79.628440999999995</v>
      </c>
      <c r="H8" s="22">
        <f t="shared" ref="H8:H10" si="0">SUM(I8,J8)</f>
        <v>76.085584770022393</v>
      </c>
      <c r="I8" s="22">
        <v>33.619747994786621</v>
      </c>
      <c r="J8" s="22">
        <v>42.465836775235772</v>
      </c>
      <c r="K8" s="23">
        <f t="shared" ref="K8:K11" si="1">IFERROR(I8/G8,0)</f>
        <v>0.42220778873200121</v>
      </c>
      <c r="L8" s="24">
        <f t="shared" ref="L8:L11" si="2">IFERROR(SUM(I8,J8)/G8,0)</f>
        <v>0.95550765297567986</v>
      </c>
      <c r="M8" s="61"/>
      <c r="N8" s="22"/>
      <c r="O8" s="24" t="str">
        <f>IFERROR(N8/M8,".")</f>
        <v>.</v>
      </c>
    </row>
    <row r="9" spans="1:15" ht="38.25" x14ac:dyDescent="0.25">
      <c r="A9" s="18"/>
      <c r="B9" s="20">
        <v>3000525</v>
      </c>
      <c r="C9" s="20" t="s">
        <v>852</v>
      </c>
      <c r="D9" s="60">
        <v>407</v>
      </c>
      <c r="E9" s="20" t="s">
        <v>828</v>
      </c>
      <c r="F9" s="21">
        <v>19.132401000000002</v>
      </c>
      <c r="G9" s="22">
        <v>20.501970999999994</v>
      </c>
      <c r="H9" s="22">
        <f t="shared" si="0"/>
        <v>18.682500043843991</v>
      </c>
      <c r="I9" s="22">
        <v>6.7851371888132235</v>
      </c>
      <c r="J9" s="22">
        <v>11.897362855030767</v>
      </c>
      <c r="K9" s="23">
        <f t="shared" si="1"/>
        <v>0.33095048221525752</v>
      </c>
      <c r="L9" s="24">
        <f t="shared" si="2"/>
        <v>0.9112538518293678</v>
      </c>
      <c r="M9" s="61"/>
      <c r="N9" s="22"/>
      <c r="O9" s="24" t="str">
        <f t="shared" ref="O9:O10" si="3">IFERROR(N9/M9,".")</f>
        <v>.</v>
      </c>
    </row>
    <row r="10" spans="1:15" ht="51" x14ac:dyDescent="0.25">
      <c r="A10" s="18"/>
      <c r="B10" s="20">
        <v>3000526</v>
      </c>
      <c r="C10" s="20" t="s">
        <v>853</v>
      </c>
      <c r="D10" s="60">
        <v>407</v>
      </c>
      <c r="E10" s="20" t="s">
        <v>828</v>
      </c>
      <c r="F10" s="21">
        <v>9.1698220000000017</v>
      </c>
      <c r="G10" s="22">
        <v>8.4757980000000011</v>
      </c>
      <c r="H10" s="22">
        <f t="shared" si="0"/>
        <v>7.8802506772995002</v>
      </c>
      <c r="I10" s="22">
        <v>3.229433970302523</v>
      </c>
      <c r="J10" s="22">
        <v>4.6508167069969772</v>
      </c>
      <c r="K10" s="23">
        <f t="shared" si="1"/>
        <v>0.38101827937646965</v>
      </c>
      <c r="L10" s="24">
        <f t="shared" si="2"/>
        <v>0.92973554552615567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33.36245700000002</v>
      </c>
      <c r="G11" s="43">
        <f t="shared" ref="G11:J11" ca="1" si="4">OFFSET(G11,-MATCH("PROYECTOS",$A$8:$A$50,0)-1,0)-(OFFSET(G11,-MATCH("PROYECTOS",$A$8:$A$50,0),0))</f>
        <v>32.51781000000004</v>
      </c>
      <c r="H11" s="43">
        <f t="shared" ca="1" si="4"/>
        <v>26.76475835718486</v>
      </c>
      <c r="I11" s="43">
        <f t="shared" ca="1" si="4"/>
        <v>5.5712115447746271</v>
      </c>
      <c r="J11" s="43">
        <f t="shared" ca="1" si="4"/>
        <v>21.193546812410204</v>
      </c>
      <c r="K11" s="44">
        <f t="shared" ca="1" si="1"/>
        <v>0.17132800593811884</v>
      </c>
      <c r="L11" s="45">
        <f t="shared" ca="1" si="2"/>
        <v>0.82307997854667325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870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40</v>
      </c>
      <c r="B1" s="47" t="s">
        <v>232</v>
      </c>
      <c r="C1" s="47" t="s">
        <v>24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854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130.698308</v>
      </c>
      <c r="I6" s="15">
        <v>141.12402000000003</v>
      </c>
      <c r="J6" s="15">
        <v>129.41309384835074</v>
      </c>
      <c r="K6" s="15">
        <v>49.205530698676995</v>
      </c>
      <c r="L6" s="15">
        <v>80.207563149673717</v>
      </c>
      <c r="M6" s="16">
        <v>0.34866871492660839</v>
      </c>
      <c r="N6" s="17">
        <v>0.91701677608355181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SUM(H8:OFFSET(H6,MATCH("PROYECTOS",$A$8:$A$39,0),0))</f>
        <v>97.335850999999991</v>
      </c>
      <c r="I7" s="36">
        <f ca="1">SUM(I8:OFFSET(I6,MATCH("PROYECTOS",$A$8:$A$39,0),0))</f>
        <v>108.60621000000003</v>
      </c>
      <c r="J7" s="36">
        <f ca="1">SUM(J8:OFFSET(J6,MATCH("PROYECTOS",$A$8:$A$39,0),0))</f>
        <v>102.64833549116588</v>
      </c>
      <c r="K7" s="36">
        <f ca="1">SUM(K8:OFFSET(K6,MATCH("PROYECTOS",$A$8:$A$39,0),0))</f>
        <v>43.634319153902368</v>
      </c>
      <c r="L7" s="36">
        <f ca="1">SUM(L8:OFFSET(L6,MATCH("PROYECTOS",$A$8:$A$39,0),0))</f>
        <v>59.014016337263513</v>
      </c>
      <c r="M7" s="37">
        <f ca="1">IFERROR(K7/I7,0)</f>
        <v>0.40176633687799579</v>
      </c>
      <c r="N7" s="38">
        <f ca="1">IFERROR(SUM(K7,L7)/I7,0)</f>
        <v>0.94514241396662169</v>
      </c>
      <c r="O7" s="57"/>
      <c r="P7" s="36"/>
      <c r="Q7" s="38"/>
    </row>
    <row r="8" spans="1:17" ht="25.5" x14ac:dyDescent="0.25">
      <c r="A8" s="18"/>
      <c r="B8" s="65">
        <v>5000189</v>
      </c>
      <c r="C8" s="20" t="s">
        <v>855</v>
      </c>
      <c r="D8" s="20">
        <v>3000380</v>
      </c>
      <c r="E8" s="20" t="s">
        <v>851</v>
      </c>
      <c r="F8" s="60">
        <v>59</v>
      </c>
      <c r="G8" s="20" t="s">
        <v>670</v>
      </c>
      <c r="H8" s="21">
        <v>41.371037999999999</v>
      </c>
      <c r="I8" s="22">
        <v>61.530949999999997</v>
      </c>
      <c r="J8" s="22">
        <f t="shared" ref="J8:J19" si="0">SUM(K8,L8)</f>
        <v>60.067682984654354</v>
      </c>
      <c r="K8" s="22">
        <v>29.847976320756516</v>
      </c>
      <c r="L8" s="22">
        <v>30.219706663897838</v>
      </c>
      <c r="M8" s="23">
        <f t="shared" ref="M8:M20" si="1">IFERROR(K8/I8,0)</f>
        <v>0.48508882636716183</v>
      </c>
      <c r="N8" s="24">
        <f t="shared" ref="N8:N20" si="2">IFERROR(SUM(K8,L8)/I8,0)</f>
        <v>0.97621900823332575</v>
      </c>
      <c r="O8" s="61">
        <v>1551013</v>
      </c>
      <c r="P8" s="22">
        <v>1557659</v>
      </c>
      <c r="Q8" s="24">
        <f>IFERROR(P8/O8,".")</f>
        <v>1.0042849415188655</v>
      </c>
    </row>
    <row r="9" spans="1:17" ht="25.5" x14ac:dyDescent="0.25">
      <c r="A9" s="18"/>
      <c r="B9" s="65">
        <v>5000200</v>
      </c>
      <c r="C9" s="20" t="s">
        <v>856</v>
      </c>
      <c r="D9" s="20">
        <v>3000380</v>
      </c>
      <c r="E9" s="20" t="s">
        <v>851</v>
      </c>
      <c r="F9" s="60">
        <v>30</v>
      </c>
      <c r="G9" s="20" t="s">
        <v>841</v>
      </c>
      <c r="H9" s="21">
        <v>1.0630850000000003</v>
      </c>
      <c r="I9" s="22">
        <v>3.014952000000001</v>
      </c>
      <c r="J9" s="22">
        <f t="shared" si="0"/>
        <v>1.78283970062148</v>
      </c>
      <c r="K9" s="22">
        <v>0.54989110404312669</v>
      </c>
      <c r="L9" s="22">
        <v>1.2329485965783533</v>
      </c>
      <c r="M9" s="23">
        <f t="shared" si="1"/>
        <v>0.18238801282512176</v>
      </c>
      <c r="N9" s="24">
        <f t="shared" si="2"/>
        <v>0.59133269804012778</v>
      </c>
      <c r="O9" s="61">
        <v>6544</v>
      </c>
      <c r="P9" s="22">
        <v>6644</v>
      </c>
      <c r="Q9" s="24">
        <f t="shared" ref="Q9:Q19" si="3">IFERROR(P9/O9,".")</f>
        <v>1.0152811735941321</v>
      </c>
    </row>
    <row r="10" spans="1:17" ht="25.5" x14ac:dyDescent="0.25">
      <c r="A10" s="18"/>
      <c r="B10" s="65">
        <v>5001308</v>
      </c>
      <c r="C10" s="20" t="s">
        <v>857</v>
      </c>
      <c r="D10" s="20">
        <v>3000380</v>
      </c>
      <c r="E10" s="20" t="s">
        <v>851</v>
      </c>
      <c r="F10" s="60">
        <v>59</v>
      </c>
      <c r="G10" s="20" t="s">
        <v>670</v>
      </c>
      <c r="H10" s="21">
        <v>26.599505000000001</v>
      </c>
      <c r="I10" s="22">
        <v>9.5766970000000029</v>
      </c>
      <c r="J10" s="22">
        <f t="shared" si="0"/>
        <v>8.7521959840124595</v>
      </c>
      <c r="K10" s="22">
        <v>3.221880569986979</v>
      </c>
      <c r="L10" s="22">
        <v>5.5303154140254804</v>
      </c>
      <c r="M10" s="23">
        <f t="shared" si="1"/>
        <v>0.33642920622705075</v>
      </c>
      <c r="N10" s="24">
        <f t="shared" si="2"/>
        <v>0.91390549205143035</v>
      </c>
      <c r="O10" s="61">
        <v>254329</v>
      </c>
      <c r="P10" s="22">
        <v>293829</v>
      </c>
      <c r="Q10" s="24">
        <f t="shared" si="3"/>
        <v>1.1553106409414577</v>
      </c>
    </row>
    <row r="11" spans="1:17" ht="25.5" x14ac:dyDescent="0.25">
      <c r="A11" s="18"/>
      <c r="B11" s="65">
        <v>5005827</v>
      </c>
      <c r="C11" s="20" t="s">
        <v>317</v>
      </c>
      <c r="D11" s="20">
        <v>3000380</v>
      </c>
      <c r="E11" s="20" t="s">
        <v>851</v>
      </c>
      <c r="F11" s="60">
        <v>1</v>
      </c>
      <c r="G11" s="20" t="s">
        <v>649</v>
      </c>
      <c r="H11" s="21">
        <v>0</v>
      </c>
      <c r="I11" s="22">
        <v>5.5058420000000003</v>
      </c>
      <c r="J11" s="22">
        <f t="shared" si="0"/>
        <v>5.4828661007340997</v>
      </c>
      <c r="K11" s="22">
        <v>0</v>
      </c>
      <c r="L11" s="22">
        <v>5.4828661007340997</v>
      </c>
      <c r="M11" s="23">
        <f t="shared" si="1"/>
        <v>0</v>
      </c>
      <c r="N11" s="24">
        <f t="shared" si="2"/>
        <v>0.99582699625853766</v>
      </c>
      <c r="O11" s="61">
        <v>14</v>
      </c>
      <c r="P11" s="22">
        <v>14</v>
      </c>
      <c r="Q11" s="24">
        <f t="shared" si="3"/>
        <v>1</v>
      </c>
    </row>
    <row r="12" spans="1:17" ht="38.25" x14ac:dyDescent="0.25">
      <c r="A12" s="18"/>
      <c r="B12" s="65">
        <v>5000148</v>
      </c>
      <c r="C12" s="20" t="s">
        <v>858</v>
      </c>
      <c r="D12" s="20">
        <v>3000525</v>
      </c>
      <c r="E12" s="20" t="s">
        <v>852</v>
      </c>
      <c r="F12" s="60">
        <v>46</v>
      </c>
      <c r="G12" s="20" t="s">
        <v>866</v>
      </c>
      <c r="H12" s="21">
        <v>0.44622700000000015</v>
      </c>
      <c r="I12" s="22">
        <v>0.52151799999999993</v>
      </c>
      <c r="J12" s="22">
        <f t="shared" si="0"/>
        <v>0.49796941318436438</v>
      </c>
      <c r="K12" s="22">
        <v>0.23764253154968173</v>
      </c>
      <c r="L12" s="22">
        <v>0.26032688163468265</v>
      </c>
      <c r="M12" s="23">
        <f t="shared" si="1"/>
        <v>0.45567464890891929</v>
      </c>
      <c r="N12" s="24">
        <f t="shared" si="2"/>
        <v>0.95484607086306605</v>
      </c>
      <c r="O12" s="61">
        <v>36</v>
      </c>
      <c r="P12" s="22">
        <v>42</v>
      </c>
      <c r="Q12" s="24">
        <f t="shared" si="3"/>
        <v>1.1666666666666667</v>
      </c>
    </row>
    <row r="13" spans="1:17" ht="38.25" x14ac:dyDescent="0.25">
      <c r="A13" s="18"/>
      <c r="B13" s="65">
        <v>5000161</v>
      </c>
      <c r="C13" s="20" t="s">
        <v>859</v>
      </c>
      <c r="D13" s="20">
        <v>3000525</v>
      </c>
      <c r="E13" s="20" t="s">
        <v>852</v>
      </c>
      <c r="F13" s="60">
        <v>529</v>
      </c>
      <c r="G13" s="20" t="s">
        <v>867</v>
      </c>
      <c r="H13" s="21">
        <v>1.6707940000000003</v>
      </c>
      <c r="I13" s="22">
        <v>1.0614810000000001</v>
      </c>
      <c r="J13" s="22">
        <f t="shared" si="0"/>
        <v>1.0001728558945615</v>
      </c>
      <c r="K13" s="22">
        <v>0.64429970260243863</v>
      </c>
      <c r="L13" s="22">
        <v>0.35587315329212288</v>
      </c>
      <c r="M13" s="23">
        <f t="shared" si="1"/>
        <v>0.60698185139671701</v>
      </c>
      <c r="N13" s="24">
        <f t="shared" si="2"/>
        <v>0.94224282478401533</v>
      </c>
      <c r="O13" s="61">
        <v>44</v>
      </c>
      <c r="P13" s="22">
        <v>124</v>
      </c>
      <c r="Q13" s="24">
        <f t="shared" si="3"/>
        <v>2.8181818181818183</v>
      </c>
    </row>
    <row r="14" spans="1:17" ht="38.25" x14ac:dyDescent="0.25">
      <c r="A14" s="18"/>
      <c r="B14" s="65">
        <v>5000201</v>
      </c>
      <c r="C14" s="20" t="s">
        <v>860</v>
      </c>
      <c r="D14" s="20">
        <v>3000525</v>
      </c>
      <c r="E14" s="20" t="s">
        <v>852</v>
      </c>
      <c r="F14" s="60">
        <v>30</v>
      </c>
      <c r="G14" s="20" t="s">
        <v>841</v>
      </c>
      <c r="H14" s="21">
        <v>1.0296879999999999</v>
      </c>
      <c r="I14" s="22">
        <v>1.06792</v>
      </c>
      <c r="J14" s="22">
        <f t="shared" si="0"/>
        <v>1.0546749788918532</v>
      </c>
      <c r="K14" s="22">
        <v>0.44112789296923438</v>
      </c>
      <c r="L14" s="22">
        <v>0.61354708592261886</v>
      </c>
      <c r="M14" s="23">
        <f t="shared" si="1"/>
        <v>0.41307204001164355</v>
      </c>
      <c r="N14" s="24">
        <f t="shared" si="2"/>
        <v>0.9875973658062901</v>
      </c>
      <c r="O14" s="61">
        <v>5000</v>
      </c>
      <c r="P14" s="22">
        <v>4827</v>
      </c>
      <c r="Q14" s="24">
        <f t="shared" si="3"/>
        <v>0.96540000000000004</v>
      </c>
    </row>
    <row r="15" spans="1:17" ht="38.25" x14ac:dyDescent="0.25">
      <c r="A15" s="18"/>
      <c r="B15" s="65">
        <v>5000297</v>
      </c>
      <c r="C15" s="20" t="s">
        <v>861</v>
      </c>
      <c r="D15" s="20">
        <v>3000525</v>
      </c>
      <c r="E15" s="20" t="s">
        <v>852</v>
      </c>
      <c r="F15" s="60">
        <v>63</v>
      </c>
      <c r="G15" s="20" t="s">
        <v>868</v>
      </c>
      <c r="H15" s="21">
        <v>8.7913250000000005</v>
      </c>
      <c r="I15" s="22">
        <v>10.637415000000001</v>
      </c>
      <c r="J15" s="22">
        <f t="shared" si="0"/>
        <v>9.5753361099973517</v>
      </c>
      <c r="K15" s="22">
        <v>3.2248443644630242</v>
      </c>
      <c r="L15" s="22">
        <v>6.3504917455343275</v>
      </c>
      <c r="M15" s="23">
        <f t="shared" si="1"/>
        <v>0.30316052955187178</v>
      </c>
      <c r="N15" s="24">
        <f t="shared" si="2"/>
        <v>0.90015629831094779</v>
      </c>
      <c r="O15" s="61">
        <v>21494</v>
      </c>
      <c r="P15" s="22">
        <v>24295</v>
      </c>
      <c r="Q15" s="24">
        <f t="shared" si="3"/>
        <v>1.1303154368661021</v>
      </c>
    </row>
    <row r="16" spans="1:17" ht="38.25" x14ac:dyDescent="0.25">
      <c r="A16" s="18"/>
      <c r="B16" s="65">
        <v>5001309</v>
      </c>
      <c r="C16" s="20" t="s">
        <v>862</v>
      </c>
      <c r="D16" s="20">
        <v>3000525</v>
      </c>
      <c r="E16" s="20" t="s">
        <v>852</v>
      </c>
      <c r="F16" s="60">
        <v>59</v>
      </c>
      <c r="G16" s="20" t="s">
        <v>670</v>
      </c>
      <c r="H16" s="21">
        <v>7.1943669999999997</v>
      </c>
      <c r="I16" s="22">
        <v>7.2136370000000012</v>
      </c>
      <c r="J16" s="22">
        <f t="shared" si="0"/>
        <v>6.5543466858758599</v>
      </c>
      <c r="K16" s="22">
        <v>2.2372226972288445</v>
      </c>
      <c r="L16" s="22">
        <v>4.3171239886470154</v>
      </c>
      <c r="M16" s="23">
        <f t="shared" si="1"/>
        <v>0.31013796469504135</v>
      </c>
      <c r="N16" s="24">
        <f t="shared" si="2"/>
        <v>0.90860500547447265</v>
      </c>
      <c r="O16" s="61">
        <v>67544</v>
      </c>
      <c r="P16" s="22">
        <v>70434</v>
      </c>
      <c r="Q16" s="24">
        <f t="shared" si="3"/>
        <v>1.0427869240791188</v>
      </c>
    </row>
    <row r="17" spans="1:17" ht="51" x14ac:dyDescent="0.25">
      <c r="A17" s="18"/>
      <c r="B17" s="65">
        <v>5000183</v>
      </c>
      <c r="C17" s="20" t="s">
        <v>863</v>
      </c>
      <c r="D17" s="20">
        <v>3000526</v>
      </c>
      <c r="E17" s="20" t="s">
        <v>853</v>
      </c>
      <c r="F17" s="60">
        <v>18</v>
      </c>
      <c r="G17" s="20" t="s">
        <v>840</v>
      </c>
      <c r="H17" s="21">
        <v>7.9820390000000003</v>
      </c>
      <c r="I17" s="22">
        <v>6.7396650000000005</v>
      </c>
      <c r="J17" s="22">
        <f t="shared" si="0"/>
        <v>6.194971423327388</v>
      </c>
      <c r="K17" s="22">
        <v>2.6797732521349076</v>
      </c>
      <c r="L17" s="22">
        <v>3.5151981711924805</v>
      </c>
      <c r="M17" s="23">
        <f t="shared" si="1"/>
        <v>0.39761223326899892</v>
      </c>
      <c r="N17" s="24">
        <f t="shared" si="2"/>
        <v>0.91918091230460086</v>
      </c>
      <c r="O17" s="61">
        <v>78881</v>
      </c>
      <c r="P17" s="22">
        <v>97947</v>
      </c>
      <c r="Q17" s="24">
        <f t="shared" si="3"/>
        <v>1.2417058607269178</v>
      </c>
    </row>
    <row r="18" spans="1:17" ht="51" x14ac:dyDescent="0.25">
      <c r="A18" s="18"/>
      <c r="B18" s="65">
        <v>5003090</v>
      </c>
      <c r="C18" s="20" t="s">
        <v>864</v>
      </c>
      <c r="D18" s="20">
        <v>3000526</v>
      </c>
      <c r="E18" s="20" t="s">
        <v>853</v>
      </c>
      <c r="F18" s="60">
        <v>112</v>
      </c>
      <c r="G18" s="20" t="s">
        <v>845</v>
      </c>
      <c r="H18" s="21">
        <v>0.91033400000000009</v>
      </c>
      <c r="I18" s="22">
        <v>1.3594060000000001</v>
      </c>
      <c r="J18" s="22">
        <f t="shared" si="0"/>
        <v>1.310168558933583</v>
      </c>
      <c r="K18" s="22">
        <v>0.43573316980746313</v>
      </c>
      <c r="L18" s="22">
        <v>0.87443538912611984</v>
      </c>
      <c r="M18" s="23">
        <f t="shared" si="1"/>
        <v>0.32053203370256061</v>
      </c>
      <c r="N18" s="24">
        <f t="shared" si="2"/>
        <v>0.96378017967669916</v>
      </c>
      <c r="O18" s="61">
        <v>11</v>
      </c>
      <c r="P18" s="22">
        <v>11</v>
      </c>
      <c r="Q18" s="24">
        <f t="shared" si="3"/>
        <v>1</v>
      </c>
    </row>
    <row r="19" spans="1:17" ht="51" x14ac:dyDescent="0.25">
      <c r="A19" s="18"/>
      <c r="B19" s="65">
        <v>5004170</v>
      </c>
      <c r="C19" s="20" t="s">
        <v>865</v>
      </c>
      <c r="D19" s="20">
        <v>3000526</v>
      </c>
      <c r="E19" s="20" t="s">
        <v>853</v>
      </c>
      <c r="F19" s="60">
        <v>46</v>
      </c>
      <c r="G19" s="20" t="s">
        <v>866</v>
      </c>
      <c r="H19" s="21">
        <v>0.277449</v>
      </c>
      <c r="I19" s="22">
        <v>0.37672700000000003</v>
      </c>
      <c r="J19" s="22">
        <f t="shared" si="0"/>
        <v>0.37511069503852923</v>
      </c>
      <c r="K19" s="22">
        <v>0.11392754836015229</v>
      </c>
      <c r="L19" s="22">
        <v>0.26118314667837694</v>
      </c>
      <c r="M19" s="23">
        <f t="shared" si="1"/>
        <v>0.30241407799322129</v>
      </c>
      <c r="N19" s="24">
        <f t="shared" si="2"/>
        <v>0.99570961210247522</v>
      </c>
      <c r="O19" s="61">
        <v>3</v>
      </c>
      <c r="P19" s="22">
        <v>2</v>
      </c>
      <c r="Q19" s="24">
        <f t="shared" si="3"/>
        <v>0.66666666666666663</v>
      </c>
    </row>
    <row r="20" spans="1:17" ht="15.75" thickBot="1" x14ac:dyDescent="0.3">
      <c r="A20" s="39" t="s">
        <v>306</v>
      </c>
      <c r="B20" s="41"/>
      <c r="C20" s="41"/>
      <c r="D20" s="64"/>
      <c r="E20" s="41"/>
      <c r="F20" s="58"/>
      <c r="G20" s="41"/>
      <c r="H20" s="42">
        <f ca="1">OFFSET(H20,-MATCH("PROYECTOS",$A$8:$A$39,0)-1,0)-(OFFSET(H20,-MATCH("PROYECTOS",$A$8:$A$39,0),0))</f>
        <v>33.362457000000006</v>
      </c>
      <c r="I20" s="43">
        <f ca="1">OFFSET(I20,-MATCH("PROYECTOS",$A$8:$A$39,0)-1,0)-(OFFSET(I20,-MATCH("PROYECTOS",$A$8:$A$39,0),0))</f>
        <v>32.517809999999997</v>
      </c>
      <c r="J20" s="43">
        <f ca="1">OFFSET(J20,-MATCH("PROYECTOS",$A$8:$A$39,0)-1,0)-(OFFSET(J20,-MATCH("PROYECTOS",$A$8:$A$39,0),0))</f>
        <v>26.76475835718486</v>
      </c>
      <c r="K20" s="43">
        <f ca="1">OFFSET(K20,-MATCH("PROYECTOS",$A$8:$A$39,0)-1,0)-(OFFSET(K20,-MATCH("PROYECTOS",$A$8:$A$39,0),0))</f>
        <v>5.5712115447746271</v>
      </c>
      <c r="L20" s="43">
        <f ca="1">OFFSET(L20,-MATCH("PROYECTOS",$A$8:$A$39,0)-1,0)-(OFFSET(L20,-MATCH("PROYECTOS",$A$8:$A$39,0),0))</f>
        <v>21.193546812410204</v>
      </c>
      <c r="M20" s="44">
        <f t="shared" ca="1" si="1"/>
        <v>0.17132800593811906</v>
      </c>
      <c r="N20" s="45">
        <f t="shared" ca="1" si="2"/>
        <v>0.82307997854667436</v>
      </c>
      <c r="O20" s="59"/>
      <c r="P20" s="43"/>
      <c r="Q20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41</v>
      </c>
      <c r="B1" s="48" t="s">
        <v>232</v>
      </c>
      <c r="C1" s="47" t="s">
        <v>25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871</v>
      </c>
      <c r="L2" s="1" t="s">
        <v>886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35.326035000000012</v>
      </c>
      <c r="E6" s="15">
        <f ca="1">SUM(E7:OFFSET(E7,50,0))</f>
        <v>41.066998000000005</v>
      </c>
      <c r="F6" s="15">
        <f ca="1">SUM(F7:OFFSET(F7,50,0))</f>
        <v>36.448143557107173</v>
      </c>
      <c r="G6" s="15">
        <f ca="1">SUM(G7:OFFSET(G7,50,0))</f>
        <v>11.616522670585255</v>
      </c>
      <c r="H6" s="15">
        <f ca="1">SUM(H7:OFFSET(H7,50,0))</f>
        <v>24.831620886521918</v>
      </c>
      <c r="I6" s="16">
        <f ca="1">IFERROR(G6/E6,0)</f>
        <v>0.28286758799815981</v>
      </c>
      <c r="J6" s="17">
        <f ca="1">IFERROR(SUM(G6,H6)/E6,0)</f>
        <v>0.88752880249749855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0.77509799999999995</v>
      </c>
      <c r="E7" s="22">
        <v>0.79418</v>
      </c>
      <c r="F7" s="22">
        <f t="shared" ref="F7:F31" si="0">SUM(G7,H7)</f>
        <v>0.69663019923427782</v>
      </c>
      <c r="G7" s="22">
        <v>0.39414081400173018</v>
      </c>
      <c r="H7" s="22">
        <v>0.30248938523254765</v>
      </c>
      <c r="I7" s="23">
        <f t="shared" ref="I7:I31" si="1">IFERROR(G7/E7,0)</f>
        <v>0.49628650180277795</v>
      </c>
      <c r="J7" s="24">
        <f t="shared" ref="J7:J31" si="2">IFERROR(SUM(G7,H7)/E7,0)</f>
        <v>0.87716915464287415</v>
      </c>
      <c r="K7" s="5"/>
      <c r="L7" t="s">
        <v>262</v>
      </c>
      <c r="M7" s="6">
        <v>3.2336839159829651</v>
      </c>
      <c r="N7" s="72">
        <v>0.99033272061341848</v>
      </c>
    </row>
    <row r="8" spans="1:14" x14ac:dyDescent="0.25">
      <c r="A8" s="18"/>
      <c r="B8" s="51">
        <v>2</v>
      </c>
      <c r="C8" s="20" t="s">
        <v>245</v>
      </c>
      <c r="D8" s="21">
        <v>0.23628099999999999</v>
      </c>
      <c r="E8" s="22">
        <v>0.37946399999999997</v>
      </c>
      <c r="F8" s="22">
        <f t="shared" si="0"/>
        <v>0.3301748793128354</v>
      </c>
      <c r="G8" s="22">
        <v>7.7241731672984315E-2</v>
      </c>
      <c r="H8" s="22">
        <v>0.25293314763985109</v>
      </c>
      <c r="I8" s="23">
        <f t="shared" si="1"/>
        <v>0.20355483437950456</v>
      </c>
      <c r="J8" s="24">
        <f t="shared" si="2"/>
        <v>0.87010857238851491</v>
      </c>
      <c r="K8" s="5"/>
      <c r="L8" t="s">
        <v>246</v>
      </c>
      <c r="M8" s="6">
        <v>1.6902523041298991</v>
      </c>
      <c r="N8" s="72">
        <v>0.98429343180033546</v>
      </c>
    </row>
    <row r="9" spans="1:14" x14ac:dyDescent="0.25">
      <c r="A9" s="18"/>
      <c r="B9" s="51">
        <v>3</v>
      </c>
      <c r="C9" s="20" t="s">
        <v>246</v>
      </c>
      <c r="D9" s="21">
        <v>0.27149100000000004</v>
      </c>
      <c r="E9" s="22">
        <v>1.7172239999999999</v>
      </c>
      <c r="F9" s="22">
        <f t="shared" si="0"/>
        <v>1.6902523041298991</v>
      </c>
      <c r="G9" s="22">
        <v>0.3653395254877978</v>
      </c>
      <c r="H9" s="22">
        <v>1.3249127786421013</v>
      </c>
      <c r="I9" s="23">
        <f t="shared" si="1"/>
        <v>0.21275006958195194</v>
      </c>
      <c r="J9" s="24">
        <f t="shared" si="2"/>
        <v>0.98429343180033546</v>
      </c>
      <c r="K9" s="5"/>
      <c r="L9" t="s">
        <v>247</v>
      </c>
      <c r="M9" s="6">
        <v>0.30268214806346805</v>
      </c>
      <c r="N9" s="72">
        <v>0.98393221637860406</v>
      </c>
    </row>
    <row r="10" spans="1:14" x14ac:dyDescent="0.25">
      <c r="A10" s="18"/>
      <c r="B10" s="51">
        <v>4</v>
      </c>
      <c r="C10" s="20" t="s">
        <v>247</v>
      </c>
      <c r="D10" s="21">
        <v>0.36280000000000001</v>
      </c>
      <c r="E10" s="22">
        <v>0.30762499999999998</v>
      </c>
      <c r="F10" s="22">
        <f t="shared" si="0"/>
        <v>0.30268214806346805</v>
      </c>
      <c r="G10" s="22">
        <v>0.10330457960117201</v>
      </c>
      <c r="H10" s="22">
        <v>0.19937756846229604</v>
      </c>
      <c r="I10" s="23">
        <f t="shared" si="1"/>
        <v>0.33581334287256243</v>
      </c>
      <c r="J10" s="24">
        <f t="shared" si="2"/>
        <v>0.98393221637860406</v>
      </c>
      <c r="K10" s="5"/>
      <c r="L10" t="s">
        <v>266</v>
      </c>
      <c r="M10" s="6">
        <v>0.90423285252040841</v>
      </c>
      <c r="N10" s="72">
        <v>0.97362610597130095</v>
      </c>
    </row>
    <row r="11" spans="1:14" x14ac:dyDescent="0.25">
      <c r="A11" s="18"/>
      <c r="B11" s="51">
        <v>5</v>
      </c>
      <c r="C11" s="20" t="s">
        <v>248</v>
      </c>
      <c r="D11" s="21">
        <v>1.961274</v>
      </c>
      <c r="E11" s="22">
        <v>1.981155</v>
      </c>
      <c r="F11" s="22">
        <f t="shared" si="0"/>
        <v>1.9191216160672866</v>
      </c>
      <c r="G11" s="22">
        <v>0.53695553893567194</v>
      </c>
      <c r="H11" s="22">
        <v>1.3821660771316147</v>
      </c>
      <c r="I11" s="23">
        <f t="shared" si="1"/>
        <v>0.271031564383237</v>
      </c>
      <c r="J11" s="24">
        <f t="shared" si="2"/>
        <v>0.9686882732887061</v>
      </c>
      <c r="K11" s="5"/>
      <c r="L11" t="s">
        <v>248</v>
      </c>
      <c r="M11" s="6">
        <v>1.9191216160672866</v>
      </c>
      <c r="N11" s="72">
        <v>0.9686882732887061</v>
      </c>
    </row>
    <row r="12" spans="1:14" x14ac:dyDescent="0.25">
      <c r="A12" s="18"/>
      <c r="B12" s="51">
        <v>6</v>
      </c>
      <c r="C12" s="20" t="s">
        <v>249</v>
      </c>
      <c r="D12" s="21">
        <v>0.39671600000000001</v>
      </c>
      <c r="E12" s="22">
        <v>0.39899200000000001</v>
      </c>
      <c r="F12" s="22">
        <f t="shared" si="0"/>
        <v>0.30001316261189004</v>
      </c>
      <c r="G12" s="22">
        <v>0.11879094176765648</v>
      </c>
      <c r="H12" s="22">
        <v>0.18122222084423356</v>
      </c>
      <c r="I12" s="23">
        <f t="shared" si="1"/>
        <v>0.29772762804180652</v>
      </c>
      <c r="J12" s="24">
        <f t="shared" si="2"/>
        <v>0.75192776449625565</v>
      </c>
      <c r="K12" s="5"/>
      <c r="L12" t="s">
        <v>265</v>
      </c>
      <c r="M12" s="6">
        <v>2.1993740385165665</v>
      </c>
      <c r="N12" s="72">
        <v>0.96425626288045996</v>
      </c>
    </row>
    <row r="13" spans="1:14" x14ac:dyDescent="0.25">
      <c r="A13" s="18"/>
      <c r="B13" s="51">
        <v>7</v>
      </c>
      <c r="C13" s="20" t="s">
        <v>250</v>
      </c>
      <c r="D13" s="21">
        <v>1.339521</v>
      </c>
      <c r="E13" s="22">
        <v>1.3450150000000001</v>
      </c>
      <c r="F13" s="22">
        <f t="shared" si="0"/>
        <v>0.97551416587651829</v>
      </c>
      <c r="G13" s="22">
        <v>0.47410273030800454</v>
      </c>
      <c r="H13" s="22">
        <v>0.50141143556851375</v>
      </c>
      <c r="I13" s="23">
        <f t="shared" si="1"/>
        <v>0.35248880518656261</v>
      </c>
      <c r="J13" s="24">
        <f t="shared" si="2"/>
        <v>0.72528125402060073</v>
      </c>
      <c r="K13" s="5"/>
      <c r="L13" t="s">
        <v>254</v>
      </c>
      <c r="M13" s="6">
        <v>0.3638660828713256</v>
      </c>
      <c r="N13" s="72">
        <v>0.95476095393505134</v>
      </c>
    </row>
    <row r="14" spans="1:14" x14ac:dyDescent="0.25">
      <c r="A14" s="18"/>
      <c r="B14" s="51">
        <v>8</v>
      </c>
      <c r="C14" s="20" t="s">
        <v>251</v>
      </c>
      <c r="D14" s="21">
        <v>7.9539359999999997</v>
      </c>
      <c r="E14" s="22">
        <v>8.2445440000000012</v>
      </c>
      <c r="F14" s="22">
        <f t="shared" si="0"/>
        <v>7.7402809487944069</v>
      </c>
      <c r="G14" s="22">
        <v>2.2119507868192159</v>
      </c>
      <c r="H14" s="22">
        <v>5.528330161975191</v>
      </c>
      <c r="I14" s="23">
        <f t="shared" si="1"/>
        <v>0.26829267777808152</v>
      </c>
      <c r="J14" s="24">
        <f t="shared" si="2"/>
        <v>0.93883675662285337</v>
      </c>
      <c r="K14" s="5"/>
      <c r="L14" t="s">
        <v>258</v>
      </c>
      <c r="M14" s="6">
        <v>9.5798863009423769</v>
      </c>
      <c r="N14" s="72">
        <v>0.94568563821531182</v>
      </c>
    </row>
    <row r="15" spans="1:14" x14ac:dyDescent="0.25">
      <c r="A15" s="18"/>
      <c r="B15" s="51">
        <v>9</v>
      </c>
      <c r="C15" s="20" t="s">
        <v>252</v>
      </c>
      <c r="D15" s="21">
        <v>0.16416799999999998</v>
      </c>
      <c r="E15" s="22">
        <v>0.93037600000000009</v>
      </c>
      <c r="F15" s="22">
        <f t="shared" si="0"/>
        <v>0.85141071527777967</v>
      </c>
      <c r="G15" s="22">
        <v>0.34222816431429237</v>
      </c>
      <c r="H15" s="22">
        <v>0.5091825509634873</v>
      </c>
      <c r="I15" s="23">
        <f t="shared" si="1"/>
        <v>0.36783855593253945</v>
      </c>
      <c r="J15" s="24">
        <f t="shared" si="2"/>
        <v>0.91512540658591746</v>
      </c>
      <c r="K15" s="5"/>
      <c r="L15" t="s">
        <v>253</v>
      </c>
      <c r="M15" s="6">
        <v>0.12496974023088114</v>
      </c>
      <c r="N15" s="72">
        <v>0.94306108916636722</v>
      </c>
    </row>
    <row r="16" spans="1:14" x14ac:dyDescent="0.25">
      <c r="A16" s="18"/>
      <c r="B16" s="51">
        <v>10</v>
      </c>
      <c r="C16" s="20" t="s">
        <v>253</v>
      </c>
      <c r="D16" s="21">
        <v>0.15027299999999999</v>
      </c>
      <c r="E16" s="22">
        <v>0.13251499999999999</v>
      </c>
      <c r="F16" s="22">
        <f t="shared" si="0"/>
        <v>0.12496974023088114</v>
      </c>
      <c r="G16" s="22">
        <v>3.7932199627903174E-2</v>
      </c>
      <c r="H16" s="22">
        <v>8.703754060297797E-2</v>
      </c>
      <c r="I16" s="23">
        <f t="shared" si="1"/>
        <v>0.28624834643552183</v>
      </c>
      <c r="J16" s="24">
        <f t="shared" si="2"/>
        <v>0.94306108916636722</v>
      </c>
      <c r="K16" s="5"/>
      <c r="L16" t="s">
        <v>251</v>
      </c>
      <c r="M16" s="6">
        <v>7.7402809487944069</v>
      </c>
      <c r="N16" s="72">
        <v>0.93883675662285337</v>
      </c>
    </row>
    <row r="17" spans="1:14" x14ac:dyDescent="0.25">
      <c r="A17" s="18"/>
      <c r="B17" s="51">
        <v>11</v>
      </c>
      <c r="C17" s="20" t="s">
        <v>254</v>
      </c>
      <c r="D17" s="21">
        <v>0.353684</v>
      </c>
      <c r="E17" s="22">
        <v>0.38110699999999997</v>
      </c>
      <c r="F17" s="22">
        <f t="shared" si="0"/>
        <v>0.3638660828713256</v>
      </c>
      <c r="G17" s="22">
        <v>0.126086100073735</v>
      </c>
      <c r="H17" s="22">
        <v>0.23777998279759061</v>
      </c>
      <c r="I17" s="23">
        <f t="shared" si="1"/>
        <v>0.33084173230545494</v>
      </c>
      <c r="J17" s="24">
        <f t="shared" si="2"/>
        <v>0.95476095393505134</v>
      </c>
      <c r="K17" s="5"/>
      <c r="L17" t="s">
        <v>252</v>
      </c>
      <c r="M17" s="6">
        <v>0.85141071527777967</v>
      </c>
      <c r="N17" s="72">
        <v>0.91512540658591746</v>
      </c>
    </row>
    <row r="18" spans="1:14" x14ac:dyDescent="0.25">
      <c r="A18" s="18"/>
      <c r="B18" s="51">
        <v>12</v>
      </c>
      <c r="C18" s="20" t="s">
        <v>255</v>
      </c>
      <c r="D18" s="21">
        <v>0.30334499999999998</v>
      </c>
      <c r="E18" s="22">
        <v>0.35513599999999995</v>
      </c>
      <c r="F18" s="22">
        <f t="shared" si="0"/>
        <v>0.23200255874712639</v>
      </c>
      <c r="G18" s="22">
        <v>0.10987685890086141</v>
      </c>
      <c r="H18" s="22">
        <v>0.12212569984626498</v>
      </c>
      <c r="I18" s="23">
        <f t="shared" si="1"/>
        <v>0.3093937502840079</v>
      </c>
      <c r="J18" s="24">
        <f t="shared" si="2"/>
        <v>0.65327806459251225</v>
      </c>
      <c r="K18" s="5"/>
      <c r="L18" t="s">
        <v>267</v>
      </c>
      <c r="M18" s="6">
        <v>6.4678949559038301E-2</v>
      </c>
      <c r="N18" s="72">
        <v>0.91085565997321882</v>
      </c>
    </row>
    <row r="19" spans="1:14" x14ac:dyDescent="0.25">
      <c r="A19" s="18"/>
      <c r="B19" s="51">
        <v>13</v>
      </c>
      <c r="C19" s="20" t="s">
        <v>256</v>
      </c>
      <c r="D19" s="21">
        <v>0.27620600000000001</v>
      </c>
      <c r="E19" s="22">
        <v>1.6185499999999999</v>
      </c>
      <c r="F19" s="22">
        <f t="shared" si="0"/>
        <v>1.0929181513320145</v>
      </c>
      <c r="G19" s="22">
        <v>0.38631549067940796</v>
      </c>
      <c r="H19" s="22">
        <v>0.70660266065260657</v>
      </c>
      <c r="I19" s="23">
        <f t="shared" si="1"/>
        <v>0.2386799855916765</v>
      </c>
      <c r="J19" s="24">
        <f t="shared" si="2"/>
        <v>0.67524522030954537</v>
      </c>
      <c r="K19" s="5"/>
      <c r="L19" t="s">
        <v>257</v>
      </c>
      <c r="M19" s="6">
        <v>0.22753046957370771</v>
      </c>
      <c r="N19" s="72">
        <v>0.90569844707929559</v>
      </c>
    </row>
    <row r="20" spans="1:14" x14ac:dyDescent="0.25">
      <c r="A20" s="18"/>
      <c r="B20" s="51">
        <v>14</v>
      </c>
      <c r="C20" s="20" t="s">
        <v>257</v>
      </c>
      <c r="D20" s="21">
        <v>0.28863300000000003</v>
      </c>
      <c r="E20" s="22">
        <v>0.25122099999999997</v>
      </c>
      <c r="F20" s="22">
        <f t="shared" si="0"/>
        <v>0.22753046957370771</v>
      </c>
      <c r="G20" s="22">
        <v>8.4794969947324716E-2</v>
      </c>
      <c r="H20" s="22">
        <v>0.14273549962638299</v>
      </c>
      <c r="I20" s="23">
        <f t="shared" si="1"/>
        <v>0.33753137654624704</v>
      </c>
      <c r="J20" s="24">
        <f t="shared" si="2"/>
        <v>0.90569844707929559</v>
      </c>
      <c r="K20" s="5"/>
      <c r="L20" t="s">
        <v>244</v>
      </c>
      <c r="M20" s="6">
        <v>0.69663019923427782</v>
      </c>
      <c r="N20" s="72">
        <v>0.87716915464287415</v>
      </c>
    </row>
    <row r="21" spans="1:14" x14ac:dyDescent="0.25">
      <c r="A21" s="18"/>
      <c r="B21" s="51">
        <v>15</v>
      </c>
      <c r="C21" s="20" t="s">
        <v>258</v>
      </c>
      <c r="D21" s="21">
        <v>9.0002870000000001</v>
      </c>
      <c r="E21" s="22">
        <v>10.130096</v>
      </c>
      <c r="F21" s="22">
        <f t="shared" si="0"/>
        <v>9.5798863009423769</v>
      </c>
      <c r="G21" s="22">
        <v>3.0707794594372899</v>
      </c>
      <c r="H21" s="22">
        <v>6.509106841505087</v>
      </c>
      <c r="I21" s="23">
        <f t="shared" si="1"/>
        <v>0.30313429008345921</v>
      </c>
      <c r="J21" s="24">
        <f t="shared" si="2"/>
        <v>0.94568563821531182</v>
      </c>
      <c r="K21" s="5"/>
      <c r="L21" t="s">
        <v>245</v>
      </c>
      <c r="M21" s="6">
        <v>0.3301748793128354</v>
      </c>
      <c r="N21" s="72">
        <v>0.87010857238851491</v>
      </c>
    </row>
    <row r="22" spans="1:14" x14ac:dyDescent="0.25">
      <c r="A22" s="18"/>
      <c r="B22" s="51">
        <v>16</v>
      </c>
      <c r="C22" s="20" t="s">
        <v>259</v>
      </c>
      <c r="D22" s="21">
        <v>0.43090399999999995</v>
      </c>
      <c r="E22" s="22">
        <v>1.307455</v>
      </c>
      <c r="F22" s="22">
        <f t="shared" si="0"/>
        <v>1.0780690758192577</v>
      </c>
      <c r="G22" s="22">
        <v>0.31792444303300726</v>
      </c>
      <c r="H22" s="22">
        <v>0.76014463278625044</v>
      </c>
      <c r="I22" s="23">
        <f t="shared" si="1"/>
        <v>0.24316281863085709</v>
      </c>
      <c r="J22" s="24">
        <f t="shared" si="2"/>
        <v>0.82455539641460518</v>
      </c>
      <c r="K22" s="5"/>
      <c r="L22" t="s">
        <v>261</v>
      </c>
      <c r="M22" s="6">
        <v>0.15926860804052012</v>
      </c>
      <c r="N22" s="72">
        <v>0.85780013055630711</v>
      </c>
    </row>
    <row r="23" spans="1:14" x14ac:dyDescent="0.25">
      <c r="A23" s="18"/>
      <c r="B23" s="51">
        <v>17</v>
      </c>
      <c r="C23" s="20" t="s">
        <v>260</v>
      </c>
      <c r="D23" s="21">
        <v>0.11472200000000002</v>
      </c>
      <c r="E23" s="22">
        <v>0.13877299999999998</v>
      </c>
      <c r="F23" s="22">
        <f t="shared" si="0"/>
        <v>8.3200599845440593E-2</v>
      </c>
      <c r="G23" s="22">
        <v>2.3266639884241158E-2</v>
      </c>
      <c r="H23" s="22">
        <v>5.9933959961199434E-2</v>
      </c>
      <c r="I23" s="23">
        <f t="shared" si="1"/>
        <v>0.16765970242223749</v>
      </c>
      <c r="J23" s="24">
        <f t="shared" si="2"/>
        <v>0.59954457888379298</v>
      </c>
      <c r="K23" s="5"/>
      <c r="L23" t="s">
        <v>259</v>
      </c>
      <c r="M23" s="6">
        <v>1.0780690758192577</v>
      </c>
      <c r="N23" s="72">
        <v>0.82455539641460518</v>
      </c>
    </row>
    <row r="24" spans="1:14" x14ac:dyDescent="0.25">
      <c r="A24" s="18"/>
      <c r="B24" s="51">
        <v>18</v>
      </c>
      <c r="C24" s="20" t="s">
        <v>261</v>
      </c>
      <c r="D24" s="21">
        <v>2.3904459999999998</v>
      </c>
      <c r="E24" s="22">
        <v>0.18567100000000003</v>
      </c>
      <c r="F24" s="22">
        <f t="shared" si="0"/>
        <v>0.15926860804052012</v>
      </c>
      <c r="G24" s="22">
        <v>4.7871480504909414E-2</v>
      </c>
      <c r="H24" s="22">
        <v>0.11139712753561071</v>
      </c>
      <c r="I24" s="23">
        <f t="shared" si="1"/>
        <v>0.25782960454195541</v>
      </c>
      <c r="J24" s="24">
        <f t="shared" si="2"/>
        <v>0.85780013055630711</v>
      </c>
      <c r="K24" s="5"/>
      <c r="L24" t="s">
        <v>249</v>
      </c>
      <c r="M24" s="6">
        <v>0.30001316261189004</v>
      </c>
      <c r="N24" s="72">
        <v>0.75192776449625565</v>
      </c>
    </row>
    <row r="25" spans="1:14" x14ac:dyDescent="0.25">
      <c r="A25" s="18"/>
      <c r="B25" s="51">
        <v>19</v>
      </c>
      <c r="C25" s="20" t="s">
        <v>262</v>
      </c>
      <c r="D25" s="21">
        <v>3.6816400000000002</v>
      </c>
      <c r="E25" s="22">
        <v>3.2652500000000004</v>
      </c>
      <c r="F25" s="22">
        <f t="shared" si="0"/>
        <v>3.2336839159829651</v>
      </c>
      <c r="G25" s="22">
        <v>0.77680342998019114</v>
      </c>
      <c r="H25" s="22">
        <v>2.456880486002774</v>
      </c>
      <c r="I25" s="23">
        <f t="shared" si="1"/>
        <v>0.23790013934007842</v>
      </c>
      <c r="J25" s="24">
        <f t="shared" si="2"/>
        <v>0.99033272061341848</v>
      </c>
      <c r="K25" s="5"/>
      <c r="L25" t="s">
        <v>264</v>
      </c>
      <c r="M25" s="6">
        <v>1.3189679682217843</v>
      </c>
      <c r="N25" s="72">
        <v>0.734587063614214</v>
      </c>
    </row>
    <row r="26" spans="1:14" x14ac:dyDescent="0.25">
      <c r="A26" s="18"/>
      <c r="B26" s="51">
        <v>20</v>
      </c>
      <c r="C26" s="20" t="s">
        <v>263</v>
      </c>
      <c r="D26" s="21">
        <v>0.39255599999999996</v>
      </c>
      <c r="E26" s="22">
        <v>0.62502000000000013</v>
      </c>
      <c r="F26" s="22">
        <f t="shared" si="0"/>
        <v>0.30596473046898609</v>
      </c>
      <c r="G26" s="22">
        <v>0.13196805976258474</v>
      </c>
      <c r="H26" s="22">
        <v>0.17399667070640135</v>
      </c>
      <c r="I26" s="23">
        <f t="shared" si="1"/>
        <v>0.21114213907168525</v>
      </c>
      <c r="J26" s="24">
        <f t="shared" si="2"/>
        <v>0.48952790385745421</v>
      </c>
      <c r="K26" s="5"/>
      <c r="L26" t="s">
        <v>250</v>
      </c>
      <c r="M26" s="6">
        <v>0.97551416587651829</v>
      </c>
      <c r="N26" s="72">
        <v>0.72528125402060073</v>
      </c>
    </row>
    <row r="27" spans="1:14" x14ac:dyDescent="0.25">
      <c r="A27" s="18"/>
      <c r="B27" s="51">
        <v>21</v>
      </c>
      <c r="C27" s="20" t="s">
        <v>264</v>
      </c>
      <c r="D27" s="21">
        <v>1.654191</v>
      </c>
      <c r="E27" s="22">
        <v>1.795523</v>
      </c>
      <c r="F27" s="22">
        <f t="shared" si="0"/>
        <v>1.3189679682217843</v>
      </c>
      <c r="G27" s="22">
        <v>0.4650239456559575</v>
      </c>
      <c r="H27" s="22">
        <v>0.8539440225658268</v>
      </c>
      <c r="I27" s="23">
        <f t="shared" si="1"/>
        <v>0.2589908041589874</v>
      </c>
      <c r="J27" s="24">
        <f t="shared" si="2"/>
        <v>0.734587063614214</v>
      </c>
      <c r="K27" s="5"/>
      <c r="L27" t="s">
        <v>256</v>
      </c>
      <c r="M27" s="6">
        <v>1.0929181513320145</v>
      </c>
      <c r="N27" s="72">
        <v>0.67524522030954537</v>
      </c>
    </row>
    <row r="28" spans="1:14" x14ac:dyDescent="0.25">
      <c r="A28" s="18"/>
      <c r="B28" s="51">
        <v>22</v>
      </c>
      <c r="C28" s="20" t="s">
        <v>265</v>
      </c>
      <c r="D28" s="21">
        <v>1.8064460000000002</v>
      </c>
      <c r="E28" s="22">
        <v>2.2809019999999998</v>
      </c>
      <c r="F28" s="22">
        <f t="shared" si="0"/>
        <v>2.1993740385165665</v>
      </c>
      <c r="G28" s="22">
        <v>0.98989598933167144</v>
      </c>
      <c r="H28" s="22">
        <v>1.2094780491848951</v>
      </c>
      <c r="I28" s="23">
        <f t="shared" si="1"/>
        <v>0.43399321379510014</v>
      </c>
      <c r="J28" s="24">
        <f t="shared" si="2"/>
        <v>0.96425626288045996</v>
      </c>
      <c r="K28" s="5"/>
      <c r="L28" t="s">
        <v>255</v>
      </c>
      <c r="M28" s="6">
        <v>0.23200255874712639</v>
      </c>
      <c r="N28" s="72">
        <v>0.65327806459251225</v>
      </c>
    </row>
    <row r="29" spans="1:14" x14ac:dyDescent="0.25">
      <c r="A29" s="18"/>
      <c r="B29" s="51">
        <v>23</v>
      </c>
      <c r="C29" s="20" t="s">
        <v>266</v>
      </c>
      <c r="D29" s="21">
        <v>0.74412299999999987</v>
      </c>
      <c r="E29" s="22">
        <v>0.92872699999999997</v>
      </c>
      <c r="F29" s="22">
        <f t="shared" si="0"/>
        <v>0.90423285252040841</v>
      </c>
      <c r="G29" s="22">
        <v>0.33530208154888896</v>
      </c>
      <c r="H29" s="22">
        <v>0.56893077097151945</v>
      </c>
      <c r="I29" s="23">
        <f t="shared" si="1"/>
        <v>0.36103406226898643</v>
      </c>
      <c r="J29" s="24">
        <f t="shared" si="2"/>
        <v>0.97362610597130095</v>
      </c>
      <c r="K29" s="5"/>
      <c r="L29" t="s">
        <v>260</v>
      </c>
      <c r="M29" s="6">
        <v>8.3200599845440593E-2</v>
      </c>
      <c r="N29" s="72">
        <v>0.59954457888379298</v>
      </c>
    </row>
    <row r="30" spans="1:14" x14ac:dyDescent="0.25">
      <c r="A30" s="18"/>
      <c r="B30" s="51">
        <v>24</v>
      </c>
      <c r="C30" s="20" t="s">
        <v>267</v>
      </c>
      <c r="D30" s="21">
        <v>9.5995000000000011E-2</v>
      </c>
      <c r="E30" s="22">
        <v>7.1009000000000003E-2</v>
      </c>
      <c r="F30" s="22">
        <f t="shared" si="0"/>
        <v>6.4678949559038301E-2</v>
      </c>
      <c r="G30" s="22">
        <v>2.2517210000387422E-2</v>
      </c>
      <c r="H30" s="22">
        <v>4.2161739558650879E-2</v>
      </c>
      <c r="I30" s="23">
        <f t="shared" si="1"/>
        <v>0.31710360659053671</v>
      </c>
      <c r="J30" s="24">
        <f t="shared" si="2"/>
        <v>0.91085565997321882</v>
      </c>
      <c r="K30" s="5"/>
      <c r="L30" t="s">
        <v>263</v>
      </c>
      <c r="M30" s="6">
        <v>0.30596473046898609</v>
      </c>
      <c r="N30" s="72">
        <v>0.48952790385745421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0.18129900000000002</v>
      </c>
      <c r="E31" s="29">
        <v>1.501468</v>
      </c>
      <c r="F31" s="29">
        <f t="shared" si="0"/>
        <v>0.67344937506641145</v>
      </c>
      <c r="G31" s="29">
        <v>6.6109499308367958E-2</v>
      </c>
      <c r="H31" s="29">
        <v>0.60733987575804349</v>
      </c>
      <c r="I31" s="30">
        <f t="shared" si="1"/>
        <v>4.4029908934701212E-2</v>
      </c>
      <c r="J31" s="31">
        <f t="shared" si="2"/>
        <v>0.44852729133515429</v>
      </c>
      <c r="K31" s="5"/>
      <c r="L31" t="s">
        <v>268</v>
      </c>
      <c r="M31" s="6">
        <v>0.67344937506641145</v>
      </c>
      <c r="N31" s="72">
        <v>0.44852729133515429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19" sqref="A19:J19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41</v>
      </c>
      <c r="B1" s="53" t="s">
        <v>232</v>
      </c>
      <c r="C1" s="47" t="s">
        <v>25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872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35.326035000000012</v>
      </c>
      <c r="E6" s="15">
        <v>41.066998000000005</v>
      </c>
      <c r="F6" s="15">
        <v>36.448143557107173</v>
      </c>
      <c r="G6" s="15">
        <v>11.616522670585255</v>
      </c>
      <c r="H6" s="15">
        <v>24.831620886521918</v>
      </c>
      <c r="I6" s="16">
        <v>0.28286758799815981</v>
      </c>
      <c r="J6" s="17">
        <v>0.88752880249749855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15.858108999999997</v>
      </c>
      <c r="E7" s="36">
        <f ca="1">SUM(E8:OFFSET(E6,MATCH("GOBIERNOS REGIONALES",$A$8:$A$50,0),0))</f>
        <v>17.784597999999999</v>
      </c>
      <c r="F7" s="36">
        <f ca="1">SUM(F8:OFFSET(F6,MATCH("GOBIERNOS REGIONALES",$A$8:$A$50,0),0))</f>
        <v>15.340038582175026</v>
      </c>
      <c r="G7" s="36">
        <f ca="1">SUM(G8:OFFSET(G6,MATCH("GOBIERNOS REGIONALES",$A$8:$A$50,0),0))</f>
        <v>5.1896247178592603</v>
      </c>
      <c r="H7" s="36">
        <f ca="1">SUM(H8:OFFSET(H6,MATCH("GOBIERNOS REGIONALES",$A$8:$A$50,0),0))</f>
        <v>10.150413864315766</v>
      </c>
      <c r="I7" s="37">
        <f ca="1">IFERROR(G7/E7,0)</f>
        <v>0.29180444325248511</v>
      </c>
      <c r="J7" s="38">
        <f ca="1">IFERROR(SUM(G7,H7)/E7,0)</f>
        <v>0.86254626515454702</v>
      </c>
      <c r="K7" s="5"/>
    </row>
    <row r="8" spans="1:11" ht="25.5" x14ac:dyDescent="0.25">
      <c r="A8" s="18"/>
      <c r="B8" s="19">
        <v>160</v>
      </c>
      <c r="C8" s="20" t="s">
        <v>145</v>
      </c>
      <c r="D8" s="21">
        <v>15.858108999999997</v>
      </c>
      <c r="E8" s="22">
        <v>17.784597999999999</v>
      </c>
      <c r="F8" s="22">
        <f t="shared" ref="F8:F20" si="0">SUM(G8,H8)</f>
        <v>15.340038582175026</v>
      </c>
      <c r="G8" s="22">
        <v>5.1896247178592603</v>
      </c>
      <c r="H8" s="22">
        <v>10.150413864315766</v>
      </c>
      <c r="I8" s="23">
        <f t="shared" ref="I8:I20" si="1">IFERROR(G8/E8,0)</f>
        <v>0.29180444325248511</v>
      </c>
      <c r="J8" s="24">
        <f t="shared" ref="J8:J20" si="2">IFERROR(SUM(G8,H8)/E8,0)</f>
        <v>0.86254626515454702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11.55298</v>
      </c>
      <c r="E9" s="36">
        <f ca="1">SUM(E10:OFFSET(E8,(MATCH("GOBIERNOS LOCALES",$A$8:$A$50,0)-MATCH("GOBIERNOS REGIONALES",$A$8:$A$50,0)),0))</f>
        <v>14.228058000000001</v>
      </c>
      <c r="F9" s="36">
        <f ca="1">SUM(F10:OFFSET(F8,(MATCH("GOBIERNOS LOCALES",$A$8:$A$50,0)-MATCH("GOBIERNOS REGIONALES",$A$8:$A$50,0)),0))</f>
        <v>14.147037038912757</v>
      </c>
      <c r="G9" s="36">
        <f ca="1">SUM(G10:OFFSET(G8,(MATCH("GOBIERNOS LOCALES",$A$8:$A$50,0)-MATCH("GOBIERNOS REGIONALES",$A$8:$A$50,0)),0))</f>
        <v>4.4261899776902283</v>
      </c>
      <c r="H9" s="36">
        <f ca="1">SUM(H10:OFFSET(H8,(MATCH("GOBIERNOS LOCALES",$A$8:$A$50,0)-MATCH("GOBIERNOS REGIONALES",$A$8:$A$50,0)),0))</f>
        <v>9.7208470612225284</v>
      </c>
      <c r="I9" s="37">
        <f t="shared" ca="1" si="1"/>
        <v>0.31108883430825401</v>
      </c>
      <c r="J9" s="38">
        <f t="shared" ca="1" si="2"/>
        <v>0.99430555026643519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0.620058</v>
      </c>
      <c r="E10" s="22">
        <v>0.53069100000000002</v>
      </c>
      <c r="F10" s="22">
        <f t="shared" si="0"/>
        <v>0.53068650001659989</v>
      </c>
      <c r="G10" s="22">
        <v>0.35489502362906933</v>
      </c>
      <c r="H10" s="22">
        <v>0.17579147638753057</v>
      </c>
      <c r="I10" s="23">
        <f t="shared" si="1"/>
        <v>0.66874136480375457</v>
      </c>
      <c r="J10" s="24">
        <f t="shared" si="2"/>
        <v>0.99999152052060403</v>
      </c>
      <c r="K10" s="5"/>
    </row>
    <row r="11" spans="1:11" x14ac:dyDescent="0.25">
      <c r="A11" s="18"/>
      <c r="B11" s="19">
        <v>442</v>
      </c>
      <c r="C11" s="20" t="s">
        <v>207</v>
      </c>
      <c r="D11" s="21">
        <v>0.2</v>
      </c>
      <c r="E11" s="22">
        <v>1.6210710000000002</v>
      </c>
      <c r="F11" s="22">
        <f t="shared" si="0"/>
        <v>1.6197268835967407</v>
      </c>
      <c r="G11" s="22">
        <v>0.36085259541869164</v>
      </c>
      <c r="H11" s="22">
        <v>1.258874288178049</v>
      </c>
      <c r="I11" s="23">
        <f t="shared" si="1"/>
        <v>0.22260135146374935</v>
      </c>
      <c r="J11" s="24">
        <f t="shared" si="2"/>
        <v>0.99917084667897982</v>
      </c>
      <c r="K11" s="5"/>
    </row>
    <row r="12" spans="1:11" x14ac:dyDescent="0.25">
      <c r="A12" s="18"/>
      <c r="B12" s="19">
        <v>444</v>
      </c>
      <c r="C12" s="20" t="s">
        <v>209</v>
      </c>
      <c r="D12" s="21">
        <v>1.5774409999999999</v>
      </c>
      <c r="E12" s="22">
        <v>1.5358070000000001</v>
      </c>
      <c r="F12" s="22">
        <f t="shared" si="0"/>
        <v>1.5346060384181328</v>
      </c>
      <c r="G12" s="22">
        <v>0.41480038949521258</v>
      </c>
      <c r="H12" s="22">
        <v>1.1198056489229202</v>
      </c>
      <c r="I12" s="23">
        <f t="shared" si="1"/>
        <v>0.27008627353255488</v>
      </c>
      <c r="J12" s="24">
        <f t="shared" si="2"/>
        <v>0.99921802571425489</v>
      </c>
      <c r="K12" s="5"/>
    </row>
    <row r="13" spans="1:11" x14ac:dyDescent="0.25">
      <c r="A13" s="18"/>
      <c r="B13" s="19">
        <v>446</v>
      </c>
      <c r="C13" s="20" t="s">
        <v>211</v>
      </c>
      <c r="D13" s="21">
        <v>3.3416410000000001</v>
      </c>
      <c r="E13" s="22">
        <v>3.7475040000000002</v>
      </c>
      <c r="F13" s="22">
        <f t="shared" si="0"/>
        <v>3.7051384474616498</v>
      </c>
      <c r="G13" s="22">
        <v>1.0553255579434335</v>
      </c>
      <c r="H13" s="22">
        <v>2.6498128895182163</v>
      </c>
      <c r="I13" s="23">
        <f t="shared" si="1"/>
        <v>0.28160758679468612</v>
      </c>
      <c r="J13" s="24">
        <f t="shared" si="2"/>
        <v>0.98869499471158662</v>
      </c>
      <c r="K13" s="5"/>
    </row>
    <row r="14" spans="1:11" x14ac:dyDescent="0.25">
      <c r="A14" s="18"/>
      <c r="B14" s="19">
        <v>447</v>
      </c>
      <c r="C14" s="20" t="s">
        <v>212</v>
      </c>
      <c r="D14" s="21">
        <v>0</v>
      </c>
      <c r="E14" s="22">
        <v>0.71106800000000003</v>
      </c>
      <c r="F14" s="22">
        <f t="shared" si="0"/>
        <v>0.71106688538566232</v>
      </c>
      <c r="G14" s="22">
        <v>0.28480042470619082</v>
      </c>
      <c r="H14" s="22">
        <v>0.42626646067947149</v>
      </c>
      <c r="I14" s="23">
        <f t="shared" si="1"/>
        <v>0.40052487906387407</v>
      </c>
      <c r="J14" s="24">
        <f t="shared" si="2"/>
        <v>0.99999843247855658</v>
      </c>
      <c r="K14" s="5"/>
    </row>
    <row r="15" spans="1:11" x14ac:dyDescent="0.25">
      <c r="A15" s="18"/>
      <c r="B15" s="19">
        <v>449</v>
      </c>
      <c r="C15" s="20" t="s">
        <v>214</v>
      </c>
      <c r="D15" s="21">
        <v>2.5920000000000002E-2</v>
      </c>
      <c r="E15" s="22">
        <v>2.6752000000000001E-2</v>
      </c>
      <c r="F15" s="22">
        <f t="shared" si="0"/>
        <v>2.5938000281101381E-2</v>
      </c>
      <c r="G15" s="22">
        <v>1.3830660100211389E-2</v>
      </c>
      <c r="H15" s="22">
        <v>1.2107340180889992E-2</v>
      </c>
      <c r="I15" s="23">
        <f t="shared" si="1"/>
        <v>0.51699536857847594</v>
      </c>
      <c r="J15" s="24">
        <f t="shared" si="2"/>
        <v>0.96957237892872983</v>
      </c>
      <c r="K15" s="5"/>
    </row>
    <row r="16" spans="1:11" x14ac:dyDescent="0.25">
      <c r="A16" s="18"/>
      <c r="B16" s="19">
        <v>453</v>
      </c>
      <c r="C16" s="20" t="s">
        <v>218</v>
      </c>
      <c r="D16" s="21">
        <v>0.32536199999999998</v>
      </c>
      <c r="E16" s="22">
        <v>0.38662599999999997</v>
      </c>
      <c r="F16" s="22">
        <f t="shared" si="0"/>
        <v>0.38437456195242703</v>
      </c>
      <c r="G16" s="22">
        <v>0.19842779217287898</v>
      </c>
      <c r="H16" s="22">
        <v>0.18594676977954805</v>
      </c>
      <c r="I16" s="23">
        <f t="shared" si="1"/>
        <v>0.5132293021495683</v>
      </c>
      <c r="J16" s="24">
        <f t="shared" si="2"/>
        <v>0.99417670294400029</v>
      </c>
      <c r="K16" s="5"/>
    </row>
    <row r="17" spans="1:11" x14ac:dyDescent="0.25">
      <c r="A17" s="18"/>
      <c r="B17" s="19">
        <v>456</v>
      </c>
      <c r="C17" s="20" t="s">
        <v>221</v>
      </c>
      <c r="D17" s="21">
        <v>3.5</v>
      </c>
      <c r="E17" s="22">
        <v>3.004</v>
      </c>
      <c r="F17" s="22">
        <f t="shared" si="0"/>
        <v>3.0039995783008635</v>
      </c>
      <c r="G17" s="22">
        <v>0.62612152099609375</v>
      </c>
      <c r="H17" s="22">
        <v>2.3778780573047698</v>
      </c>
      <c r="I17" s="23">
        <f t="shared" si="1"/>
        <v>0.2084292679747316</v>
      </c>
      <c r="J17" s="24">
        <f t="shared" si="2"/>
        <v>0.99999985962079341</v>
      </c>
      <c r="K17" s="5"/>
    </row>
    <row r="18" spans="1:11" x14ac:dyDescent="0.25">
      <c r="A18" s="18"/>
      <c r="B18" s="19">
        <v>459</v>
      </c>
      <c r="C18" s="20" t="s">
        <v>224</v>
      </c>
      <c r="D18" s="21">
        <v>1.5</v>
      </c>
      <c r="E18" s="22">
        <v>1.9401479999999998</v>
      </c>
      <c r="F18" s="22">
        <f t="shared" si="0"/>
        <v>1.9241124824329745</v>
      </c>
      <c r="G18" s="22">
        <v>0.8409471120685339</v>
      </c>
      <c r="H18" s="22">
        <v>1.0831653703644406</v>
      </c>
      <c r="I18" s="23">
        <f t="shared" si="1"/>
        <v>0.43344482589396993</v>
      </c>
      <c r="J18" s="24">
        <f t="shared" si="2"/>
        <v>0.99173489982876295</v>
      </c>
      <c r="K18" s="5"/>
    </row>
    <row r="19" spans="1:11" x14ac:dyDescent="0.25">
      <c r="A19" s="18"/>
      <c r="B19" s="19">
        <v>460</v>
      </c>
      <c r="C19" s="20" t="s">
        <v>225</v>
      </c>
      <c r="D19" s="21">
        <v>0.46255799999999991</v>
      </c>
      <c r="E19" s="22">
        <v>0.72439100000000001</v>
      </c>
      <c r="F19" s="22">
        <f t="shared" si="0"/>
        <v>0.70738766106660478</v>
      </c>
      <c r="G19" s="22">
        <v>0.27618890115991235</v>
      </c>
      <c r="H19" s="22">
        <v>0.43119875990669243</v>
      </c>
      <c r="I19" s="23">
        <f t="shared" si="1"/>
        <v>0.38127047569601547</v>
      </c>
      <c r="J19" s="24">
        <f t="shared" si="2"/>
        <v>0.97652740173001151</v>
      </c>
      <c r="K19" s="5"/>
    </row>
    <row r="20" spans="1:11" ht="15.75" thickBot="1" x14ac:dyDescent="0.3">
      <c r="A20" s="39" t="s">
        <v>231</v>
      </c>
      <c r="B20" s="40"/>
      <c r="C20" s="41"/>
      <c r="D20" s="42">
        <v>7.9149459999999996</v>
      </c>
      <c r="E20" s="43">
        <v>9.0543420000000019</v>
      </c>
      <c r="F20" s="43">
        <f t="shared" si="0"/>
        <v>6.9610679360193899</v>
      </c>
      <c r="G20" s="43">
        <v>2.0007079750357661</v>
      </c>
      <c r="H20" s="43">
        <v>4.9603599609836238</v>
      </c>
      <c r="I20" s="44">
        <f t="shared" si="1"/>
        <v>0.22096668924542123</v>
      </c>
      <c r="J20" s="45">
        <f t="shared" si="2"/>
        <v>0.76880991860252113</v>
      </c>
      <c r="K20" s="5"/>
    </row>
    <row r="21" spans="1:11" x14ac:dyDescent="0.25">
      <c r="D21" s="6"/>
      <c r="E21" s="6"/>
      <c r="F21" s="6"/>
      <c r="G21" s="6"/>
      <c r="H21" s="6"/>
      <c r="I21" s="5"/>
      <c r="J21" s="5"/>
      <c r="K21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topLeftCell="A4" workbookViewId="0">
      <selection activeCell="A14" sqref="A14:E1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41</v>
      </c>
      <c r="B1" s="47" t="s">
        <v>232</v>
      </c>
      <c r="C1" s="47" t="s">
        <v>25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873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35.326035000000012</v>
      </c>
      <c r="G6" s="15">
        <v>41.066998000000005</v>
      </c>
      <c r="H6" s="15">
        <v>36.448143557107173</v>
      </c>
      <c r="I6" s="15">
        <v>11.616522670585255</v>
      </c>
      <c r="J6" s="15">
        <v>24.831620886521918</v>
      </c>
      <c r="K6" s="16">
        <v>0.28286758799815981</v>
      </c>
      <c r="L6" s="17">
        <v>0.88752880249749855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15.884029</v>
      </c>
      <c r="G7" s="36">
        <f ca="1">SUM(G8:OFFSET(G6,MATCH("PROYECTOS",$A$8:$A$50,0),0))</f>
        <v>18.077905999999999</v>
      </c>
      <c r="H7" s="36">
        <f ca="1">SUM(H8:OFFSET(H6,MATCH("PROYECTOS",$A$8:$A$50,0),0))</f>
        <v>15.505398681911387</v>
      </c>
      <c r="I7" s="36">
        <f ca="1">SUM(I8:OFFSET(I6,MATCH("PROYECTOS",$A$8:$A$50,0),0))</f>
        <v>5.2192153777068597</v>
      </c>
      <c r="J7" s="36">
        <f ca="1">SUM(J8:OFFSET(J6,MATCH("PROYECTOS",$A$8:$A$50,0),0))</f>
        <v>10.286183304204528</v>
      </c>
      <c r="K7" s="37">
        <f ca="1">IFERROR(I7/G7,0)</f>
        <v>0.2887068545276682</v>
      </c>
      <c r="L7" s="38">
        <f ca="1">IFERROR(SUM(I7,J7)/G7,0)</f>
        <v>0.85769882208212544</v>
      </c>
      <c r="M7" s="57"/>
      <c r="N7" s="36"/>
      <c r="O7" s="38"/>
    </row>
    <row r="8" spans="1:15" ht="51" x14ac:dyDescent="0.25">
      <c r="A8" s="18"/>
      <c r="B8" s="20">
        <v>3000065</v>
      </c>
      <c r="C8" s="20" t="s">
        <v>874</v>
      </c>
      <c r="D8" s="60">
        <v>86</v>
      </c>
      <c r="E8" s="20" t="s">
        <v>469</v>
      </c>
      <c r="F8" s="21">
        <v>15.241845</v>
      </c>
      <c r="G8" s="22">
        <v>16.298394999999999</v>
      </c>
      <c r="H8" s="22">
        <f t="shared" ref="H8:H9" si="0">SUM(I8,J8)</f>
        <v>14.704303167355292</v>
      </c>
      <c r="I8" s="22">
        <v>5.0949693189527352</v>
      </c>
      <c r="J8" s="22">
        <v>9.6093338484025566</v>
      </c>
      <c r="K8" s="23">
        <f t="shared" ref="K8:K10" si="1">IFERROR(I8/G8,0)</f>
        <v>0.31260558594590054</v>
      </c>
      <c r="L8" s="24">
        <f t="shared" ref="L8:L10" si="2">IFERROR(SUM(I8,J8)/G8,0)</f>
        <v>0.9021933243951501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3000527</v>
      </c>
      <c r="C9" s="20" t="s">
        <v>875</v>
      </c>
      <c r="D9" s="60">
        <v>86</v>
      </c>
      <c r="E9" s="20" t="s">
        <v>469</v>
      </c>
      <c r="F9" s="21">
        <v>0.64218399999999998</v>
      </c>
      <c r="G9" s="22">
        <v>1.7795110000000001</v>
      </c>
      <c r="H9" s="22">
        <f t="shared" si="0"/>
        <v>0.80109551455609562</v>
      </c>
      <c r="I9" s="22">
        <v>0.12424605875412453</v>
      </c>
      <c r="J9" s="22">
        <v>0.67684945580197109</v>
      </c>
      <c r="K9" s="23">
        <f t="shared" si="1"/>
        <v>6.9820337583821918E-2</v>
      </c>
      <c r="L9" s="24">
        <f t="shared" si="2"/>
        <v>0.45017733217501638</v>
      </c>
      <c r="M9" s="61"/>
      <c r="N9" s="22"/>
      <c r="O9" s="24" t="str">
        <f>IFERROR(N9/M9,".")</f>
        <v>.</v>
      </c>
    </row>
    <row r="10" spans="1:15" ht="15.75" thickBot="1" x14ac:dyDescent="0.3">
      <c r="A10" s="39" t="s">
        <v>306</v>
      </c>
      <c r="B10" s="41"/>
      <c r="C10" s="41"/>
      <c r="D10" s="58"/>
      <c r="E10" s="41"/>
      <c r="F10" s="42">
        <f ca="1">OFFSET(F10,-MATCH("PROYECTOS",$A$8:$A$50,0)-1,0)-(OFFSET(F10,-MATCH("PROYECTOS",$A$8:$A$50,0),0))</f>
        <v>19.442006000000013</v>
      </c>
      <c r="G10" s="43">
        <f t="shared" ref="G10:J10" ca="1" si="3">OFFSET(G10,-MATCH("PROYECTOS",$A$8:$A$50,0)-1,0)-(OFFSET(G10,-MATCH("PROYECTOS",$A$8:$A$50,0),0))</f>
        <v>22.989092000000007</v>
      </c>
      <c r="H10" s="43">
        <f t="shared" ca="1" si="3"/>
        <v>20.942744875195785</v>
      </c>
      <c r="I10" s="43">
        <f t="shared" ca="1" si="3"/>
        <v>6.3973072928783949</v>
      </c>
      <c r="J10" s="43">
        <f t="shared" ca="1" si="3"/>
        <v>14.54543758231739</v>
      </c>
      <c r="K10" s="44">
        <f t="shared" ca="1" si="1"/>
        <v>0.27827577065150694</v>
      </c>
      <c r="L10" s="45">
        <f t="shared" ca="1" si="2"/>
        <v>0.91098617010170646</v>
      </c>
      <c r="M10" s="59"/>
      <c r="N10" s="43"/>
      <c r="O10" s="45"/>
    </row>
    <row r="11" spans="1:15" ht="15.75" thickBot="1" x14ac:dyDescent="0.3"/>
    <row r="12" spans="1:15" ht="15.75" thickBot="1" x14ac:dyDescent="0.3">
      <c r="A12" s="87" t="s">
        <v>377</v>
      </c>
      <c r="B12" s="88"/>
      <c r="C12" s="88"/>
      <c r="D12" s="88"/>
      <c r="E12" s="88"/>
      <c r="F12" s="89"/>
    </row>
    <row r="13" spans="1:15" ht="15.75" thickBot="1" x14ac:dyDescent="0.3">
      <c r="A13" s="2" t="s">
        <v>887</v>
      </c>
    </row>
    <row r="14" spans="1:15" ht="45" customHeight="1" x14ac:dyDescent="0.25">
      <c r="A14" s="80" t="s">
        <v>379</v>
      </c>
      <c r="B14" s="81"/>
      <c r="C14" s="81"/>
      <c r="D14" s="81"/>
      <c r="E14" s="81"/>
      <c r="F14" s="103" t="s">
        <v>380</v>
      </c>
    </row>
    <row r="15" spans="1:15" ht="15.75" thickBot="1" x14ac:dyDescent="0.3">
      <c r="A15" s="83"/>
      <c r="B15" s="84"/>
      <c r="C15" s="84"/>
      <c r="D15" s="84"/>
      <c r="E15" s="84"/>
      <c r="F15" s="115"/>
    </row>
    <row r="16" spans="1:15" ht="51.75" customHeight="1" thickBot="1" x14ac:dyDescent="0.3">
      <c r="A16" s="73"/>
      <c r="B16" s="74">
        <v>3000527</v>
      </c>
      <c r="C16" s="113" t="s">
        <v>875</v>
      </c>
      <c r="D16" s="113"/>
      <c r="E16" s="114"/>
      <c r="F16" s="75">
        <v>0.45017733217501638</v>
      </c>
    </row>
  </sheetData>
  <mergeCells count="17">
    <mergeCell ref="M3:O3"/>
    <mergeCell ref="I4:J4"/>
    <mergeCell ref="K4:L4"/>
    <mergeCell ref="A12:F12"/>
    <mergeCell ref="O4:O5"/>
    <mergeCell ref="H4:H5"/>
    <mergeCell ref="A4:C5"/>
    <mergeCell ref="M4:M5"/>
    <mergeCell ref="F4:F5"/>
    <mergeCell ref="N4:N5"/>
    <mergeCell ref="G4:G5"/>
    <mergeCell ref="D4:E5"/>
    <mergeCell ref="C16:E16"/>
    <mergeCell ref="A14:E15"/>
    <mergeCell ref="F14:F15"/>
    <mergeCell ref="A3:E3"/>
    <mergeCell ref="F3:L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selection activeCell="J6" sqref="J6:N121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customWidth="1"/>
    <col min="5" max="5" width="12.42578125" customWidth="1"/>
    <col min="6" max="6" width="4.28515625" customWidth="1"/>
    <col min="7" max="7" width="12.42578125" customWidth="1"/>
    <col min="8" max="8" width="4.28515625" customWidth="1"/>
    <col min="9" max="9" width="12.42578125" customWidth="1"/>
    <col min="10" max="12" width="13.5703125" customWidth="1"/>
    <col min="13" max="14" width="14" customWidth="1"/>
  </cols>
  <sheetData>
    <row r="1" spans="1:14" ht="15.75" x14ac:dyDescent="0.25">
      <c r="A1" s="46">
        <v>1</v>
      </c>
      <c r="B1" s="47" t="s">
        <v>232</v>
      </c>
      <c r="C1" s="47" t="s">
        <v>11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ht="15.75" thickBot="1" x14ac:dyDescent="0.3">
      <c r="A2" s="2" t="s">
        <v>338</v>
      </c>
    </row>
    <row r="3" spans="1:14" ht="15.75" thickBot="1" x14ac:dyDescent="0.3">
      <c r="A3" s="80" t="s">
        <v>326</v>
      </c>
      <c r="B3" s="81"/>
      <c r="C3" s="81"/>
      <c r="D3" s="81"/>
      <c r="E3" s="81"/>
      <c r="F3" s="81"/>
      <c r="G3" s="81"/>
      <c r="H3" s="81"/>
      <c r="I3" s="81"/>
      <c r="J3" s="80" t="s">
        <v>2</v>
      </c>
      <c r="K3" s="81"/>
      <c r="L3" s="82"/>
      <c r="M3" s="81" t="s">
        <v>239</v>
      </c>
      <c r="N3" s="82"/>
    </row>
    <row r="4" spans="1:14" ht="45" customHeight="1" x14ac:dyDescent="0.25">
      <c r="A4" s="91" t="s">
        <v>327</v>
      </c>
      <c r="B4" s="92"/>
      <c r="C4" s="92"/>
      <c r="D4" s="92" t="s">
        <v>235</v>
      </c>
      <c r="E4" s="92"/>
      <c r="F4" s="92" t="s">
        <v>236</v>
      </c>
      <c r="G4" s="92"/>
      <c r="H4" s="92" t="s">
        <v>237</v>
      </c>
      <c r="I4" s="107"/>
      <c r="J4" s="78" t="s">
        <v>3</v>
      </c>
      <c r="K4" s="76" t="s">
        <v>4</v>
      </c>
      <c r="L4" s="85" t="s">
        <v>5</v>
      </c>
      <c r="M4" s="95" t="s">
        <v>240</v>
      </c>
      <c r="N4" s="85" t="s">
        <v>241</v>
      </c>
    </row>
    <row r="5" spans="1:14" ht="15.75" thickBot="1" x14ac:dyDescent="0.3">
      <c r="A5" s="109"/>
      <c r="B5" s="106"/>
      <c r="C5" s="106"/>
      <c r="D5" s="106"/>
      <c r="E5" s="106"/>
      <c r="F5" s="106"/>
      <c r="G5" s="106"/>
      <c r="H5" s="106"/>
      <c r="I5" s="108"/>
      <c r="J5" s="111"/>
      <c r="K5" s="112"/>
      <c r="L5" s="105"/>
      <c r="M5" s="110"/>
      <c r="N5" s="105"/>
    </row>
    <row r="6" spans="1:14" ht="51" x14ac:dyDescent="0.25">
      <c r="A6" s="18"/>
      <c r="B6" s="20">
        <v>3000001</v>
      </c>
      <c r="C6" s="20" t="s">
        <v>275</v>
      </c>
      <c r="D6" s="20"/>
      <c r="E6" s="20" t="s">
        <v>339</v>
      </c>
      <c r="F6" s="20">
        <v>11</v>
      </c>
      <c r="G6" s="20" t="s">
        <v>109</v>
      </c>
      <c r="H6" s="20">
        <v>11</v>
      </c>
      <c r="I6" s="20" t="s">
        <v>341</v>
      </c>
      <c r="J6" s="66">
        <v>5.6469210000000016</v>
      </c>
      <c r="K6" s="67">
        <v>6.2284170000000012</v>
      </c>
      <c r="L6" s="68">
        <v>5.9679277269533486</v>
      </c>
      <c r="M6" s="67"/>
      <c r="N6" s="68"/>
    </row>
    <row r="7" spans="1:14" ht="89.25" x14ac:dyDescent="0.25">
      <c r="A7" s="18"/>
      <c r="B7" s="20">
        <v>3000001</v>
      </c>
      <c r="C7" s="20" t="s">
        <v>275</v>
      </c>
      <c r="D7" s="20"/>
      <c r="E7" s="20" t="s">
        <v>339</v>
      </c>
      <c r="F7" s="20">
        <v>11</v>
      </c>
      <c r="G7" s="20" t="s">
        <v>109</v>
      </c>
      <c r="H7" s="20">
        <v>124</v>
      </c>
      <c r="I7" s="20" t="s">
        <v>342</v>
      </c>
      <c r="J7" s="66">
        <v>0</v>
      </c>
      <c r="K7" s="67">
        <v>0.06</v>
      </c>
      <c r="L7" s="68">
        <v>5.416178097948432E-2</v>
      </c>
      <c r="M7" s="67"/>
      <c r="N7" s="68"/>
    </row>
    <row r="8" spans="1:14" ht="51" x14ac:dyDescent="0.25">
      <c r="A8" s="18"/>
      <c r="B8" s="20">
        <v>3000001</v>
      </c>
      <c r="C8" s="20" t="s">
        <v>275</v>
      </c>
      <c r="D8" s="20"/>
      <c r="E8" s="20" t="s">
        <v>339</v>
      </c>
      <c r="F8" s="20">
        <v>131</v>
      </c>
      <c r="G8" s="20" t="s">
        <v>141</v>
      </c>
      <c r="H8" s="20">
        <v>131</v>
      </c>
      <c r="I8" s="20" t="s">
        <v>343</v>
      </c>
      <c r="J8" s="66">
        <v>5.1619949999999992</v>
      </c>
      <c r="K8" s="67">
        <v>5.1860689999999998</v>
      </c>
      <c r="L8" s="68">
        <v>5.1051687300623598</v>
      </c>
      <c r="M8" s="67"/>
      <c r="N8" s="68"/>
    </row>
    <row r="9" spans="1:14" ht="51" x14ac:dyDescent="0.25">
      <c r="A9" s="18"/>
      <c r="B9" s="20">
        <v>3000001</v>
      </c>
      <c r="C9" s="20" t="s">
        <v>275</v>
      </c>
      <c r="D9" s="20"/>
      <c r="E9" s="20" t="s">
        <v>339</v>
      </c>
      <c r="F9" s="20">
        <v>135</v>
      </c>
      <c r="G9" s="20" t="s">
        <v>142</v>
      </c>
      <c r="H9" s="20">
        <v>135</v>
      </c>
      <c r="I9" s="20" t="s">
        <v>344</v>
      </c>
      <c r="J9" s="66">
        <v>0</v>
      </c>
      <c r="K9" s="67">
        <v>8.0639339999999997</v>
      </c>
      <c r="L9" s="68">
        <v>2.4601280667120591</v>
      </c>
      <c r="M9" s="67"/>
      <c r="N9" s="68"/>
    </row>
    <row r="10" spans="1:14" ht="63.75" x14ac:dyDescent="0.25">
      <c r="A10" s="18"/>
      <c r="B10" s="20">
        <v>3000001</v>
      </c>
      <c r="C10" s="20" t="s">
        <v>275</v>
      </c>
      <c r="D10" s="20"/>
      <c r="E10" s="20" t="s">
        <v>339</v>
      </c>
      <c r="F10" s="20">
        <v>137</v>
      </c>
      <c r="G10" s="20" t="s">
        <v>144</v>
      </c>
      <c r="H10" s="20">
        <v>137</v>
      </c>
      <c r="I10" s="20" t="s">
        <v>345</v>
      </c>
      <c r="J10" s="66">
        <v>3.2334339999999973</v>
      </c>
      <c r="K10" s="67">
        <v>3.3377949999999994</v>
      </c>
      <c r="L10" s="68">
        <v>3.0921356750332052</v>
      </c>
      <c r="M10" s="67"/>
      <c r="N10" s="68"/>
    </row>
    <row r="11" spans="1:14" ht="51" x14ac:dyDescent="0.25">
      <c r="A11" s="18"/>
      <c r="B11" s="20">
        <v>3000001</v>
      </c>
      <c r="C11" s="20" t="s">
        <v>275</v>
      </c>
      <c r="D11" s="20"/>
      <c r="E11" s="20" t="s">
        <v>339</v>
      </c>
      <c r="F11" s="20">
        <v>440</v>
      </c>
      <c r="G11" s="20" t="s">
        <v>205</v>
      </c>
      <c r="H11" s="20">
        <v>440</v>
      </c>
      <c r="I11" s="20" t="s">
        <v>346</v>
      </c>
      <c r="J11" s="66">
        <v>6.8471079999999986</v>
      </c>
      <c r="K11" s="67">
        <v>10.674072000000002</v>
      </c>
      <c r="L11" s="68">
        <v>10.21780519555432</v>
      </c>
      <c r="M11" s="67"/>
      <c r="N11" s="68"/>
    </row>
    <row r="12" spans="1:14" ht="51" x14ac:dyDescent="0.25">
      <c r="A12" s="18"/>
      <c r="B12" s="20">
        <v>3000001</v>
      </c>
      <c r="C12" s="20" t="s">
        <v>275</v>
      </c>
      <c r="D12" s="20"/>
      <c r="E12" s="20" t="s">
        <v>339</v>
      </c>
      <c r="F12" s="20">
        <v>441</v>
      </c>
      <c r="G12" s="20" t="s">
        <v>206</v>
      </c>
      <c r="H12" s="20">
        <v>441</v>
      </c>
      <c r="I12" s="20" t="s">
        <v>347</v>
      </c>
      <c r="J12" s="66">
        <v>1.7780049999999974</v>
      </c>
      <c r="K12" s="67">
        <v>4.377152999999999</v>
      </c>
      <c r="L12" s="68">
        <v>4.0776923842866495</v>
      </c>
      <c r="M12" s="67"/>
      <c r="N12" s="68"/>
    </row>
    <row r="13" spans="1:14" ht="51" x14ac:dyDescent="0.25">
      <c r="A13" s="18"/>
      <c r="B13" s="20">
        <v>3000001</v>
      </c>
      <c r="C13" s="20" t="s">
        <v>275</v>
      </c>
      <c r="D13" s="20"/>
      <c r="E13" s="20" t="s">
        <v>339</v>
      </c>
      <c r="F13" s="20">
        <v>442</v>
      </c>
      <c r="G13" s="20" t="s">
        <v>207</v>
      </c>
      <c r="H13" s="20">
        <v>442</v>
      </c>
      <c r="I13" s="20" t="s">
        <v>348</v>
      </c>
      <c r="J13" s="66">
        <v>3.2028489999999983</v>
      </c>
      <c r="K13" s="67">
        <v>8.2533310000000011</v>
      </c>
      <c r="L13" s="68">
        <v>7.8154779744745611</v>
      </c>
      <c r="M13" s="67"/>
      <c r="N13" s="68"/>
    </row>
    <row r="14" spans="1:14" ht="51" x14ac:dyDescent="0.25">
      <c r="A14" s="18"/>
      <c r="B14" s="20">
        <v>3000001</v>
      </c>
      <c r="C14" s="20" t="s">
        <v>275</v>
      </c>
      <c r="D14" s="20"/>
      <c r="E14" s="20" t="s">
        <v>339</v>
      </c>
      <c r="F14" s="20">
        <v>443</v>
      </c>
      <c r="G14" s="20" t="s">
        <v>208</v>
      </c>
      <c r="H14" s="20">
        <v>443</v>
      </c>
      <c r="I14" s="20" t="s">
        <v>349</v>
      </c>
      <c r="J14" s="66">
        <v>1.1915949999999993</v>
      </c>
      <c r="K14" s="67">
        <v>2.2121269999999988</v>
      </c>
      <c r="L14" s="68">
        <v>1.1956492747012817</v>
      </c>
      <c r="M14" s="67"/>
      <c r="N14" s="68"/>
    </row>
    <row r="15" spans="1:14" ht="51" x14ac:dyDescent="0.25">
      <c r="A15" s="18"/>
      <c r="B15" s="20">
        <v>3000001</v>
      </c>
      <c r="C15" s="20" t="s">
        <v>275</v>
      </c>
      <c r="D15" s="20"/>
      <c r="E15" s="20" t="s">
        <v>339</v>
      </c>
      <c r="F15" s="20">
        <v>444</v>
      </c>
      <c r="G15" s="20" t="s">
        <v>209</v>
      </c>
      <c r="H15" s="20">
        <v>444</v>
      </c>
      <c r="I15" s="20" t="s">
        <v>350</v>
      </c>
      <c r="J15" s="66">
        <v>2.7459949999999962</v>
      </c>
      <c r="K15" s="67">
        <v>5.0041110000000009</v>
      </c>
      <c r="L15" s="68">
        <v>4.7356041679940972</v>
      </c>
      <c r="M15" s="67"/>
      <c r="N15" s="68"/>
    </row>
    <row r="16" spans="1:14" ht="51" x14ac:dyDescent="0.25">
      <c r="A16" s="18"/>
      <c r="B16" s="20">
        <v>3000001</v>
      </c>
      <c r="C16" s="20" t="s">
        <v>275</v>
      </c>
      <c r="D16" s="20"/>
      <c r="E16" s="20" t="s">
        <v>339</v>
      </c>
      <c r="F16" s="20">
        <v>445</v>
      </c>
      <c r="G16" s="20" t="s">
        <v>210</v>
      </c>
      <c r="H16" s="20">
        <v>445</v>
      </c>
      <c r="I16" s="20" t="s">
        <v>351</v>
      </c>
      <c r="J16" s="66">
        <v>1.9401479999999993</v>
      </c>
      <c r="K16" s="67">
        <v>7.2722400000000027</v>
      </c>
      <c r="L16" s="68">
        <v>6.5366348718525842</v>
      </c>
      <c r="M16" s="67"/>
      <c r="N16" s="68"/>
    </row>
    <row r="17" spans="1:14" ht="51" x14ac:dyDescent="0.25">
      <c r="A17" s="18"/>
      <c r="B17" s="20">
        <v>3000001</v>
      </c>
      <c r="C17" s="20" t="s">
        <v>275</v>
      </c>
      <c r="D17" s="20"/>
      <c r="E17" s="20" t="s">
        <v>339</v>
      </c>
      <c r="F17" s="20">
        <v>446</v>
      </c>
      <c r="G17" s="20" t="s">
        <v>211</v>
      </c>
      <c r="H17" s="20">
        <v>446</v>
      </c>
      <c r="I17" s="20" t="s">
        <v>352</v>
      </c>
      <c r="J17" s="66">
        <v>1.2067039999999998</v>
      </c>
      <c r="K17" s="67">
        <v>3.3685429999999981</v>
      </c>
      <c r="L17" s="68">
        <v>3.2632158662142956</v>
      </c>
      <c r="M17" s="67"/>
      <c r="N17" s="68"/>
    </row>
    <row r="18" spans="1:14" ht="51" x14ac:dyDescent="0.25">
      <c r="A18" s="18"/>
      <c r="B18" s="20">
        <v>3000001</v>
      </c>
      <c r="C18" s="20" t="s">
        <v>275</v>
      </c>
      <c r="D18" s="20"/>
      <c r="E18" s="20" t="s">
        <v>339</v>
      </c>
      <c r="F18" s="20">
        <v>447</v>
      </c>
      <c r="G18" s="20" t="s">
        <v>212</v>
      </c>
      <c r="H18" s="20">
        <v>447</v>
      </c>
      <c r="I18" s="20" t="s">
        <v>353</v>
      </c>
      <c r="J18" s="66">
        <v>2.5969969999999996</v>
      </c>
      <c r="K18" s="67">
        <v>4.3312569999999955</v>
      </c>
      <c r="L18" s="68">
        <v>4.0138000157578517</v>
      </c>
      <c r="M18" s="67"/>
      <c r="N18" s="68"/>
    </row>
    <row r="19" spans="1:14" ht="51" x14ac:dyDescent="0.25">
      <c r="A19" s="18"/>
      <c r="B19" s="20">
        <v>3000001</v>
      </c>
      <c r="C19" s="20" t="s">
        <v>275</v>
      </c>
      <c r="D19" s="20"/>
      <c r="E19" s="20" t="s">
        <v>339</v>
      </c>
      <c r="F19" s="20">
        <v>448</v>
      </c>
      <c r="G19" s="20" t="s">
        <v>213</v>
      </c>
      <c r="H19" s="20">
        <v>448</v>
      </c>
      <c r="I19" s="20" t="s">
        <v>354</v>
      </c>
      <c r="J19" s="66">
        <v>1.489992999999999</v>
      </c>
      <c r="K19" s="67">
        <v>2.8596039999999978</v>
      </c>
      <c r="L19" s="68">
        <v>2.5067538969078669</v>
      </c>
      <c r="M19" s="67"/>
      <c r="N19" s="68"/>
    </row>
    <row r="20" spans="1:14" ht="51" x14ac:dyDescent="0.25">
      <c r="A20" s="18"/>
      <c r="B20" s="20">
        <v>3000001</v>
      </c>
      <c r="C20" s="20" t="s">
        <v>275</v>
      </c>
      <c r="D20" s="20"/>
      <c r="E20" s="20" t="s">
        <v>339</v>
      </c>
      <c r="F20" s="20">
        <v>449</v>
      </c>
      <c r="G20" s="20" t="s">
        <v>214</v>
      </c>
      <c r="H20" s="20">
        <v>449</v>
      </c>
      <c r="I20" s="20" t="s">
        <v>355</v>
      </c>
      <c r="J20" s="66">
        <v>4.0146279999999992</v>
      </c>
      <c r="K20" s="67">
        <v>5.0886229999999957</v>
      </c>
      <c r="L20" s="68">
        <v>4.873539493764838</v>
      </c>
      <c r="M20" s="67"/>
      <c r="N20" s="68"/>
    </row>
    <row r="21" spans="1:14" ht="51" x14ac:dyDescent="0.25">
      <c r="A21" s="18"/>
      <c r="B21" s="20">
        <v>3000001</v>
      </c>
      <c r="C21" s="20" t="s">
        <v>275</v>
      </c>
      <c r="D21" s="20"/>
      <c r="E21" s="20" t="s">
        <v>339</v>
      </c>
      <c r="F21" s="20">
        <v>450</v>
      </c>
      <c r="G21" s="20" t="s">
        <v>215</v>
      </c>
      <c r="H21" s="20">
        <v>450</v>
      </c>
      <c r="I21" s="20" t="s">
        <v>356</v>
      </c>
      <c r="J21" s="66">
        <v>1.7169889999999983</v>
      </c>
      <c r="K21" s="67">
        <v>7.4500679999999981</v>
      </c>
      <c r="L21" s="68">
        <v>5.7967910193965508</v>
      </c>
      <c r="M21" s="67"/>
      <c r="N21" s="68"/>
    </row>
    <row r="22" spans="1:14" ht="51" x14ac:dyDescent="0.25">
      <c r="A22" s="18"/>
      <c r="B22" s="20">
        <v>3000001</v>
      </c>
      <c r="C22" s="20" t="s">
        <v>275</v>
      </c>
      <c r="D22" s="20"/>
      <c r="E22" s="20" t="s">
        <v>339</v>
      </c>
      <c r="F22" s="20">
        <v>451</v>
      </c>
      <c r="G22" s="20" t="s">
        <v>216</v>
      </c>
      <c r="H22" s="20">
        <v>451</v>
      </c>
      <c r="I22" s="20" t="s">
        <v>357</v>
      </c>
      <c r="J22" s="66">
        <v>1.0239429999999998</v>
      </c>
      <c r="K22" s="67">
        <v>2.1573179999999992</v>
      </c>
      <c r="L22" s="68">
        <v>1.6708430150683853</v>
      </c>
      <c r="M22" s="67"/>
      <c r="N22" s="68"/>
    </row>
    <row r="23" spans="1:14" ht="51" x14ac:dyDescent="0.25">
      <c r="A23" s="18"/>
      <c r="B23" s="20">
        <v>3000001</v>
      </c>
      <c r="C23" s="20" t="s">
        <v>275</v>
      </c>
      <c r="D23" s="20"/>
      <c r="E23" s="20" t="s">
        <v>339</v>
      </c>
      <c r="F23" s="20">
        <v>452</v>
      </c>
      <c r="G23" s="20" t="s">
        <v>217</v>
      </c>
      <c r="H23" s="20">
        <v>452</v>
      </c>
      <c r="I23" s="20" t="s">
        <v>358</v>
      </c>
      <c r="J23" s="66">
        <v>1.2108549999999996</v>
      </c>
      <c r="K23" s="67">
        <v>2.2391840000000003</v>
      </c>
      <c r="L23" s="68">
        <v>1.9931135876104236</v>
      </c>
      <c r="M23" s="67"/>
      <c r="N23" s="68"/>
    </row>
    <row r="24" spans="1:14" ht="51" x14ac:dyDescent="0.25">
      <c r="A24" s="18"/>
      <c r="B24" s="20">
        <v>3000001</v>
      </c>
      <c r="C24" s="20" t="s">
        <v>275</v>
      </c>
      <c r="D24" s="20"/>
      <c r="E24" s="20" t="s">
        <v>339</v>
      </c>
      <c r="F24" s="20">
        <v>453</v>
      </c>
      <c r="G24" s="20" t="s">
        <v>218</v>
      </c>
      <c r="H24" s="20">
        <v>453</v>
      </c>
      <c r="I24" s="20" t="s">
        <v>359</v>
      </c>
      <c r="J24" s="66">
        <v>0.81266999999999989</v>
      </c>
      <c r="K24" s="67">
        <v>1.8207419999999996</v>
      </c>
      <c r="L24" s="68">
        <v>1.5018480023718439</v>
      </c>
      <c r="M24" s="67"/>
      <c r="N24" s="68"/>
    </row>
    <row r="25" spans="1:14" ht="51" x14ac:dyDescent="0.25">
      <c r="A25" s="18"/>
      <c r="B25" s="20">
        <v>3000001</v>
      </c>
      <c r="C25" s="20" t="s">
        <v>275</v>
      </c>
      <c r="D25" s="20"/>
      <c r="E25" s="20" t="s">
        <v>339</v>
      </c>
      <c r="F25" s="20">
        <v>454</v>
      </c>
      <c r="G25" s="20" t="s">
        <v>219</v>
      </c>
      <c r="H25" s="20">
        <v>454</v>
      </c>
      <c r="I25" s="20" t="s">
        <v>360</v>
      </c>
      <c r="J25" s="66">
        <v>0.12723200000000001</v>
      </c>
      <c r="K25" s="67">
        <v>1.4181419999999998</v>
      </c>
      <c r="L25" s="68">
        <v>0.65965083941046032</v>
      </c>
      <c r="M25" s="67"/>
      <c r="N25" s="68"/>
    </row>
    <row r="26" spans="1:14" ht="51" x14ac:dyDescent="0.25">
      <c r="A26" s="18"/>
      <c r="B26" s="20">
        <v>3000001</v>
      </c>
      <c r="C26" s="20" t="s">
        <v>275</v>
      </c>
      <c r="D26" s="20"/>
      <c r="E26" s="20" t="s">
        <v>339</v>
      </c>
      <c r="F26" s="20">
        <v>455</v>
      </c>
      <c r="G26" s="20" t="s">
        <v>220</v>
      </c>
      <c r="H26" s="20">
        <v>455</v>
      </c>
      <c r="I26" s="20" t="s">
        <v>361</v>
      </c>
      <c r="J26" s="66">
        <v>0.25471199999999994</v>
      </c>
      <c r="K26" s="67">
        <v>1.0969429999999998</v>
      </c>
      <c r="L26" s="68">
        <v>0.4687757432438957</v>
      </c>
      <c r="M26" s="67"/>
      <c r="N26" s="68"/>
    </row>
    <row r="27" spans="1:14" ht="51" x14ac:dyDescent="0.25">
      <c r="A27" s="18"/>
      <c r="B27" s="20">
        <v>3000001</v>
      </c>
      <c r="C27" s="20" t="s">
        <v>275</v>
      </c>
      <c r="D27" s="20"/>
      <c r="E27" s="20" t="s">
        <v>339</v>
      </c>
      <c r="F27" s="20">
        <v>456</v>
      </c>
      <c r="G27" s="20" t="s">
        <v>221</v>
      </c>
      <c r="H27" s="20">
        <v>456</v>
      </c>
      <c r="I27" s="20" t="s">
        <v>362</v>
      </c>
      <c r="J27" s="66">
        <v>0.26601900000000001</v>
      </c>
      <c r="K27" s="67">
        <v>0.75988300000000009</v>
      </c>
      <c r="L27" s="68">
        <v>0.45686057645798428</v>
      </c>
      <c r="M27" s="67"/>
      <c r="N27" s="68"/>
    </row>
    <row r="28" spans="1:14" ht="51" x14ac:dyDescent="0.25">
      <c r="A28" s="18"/>
      <c r="B28" s="20">
        <v>3000001</v>
      </c>
      <c r="C28" s="20" t="s">
        <v>275</v>
      </c>
      <c r="D28" s="20"/>
      <c r="E28" s="20" t="s">
        <v>339</v>
      </c>
      <c r="F28" s="20">
        <v>457</v>
      </c>
      <c r="G28" s="20" t="s">
        <v>222</v>
      </c>
      <c r="H28" s="20">
        <v>457</v>
      </c>
      <c r="I28" s="20" t="s">
        <v>363</v>
      </c>
      <c r="J28" s="66">
        <v>7.1054799999999991</v>
      </c>
      <c r="K28" s="67">
        <v>8.9398080000000064</v>
      </c>
      <c r="L28" s="68">
        <v>8.5191299190755672</v>
      </c>
      <c r="M28" s="67"/>
      <c r="N28" s="68"/>
    </row>
    <row r="29" spans="1:14" ht="51" x14ac:dyDescent="0.25">
      <c r="A29" s="18"/>
      <c r="B29" s="20">
        <v>3000001</v>
      </c>
      <c r="C29" s="20" t="s">
        <v>275</v>
      </c>
      <c r="D29" s="20"/>
      <c r="E29" s="20" t="s">
        <v>339</v>
      </c>
      <c r="F29" s="20">
        <v>458</v>
      </c>
      <c r="G29" s="20" t="s">
        <v>223</v>
      </c>
      <c r="H29" s="20">
        <v>458</v>
      </c>
      <c r="I29" s="20" t="s">
        <v>364</v>
      </c>
      <c r="J29" s="66">
        <v>1.8096309999999995</v>
      </c>
      <c r="K29" s="67">
        <v>5.0733860000000002</v>
      </c>
      <c r="L29" s="68">
        <v>4.1956629238585492</v>
      </c>
      <c r="M29" s="67"/>
      <c r="N29" s="68"/>
    </row>
    <row r="30" spans="1:14" ht="51" x14ac:dyDescent="0.25">
      <c r="A30" s="18"/>
      <c r="B30" s="20">
        <v>3000001</v>
      </c>
      <c r="C30" s="20" t="s">
        <v>275</v>
      </c>
      <c r="D30" s="20"/>
      <c r="E30" s="20" t="s">
        <v>339</v>
      </c>
      <c r="F30" s="20">
        <v>459</v>
      </c>
      <c r="G30" s="20" t="s">
        <v>224</v>
      </c>
      <c r="H30" s="20">
        <v>459</v>
      </c>
      <c r="I30" s="20" t="s">
        <v>365</v>
      </c>
      <c r="J30" s="66">
        <v>0.75463299999999978</v>
      </c>
      <c r="K30" s="67">
        <v>3.0089079999999968</v>
      </c>
      <c r="L30" s="68">
        <v>2.6960648674976255</v>
      </c>
      <c r="M30" s="67"/>
      <c r="N30" s="68"/>
    </row>
    <row r="31" spans="1:14" ht="51" x14ac:dyDescent="0.25">
      <c r="A31" s="18"/>
      <c r="B31" s="20">
        <v>3000001</v>
      </c>
      <c r="C31" s="20" t="s">
        <v>275</v>
      </c>
      <c r="D31" s="20"/>
      <c r="E31" s="20" t="s">
        <v>339</v>
      </c>
      <c r="F31" s="20">
        <v>460</v>
      </c>
      <c r="G31" s="20" t="s">
        <v>225</v>
      </c>
      <c r="H31" s="20">
        <v>460</v>
      </c>
      <c r="I31" s="20" t="s">
        <v>366</v>
      </c>
      <c r="J31" s="66">
        <v>1.1159319999999997</v>
      </c>
      <c r="K31" s="67">
        <v>1.4695169999999997</v>
      </c>
      <c r="L31" s="68">
        <v>1.225786145521397</v>
      </c>
      <c r="M31" s="67"/>
      <c r="N31" s="68"/>
    </row>
    <row r="32" spans="1:14" ht="51" x14ac:dyDescent="0.25">
      <c r="A32" s="18"/>
      <c r="B32" s="20">
        <v>3000001</v>
      </c>
      <c r="C32" s="20" t="s">
        <v>275</v>
      </c>
      <c r="D32" s="20"/>
      <c r="E32" s="20" t="s">
        <v>339</v>
      </c>
      <c r="F32" s="20">
        <v>461</v>
      </c>
      <c r="G32" s="20" t="s">
        <v>226</v>
      </c>
      <c r="H32" s="20">
        <v>461</v>
      </c>
      <c r="I32" s="20" t="s">
        <v>367</v>
      </c>
      <c r="J32" s="66">
        <v>0.14553100000000002</v>
      </c>
      <c r="K32" s="67">
        <v>1.0984049999999999</v>
      </c>
      <c r="L32" s="68">
        <v>0.97992413725296501</v>
      </c>
      <c r="M32" s="67"/>
      <c r="N32" s="68"/>
    </row>
    <row r="33" spans="1:14" ht="51" x14ac:dyDescent="0.25">
      <c r="A33" s="18"/>
      <c r="B33" s="20">
        <v>3000001</v>
      </c>
      <c r="C33" s="20" t="s">
        <v>275</v>
      </c>
      <c r="D33" s="20"/>
      <c r="E33" s="20" t="s">
        <v>339</v>
      </c>
      <c r="F33" s="20">
        <v>462</v>
      </c>
      <c r="G33" s="20" t="s">
        <v>227</v>
      </c>
      <c r="H33" s="20">
        <v>462</v>
      </c>
      <c r="I33" s="20" t="s">
        <v>368</v>
      </c>
      <c r="J33" s="66">
        <v>2.5650000000000006E-2</v>
      </c>
      <c r="K33" s="67">
        <v>0.51072700000000015</v>
      </c>
      <c r="L33" s="68">
        <v>0.44237105431238888</v>
      </c>
      <c r="M33" s="67"/>
      <c r="N33" s="68"/>
    </row>
    <row r="34" spans="1:14" ht="51" x14ac:dyDescent="0.25">
      <c r="A34" s="18"/>
      <c r="B34" s="20">
        <v>3000001</v>
      </c>
      <c r="C34" s="20" t="s">
        <v>275</v>
      </c>
      <c r="D34" s="20"/>
      <c r="E34" s="20" t="s">
        <v>339</v>
      </c>
      <c r="F34" s="20">
        <v>463</v>
      </c>
      <c r="G34" s="20" t="s">
        <v>228</v>
      </c>
      <c r="H34" s="20">
        <v>463</v>
      </c>
      <c r="I34" s="20" t="s">
        <v>369</v>
      </c>
      <c r="J34" s="66">
        <v>1.0826829999999983</v>
      </c>
      <c r="K34" s="67">
        <v>2.4477009999999977</v>
      </c>
      <c r="L34" s="68">
        <v>2.2161119766715274</v>
      </c>
      <c r="M34" s="67"/>
      <c r="N34" s="68"/>
    </row>
    <row r="35" spans="1:14" ht="51" x14ac:dyDescent="0.25">
      <c r="A35" s="18"/>
      <c r="B35" s="20">
        <v>3000001</v>
      </c>
      <c r="C35" s="20" t="s">
        <v>275</v>
      </c>
      <c r="D35" s="20"/>
      <c r="E35" s="20" t="s">
        <v>339</v>
      </c>
      <c r="F35" s="20">
        <v>464</v>
      </c>
      <c r="G35" s="20" t="s">
        <v>229</v>
      </c>
      <c r="H35" s="20">
        <v>464</v>
      </c>
      <c r="I35" s="20" t="s">
        <v>370</v>
      </c>
      <c r="J35" s="66">
        <v>0.6350579999999999</v>
      </c>
      <c r="K35" s="67">
        <v>1.5535350000000001</v>
      </c>
      <c r="L35" s="68">
        <v>1.4200219832273433</v>
      </c>
      <c r="M35" s="67"/>
      <c r="N35" s="68"/>
    </row>
    <row r="36" spans="1:14" ht="51" x14ac:dyDescent="0.25">
      <c r="A36" s="18"/>
      <c r="B36" s="20">
        <v>3000609</v>
      </c>
      <c r="C36" s="20" t="s">
        <v>277</v>
      </c>
      <c r="D36" s="20">
        <v>223</v>
      </c>
      <c r="E36" s="20" t="s">
        <v>295</v>
      </c>
      <c r="F36" s="20">
        <v>11</v>
      </c>
      <c r="G36" s="20" t="s">
        <v>109</v>
      </c>
      <c r="H36" s="20">
        <v>11</v>
      </c>
      <c r="I36" s="20" t="s">
        <v>341</v>
      </c>
      <c r="J36" s="66">
        <v>2.172037</v>
      </c>
      <c r="K36" s="67">
        <v>2.5386669999999993</v>
      </c>
      <c r="L36" s="68">
        <v>2.3871843013257603</v>
      </c>
      <c r="M36" s="67"/>
      <c r="N36" s="68"/>
    </row>
    <row r="37" spans="1:14" ht="89.25" x14ac:dyDescent="0.25">
      <c r="A37" s="18"/>
      <c r="B37" s="20">
        <v>3000609</v>
      </c>
      <c r="C37" s="20" t="s">
        <v>277</v>
      </c>
      <c r="D37" s="20">
        <v>223</v>
      </c>
      <c r="E37" s="20" t="s">
        <v>295</v>
      </c>
      <c r="F37" s="20">
        <v>11</v>
      </c>
      <c r="G37" s="20" t="s">
        <v>109</v>
      </c>
      <c r="H37" s="20">
        <v>124</v>
      </c>
      <c r="I37" s="20" t="s">
        <v>342</v>
      </c>
      <c r="J37" s="66">
        <v>0.12130199999999999</v>
      </c>
      <c r="K37" s="67">
        <v>0.12130199999999999</v>
      </c>
      <c r="L37" s="68">
        <v>0.10752590233460069</v>
      </c>
      <c r="M37" s="67"/>
      <c r="N37" s="68"/>
    </row>
    <row r="38" spans="1:14" ht="63.75" x14ac:dyDescent="0.25">
      <c r="A38" s="18"/>
      <c r="B38" s="20">
        <v>3000609</v>
      </c>
      <c r="C38" s="20" t="s">
        <v>277</v>
      </c>
      <c r="D38" s="20">
        <v>223</v>
      </c>
      <c r="E38" s="20" t="s">
        <v>295</v>
      </c>
      <c r="F38" s="20">
        <v>137</v>
      </c>
      <c r="G38" s="20" t="s">
        <v>144</v>
      </c>
      <c r="H38" s="20">
        <v>137</v>
      </c>
      <c r="I38" s="20" t="s">
        <v>345</v>
      </c>
      <c r="J38" s="66">
        <v>6.2256519999999904</v>
      </c>
      <c r="K38" s="67">
        <v>5.8011789999999968</v>
      </c>
      <c r="L38" s="68">
        <v>5.4983176472626809</v>
      </c>
      <c r="M38" s="67"/>
      <c r="N38" s="68"/>
    </row>
    <row r="39" spans="1:14" ht="51" x14ac:dyDescent="0.25">
      <c r="A39" s="18"/>
      <c r="B39" s="20">
        <v>3000609</v>
      </c>
      <c r="C39" s="20" t="s">
        <v>277</v>
      </c>
      <c r="D39" s="20">
        <v>223</v>
      </c>
      <c r="E39" s="20" t="s">
        <v>295</v>
      </c>
      <c r="F39" s="20">
        <v>440</v>
      </c>
      <c r="G39" s="20" t="s">
        <v>205</v>
      </c>
      <c r="H39" s="20">
        <v>440</v>
      </c>
      <c r="I39" s="20" t="s">
        <v>346</v>
      </c>
      <c r="J39" s="66">
        <v>0.27440500000000007</v>
      </c>
      <c r="K39" s="67">
        <v>0.45631599999999989</v>
      </c>
      <c r="L39" s="68">
        <v>0.38930779210568289</v>
      </c>
      <c r="M39" s="67"/>
      <c r="N39" s="68"/>
    </row>
    <row r="40" spans="1:14" ht="51" x14ac:dyDescent="0.25">
      <c r="A40" s="18"/>
      <c r="B40" s="20">
        <v>3000609</v>
      </c>
      <c r="C40" s="20" t="s">
        <v>277</v>
      </c>
      <c r="D40" s="20">
        <v>223</v>
      </c>
      <c r="E40" s="20" t="s">
        <v>295</v>
      </c>
      <c r="F40" s="20">
        <v>441</v>
      </c>
      <c r="G40" s="20" t="s">
        <v>206</v>
      </c>
      <c r="H40" s="20">
        <v>441</v>
      </c>
      <c r="I40" s="20" t="s">
        <v>347</v>
      </c>
      <c r="J40" s="66">
        <v>1.043596</v>
      </c>
      <c r="K40" s="67">
        <v>1.1135240000000004</v>
      </c>
      <c r="L40" s="68">
        <v>1.1109572134082555</v>
      </c>
      <c r="M40" s="67"/>
      <c r="N40" s="68"/>
    </row>
    <row r="41" spans="1:14" ht="51" x14ac:dyDescent="0.25">
      <c r="A41" s="18"/>
      <c r="B41" s="20">
        <v>3000609</v>
      </c>
      <c r="C41" s="20" t="s">
        <v>277</v>
      </c>
      <c r="D41" s="20">
        <v>223</v>
      </c>
      <c r="E41" s="20" t="s">
        <v>295</v>
      </c>
      <c r="F41" s="20">
        <v>442</v>
      </c>
      <c r="G41" s="20" t="s">
        <v>207</v>
      </c>
      <c r="H41" s="20">
        <v>442</v>
      </c>
      <c r="I41" s="20" t="s">
        <v>348</v>
      </c>
      <c r="J41" s="66">
        <v>1.6802759999999997</v>
      </c>
      <c r="K41" s="67">
        <v>1.7035180000000001</v>
      </c>
      <c r="L41" s="68">
        <v>1.6507011955363851</v>
      </c>
      <c r="M41" s="67"/>
      <c r="N41" s="68"/>
    </row>
    <row r="42" spans="1:14" ht="51" x14ac:dyDescent="0.25">
      <c r="A42" s="18"/>
      <c r="B42" s="20">
        <v>3000609</v>
      </c>
      <c r="C42" s="20" t="s">
        <v>277</v>
      </c>
      <c r="D42" s="20">
        <v>223</v>
      </c>
      <c r="E42" s="20" t="s">
        <v>295</v>
      </c>
      <c r="F42" s="20">
        <v>443</v>
      </c>
      <c r="G42" s="20" t="s">
        <v>208</v>
      </c>
      <c r="H42" s="20">
        <v>443</v>
      </c>
      <c r="I42" s="20" t="s">
        <v>349</v>
      </c>
      <c r="J42" s="66">
        <v>1.1423579999999995</v>
      </c>
      <c r="K42" s="67">
        <v>1.4444870000000001</v>
      </c>
      <c r="L42" s="68">
        <v>1.3354756221342541</v>
      </c>
      <c r="M42" s="67"/>
      <c r="N42" s="68"/>
    </row>
    <row r="43" spans="1:14" ht="51" x14ac:dyDescent="0.25">
      <c r="A43" s="18"/>
      <c r="B43" s="20">
        <v>3000609</v>
      </c>
      <c r="C43" s="20" t="s">
        <v>277</v>
      </c>
      <c r="D43" s="20">
        <v>223</v>
      </c>
      <c r="E43" s="20" t="s">
        <v>295</v>
      </c>
      <c r="F43" s="20">
        <v>444</v>
      </c>
      <c r="G43" s="20" t="s">
        <v>209</v>
      </c>
      <c r="H43" s="20">
        <v>444</v>
      </c>
      <c r="I43" s="20" t="s">
        <v>350</v>
      </c>
      <c r="J43" s="66">
        <v>2.6494529999999985</v>
      </c>
      <c r="K43" s="67">
        <v>3.440541999999998</v>
      </c>
      <c r="L43" s="68">
        <v>3.2486437850129732</v>
      </c>
      <c r="M43" s="67"/>
      <c r="N43" s="68"/>
    </row>
    <row r="44" spans="1:14" ht="51" x14ac:dyDescent="0.25">
      <c r="A44" s="18"/>
      <c r="B44" s="20">
        <v>3000609</v>
      </c>
      <c r="C44" s="20" t="s">
        <v>277</v>
      </c>
      <c r="D44" s="20">
        <v>223</v>
      </c>
      <c r="E44" s="20" t="s">
        <v>295</v>
      </c>
      <c r="F44" s="20">
        <v>445</v>
      </c>
      <c r="G44" s="20" t="s">
        <v>210</v>
      </c>
      <c r="H44" s="20">
        <v>445</v>
      </c>
      <c r="I44" s="20" t="s">
        <v>351</v>
      </c>
      <c r="J44" s="66">
        <v>2.1565540000000003</v>
      </c>
      <c r="K44" s="67">
        <v>2.8893789999999973</v>
      </c>
      <c r="L44" s="68">
        <v>2.8098155703464727</v>
      </c>
      <c r="M44" s="67"/>
      <c r="N44" s="68"/>
    </row>
    <row r="45" spans="1:14" ht="51" x14ac:dyDescent="0.25">
      <c r="A45" s="18"/>
      <c r="B45" s="20">
        <v>3000609</v>
      </c>
      <c r="C45" s="20" t="s">
        <v>277</v>
      </c>
      <c r="D45" s="20">
        <v>223</v>
      </c>
      <c r="E45" s="20" t="s">
        <v>295</v>
      </c>
      <c r="F45" s="20">
        <v>446</v>
      </c>
      <c r="G45" s="20" t="s">
        <v>211</v>
      </c>
      <c r="H45" s="20">
        <v>446</v>
      </c>
      <c r="I45" s="20" t="s">
        <v>352</v>
      </c>
      <c r="J45" s="66">
        <v>2.2068319999999999</v>
      </c>
      <c r="K45" s="67">
        <v>3.2317340000000003</v>
      </c>
      <c r="L45" s="68">
        <v>3.2302784195926506</v>
      </c>
      <c r="M45" s="67"/>
      <c r="N45" s="68"/>
    </row>
    <row r="46" spans="1:14" ht="51" x14ac:dyDescent="0.25">
      <c r="A46" s="18"/>
      <c r="B46" s="20">
        <v>3000609</v>
      </c>
      <c r="C46" s="20" t="s">
        <v>277</v>
      </c>
      <c r="D46" s="20">
        <v>223</v>
      </c>
      <c r="E46" s="20" t="s">
        <v>295</v>
      </c>
      <c r="F46" s="20">
        <v>447</v>
      </c>
      <c r="G46" s="20" t="s">
        <v>212</v>
      </c>
      <c r="H46" s="20">
        <v>447</v>
      </c>
      <c r="I46" s="20" t="s">
        <v>353</v>
      </c>
      <c r="J46" s="66">
        <v>0.50126499999999985</v>
      </c>
      <c r="K46" s="67">
        <v>0.60716099999999995</v>
      </c>
      <c r="L46" s="68">
        <v>0.60516618979454506</v>
      </c>
      <c r="M46" s="67"/>
      <c r="N46" s="68"/>
    </row>
    <row r="47" spans="1:14" ht="51" x14ac:dyDescent="0.25">
      <c r="A47" s="18"/>
      <c r="B47" s="20">
        <v>3000609</v>
      </c>
      <c r="C47" s="20" t="s">
        <v>277</v>
      </c>
      <c r="D47" s="20">
        <v>223</v>
      </c>
      <c r="E47" s="20" t="s">
        <v>295</v>
      </c>
      <c r="F47" s="20">
        <v>448</v>
      </c>
      <c r="G47" s="20" t="s">
        <v>213</v>
      </c>
      <c r="H47" s="20">
        <v>448</v>
      </c>
      <c r="I47" s="20" t="s">
        <v>354</v>
      </c>
      <c r="J47" s="66">
        <v>2.4329059999999987</v>
      </c>
      <c r="K47" s="67">
        <v>3.4924229999999978</v>
      </c>
      <c r="L47" s="68">
        <v>3.2836429061608214</v>
      </c>
      <c r="M47" s="67">
        <v>520.4000244140625</v>
      </c>
      <c r="N47" s="68">
        <v>376.82858276367187</v>
      </c>
    </row>
    <row r="48" spans="1:14" ht="51" x14ac:dyDescent="0.25">
      <c r="A48" s="18"/>
      <c r="B48" s="20">
        <v>3000609</v>
      </c>
      <c r="C48" s="20" t="s">
        <v>277</v>
      </c>
      <c r="D48" s="20">
        <v>223</v>
      </c>
      <c r="E48" s="20" t="s">
        <v>295</v>
      </c>
      <c r="F48" s="20">
        <v>449</v>
      </c>
      <c r="G48" s="20" t="s">
        <v>214</v>
      </c>
      <c r="H48" s="20">
        <v>449</v>
      </c>
      <c r="I48" s="20" t="s">
        <v>355</v>
      </c>
      <c r="J48" s="66">
        <v>0.95702199999999993</v>
      </c>
      <c r="K48" s="67">
        <v>1.0457239999999999</v>
      </c>
      <c r="L48" s="68">
        <v>1.0153105260396842</v>
      </c>
      <c r="M48" s="67"/>
      <c r="N48" s="68"/>
    </row>
    <row r="49" spans="1:14" ht="51" x14ac:dyDescent="0.25">
      <c r="A49" s="18"/>
      <c r="B49" s="20">
        <v>3000609</v>
      </c>
      <c r="C49" s="20" t="s">
        <v>277</v>
      </c>
      <c r="D49" s="20">
        <v>223</v>
      </c>
      <c r="E49" s="20" t="s">
        <v>295</v>
      </c>
      <c r="F49" s="20">
        <v>450</v>
      </c>
      <c r="G49" s="20" t="s">
        <v>215</v>
      </c>
      <c r="H49" s="20">
        <v>450</v>
      </c>
      <c r="I49" s="20" t="s">
        <v>356</v>
      </c>
      <c r="J49" s="66">
        <v>2.5423219999999995</v>
      </c>
      <c r="K49" s="67">
        <v>3.6315099999999951</v>
      </c>
      <c r="L49" s="68">
        <v>3.4896015206541051</v>
      </c>
      <c r="M49" s="67"/>
      <c r="N49" s="68"/>
    </row>
    <row r="50" spans="1:14" ht="51" x14ac:dyDescent="0.25">
      <c r="A50" s="18"/>
      <c r="B50" s="20">
        <v>3000609</v>
      </c>
      <c r="C50" s="20" t="s">
        <v>277</v>
      </c>
      <c r="D50" s="20">
        <v>223</v>
      </c>
      <c r="E50" s="20" t="s">
        <v>295</v>
      </c>
      <c r="F50" s="20">
        <v>451</v>
      </c>
      <c r="G50" s="20" t="s">
        <v>216</v>
      </c>
      <c r="H50" s="20">
        <v>451</v>
      </c>
      <c r="I50" s="20" t="s">
        <v>357</v>
      </c>
      <c r="J50" s="66">
        <v>3.463988999999998</v>
      </c>
      <c r="K50" s="67">
        <v>3.8917029999999992</v>
      </c>
      <c r="L50" s="68">
        <v>3.8871037594071822</v>
      </c>
      <c r="M50" s="67"/>
      <c r="N50" s="68"/>
    </row>
    <row r="51" spans="1:14" ht="51" x14ac:dyDescent="0.25">
      <c r="A51" s="18"/>
      <c r="B51" s="20">
        <v>3000609</v>
      </c>
      <c r="C51" s="20" t="s">
        <v>277</v>
      </c>
      <c r="D51" s="20">
        <v>223</v>
      </c>
      <c r="E51" s="20" t="s">
        <v>295</v>
      </c>
      <c r="F51" s="20">
        <v>452</v>
      </c>
      <c r="G51" s="20" t="s">
        <v>217</v>
      </c>
      <c r="H51" s="20">
        <v>452</v>
      </c>
      <c r="I51" s="20" t="s">
        <v>358</v>
      </c>
      <c r="J51" s="66">
        <v>1.3863349999999999</v>
      </c>
      <c r="K51" s="67">
        <v>1.462655</v>
      </c>
      <c r="L51" s="68">
        <v>1.4612149859894998</v>
      </c>
      <c r="M51" s="67">
        <v>277</v>
      </c>
      <c r="N51" s="68">
        <v>118</v>
      </c>
    </row>
    <row r="52" spans="1:14" ht="51" x14ac:dyDescent="0.25">
      <c r="A52" s="18"/>
      <c r="B52" s="20">
        <v>3000609</v>
      </c>
      <c r="C52" s="20" t="s">
        <v>277</v>
      </c>
      <c r="D52" s="20">
        <v>223</v>
      </c>
      <c r="E52" s="20" t="s">
        <v>295</v>
      </c>
      <c r="F52" s="20">
        <v>453</v>
      </c>
      <c r="G52" s="20" t="s">
        <v>218</v>
      </c>
      <c r="H52" s="20">
        <v>453</v>
      </c>
      <c r="I52" s="20" t="s">
        <v>359</v>
      </c>
      <c r="J52" s="66">
        <v>1.1170970000000002</v>
      </c>
      <c r="K52" s="67">
        <v>1.0145680000000004</v>
      </c>
      <c r="L52" s="68">
        <v>0.96298911389021669</v>
      </c>
      <c r="M52" s="67"/>
      <c r="N52" s="68"/>
    </row>
    <row r="53" spans="1:14" ht="51" x14ac:dyDescent="0.25">
      <c r="A53" s="18"/>
      <c r="B53" s="20">
        <v>3000609</v>
      </c>
      <c r="C53" s="20" t="s">
        <v>277</v>
      </c>
      <c r="D53" s="20">
        <v>223</v>
      </c>
      <c r="E53" s="20" t="s">
        <v>295</v>
      </c>
      <c r="F53" s="20">
        <v>454</v>
      </c>
      <c r="G53" s="20" t="s">
        <v>219</v>
      </c>
      <c r="H53" s="20">
        <v>454</v>
      </c>
      <c r="I53" s="20" t="s">
        <v>360</v>
      </c>
      <c r="J53" s="66">
        <v>0.22602199999999997</v>
      </c>
      <c r="K53" s="67">
        <v>0.31337199999999998</v>
      </c>
      <c r="L53" s="68">
        <v>0.22584329488017829</v>
      </c>
      <c r="M53" s="67"/>
      <c r="N53" s="68"/>
    </row>
    <row r="54" spans="1:14" ht="51" x14ac:dyDescent="0.25">
      <c r="A54" s="18"/>
      <c r="B54" s="20">
        <v>3000609</v>
      </c>
      <c r="C54" s="20" t="s">
        <v>277</v>
      </c>
      <c r="D54" s="20">
        <v>223</v>
      </c>
      <c r="E54" s="20" t="s">
        <v>295</v>
      </c>
      <c r="F54" s="20">
        <v>455</v>
      </c>
      <c r="G54" s="20" t="s">
        <v>220</v>
      </c>
      <c r="H54" s="20">
        <v>455</v>
      </c>
      <c r="I54" s="20" t="s">
        <v>361</v>
      </c>
      <c r="J54" s="66">
        <v>0.122651</v>
      </c>
      <c r="K54" s="67">
        <v>0.18298100000000003</v>
      </c>
      <c r="L54" s="68">
        <v>0.13475206407019868</v>
      </c>
      <c r="M54" s="67"/>
      <c r="N54" s="68"/>
    </row>
    <row r="55" spans="1:14" ht="51" x14ac:dyDescent="0.25">
      <c r="A55" s="18"/>
      <c r="B55" s="20">
        <v>3000609</v>
      </c>
      <c r="C55" s="20" t="s">
        <v>277</v>
      </c>
      <c r="D55" s="20">
        <v>223</v>
      </c>
      <c r="E55" s="20" t="s">
        <v>295</v>
      </c>
      <c r="F55" s="20">
        <v>456</v>
      </c>
      <c r="G55" s="20" t="s">
        <v>221</v>
      </c>
      <c r="H55" s="20">
        <v>456</v>
      </c>
      <c r="I55" s="20" t="s">
        <v>362</v>
      </c>
      <c r="J55" s="66">
        <v>0.30186499999999999</v>
      </c>
      <c r="K55" s="67">
        <v>0.52292499999999986</v>
      </c>
      <c r="L55" s="68">
        <v>0.3437694555032067</v>
      </c>
      <c r="M55" s="67"/>
      <c r="N55" s="68"/>
    </row>
    <row r="56" spans="1:14" ht="51" x14ac:dyDescent="0.25">
      <c r="A56" s="18"/>
      <c r="B56" s="20">
        <v>3000609</v>
      </c>
      <c r="C56" s="20" t="s">
        <v>277</v>
      </c>
      <c r="D56" s="20">
        <v>223</v>
      </c>
      <c r="E56" s="20" t="s">
        <v>295</v>
      </c>
      <c r="F56" s="20">
        <v>457</v>
      </c>
      <c r="G56" s="20" t="s">
        <v>222</v>
      </c>
      <c r="H56" s="20">
        <v>457</v>
      </c>
      <c r="I56" s="20" t="s">
        <v>363</v>
      </c>
      <c r="J56" s="66">
        <v>1.2327970000000001</v>
      </c>
      <c r="K56" s="67">
        <v>1.2888419999999996</v>
      </c>
      <c r="L56" s="68">
        <v>1.2859380909358151</v>
      </c>
      <c r="M56" s="67"/>
      <c r="N56" s="68"/>
    </row>
    <row r="57" spans="1:14" ht="51" x14ac:dyDescent="0.25">
      <c r="A57" s="18"/>
      <c r="B57" s="20">
        <v>3000609</v>
      </c>
      <c r="C57" s="20" t="s">
        <v>277</v>
      </c>
      <c r="D57" s="20">
        <v>223</v>
      </c>
      <c r="E57" s="20" t="s">
        <v>295</v>
      </c>
      <c r="F57" s="20">
        <v>458</v>
      </c>
      <c r="G57" s="20" t="s">
        <v>223</v>
      </c>
      <c r="H57" s="20">
        <v>458</v>
      </c>
      <c r="I57" s="20" t="s">
        <v>364</v>
      </c>
      <c r="J57" s="66">
        <v>1.7944389999999975</v>
      </c>
      <c r="K57" s="67">
        <v>1.9764349999999984</v>
      </c>
      <c r="L57" s="68">
        <v>1.8676485136232941</v>
      </c>
      <c r="M57" s="67"/>
      <c r="N57" s="68"/>
    </row>
    <row r="58" spans="1:14" ht="51" x14ac:dyDescent="0.25">
      <c r="A58" s="18"/>
      <c r="B58" s="20">
        <v>3000609</v>
      </c>
      <c r="C58" s="20" t="s">
        <v>277</v>
      </c>
      <c r="D58" s="20">
        <v>223</v>
      </c>
      <c r="E58" s="20" t="s">
        <v>295</v>
      </c>
      <c r="F58" s="20">
        <v>459</v>
      </c>
      <c r="G58" s="20" t="s">
        <v>224</v>
      </c>
      <c r="H58" s="20">
        <v>459</v>
      </c>
      <c r="I58" s="20" t="s">
        <v>365</v>
      </c>
      <c r="J58" s="66">
        <v>1.8195249999999994</v>
      </c>
      <c r="K58" s="67">
        <v>1.8162399999999992</v>
      </c>
      <c r="L58" s="68">
        <v>1.8004522345363512</v>
      </c>
      <c r="M58" s="67"/>
      <c r="N58" s="68"/>
    </row>
    <row r="59" spans="1:14" ht="51" x14ac:dyDescent="0.25">
      <c r="A59" s="18"/>
      <c r="B59" s="20">
        <v>3000609</v>
      </c>
      <c r="C59" s="20" t="s">
        <v>277</v>
      </c>
      <c r="D59" s="20">
        <v>223</v>
      </c>
      <c r="E59" s="20" t="s">
        <v>295</v>
      </c>
      <c r="F59" s="20">
        <v>460</v>
      </c>
      <c r="G59" s="20" t="s">
        <v>225</v>
      </c>
      <c r="H59" s="20">
        <v>460</v>
      </c>
      <c r="I59" s="20" t="s">
        <v>366</v>
      </c>
      <c r="J59" s="66">
        <v>1.2337599999999997</v>
      </c>
      <c r="K59" s="67">
        <v>1.4304729999999994</v>
      </c>
      <c r="L59" s="68">
        <v>1.2418215489087743</v>
      </c>
      <c r="M59" s="67"/>
      <c r="N59" s="68"/>
    </row>
    <row r="60" spans="1:14" ht="51" x14ac:dyDescent="0.25">
      <c r="A60" s="18"/>
      <c r="B60" s="20">
        <v>3000609</v>
      </c>
      <c r="C60" s="20" t="s">
        <v>277</v>
      </c>
      <c r="D60" s="20">
        <v>223</v>
      </c>
      <c r="E60" s="20" t="s">
        <v>295</v>
      </c>
      <c r="F60" s="20">
        <v>461</v>
      </c>
      <c r="G60" s="20" t="s">
        <v>226</v>
      </c>
      <c r="H60" s="20">
        <v>461</v>
      </c>
      <c r="I60" s="20" t="s">
        <v>367</v>
      </c>
      <c r="J60" s="66">
        <v>0.24000000000000005</v>
      </c>
      <c r="K60" s="67">
        <v>0.31023000000000012</v>
      </c>
      <c r="L60" s="68">
        <v>0.30443074660433922</v>
      </c>
      <c r="M60" s="67"/>
      <c r="N60" s="68"/>
    </row>
    <row r="61" spans="1:14" ht="51" x14ac:dyDescent="0.25">
      <c r="A61" s="18"/>
      <c r="B61" s="20">
        <v>3000609</v>
      </c>
      <c r="C61" s="20" t="s">
        <v>277</v>
      </c>
      <c r="D61" s="20">
        <v>223</v>
      </c>
      <c r="E61" s="20" t="s">
        <v>295</v>
      </c>
      <c r="F61" s="20">
        <v>462</v>
      </c>
      <c r="G61" s="20" t="s">
        <v>227</v>
      </c>
      <c r="H61" s="20">
        <v>462</v>
      </c>
      <c r="I61" s="20" t="s">
        <v>368</v>
      </c>
      <c r="J61" s="66">
        <v>6.409999999999999E-2</v>
      </c>
      <c r="K61" s="67">
        <v>0.11631400000000006</v>
      </c>
      <c r="L61" s="68">
        <v>8.127202089963248E-2</v>
      </c>
      <c r="M61" s="67"/>
      <c r="N61" s="68"/>
    </row>
    <row r="62" spans="1:14" ht="51" x14ac:dyDescent="0.25">
      <c r="A62" s="18"/>
      <c r="B62" s="20">
        <v>3000609</v>
      </c>
      <c r="C62" s="20" t="s">
        <v>277</v>
      </c>
      <c r="D62" s="20">
        <v>223</v>
      </c>
      <c r="E62" s="20" t="s">
        <v>295</v>
      </c>
      <c r="F62" s="20">
        <v>463</v>
      </c>
      <c r="G62" s="20" t="s">
        <v>228</v>
      </c>
      <c r="H62" s="20">
        <v>463</v>
      </c>
      <c r="I62" s="20" t="s">
        <v>369</v>
      </c>
      <c r="J62" s="66">
        <v>1.2157839999999995</v>
      </c>
      <c r="K62" s="67">
        <v>1.4974259999999995</v>
      </c>
      <c r="L62" s="68">
        <v>1.4778040187811712</v>
      </c>
      <c r="M62" s="67"/>
      <c r="N62" s="68"/>
    </row>
    <row r="63" spans="1:14" ht="51" x14ac:dyDescent="0.25">
      <c r="A63" s="18"/>
      <c r="B63" s="20">
        <v>3000609</v>
      </c>
      <c r="C63" s="20" t="s">
        <v>277</v>
      </c>
      <c r="D63" s="20">
        <v>223</v>
      </c>
      <c r="E63" s="20" t="s">
        <v>295</v>
      </c>
      <c r="F63" s="20">
        <v>464</v>
      </c>
      <c r="G63" s="20" t="s">
        <v>229</v>
      </c>
      <c r="H63" s="20">
        <v>464</v>
      </c>
      <c r="I63" s="20" t="s">
        <v>370</v>
      </c>
      <c r="J63" s="66">
        <v>0.20970499999999995</v>
      </c>
      <c r="K63" s="67">
        <v>0.22917499999999996</v>
      </c>
      <c r="L63" s="68">
        <v>0.20669165984008941</v>
      </c>
      <c r="M63" s="67"/>
      <c r="N63" s="68"/>
    </row>
    <row r="64" spans="1:14" ht="38.25" x14ac:dyDescent="0.25">
      <c r="A64" s="18"/>
      <c r="B64" s="20">
        <v>3000609</v>
      </c>
      <c r="C64" s="20" t="s">
        <v>277</v>
      </c>
      <c r="D64" s="20">
        <v>223</v>
      </c>
      <c r="E64" s="20" t="s">
        <v>295</v>
      </c>
      <c r="F64" s="20">
        <v>999</v>
      </c>
      <c r="G64" s="20" t="s">
        <v>340</v>
      </c>
      <c r="H64" s="20">
        <v>999</v>
      </c>
      <c r="I64" s="20" t="s">
        <v>371</v>
      </c>
      <c r="J64" s="66">
        <v>1.105699</v>
      </c>
      <c r="K64" s="67">
        <v>3.1633119999999986</v>
      </c>
      <c r="L64" s="68">
        <v>2.3029960852618387</v>
      </c>
      <c r="M64" s="67"/>
      <c r="N64" s="68"/>
    </row>
    <row r="65" spans="1:14" ht="51" x14ac:dyDescent="0.25">
      <c r="A65" s="18"/>
      <c r="B65" s="20">
        <v>3033254</v>
      </c>
      <c r="C65" s="20" t="s">
        <v>283</v>
      </c>
      <c r="D65" s="20">
        <v>218</v>
      </c>
      <c r="E65" s="20" t="s">
        <v>301</v>
      </c>
      <c r="F65" s="20">
        <v>11</v>
      </c>
      <c r="G65" s="20" t="s">
        <v>109</v>
      </c>
      <c r="H65" s="20">
        <v>11</v>
      </c>
      <c r="I65" s="20" t="s">
        <v>341</v>
      </c>
      <c r="J65" s="66">
        <v>2.9539949999999999</v>
      </c>
      <c r="K65" s="67">
        <v>9.5983189999999983</v>
      </c>
      <c r="L65" s="68">
        <v>9.4619852205942152</v>
      </c>
      <c r="M65" s="67"/>
      <c r="N65" s="68"/>
    </row>
    <row r="66" spans="1:14" ht="89.25" x14ac:dyDescent="0.25">
      <c r="A66" s="18"/>
      <c r="B66" s="20">
        <v>3033254</v>
      </c>
      <c r="C66" s="20" t="s">
        <v>283</v>
      </c>
      <c r="D66" s="20">
        <v>218</v>
      </c>
      <c r="E66" s="20" t="s">
        <v>301</v>
      </c>
      <c r="F66" s="20">
        <v>11</v>
      </c>
      <c r="G66" s="20" t="s">
        <v>109</v>
      </c>
      <c r="H66" s="20">
        <v>124</v>
      </c>
      <c r="I66" s="20" t="s">
        <v>342</v>
      </c>
      <c r="J66" s="66">
        <v>198.52143799999993</v>
      </c>
      <c r="K66" s="67">
        <v>246.90794299999985</v>
      </c>
      <c r="L66" s="68">
        <v>246.29699929058552</v>
      </c>
      <c r="M66" s="67"/>
      <c r="N66" s="68"/>
    </row>
    <row r="67" spans="1:14" ht="51" x14ac:dyDescent="0.25">
      <c r="A67" s="18"/>
      <c r="B67" s="20">
        <v>3033254</v>
      </c>
      <c r="C67" s="20" t="s">
        <v>283</v>
      </c>
      <c r="D67" s="20">
        <v>218</v>
      </c>
      <c r="E67" s="20" t="s">
        <v>301</v>
      </c>
      <c r="F67" s="20">
        <v>135</v>
      </c>
      <c r="G67" s="20" t="s">
        <v>142</v>
      </c>
      <c r="H67" s="20">
        <v>135</v>
      </c>
      <c r="I67" s="20" t="s">
        <v>344</v>
      </c>
      <c r="J67" s="66">
        <v>0.30447000000000002</v>
      </c>
      <c r="K67" s="67">
        <v>0.30446999999999996</v>
      </c>
      <c r="L67" s="68">
        <v>0.30446999426931143</v>
      </c>
      <c r="M67" s="67"/>
      <c r="N67" s="68"/>
    </row>
    <row r="68" spans="1:14" ht="63.75" x14ac:dyDescent="0.25">
      <c r="A68" s="18"/>
      <c r="B68" s="20">
        <v>3033254</v>
      </c>
      <c r="C68" s="20" t="s">
        <v>283</v>
      </c>
      <c r="D68" s="20">
        <v>218</v>
      </c>
      <c r="E68" s="20" t="s">
        <v>301</v>
      </c>
      <c r="F68" s="20">
        <v>137</v>
      </c>
      <c r="G68" s="20" t="s">
        <v>144</v>
      </c>
      <c r="H68" s="20">
        <v>137</v>
      </c>
      <c r="I68" s="20" t="s">
        <v>345</v>
      </c>
      <c r="J68" s="66">
        <v>25.577538000000004</v>
      </c>
      <c r="K68" s="67">
        <v>31.362580999999984</v>
      </c>
      <c r="L68" s="68">
        <v>30.535928869921165</v>
      </c>
      <c r="M68" s="67"/>
      <c r="N68" s="68"/>
    </row>
    <row r="69" spans="1:14" ht="51" x14ac:dyDescent="0.25">
      <c r="A69" s="18"/>
      <c r="B69" s="20">
        <v>3033254</v>
      </c>
      <c r="C69" s="20" t="s">
        <v>283</v>
      </c>
      <c r="D69" s="20">
        <v>218</v>
      </c>
      <c r="E69" s="20" t="s">
        <v>301</v>
      </c>
      <c r="F69" s="20">
        <v>440</v>
      </c>
      <c r="G69" s="20" t="s">
        <v>205</v>
      </c>
      <c r="H69" s="20">
        <v>440</v>
      </c>
      <c r="I69" s="20" t="s">
        <v>346</v>
      </c>
      <c r="J69" s="66">
        <v>4.264047999999999</v>
      </c>
      <c r="K69" s="67">
        <v>6.5446139999999948</v>
      </c>
      <c r="L69" s="68">
        <v>6.47721111667488</v>
      </c>
      <c r="M69" s="67"/>
      <c r="N69" s="68"/>
    </row>
    <row r="70" spans="1:14" ht="51" x14ac:dyDescent="0.25">
      <c r="A70" s="18"/>
      <c r="B70" s="20">
        <v>3033254</v>
      </c>
      <c r="C70" s="20" t="s">
        <v>283</v>
      </c>
      <c r="D70" s="20">
        <v>218</v>
      </c>
      <c r="E70" s="20" t="s">
        <v>301</v>
      </c>
      <c r="F70" s="20">
        <v>441</v>
      </c>
      <c r="G70" s="20" t="s">
        <v>206</v>
      </c>
      <c r="H70" s="20">
        <v>441</v>
      </c>
      <c r="I70" s="20" t="s">
        <v>347</v>
      </c>
      <c r="J70" s="66">
        <v>7.8097429999999965</v>
      </c>
      <c r="K70" s="67">
        <v>8.9482430000000015</v>
      </c>
      <c r="L70" s="68">
        <v>8.7867599012333812</v>
      </c>
      <c r="M70" s="67"/>
      <c r="N70" s="68"/>
    </row>
    <row r="71" spans="1:14" ht="51" x14ac:dyDescent="0.25">
      <c r="A71" s="18"/>
      <c r="B71" s="20">
        <v>3033254</v>
      </c>
      <c r="C71" s="20" t="s">
        <v>283</v>
      </c>
      <c r="D71" s="20">
        <v>218</v>
      </c>
      <c r="E71" s="20" t="s">
        <v>301</v>
      </c>
      <c r="F71" s="20">
        <v>442</v>
      </c>
      <c r="G71" s="20" t="s">
        <v>207</v>
      </c>
      <c r="H71" s="20">
        <v>442</v>
      </c>
      <c r="I71" s="20" t="s">
        <v>348</v>
      </c>
      <c r="J71" s="66">
        <v>6.0418269999999961</v>
      </c>
      <c r="K71" s="67">
        <v>6.5146929999999958</v>
      </c>
      <c r="L71" s="68">
        <v>6.4401241436225973</v>
      </c>
      <c r="M71" s="67"/>
      <c r="N71" s="68"/>
    </row>
    <row r="72" spans="1:14" ht="51" x14ac:dyDescent="0.25">
      <c r="A72" s="18"/>
      <c r="B72" s="20">
        <v>3033254</v>
      </c>
      <c r="C72" s="20" t="s">
        <v>283</v>
      </c>
      <c r="D72" s="20">
        <v>218</v>
      </c>
      <c r="E72" s="20" t="s">
        <v>301</v>
      </c>
      <c r="F72" s="20">
        <v>443</v>
      </c>
      <c r="G72" s="20" t="s">
        <v>208</v>
      </c>
      <c r="H72" s="20">
        <v>443</v>
      </c>
      <c r="I72" s="20" t="s">
        <v>349</v>
      </c>
      <c r="J72" s="66">
        <v>4.2652629999999991</v>
      </c>
      <c r="K72" s="67">
        <v>4.7391899999999998</v>
      </c>
      <c r="L72" s="68">
        <v>4.7238654367974959</v>
      </c>
      <c r="M72" s="67"/>
      <c r="N72" s="68"/>
    </row>
    <row r="73" spans="1:14" ht="51" x14ac:dyDescent="0.25">
      <c r="A73" s="18"/>
      <c r="B73" s="20">
        <v>3033254</v>
      </c>
      <c r="C73" s="20" t="s">
        <v>283</v>
      </c>
      <c r="D73" s="20">
        <v>218</v>
      </c>
      <c r="E73" s="20" t="s">
        <v>301</v>
      </c>
      <c r="F73" s="20">
        <v>444</v>
      </c>
      <c r="G73" s="20" t="s">
        <v>209</v>
      </c>
      <c r="H73" s="20">
        <v>444</v>
      </c>
      <c r="I73" s="20" t="s">
        <v>350</v>
      </c>
      <c r="J73" s="66">
        <v>8.4577950000000008</v>
      </c>
      <c r="K73" s="67">
        <v>10.739415999999997</v>
      </c>
      <c r="L73" s="68">
        <v>10.531001147515781</v>
      </c>
      <c r="M73" s="67"/>
      <c r="N73" s="68"/>
    </row>
    <row r="74" spans="1:14" ht="51" x14ac:dyDescent="0.25">
      <c r="A74" s="18"/>
      <c r="B74" s="20">
        <v>3033254</v>
      </c>
      <c r="C74" s="20" t="s">
        <v>283</v>
      </c>
      <c r="D74" s="20">
        <v>218</v>
      </c>
      <c r="E74" s="20" t="s">
        <v>301</v>
      </c>
      <c r="F74" s="20">
        <v>445</v>
      </c>
      <c r="G74" s="20" t="s">
        <v>210</v>
      </c>
      <c r="H74" s="20">
        <v>445</v>
      </c>
      <c r="I74" s="20" t="s">
        <v>351</v>
      </c>
      <c r="J74" s="66">
        <v>10.079992999999996</v>
      </c>
      <c r="K74" s="67">
        <v>13.750088000000007</v>
      </c>
      <c r="L74" s="68">
        <v>13.696033291089407</v>
      </c>
      <c r="M74" s="67"/>
      <c r="N74" s="68"/>
    </row>
    <row r="75" spans="1:14" ht="51" x14ac:dyDescent="0.25">
      <c r="A75" s="18"/>
      <c r="B75" s="20">
        <v>3033254</v>
      </c>
      <c r="C75" s="20" t="s">
        <v>283</v>
      </c>
      <c r="D75" s="20">
        <v>218</v>
      </c>
      <c r="E75" s="20" t="s">
        <v>301</v>
      </c>
      <c r="F75" s="20">
        <v>446</v>
      </c>
      <c r="G75" s="20" t="s">
        <v>211</v>
      </c>
      <c r="H75" s="20">
        <v>446</v>
      </c>
      <c r="I75" s="20" t="s">
        <v>352</v>
      </c>
      <c r="J75" s="66">
        <v>7.7617149999999997</v>
      </c>
      <c r="K75" s="67">
        <v>11.089340999999999</v>
      </c>
      <c r="L75" s="68">
        <v>11.040041281019171</v>
      </c>
      <c r="M75" s="67"/>
      <c r="N75" s="68"/>
    </row>
    <row r="76" spans="1:14" ht="51" x14ac:dyDescent="0.25">
      <c r="A76" s="18"/>
      <c r="B76" s="20">
        <v>3033254</v>
      </c>
      <c r="C76" s="20" t="s">
        <v>283</v>
      </c>
      <c r="D76" s="20">
        <v>218</v>
      </c>
      <c r="E76" s="20" t="s">
        <v>301</v>
      </c>
      <c r="F76" s="20">
        <v>447</v>
      </c>
      <c r="G76" s="20" t="s">
        <v>212</v>
      </c>
      <c r="H76" s="20">
        <v>447</v>
      </c>
      <c r="I76" s="20" t="s">
        <v>353</v>
      </c>
      <c r="J76" s="66">
        <v>11.924057999999997</v>
      </c>
      <c r="K76" s="67">
        <v>19.284041000000002</v>
      </c>
      <c r="L76" s="68">
        <v>19.163451372900454</v>
      </c>
      <c r="M76" s="67"/>
      <c r="N76" s="68"/>
    </row>
    <row r="77" spans="1:14" ht="51" x14ac:dyDescent="0.25">
      <c r="A77" s="18"/>
      <c r="B77" s="20">
        <v>3033254</v>
      </c>
      <c r="C77" s="20" t="s">
        <v>283</v>
      </c>
      <c r="D77" s="20">
        <v>218</v>
      </c>
      <c r="E77" s="20" t="s">
        <v>301</v>
      </c>
      <c r="F77" s="20">
        <v>448</v>
      </c>
      <c r="G77" s="20" t="s">
        <v>213</v>
      </c>
      <c r="H77" s="20">
        <v>448</v>
      </c>
      <c r="I77" s="20" t="s">
        <v>354</v>
      </c>
      <c r="J77" s="66">
        <v>7.7746799999999983</v>
      </c>
      <c r="K77" s="67">
        <v>9.762246999999995</v>
      </c>
      <c r="L77" s="68">
        <v>9.4804674214683473</v>
      </c>
      <c r="M77" s="67">
        <v>7603.4248046875</v>
      </c>
      <c r="N77" s="68">
        <v>5982.46240234375</v>
      </c>
    </row>
    <row r="78" spans="1:14" ht="51" x14ac:dyDescent="0.25">
      <c r="A78" s="18"/>
      <c r="B78" s="20">
        <v>3033254</v>
      </c>
      <c r="C78" s="20" t="s">
        <v>283</v>
      </c>
      <c r="D78" s="20">
        <v>218</v>
      </c>
      <c r="E78" s="20" t="s">
        <v>301</v>
      </c>
      <c r="F78" s="20">
        <v>449</v>
      </c>
      <c r="G78" s="20" t="s">
        <v>214</v>
      </c>
      <c r="H78" s="20">
        <v>449</v>
      </c>
      <c r="I78" s="20" t="s">
        <v>355</v>
      </c>
      <c r="J78" s="66">
        <v>3.4116139999999975</v>
      </c>
      <c r="K78" s="67">
        <v>4.2946399999999949</v>
      </c>
      <c r="L78" s="68">
        <v>4.1947090757890528</v>
      </c>
      <c r="M78" s="67"/>
      <c r="N78" s="68"/>
    </row>
    <row r="79" spans="1:14" ht="51" x14ac:dyDescent="0.25">
      <c r="A79" s="18"/>
      <c r="B79" s="20">
        <v>3033254</v>
      </c>
      <c r="C79" s="20" t="s">
        <v>283</v>
      </c>
      <c r="D79" s="20">
        <v>218</v>
      </c>
      <c r="E79" s="20" t="s">
        <v>301</v>
      </c>
      <c r="F79" s="20">
        <v>450</v>
      </c>
      <c r="G79" s="20" t="s">
        <v>215</v>
      </c>
      <c r="H79" s="20">
        <v>450</v>
      </c>
      <c r="I79" s="20" t="s">
        <v>356</v>
      </c>
      <c r="J79" s="66">
        <v>5.4578709999999964</v>
      </c>
      <c r="K79" s="67">
        <v>6.0529380000000002</v>
      </c>
      <c r="L79" s="68">
        <v>6.0057435538474238</v>
      </c>
      <c r="M79" s="67"/>
      <c r="N79" s="68"/>
    </row>
    <row r="80" spans="1:14" ht="51" x14ac:dyDescent="0.25">
      <c r="A80" s="18"/>
      <c r="B80" s="20">
        <v>3033254</v>
      </c>
      <c r="C80" s="20" t="s">
        <v>283</v>
      </c>
      <c r="D80" s="20">
        <v>218</v>
      </c>
      <c r="E80" s="20" t="s">
        <v>301</v>
      </c>
      <c r="F80" s="20">
        <v>451</v>
      </c>
      <c r="G80" s="20" t="s">
        <v>216</v>
      </c>
      <c r="H80" s="20">
        <v>451</v>
      </c>
      <c r="I80" s="20" t="s">
        <v>357</v>
      </c>
      <c r="J80" s="66">
        <v>22.820776999999996</v>
      </c>
      <c r="K80" s="67">
        <v>30.458782000000017</v>
      </c>
      <c r="L80" s="68">
        <v>28.166203597585991</v>
      </c>
      <c r="M80" s="67"/>
      <c r="N80" s="68"/>
    </row>
    <row r="81" spans="1:14" ht="51" x14ac:dyDescent="0.25">
      <c r="A81" s="18"/>
      <c r="B81" s="20">
        <v>3033254</v>
      </c>
      <c r="C81" s="20" t="s">
        <v>283</v>
      </c>
      <c r="D81" s="20">
        <v>218</v>
      </c>
      <c r="E81" s="20" t="s">
        <v>301</v>
      </c>
      <c r="F81" s="20">
        <v>452</v>
      </c>
      <c r="G81" s="20" t="s">
        <v>217</v>
      </c>
      <c r="H81" s="20">
        <v>452</v>
      </c>
      <c r="I81" s="20" t="s">
        <v>358</v>
      </c>
      <c r="J81" s="66">
        <v>4.3159929999999997</v>
      </c>
      <c r="K81" s="67">
        <v>4.5122429999999989</v>
      </c>
      <c r="L81" s="68">
        <v>4.4690898269582249</v>
      </c>
      <c r="M81" s="67">
        <v>28410</v>
      </c>
      <c r="N81" s="68">
        <v>28043.1875</v>
      </c>
    </row>
    <row r="82" spans="1:14" ht="51" x14ac:dyDescent="0.25">
      <c r="A82" s="18"/>
      <c r="B82" s="20">
        <v>3033254</v>
      </c>
      <c r="C82" s="20" t="s">
        <v>283</v>
      </c>
      <c r="D82" s="20">
        <v>218</v>
      </c>
      <c r="E82" s="20" t="s">
        <v>301</v>
      </c>
      <c r="F82" s="20">
        <v>453</v>
      </c>
      <c r="G82" s="20" t="s">
        <v>218</v>
      </c>
      <c r="H82" s="20">
        <v>453</v>
      </c>
      <c r="I82" s="20" t="s">
        <v>359</v>
      </c>
      <c r="J82" s="66">
        <v>5.8740019999999999</v>
      </c>
      <c r="K82" s="67">
        <v>7.2225570000000001</v>
      </c>
      <c r="L82" s="68">
        <v>7.1383076035526756</v>
      </c>
      <c r="M82" s="67"/>
      <c r="N82" s="68"/>
    </row>
    <row r="83" spans="1:14" ht="51" x14ac:dyDescent="0.25">
      <c r="A83" s="18"/>
      <c r="B83" s="20">
        <v>3033254</v>
      </c>
      <c r="C83" s="20" t="s">
        <v>283</v>
      </c>
      <c r="D83" s="20">
        <v>218</v>
      </c>
      <c r="E83" s="20" t="s">
        <v>301</v>
      </c>
      <c r="F83" s="20">
        <v>454</v>
      </c>
      <c r="G83" s="20" t="s">
        <v>219</v>
      </c>
      <c r="H83" s="20">
        <v>454</v>
      </c>
      <c r="I83" s="20" t="s">
        <v>360</v>
      </c>
      <c r="J83" s="66">
        <v>0.60456800000000011</v>
      </c>
      <c r="K83" s="67">
        <v>0.89949899999999994</v>
      </c>
      <c r="L83" s="68">
        <v>0.73054797825898277</v>
      </c>
      <c r="M83" s="67"/>
      <c r="N83" s="68"/>
    </row>
    <row r="84" spans="1:14" ht="51" x14ac:dyDescent="0.25">
      <c r="A84" s="18"/>
      <c r="B84" s="20">
        <v>3033254</v>
      </c>
      <c r="C84" s="20" t="s">
        <v>283</v>
      </c>
      <c r="D84" s="20">
        <v>218</v>
      </c>
      <c r="E84" s="20" t="s">
        <v>301</v>
      </c>
      <c r="F84" s="20">
        <v>455</v>
      </c>
      <c r="G84" s="20" t="s">
        <v>220</v>
      </c>
      <c r="H84" s="20">
        <v>455</v>
      </c>
      <c r="I84" s="20" t="s">
        <v>361</v>
      </c>
      <c r="J84" s="66">
        <v>3.2855820000000007</v>
      </c>
      <c r="K84" s="67">
        <v>3.9246189999999999</v>
      </c>
      <c r="L84" s="68">
        <v>3.921657511829153</v>
      </c>
      <c r="M84" s="67"/>
      <c r="N84" s="68"/>
    </row>
    <row r="85" spans="1:14" ht="51" x14ac:dyDescent="0.25">
      <c r="A85" s="18"/>
      <c r="B85" s="20">
        <v>3033254</v>
      </c>
      <c r="C85" s="20" t="s">
        <v>283</v>
      </c>
      <c r="D85" s="20">
        <v>218</v>
      </c>
      <c r="E85" s="20" t="s">
        <v>301</v>
      </c>
      <c r="F85" s="20">
        <v>456</v>
      </c>
      <c r="G85" s="20" t="s">
        <v>221</v>
      </c>
      <c r="H85" s="20">
        <v>456</v>
      </c>
      <c r="I85" s="20" t="s">
        <v>362</v>
      </c>
      <c r="J85" s="66">
        <v>4.0858659999999993</v>
      </c>
      <c r="K85" s="67">
        <v>4.691859</v>
      </c>
      <c r="L85" s="68">
        <v>4.3409556988553959</v>
      </c>
      <c r="M85" s="67"/>
      <c r="N85" s="68"/>
    </row>
    <row r="86" spans="1:14" ht="51" x14ac:dyDescent="0.25">
      <c r="A86" s="18"/>
      <c r="B86" s="20">
        <v>3033254</v>
      </c>
      <c r="C86" s="20" t="s">
        <v>283</v>
      </c>
      <c r="D86" s="20">
        <v>218</v>
      </c>
      <c r="E86" s="20" t="s">
        <v>301</v>
      </c>
      <c r="F86" s="20">
        <v>457</v>
      </c>
      <c r="G86" s="20" t="s">
        <v>222</v>
      </c>
      <c r="H86" s="20">
        <v>457</v>
      </c>
      <c r="I86" s="20" t="s">
        <v>363</v>
      </c>
      <c r="J86" s="66">
        <v>11.688483000000002</v>
      </c>
      <c r="K86" s="67">
        <v>13.830031999999997</v>
      </c>
      <c r="L86" s="68">
        <v>13.760115265286004</v>
      </c>
      <c r="M86" s="67"/>
      <c r="N86" s="68"/>
    </row>
    <row r="87" spans="1:14" ht="51" x14ac:dyDescent="0.25">
      <c r="A87" s="18"/>
      <c r="B87" s="20">
        <v>3033254</v>
      </c>
      <c r="C87" s="20" t="s">
        <v>283</v>
      </c>
      <c r="D87" s="20">
        <v>218</v>
      </c>
      <c r="E87" s="20" t="s">
        <v>301</v>
      </c>
      <c r="F87" s="20">
        <v>458</v>
      </c>
      <c r="G87" s="20" t="s">
        <v>223</v>
      </c>
      <c r="H87" s="20">
        <v>458</v>
      </c>
      <c r="I87" s="20" t="s">
        <v>364</v>
      </c>
      <c r="J87" s="66">
        <v>7.9134709999999968</v>
      </c>
      <c r="K87" s="67">
        <v>10.671218000000005</v>
      </c>
      <c r="L87" s="68">
        <v>10.532773926668597</v>
      </c>
      <c r="M87" s="67"/>
      <c r="N87" s="68"/>
    </row>
    <row r="88" spans="1:14" ht="51" x14ac:dyDescent="0.25">
      <c r="A88" s="18"/>
      <c r="B88" s="20">
        <v>3033254</v>
      </c>
      <c r="C88" s="20" t="s">
        <v>283</v>
      </c>
      <c r="D88" s="20">
        <v>218</v>
      </c>
      <c r="E88" s="20" t="s">
        <v>301</v>
      </c>
      <c r="F88" s="20">
        <v>459</v>
      </c>
      <c r="G88" s="20" t="s">
        <v>224</v>
      </c>
      <c r="H88" s="20">
        <v>459</v>
      </c>
      <c r="I88" s="20" t="s">
        <v>365</v>
      </c>
      <c r="J88" s="66">
        <v>2.7729949999999985</v>
      </c>
      <c r="K88" s="67">
        <v>2.8276150000000002</v>
      </c>
      <c r="L88" s="68">
        <v>2.7494329174360246</v>
      </c>
      <c r="M88" s="67"/>
      <c r="N88" s="68"/>
    </row>
    <row r="89" spans="1:14" ht="51" x14ac:dyDescent="0.25">
      <c r="A89" s="18"/>
      <c r="B89" s="20">
        <v>3033254</v>
      </c>
      <c r="C89" s="20" t="s">
        <v>283</v>
      </c>
      <c r="D89" s="20">
        <v>218</v>
      </c>
      <c r="E89" s="20" t="s">
        <v>301</v>
      </c>
      <c r="F89" s="20">
        <v>460</v>
      </c>
      <c r="G89" s="20" t="s">
        <v>225</v>
      </c>
      <c r="H89" s="20">
        <v>460</v>
      </c>
      <c r="I89" s="20" t="s">
        <v>366</v>
      </c>
      <c r="J89" s="66">
        <v>1.1025749999999999</v>
      </c>
      <c r="K89" s="67">
        <v>1.0376780000000001</v>
      </c>
      <c r="L89" s="68">
        <v>1.0372933409817051</v>
      </c>
      <c r="M89" s="67"/>
      <c r="N89" s="68"/>
    </row>
    <row r="90" spans="1:14" ht="51" x14ac:dyDescent="0.25">
      <c r="A90" s="18"/>
      <c r="B90" s="20">
        <v>3033254</v>
      </c>
      <c r="C90" s="20" t="s">
        <v>283</v>
      </c>
      <c r="D90" s="20">
        <v>218</v>
      </c>
      <c r="E90" s="20" t="s">
        <v>301</v>
      </c>
      <c r="F90" s="20">
        <v>461</v>
      </c>
      <c r="G90" s="20" t="s">
        <v>226</v>
      </c>
      <c r="H90" s="20">
        <v>461</v>
      </c>
      <c r="I90" s="20" t="s">
        <v>367</v>
      </c>
      <c r="J90" s="66">
        <v>1.796807</v>
      </c>
      <c r="K90" s="67">
        <v>1.803407</v>
      </c>
      <c r="L90" s="68">
        <v>1.7975669444276718</v>
      </c>
      <c r="M90" s="67"/>
      <c r="N90" s="68"/>
    </row>
    <row r="91" spans="1:14" ht="51" x14ac:dyDescent="0.25">
      <c r="A91" s="18"/>
      <c r="B91" s="20">
        <v>3033254</v>
      </c>
      <c r="C91" s="20" t="s">
        <v>283</v>
      </c>
      <c r="D91" s="20">
        <v>218</v>
      </c>
      <c r="E91" s="20" t="s">
        <v>301</v>
      </c>
      <c r="F91" s="20">
        <v>462</v>
      </c>
      <c r="G91" s="20" t="s">
        <v>227</v>
      </c>
      <c r="H91" s="20">
        <v>462</v>
      </c>
      <c r="I91" s="20" t="s">
        <v>368</v>
      </c>
      <c r="J91" s="66">
        <v>8.0811079999999986</v>
      </c>
      <c r="K91" s="67">
        <v>8.6128249999999973</v>
      </c>
      <c r="L91" s="68">
        <v>8.6002960111263747</v>
      </c>
      <c r="M91" s="67"/>
      <c r="N91" s="68"/>
    </row>
    <row r="92" spans="1:14" ht="51" x14ac:dyDescent="0.25">
      <c r="A92" s="18"/>
      <c r="B92" s="20">
        <v>3033254</v>
      </c>
      <c r="C92" s="20" t="s">
        <v>283</v>
      </c>
      <c r="D92" s="20">
        <v>218</v>
      </c>
      <c r="E92" s="20" t="s">
        <v>301</v>
      </c>
      <c r="F92" s="20">
        <v>463</v>
      </c>
      <c r="G92" s="20" t="s">
        <v>228</v>
      </c>
      <c r="H92" s="20">
        <v>463</v>
      </c>
      <c r="I92" s="20" t="s">
        <v>369</v>
      </c>
      <c r="J92" s="66">
        <v>5.9646869999999979</v>
      </c>
      <c r="K92" s="67">
        <v>6.832650000000001</v>
      </c>
      <c r="L92" s="68">
        <v>6.8227350621018559</v>
      </c>
      <c r="M92" s="67"/>
      <c r="N92" s="68"/>
    </row>
    <row r="93" spans="1:14" ht="51" x14ac:dyDescent="0.25">
      <c r="A93" s="18"/>
      <c r="B93" s="20">
        <v>3033254</v>
      </c>
      <c r="C93" s="20" t="s">
        <v>283</v>
      </c>
      <c r="D93" s="20">
        <v>218</v>
      </c>
      <c r="E93" s="20" t="s">
        <v>301</v>
      </c>
      <c r="F93" s="20">
        <v>464</v>
      </c>
      <c r="G93" s="20" t="s">
        <v>229</v>
      </c>
      <c r="H93" s="20">
        <v>464</v>
      </c>
      <c r="I93" s="20" t="s">
        <v>370</v>
      </c>
      <c r="J93" s="66">
        <v>2.1014519999999997</v>
      </c>
      <c r="K93" s="67">
        <v>4.1636259999999981</v>
      </c>
      <c r="L93" s="68">
        <v>4.0768252585494338</v>
      </c>
      <c r="M93" s="67"/>
      <c r="N93" s="68"/>
    </row>
    <row r="94" spans="1:14" ht="89.25" x14ac:dyDescent="0.25">
      <c r="A94" s="18"/>
      <c r="B94" s="20">
        <v>3033256</v>
      </c>
      <c r="C94" s="20" t="s">
        <v>285</v>
      </c>
      <c r="D94" s="20">
        <v>220</v>
      </c>
      <c r="E94" s="20" t="s">
        <v>303</v>
      </c>
      <c r="F94" s="20">
        <v>11</v>
      </c>
      <c r="G94" s="20" t="s">
        <v>109</v>
      </c>
      <c r="H94" s="20">
        <v>124</v>
      </c>
      <c r="I94" s="20" t="s">
        <v>342</v>
      </c>
      <c r="J94" s="66">
        <v>24.146391000000001</v>
      </c>
      <c r="K94" s="67">
        <v>26.288158000000003</v>
      </c>
      <c r="L94" s="68">
        <v>26.150904506444931</v>
      </c>
      <c r="M94" s="67"/>
      <c r="N94" s="68"/>
    </row>
    <row r="95" spans="1:14" ht="51" x14ac:dyDescent="0.25">
      <c r="A95" s="18"/>
      <c r="B95" s="20">
        <v>3033256</v>
      </c>
      <c r="C95" s="20" t="s">
        <v>285</v>
      </c>
      <c r="D95" s="20">
        <v>220</v>
      </c>
      <c r="E95" s="20" t="s">
        <v>303</v>
      </c>
      <c r="F95" s="20">
        <v>135</v>
      </c>
      <c r="G95" s="20" t="s">
        <v>142</v>
      </c>
      <c r="H95" s="20">
        <v>135</v>
      </c>
      <c r="I95" s="20" t="s">
        <v>344</v>
      </c>
      <c r="J95" s="66">
        <v>40.955219999999997</v>
      </c>
      <c r="K95" s="67">
        <v>40.955219999999997</v>
      </c>
      <c r="L95" s="68">
        <v>40.955219820141792</v>
      </c>
      <c r="M95" s="67"/>
      <c r="N95" s="68"/>
    </row>
    <row r="96" spans="1:14" ht="63.75" x14ac:dyDescent="0.25">
      <c r="A96" s="18"/>
      <c r="B96" s="20">
        <v>3033256</v>
      </c>
      <c r="C96" s="20" t="s">
        <v>285</v>
      </c>
      <c r="D96" s="20">
        <v>220</v>
      </c>
      <c r="E96" s="20" t="s">
        <v>303</v>
      </c>
      <c r="F96" s="20">
        <v>137</v>
      </c>
      <c r="G96" s="20" t="s">
        <v>144</v>
      </c>
      <c r="H96" s="20">
        <v>137</v>
      </c>
      <c r="I96" s="20" t="s">
        <v>345</v>
      </c>
      <c r="J96" s="66">
        <v>5.1444459999999976</v>
      </c>
      <c r="K96" s="67">
        <v>8.0561530000000019</v>
      </c>
      <c r="L96" s="68">
        <v>6.8849128099232573</v>
      </c>
      <c r="M96" s="67"/>
      <c r="N96" s="68"/>
    </row>
    <row r="97" spans="1:14" ht="51" x14ac:dyDescent="0.25">
      <c r="A97" s="18"/>
      <c r="B97" s="20">
        <v>3033256</v>
      </c>
      <c r="C97" s="20" t="s">
        <v>285</v>
      </c>
      <c r="D97" s="20">
        <v>220</v>
      </c>
      <c r="E97" s="20" t="s">
        <v>303</v>
      </c>
      <c r="F97" s="20">
        <v>440</v>
      </c>
      <c r="G97" s="20" t="s">
        <v>205</v>
      </c>
      <c r="H97" s="20">
        <v>440</v>
      </c>
      <c r="I97" s="20" t="s">
        <v>346</v>
      </c>
      <c r="J97" s="66">
        <v>0.18234300000000003</v>
      </c>
      <c r="K97" s="67">
        <v>0.74330099999999977</v>
      </c>
      <c r="L97" s="68">
        <v>0.72325537804863416</v>
      </c>
      <c r="M97" s="67"/>
      <c r="N97" s="68"/>
    </row>
    <row r="98" spans="1:14" ht="51" x14ac:dyDescent="0.25">
      <c r="A98" s="18"/>
      <c r="B98" s="20">
        <v>3033256</v>
      </c>
      <c r="C98" s="20" t="s">
        <v>285</v>
      </c>
      <c r="D98" s="20">
        <v>220</v>
      </c>
      <c r="E98" s="20" t="s">
        <v>303</v>
      </c>
      <c r="F98" s="20">
        <v>441</v>
      </c>
      <c r="G98" s="20" t="s">
        <v>206</v>
      </c>
      <c r="H98" s="20">
        <v>441</v>
      </c>
      <c r="I98" s="20" t="s">
        <v>347</v>
      </c>
      <c r="J98" s="66">
        <v>0.348744</v>
      </c>
      <c r="K98" s="67">
        <v>2.3809680000000002</v>
      </c>
      <c r="L98" s="68">
        <v>2.2310232472955249</v>
      </c>
      <c r="M98" s="67"/>
      <c r="N98" s="68"/>
    </row>
    <row r="99" spans="1:14" ht="51" x14ac:dyDescent="0.25">
      <c r="A99" s="18"/>
      <c r="B99" s="20">
        <v>3033256</v>
      </c>
      <c r="C99" s="20" t="s">
        <v>285</v>
      </c>
      <c r="D99" s="20">
        <v>220</v>
      </c>
      <c r="E99" s="20" t="s">
        <v>303</v>
      </c>
      <c r="F99" s="20">
        <v>442</v>
      </c>
      <c r="G99" s="20" t="s">
        <v>207</v>
      </c>
      <c r="H99" s="20">
        <v>442</v>
      </c>
      <c r="I99" s="20" t="s">
        <v>348</v>
      </c>
      <c r="J99" s="66">
        <v>1.3254329999999992</v>
      </c>
      <c r="K99" s="67">
        <v>4.5047309999999978</v>
      </c>
      <c r="L99" s="68">
        <v>4.4943559530547645</v>
      </c>
      <c r="M99" s="67"/>
      <c r="N99" s="68"/>
    </row>
    <row r="100" spans="1:14" ht="51" x14ac:dyDescent="0.25">
      <c r="A100" s="18"/>
      <c r="B100" s="20">
        <v>3033256</v>
      </c>
      <c r="C100" s="20" t="s">
        <v>285</v>
      </c>
      <c r="D100" s="20">
        <v>220</v>
      </c>
      <c r="E100" s="20" t="s">
        <v>303</v>
      </c>
      <c r="F100" s="20">
        <v>443</v>
      </c>
      <c r="G100" s="20" t="s">
        <v>208</v>
      </c>
      <c r="H100" s="20">
        <v>443</v>
      </c>
      <c r="I100" s="20" t="s">
        <v>349</v>
      </c>
      <c r="J100" s="66">
        <v>1.2608410000000001</v>
      </c>
      <c r="K100" s="67">
        <v>2.1515860000000004</v>
      </c>
      <c r="L100" s="68">
        <v>2.1344011678593233</v>
      </c>
      <c r="M100" s="67"/>
      <c r="N100" s="68"/>
    </row>
    <row r="101" spans="1:14" ht="51" x14ac:dyDescent="0.25">
      <c r="A101" s="18"/>
      <c r="B101" s="20">
        <v>3033256</v>
      </c>
      <c r="C101" s="20" t="s">
        <v>285</v>
      </c>
      <c r="D101" s="20">
        <v>220</v>
      </c>
      <c r="E101" s="20" t="s">
        <v>303</v>
      </c>
      <c r="F101" s="20">
        <v>444</v>
      </c>
      <c r="G101" s="20" t="s">
        <v>209</v>
      </c>
      <c r="H101" s="20">
        <v>444</v>
      </c>
      <c r="I101" s="20" t="s">
        <v>350</v>
      </c>
      <c r="J101" s="66">
        <v>1.9463779999999995</v>
      </c>
      <c r="K101" s="67">
        <v>5.8574889999999993</v>
      </c>
      <c r="L101" s="68">
        <v>5.7604020398457578</v>
      </c>
      <c r="M101" s="67"/>
      <c r="N101" s="68"/>
    </row>
    <row r="102" spans="1:14" ht="51" x14ac:dyDescent="0.25">
      <c r="A102" s="18"/>
      <c r="B102" s="20">
        <v>3033256</v>
      </c>
      <c r="C102" s="20" t="s">
        <v>285</v>
      </c>
      <c r="D102" s="20">
        <v>220</v>
      </c>
      <c r="E102" s="20" t="s">
        <v>303</v>
      </c>
      <c r="F102" s="20">
        <v>445</v>
      </c>
      <c r="G102" s="20" t="s">
        <v>210</v>
      </c>
      <c r="H102" s="20">
        <v>445</v>
      </c>
      <c r="I102" s="20" t="s">
        <v>351</v>
      </c>
      <c r="J102" s="66">
        <v>1.0814129999999997</v>
      </c>
      <c r="K102" s="67">
        <v>2.2512269999999996</v>
      </c>
      <c r="L102" s="68">
        <v>2.2401466889732546</v>
      </c>
      <c r="M102" s="67"/>
      <c r="N102" s="68"/>
    </row>
    <row r="103" spans="1:14" ht="51" x14ac:dyDescent="0.25">
      <c r="A103" s="18"/>
      <c r="B103" s="20">
        <v>3033256</v>
      </c>
      <c r="C103" s="20" t="s">
        <v>285</v>
      </c>
      <c r="D103" s="20">
        <v>220</v>
      </c>
      <c r="E103" s="20" t="s">
        <v>303</v>
      </c>
      <c r="F103" s="20">
        <v>446</v>
      </c>
      <c r="G103" s="20" t="s">
        <v>211</v>
      </c>
      <c r="H103" s="20">
        <v>446</v>
      </c>
      <c r="I103" s="20" t="s">
        <v>352</v>
      </c>
      <c r="J103" s="66">
        <v>1.9242469999999998</v>
      </c>
      <c r="K103" s="67">
        <v>2.2890279999999992</v>
      </c>
      <c r="L103" s="68">
        <v>2.2730087813026785</v>
      </c>
      <c r="M103" s="67"/>
      <c r="N103" s="68"/>
    </row>
    <row r="104" spans="1:14" ht="51" x14ac:dyDescent="0.25">
      <c r="A104" s="18"/>
      <c r="B104" s="20">
        <v>3033256</v>
      </c>
      <c r="C104" s="20" t="s">
        <v>285</v>
      </c>
      <c r="D104" s="20">
        <v>220</v>
      </c>
      <c r="E104" s="20" t="s">
        <v>303</v>
      </c>
      <c r="F104" s="20">
        <v>447</v>
      </c>
      <c r="G104" s="20" t="s">
        <v>212</v>
      </c>
      <c r="H104" s="20">
        <v>447</v>
      </c>
      <c r="I104" s="20" t="s">
        <v>353</v>
      </c>
      <c r="J104" s="66">
        <v>1.0890039999999999</v>
      </c>
      <c r="K104" s="67">
        <v>4.8669859999999989</v>
      </c>
      <c r="L104" s="68">
        <v>4.8205978240357581</v>
      </c>
      <c r="M104" s="67"/>
      <c r="N104" s="68"/>
    </row>
    <row r="105" spans="1:14" ht="51" x14ac:dyDescent="0.25">
      <c r="A105" s="18"/>
      <c r="B105" s="20">
        <v>3033256</v>
      </c>
      <c r="C105" s="20" t="s">
        <v>285</v>
      </c>
      <c r="D105" s="20">
        <v>220</v>
      </c>
      <c r="E105" s="20" t="s">
        <v>303</v>
      </c>
      <c r="F105" s="20">
        <v>448</v>
      </c>
      <c r="G105" s="20" t="s">
        <v>213</v>
      </c>
      <c r="H105" s="20">
        <v>448</v>
      </c>
      <c r="I105" s="20" t="s">
        <v>354</v>
      </c>
      <c r="J105" s="66">
        <v>0.55230099999999993</v>
      </c>
      <c r="K105" s="67">
        <v>3.2425869999999999</v>
      </c>
      <c r="L105" s="68">
        <v>3.0010104744069395</v>
      </c>
      <c r="M105" s="67">
        <v>7805.109375</v>
      </c>
      <c r="N105" s="68">
        <v>1520.8082275390625</v>
      </c>
    </row>
    <row r="106" spans="1:14" ht="51" x14ac:dyDescent="0.25">
      <c r="A106" s="18"/>
      <c r="B106" s="20">
        <v>3033256</v>
      </c>
      <c r="C106" s="20" t="s">
        <v>285</v>
      </c>
      <c r="D106" s="20">
        <v>220</v>
      </c>
      <c r="E106" s="20" t="s">
        <v>303</v>
      </c>
      <c r="F106" s="20">
        <v>449</v>
      </c>
      <c r="G106" s="20" t="s">
        <v>214</v>
      </c>
      <c r="H106" s="20">
        <v>449</v>
      </c>
      <c r="I106" s="20" t="s">
        <v>355</v>
      </c>
      <c r="J106" s="66">
        <v>0.45443700000000004</v>
      </c>
      <c r="K106" s="67">
        <v>1.178512</v>
      </c>
      <c r="L106" s="68">
        <v>1.0813486253900919</v>
      </c>
      <c r="M106" s="67"/>
      <c r="N106" s="68"/>
    </row>
    <row r="107" spans="1:14" ht="51" x14ac:dyDescent="0.25">
      <c r="A107" s="18"/>
      <c r="B107" s="20">
        <v>3033256</v>
      </c>
      <c r="C107" s="20" t="s">
        <v>285</v>
      </c>
      <c r="D107" s="20">
        <v>220</v>
      </c>
      <c r="E107" s="20" t="s">
        <v>303</v>
      </c>
      <c r="F107" s="20">
        <v>450</v>
      </c>
      <c r="G107" s="20" t="s">
        <v>215</v>
      </c>
      <c r="H107" s="20">
        <v>450</v>
      </c>
      <c r="I107" s="20" t="s">
        <v>356</v>
      </c>
      <c r="J107" s="66">
        <v>1.7085069999999996</v>
      </c>
      <c r="K107" s="67">
        <v>3.3206159999999989</v>
      </c>
      <c r="L107" s="68">
        <v>3.2593057777266949</v>
      </c>
      <c r="M107" s="67"/>
      <c r="N107" s="68"/>
    </row>
    <row r="108" spans="1:14" ht="51" x14ac:dyDescent="0.25">
      <c r="A108" s="18"/>
      <c r="B108" s="20">
        <v>3033256</v>
      </c>
      <c r="C108" s="20" t="s">
        <v>285</v>
      </c>
      <c r="D108" s="20">
        <v>220</v>
      </c>
      <c r="E108" s="20" t="s">
        <v>303</v>
      </c>
      <c r="F108" s="20">
        <v>451</v>
      </c>
      <c r="G108" s="20" t="s">
        <v>216</v>
      </c>
      <c r="H108" s="20">
        <v>451</v>
      </c>
      <c r="I108" s="20" t="s">
        <v>357</v>
      </c>
      <c r="J108" s="66">
        <v>0.12641800000000003</v>
      </c>
      <c r="K108" s="67">
        <v>0.15433100000000002</v>
      </c>
      <c r="L108" s="68">
        <v>0.14432145830323861</v>
      </c>
      <c r="M108" s="67"/>
      <c r="N108" s="68"/>
    </row>
    <row r="109" spans="1:14" ht="51" x14ac:dyDescent="0.25">
      <c r="A109" s="18"/>
      <c r="B109" s="20">
        <v>3033256</v>
      </c>
      <c r="C109" s="20" t="s">
        <v>285</v>
      </c>
      <c r="D109" s="20">
        <v>220</v>
      </c>
      <c r="E109" s="20" t="s">
        <v>303</v>
      </c>
      <c r="F109" s="20">
        <v>452</v>
      </c>
      <c r="G109" s="20" t="s">
        <v>217</v>
      </c>
      <c r="H109" s="20">
        <v>452</v>
      </c>
      <c r="I109" s="20" t="s">
        <v>358</v>
      </c>
      <c r="J109" s="66">
        <v>1.3858970000000002</v>
      </c>
      <c r="K109" s="67">
        <v>2.3246339999999996</v>
      </c>
      <c r="L109" s="68">
        <v>2.2682010449352674</v>
      </c>
      <c r="M109" s="67">
        <v>41587.67578125</v>
      </c>
      <c r="N109" s="68">
        <v>41581.32421875</v>
      </c>
    </row>
    <row r="110" spans="1:14" ht="51" x14ac:dyDescent="0.25">
      <c r="A110" s="18"/>
      <c r="B110" s="20">
        <v>3033256</v>
      </c>
      <c r="C110" s="20" t="s">
        <v>285</v>
      </c>
      <c r="D110" s="20">
        <v>220</v>
      </c>
      <c r="E110" s="20" t="s">
        <v>303</v>
      </c>
      <c r="F110" s="20">
        <v>453</v>
      </c>
      <c r="G110" s="20" t="s">
        <v>218</v>
      </c>
      <c r="H110" s="20">
        <v>453</v>
      </c>
      <c r="I110" s="20" t="s">
        <v>359</v>
      </c>
      <c r="J110" s="66">
        <v>1.4487909999999995</v>
      </c>
      <c r="K110" s="67">
        <v>4.2018179999999994</v>
      </c>
      <c r="L110" s="68">
        <v>4.158606249577133</v>
      </c>
      <c r="M110" s="67"/>
      <c r="N110" s="68"/>
    </row>
    <row r="111" spans="1:14" ht="51" x14ac:dyDescent="0.25">
      <c r="A111" s="18"/>
      <c r="B111" s="20">
        <v>3033256</v>
      </c>
      <c r="C111" s="20" t="s">
        <v>285</v>
      </c>
      <c r="D111" s="20">
        <v>220</v>
      </c>
      <c r="E111" s="20" t="s">
        <v>303</v>
      </c>
      <c r="F111" s="20">
        <v>454</v>
      </c>
      <c r="G111" s="20" t="s">
        <v>219</v>
      </c>
      <c r="H111" s="20">
        <v>454</v>
      </c>
      <c r="I111" s="20" t="s">
        <v>360</v>
      </c>
      <c r="J111" s="66">
        <v>5.7955000000000007E-2</v>
      </c>
      <c r="K111" s="67">
        <v>0.17760999999999999</v>
      </c>
      <c r="L111" s="68">
        <v>8.4515279711922631E-2</v>
      </c>
      <c r="M111" s="67"/>
      <c r="N111" s="68"/>
    </row>
    <row r="112" spans="1:14" ht="51" x14ac:dyDescent="0.25">
      <c r="A112" s="18"/>
      <c r="B112" s="20">
        <v>3033256</v>
      </c>
      <c r="C112" s="20" t="s">
        <v>285</v>
      </c>
      <c r="D112" s="20">
        <v>220</v>
      </c>
      <c r="E112" s="20" t="s">
        <v>303</v>
      </c>
      <c r="F112" s="20">
        <v>455</v>
      </c>
      <c r="G112" s="20" t="s">
        <v>220</v>
      </c>
      <c r="H112" s="20">
        <v>455</v>
      </c>
      <c r="I112" s="20" t="s">
        <v>361</v>
      </c>
      <c r="J112" s="66">
        <v>0.110499</v>
      </c>
      <c r="K112" s="67">
        <v>0.37566699999999997</v>
      </c>
      <c r="L112" s="68">
        <v>0.35184974460571539</v>
      </c>
      <c r="M112" s="67"/>
      <c r="N112" s="68"/>
    </row>
    <row r="113" spans="1:14" ht="51" x14ac:dyDescent="0.25">
      <c r="A113" s="18"/>
      <c r="B113" s="20">
        <v>3033256</v>
      </c>
      <c r="C113" s="20" t="s">
        <v>285</v>
      </c>
      <c r="D113" s="20">
        <v>220</v>
      </c>
      <c r="E113" s="20" t="s">
        <v>303</v>
      </c>
      <c r="F113" s="20">
        <v>456</v>
      </c>
      <c r="G113" s="20" t="s">
        <v>221</v>
      </c>
      <c r="H113" s="20">
        <v>456</v>
      </c>
      <c r="I113" s="20" t="s">
        <v>362</v>
      </c>
      <c r="J113" s="66">
        <v>0.17751500000000001</v>
      </c>
      <c r="K113" s="67">
        <v>0.62031500000000006</v>
      </c>
      <c r="L113" s="68">
        <v>0.59037573574460112</v>
      </c>
      <c r="M113" s="67"/>
      <c r="N113" s="68"/>
    </row>
    <row r="114" spans="1:14" ht="51" x14ac:dyDescent="0.25">
      <c r="A114" s="18"/>
      <c r="B114" s="20">
        <v>3033256</v>
      </c>
      <c r="C114" s="20" t="s">
        <v>285</v>
      </c>
      <c r="D114" s="20">
        <v>220</v>
      </c>
      <c r="E114" s="20" t="s">
        <v>303</v>
      </c>
      <c r="F114" s="20">
        <v>457</v>
      </c>
      <c r="G114" s="20" t="s">
        <v>222</v>
      </c>
      <c r="H114" s="20">
        <v>457</v>
      </c>
      <c r="I114" s="20" t="s">
        <v>363</v>
      </c>
      <c r="J114" s="66">
        <v>0.4435940000000001</v>
      </c>
      <c r="K114" s="67">
        <v>2.4165239999999999</v>
      </c>
      <c r="L114" s="68">
        <v>2.4132053446664941</v>
      </c>
      <c r="M114" s="67"/>
      <c r="N114" s="68"/>
    </row>
    <row r="115" spans="1:14" ht="51" x14ac:dyDescent="0.25">
      <c r="A115" s="18"/>
      <c r="B115" s="20">
        <v>3033256</v>
      </c>
      <c r="C115" s="20" t="s">
        <v>285</v>
      </c>
      <c r="D115" s="20">
        <v>220</v>
      </c>
      <c r="E115" s="20" t="s">
        <v>303</v>
      </c>
      <c r="F115" s="20">
        <v>458</v>
      </c>
      <c r="G115" s="20" t="s">
        <v>223</v>
      </c>
      <c r="H115" s="20">
        <v>458</v>
      </c>
      <c r="I115" s="20" t="s">
        <v>364</v>
      </c>
      <c r="J115" s="66">
        <v>1.000737</v>
      </c>
      <c r="K115" s="67">
        <v>2.8830149999999999</v>
      </c>
      <c r="L115" s="68">
        <v>2.6848835016639896</v>
      </c>
      <c r="M115" s="67"/>
      <c r="N115" s="68"/>
    </row>
    <row r="116" spans="1:14" ht="51" x14ac:dyDescent="0.25">
      <c r="A116" s="18"/>
      <c r="B116" s="20">
        <v>3033256</v>
      </c>
      <c r="C116" s="20" t="s">
        <v>285</v>
      </c>
      <c r="D116" s="20">
        <v>220</v>
      </c>
      <c r="E116" s="20" t="s">
        <v>303</v>
      </c>
      <c r="F116" s="20">
        <v>459</v>
      </c>
      <c r="G116" s="20" t="s">
        <v>224</v>
      </c>
      <c r="H116" s="20">
        <v>459</v>
      </c>
      <c r="I116" s="20" t="s">
        <v>365</v>
      </c>
      <c r="J116" s="66">
        <v>0.60421499999999984</v>
      </c>
      <c r="K116" s="67">
        <v>4.2748639999999973</v>
      </c>
      <c r="L116" s="68">
        <v>4.1596570416804752</v>
      </c>
      <c r="M116" s="67"/>
      <c r="N116" s="68"/>
    </row>
    <row r="117" spans="1:14" ht="51" x14ac:dyDescent="0.25">
      <c r="A117" s="18"/>
      <c r="B117" s="20">
        <v>3033256</v>
      </c>
      <c r="C117" s="20" t="s">
        <v>285</v>
      </c>
      <c r="D117" s="20">
        <v>220</v>
      </c>
      <c r="E117" s="20" t="s">
        <v>303</v>
      </c>
      <c r="F117" s="20">
        <v>460</v>
      </c>
      <c r="G117" s="20" t="s">
        <v>225</v>
      </c>
      <c r="H117" s="20">
        <v>460</v>
      </c>
      <c r="I117" s="20" t="s">
        <v>366</v>
      </c>
      <c r="J117" s="66">
        <v>6.94E-3</v>
      </c>
      <c r="K117" s="67">
        <v>0.38159999999999999</v>
      </c>
      <c r="L117" s="68">
        <v>0.36767753958702087</v>
      </c>
      <c r="M117" s="67"/>
      <c r="N117" s="68"/>
    </row>
    <row r="118" spans="1:14" ht="51" x14ac:dyDescent="0.25">
      <c r="A118" s="18"/>
      <c r="B118" s="20">
        <v>3033256</v>
      </c>
      <c r="C118" s="20" t="s">
        <v>285</v>
      </c>
      <c r="D118" s="20">
        <v>220</v>
      </c>
      <c r="E118" s="20" t="s">
        <v>303</v>
      </c>
      <c r="F118" s="20">
        <v>461</v>
      </c>
      <c r="G118" s="20" t="s">
        <v>226</v>
      </c>
      <c r="H118" s="20">
        <v>461</v>
      </c>
      <c r="I118" s="20" t="s">
        <v>367</v>
      </c>
      <c r="J118" s="66">
        <v>2.1599999999999998E-2</v>
      </c>
      <c r="K118" s="67">
        <v>0.203545</v>
      </c>
      <c r="L118" s="68">
        <v>0.20351893943734467</v>
      </c>
      <c r="M118" s="67"/>
      <c r="N118" s="68"/>
    </row>
    <row r="119" spans="1:14" ht="51" x14ac:dyDescent="0.25">
      <c r="A119" s="18"/>
      <c r="B119" s="20">
        <v>3033256</v>
      </c>
      <c r="C119" s="20" t="s">
        <v>285</v>
      </c>
      <c r="D119" s="20">
        <v>220</v>
      </c>
      <c r="E119" s="20" t="s">
        <v>303</v>
      </c>
      <c r="F119" s="20">
        <v>462</v>
      </c>
      <c r="G119" s="20" t="s">
        <v>227</v>
      </c>
      <c r="H119" s="20">
        <v>462</v>
      </c>
      <c r="I119" s="20" t="s">
        <v>368</v>
      </c>
      <c r="J119" s="66">
        <v>0.24210700000000004</v>
      </c>
      <c r="K119" s="67">
        <v>1.403627</v>
      </c>
      <c r="L119" s="68">
        <v>1.3929700235021301</v>
      </c>
      <c r="M119" s="67"/>
      <c r="N119" s="68"/>
    </row>
    <row r="120" spans="1:14" ht="51" x14ac:dyDescent="0.25">
      <c r="A120" s="18"/>
      <c r="B120" s="20">
        <v>3033256</v>
      </c>
      <c r="C120" s="20" t="s">
        <v>285</v>
      </c>
      <c r="D120" s="20">
        <v>220</v>
      </c>
      <c r="E120" s="20" t="s">
        <v>303</v>
      </c>
      <c r="F120" s="20">
        <v>463</v>
      </c>
      <c r="G120" s="20" t="s">
        <v>228</v>
      </c>
      <c r="H120" s="20">
        <v>463</v>
      </c>
      <c r="I120" s="20" t="s">
        <v>369</v>
      </c>
      <c r="J120" s="66">
        <v>1.1484239999999994</v>
      </c>
      <c r="K120" s="67">
        <v>3.5897589999999986</v>
      </c>
      <c r="L120" s="68">
        <v>3.5686421807963598</v>
      </c>
      <c r="M120" s="67"/>
      <c r="N120" s="68"/>
    </row>
    <row r="121" spans="1:14" ht="51.75" thickBot="1" x14ac:dyDescent="0.3">
      <c r="A121" s="25"/>
      <c r="B121" s="27">
        <v>3033256</v>
      </c>
      <c r="C121" s="27" t="s">
        <v>285</v>
      </c>
      <c r="D121" s="27">
        <v>220</v>
      </c>
      <c r="E121" s="27" t="s">
        <v>303</v>
      </c>
      <c r="F121" s="27">
        <v>464</v>
      </c>
      <c r="G121" s="27" t="s">
        <v>229</v>
      </c>
      <c r="H121" s="27">
        <v>464</v>
      </c>
      <c r="I121" s="27" t="s">
        <v>370</v>
      </c>
      <c r="J121" s="69">
        <v>0.66221099999999988</v>
      </c>
      <c r="K121" s="70">
        <v>2.1252740000000001</v>
      </c>
      <c r="L121" s="71">
        <v>2.04226006186218</v>
      </c>
      <c r="M121" s="70"/>
      <c r="N121" s="71"/>
    </row>
  </sheetData>
  <mergeCells count="12">
    <mergeCell ref="A3:I3"/>
    <mergeCell ref="J3:L3"/>
    <mergeCell ref="M3:N3"/>
    <mergeCell ref="L4:L5"/>
    <mergeCell ref="F4:G5"/>
    <mergeCell ref="H4:I5"/>
    <mergeCell ref="A4:C5"/>
    <mergeCell ref="M4:M5"/>
    <mergeCell ref="J4:J5"/>
    <mergeCell ref="N4:N5"/>
    <mergeCell ref="K4:K5"/>
    <mergeCell ref="D4:E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A8" sqref="A8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41</v>
      </c>
      <c r="B1" s="47" t="s">
        <v>232</v>
      </c>
      <c r="C1" s="47" t="s">
        <v>25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876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35.326035000000012</v>
      </c>
      <c r="I6" s="15">
        <v>41.066998000000005</v>
      </c>
      <c r="J6" s="15">
        <v>36.448143557107173</v>
      </c>
      <c r="K6" s="15">
        <v>11.616522670585255</v>
      </c>
      <c r="L6" s="15">
        <v>24.831620886521918</v>
      </c>
      <c r="M6" s="16">
        <v>0.28286758799815981</v>
      </c>
      <c r="N6" s="17">
        <v>0.88752880249749855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SUM(H8:OFFSET(H6,MATCH("PROYECTOS",$A$8:$A$34,0),0))</f>
        <v>15.884029</v>
      </c>
      <c r="I7" s="36">
        <f ca="1">SUM(I8:OFFSET(I6,MATCH("PROYECTOS",$A$8:$A$34,0),0))</f>
        <v>18.077905999999999</v>
      </c>
      <c r="J7" s="36">
        <f ca="1">SUM(J8:OFFSET(J6,MATCH("PROYECTOS",$A$8:$A$34,0),0))</f>
        <v>15.505398681911387</v>
      </c>
      <c r="K7" s="36">
        <f ca="1">SUM(K8:OFFSET(K6,MATCH("PROYECTOS",$A$8:$A$34,0),0))</f>
        <v>5.2192153777068597</v>
      </c>
      <c r="L7" s="36">
        <f ca="1">SUM(L8:OFFSET(L6,MATCH("PROYECTOS",$A$8:$A$34,0),0))</f>
        <v>10.286183304204528</v>
      </c>
      <c r="M7" s="37">
        <f ca="1">IFERROR(K7/I7,0)</f>
        <v>0.2887068545276682</v>
      </c>
      <c r="N7" s="38">
        <f ca="1">IFERROR(SUM(K7,L7)/I7,0)</f>
        <v>0.85769882208212544</v>
      </c>
      <c r="O7" s="57"/>
      <c r="P7" s="36"/>
      <c r="Q7" s="38"/>
    </row>
    <row r="8" spans="1:17" ht="51" x14ac:dyDescent="0.25">
      <c r="A8" s="18"/>
      <c r="B8" s="65">
        <v>5000162</v>
      </c>
      <c r="C8" s="20" t="s">
        <v>877</v>
      </c>
      <c r="D8" s="20">
        <v>3000065</v>
      </c>
      <c r="E8" s="20" t="s">
        <v>874</v>
      </c>
      <c r="F8" s="60">
        <v>103</v>
      </c>
      <c r="G8" s="20" t="s">
        <v>884</v>
      </c>
      <c r="H8" s="21">
        <v>4.2041759999999995</v>
      </c>
      <c r="I8" s="22">
        <v>3.9115270000000009</v>
      </c>
      <c r="J8" s="22">
        <f t="shared" ref="J8:J14" si="0">SUM(K8,L8)</f>
        <v>3.1812531233569246</v>
      </c>
      <c r="K8" s="22">
        <v>1.3249298252876542</v>
      </c>
      <c r="L8" s="22">
        <v>1.8563232980692703</v>
      </c>
      <c r="M8" s="23">
        <f t="shared" ref="M8:M15" si="1">IFERROR(K8/I8,0)</f>
        <v>0.33872444835166776</v>
      </c>
      <c r="N8" s="24">
        <f t="shared" ref="N8:N15" si="2">IFERROR(SUM(K8,L8)/I8,0)</f>
        <v>0.81330210001283998</v>
      </c>
      <c r="O8" s="61">
        <v>4373</v>
      </c>
      <c r="P8" s="22">
        <v>8947</v>
      </c>
      <c r="Q8" s="24">
        <f>IFERROR(P8/O8,".")</f>
        <v>2.0459638691973474</v>
      </c>
    </row>
    <row r="9" spans="1:17" ht="51" x14ac:dyDescent="0.25">
      <c r="A9" s="18"/>
      <c r="B9" s="65">
        <v>5000174</v>
      </c>
      <c r="C9" s="20" t="s">
        <v>878</v>
      </c>
      <c r="D9" s="20">
        <v>3000065</v>
      </c>
      <c r="E9" s="20" t="s">
        <v>874</v>
      </c>
      <c r="F9" s="60">
        <v>88</v>
      </c>
      <c r="G9" s="20" t="s">
        <v>471</v>
      </c>
      <c r="H9" s="21">
        <v>2.2042459999999999</v>
      </c>
      <c r="I9" s="22">
        <v>1.954512</v>
      </c>
      <c r="J9" s="22">
        <f t="shared" si="0"/>
        <v>1.7614926158292548</v>
      </c>
      <c r="K9" s="22">
        <v>0.64261708529647876</v>
      </c>
      <c r="L9" s="22">
        <v>1.118875530532776</v>
      </c>
      <c r="M9" s="23">
        <f t="shared" si="1"/>
        <v>0.3287864619385702</v>
      </c>
      <c r="N9" s="24">
        <f t="shared" si="2"/>
        <v>0.90124420613905398</v>
      </c>
      <c r="O9" s="61">
        <v>21017</v>
      </c>
      <c r="P9" s="22">
        <v>31816</v>
      </c>
      <c r="Q9" s="24">
        <f t="shared" ref="Q9:Q14" si="3">IFERROR(P9/O9,".")</f>
        <v>1.5138221439786839</v>
      </c>
    </row>
    <row r="10" spans="1:17" ht="51" x14ac:dyDescent="0.25">
      <c r="A10" s="18"/>
      <c r="B10" s="65">
        <v>5000294</v>
      </c>
      <c r="C10" s="20" t="s">
        <v>879</v>
      </c>
      <c r="D10" s="20">
        <v>3000065</v>
      </c>
      <c r="E10" s="20" t="s">
        <v>874</v>
      </c>
      <c r="F10" s="60">
        <v>80</v>
      </c>
      <c r="G10" s="20" t="s">
        <v>324</v>
      </c>
      <c r="H10" s="21">
        <v>1.42903</v>
      </c>
      <c r="I10" s="22">
        <v>4.5257679999999985</v>
      </c>
      <c r="J10" s="22">
        <f t="shared" si="0"/>
        <v>4.15225555941538</v>
      </c>
      <c r="K10" s="22">
        <v>1.0382798761424965</v>
      </c>
      <c r="L10" s="22">
        <v>3.1139756832728835</v>
      </c>
      <c r="M10" s="23">
        <f t="shared" si="1"/>
        <v>0.22941517906850215</v>
      </c>
      <c r="N10" s="24">
        <f t="shared" si="2"/>
        <v>0.9174698215673851</v>
      </c>
      <c r="O10" s="61">
        <v>37</v>
      </c>
      <c r="P10" s="22">
        <v>8</v>
      </c>
      <c r="Q10" s="24">
        <f t="shared" si="3"/>
        <v>0.21621621621621623</v>
      </c>
    </row>
    <row r="11" spans="1:17" ht="51" x14ac:dyDescent="0.25">
      <c r="A11" s="18"/>
      <c r="B11" s="65">
        <v>5001311</v>
      </c>
      <c r="C11" s="20" t="s">
        <v>880</v>
      </c>
      <c r="D11" s="20">
        <v>3000065</v>
      </c>
      <c r="E11" s="20" t="s">
        <v>874</v>
      </c>
      <c r="F11" s="60">
        <v>109</v>
      </c>
      <c r="G11" s="20" t="s">
        <v>787</v>
      </c>
      <c r="H11" s="21">
        <v>2.3838170000000001</v>
      </c>
      <c r="I11" s="22">
        <v>2.5907630000000004</v>
      </c>
      <c r="J11" s="22">
        <f t="shared" si="0"/>
        <v>2.3221230444145249</v>
      </c>
      <c r="K11" s="22">
        <v>0.97211887467710767</v>
      </c>
      <c r="L11" s="22">
        <v>1.3500041697374172</v>
      </c>
      <c r="M11" s="23">
        <f t="shared" si="1"/>
        <v>0.37522493361110509</v>
      </c>
      <c r="N11" s="24">
        <f t="shared" si="2"/>
        <v>0.89630855636525786</v>
      </c>
      <c r="O11" s="61">
        <v>4692</v>
      </c>
      <c r="P11" s="22">
        <v>9627</v>
      </c>
      <c r="Q11" s="24">
        <f t="shared" si="3"/>
        <v>2.0517902813299234</v>
      </c>
    </row>
    <row r="12" spans="1:17" ht="51" x14ac:dyDescent="0.25">
      <c r="A12" s="18"/>
      <c r="B12" s="65">
        <v>5004171</v>
      </c>
      <c r="C12" s="20" t="s">
        <v>881</v>
      </c>
      <c r="D12" s="20">
        <v>3000065</v>
      </c>
      <c r="E12" s="20" t="s">
        <v>874</v>
      </c>
      <c r="F12" s="60">
        <v>4</v>
      </c>
      <c r="G12" s="20" t="s">
        <v>885</v>
      </c>
      <c r="H12" s="21">
        <v>5.0205760000000001</v>
      </c>
      <c r="I12" s="22">
        <v>3.3158249999999998</v>
      </c>
      <c r="J12" s="22">
        <f t="shared" si="0"/>
        <v>3.2871788243392075</v>
      </c>
      <c r="K12" s="22">
        <v>1.117023657548998</v>
      </c>
      <c r="L12" s="22">
        <v>2.1701551667902095</v>
      </c>
      <c r="M12" s="23">
        <f t="shared" si="1"/>
        <v>0.33687654129786648</v>
      </c>
      <c r="N12" s="24">
        <f t="shared" si="2"/>
        <v>0.9913607697448471</v>
      </c>
      <c r="O12" s="61">
        <v>7836</v>
      </c>
      <c r="P12" s="22">
        <v>9913</v>
      </c>
      <c r="Q12" s="24">
        <f t="shared" si="3"/>
        <v>1.2650587034201124</v>
      </c>
    </row>
    <row r="13" spans="1:17" ht="51" x14ac:dyDescent="0.25">
      <c r="A13" s="18"/>
      <c r="B13" s="65">
        <v>5000164</v>
      </c>
      <c r="C13" s="20" t="s">
        <v>882</v>
      </c>
      <c r="D13" s="20">
        <v>3000527</v>
      </c>
      <c r="E13" s="20" t="s">
        <v>875</v>
      </c>
      <c r="F13" s="60">
        <v>86</v>
      </c>
      <c r="G13" s="20" t="s">
        <v>469</v>
      </c>
      <c r="H13" s="21">
        <v>0.52507100000000007</v>
      </c>
      <c r="I13" s="22">
        <v>0.36043200000000003</v>
      </c>
      <c r="J13" s="22">
        <f t="shared" si="0"/>
        <v>0.23803848854356602</v>
      </c>
      <c r="K13" s="22">
        <v>8.2049498512787977E-2</v>
      </c>
      <c r="L13" s="22">
        <v>0.15598899003077804</v>
      </c>
      <c r="M13" s="23">
        <f t="shared" si="1"/>
        <v>0.2276421031228858</v>
      </c>
      <c r="N13" s="24">
        <f t="shared" si="2"/>
        <v>0.66042551311638809</v>
      </c>
      <c r="O13" s="61">
        <v>3081</v>
      </c>
      <c r="P13" s="22">
        <v>5532</v>
      </c>
      <c r="Q13" s="24">
        <f t="shared" si="3"/>
        <v>1.7955209347614411</v>
      </c>
    </row>
    <row r="14" spans="1:17" ht="51" x14ac:dyDescent="0.25">
      <c r="A14" s="18"/>
      <c r="B14" s="65">
        <v>5000370</v>
      </c>
      <c r="C14" s="20" t="s">
        <v>883</v>
      </c>
      <c r="D14" s="20">
        <v>3000527</v>
      </c>
      <c r="E14" s="20" t="s">
        <v>875</v>
      </c>
      <c r="F14" s="60">
        <v>109</v>
      </c>
      <c r="G14" s="20" t="s">
        <v>787</v>
      </c>
      <c r="H14" s="21">
        <v>0.11711299999999999</v>
      </c>
      <c r="I14" s="22">
        <v>1.4190789999999998</v>
      </c>
      <c r="J14" s="22">
        <f t="shared" si="0"/>
        <v>0.5630570260125296</v>
      </c>
      <c r="K14" s="22">
        <v>4.2196560241336556E-2</v>
      </c>
      <c r="L14" s="22">
        <v>0.52086046577119305</v>
      </c>
      <c r="M14" s="23">
        <f t="shared" si="1"/>
        <v>2.9735173476132453E-2</v>
      </c>
      <c r="N14" s="24">
        <f t="shared" si="2"/>
        <v>0.39677637820905653</v>
      </c>
      <c r="O14" s="61">
        <v>94</v>
      </c>
      <c r="P14" s="22">
        <v>76</v>
      </c>
      <c r="Q14" s="24">
        <f t="shared" si="3"/>
        <v>0.80851063829787229</v>
      </c>
    </row>
    <row r="15" spans="1:17" ht="15.75" thickBot="1" x14ac:dyDescent="0.3">
      <c r="A15" s="39" t="s">
        <v>306</v>
      </c>
      <c r="B15" s="41"/>
      <c r="C15" s="41"/>
      <c r="D15" s="64"/>
      <c r="E15" s="41"/>
      <c r="F15" s="58"/>
      <c r="G15" s="41"/>
      <c r="H15" s="42">
        <f ca="1">OFFSET(H15,-MATCH("PROYECTOS",$A$8:$A$34,0)-1,0)-(OFFSET(H15,-MATCH("PROYECTOS",$A$8:$A$34,0),0))</f>
        <v>19.442006000000013</v>
      </c>
      <c r="I15" s="43">
        <f ca="1">OFFSET(I15,-MATCH("PROYECTOS",$A$8:$A$34,0)-1,0)-(OFFSET(I15,-MATCH("PROYECTOS",$A$8:$A$34,0),0))</f>
        <v>22.989092000000007</v>
      </c>
      <c r="J15" s="43">
        <f ca="1">OFFSET(J15,-MATCH("PROYECTOS",$A$8:$A$34,0)-1,0)-(OFFSET(J15,-MATCH("PROYECTOS",$A$8:$A$34,0),0))</f>
        <v>20.942744875195785</v>
      </c>
      <c r="K15" s="43">
        <f ca="1">OFFSET(K15,-MATCH("PROYECTOS",$A$8:$A$34,0)-1,0)-(OFFSET(K15,-MATCH("PROYECTOS",$A$8:$A$34,0),0))</f>
        <v>6.3973072928783949</v>
      </c>
      <c r="L15" s="43">
        <f ca="1">OFFSET(L15,-MATCH("PROYECTOS",$A$8:$A$34,0)-1,0)-(OFFSET(L15,-MATCH("PROYECTOS",$A$8:$A$34,0),0))</f>
        <v>14.54543758231739</v>
      </c>
      <c r="M15" s="44">
        <f t="shared" ca="1" si="1"/>
        <v>0.27827577065150694</v>
      </c>
      <c r="N15" s="45">
        <f t="shared" ca="1" si="2"/>
        <v>0.91098617010170646</v>
      </c>
      <c r="O15" s="59"/>
      <c r="P15" s="43"/>
      <c r="Q1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42</v>
      </c>
      <c r="B1" s="48" t="s">
        <v>232</v>
      </c>
      <c r="C1" s="47" t="s">
        <v>26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888</v>
      </c>
      <c r="L2" s="1" t="s">
        <v>904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1173.7837239999999</v>
      </c>
      <c r="E6" s="15">
        <f ca="1">SUM(E7:OFFSET(E7,50,0))</f>
        <v>2048.487224</v>
      </c>
      <c r="F6" s="15">
        <f ca="1">SUM(F7:OFFSET(F7,50,0))</f>
        <v>1701.5938233581423</v>
      </c>
      <c r="G6" s="15">
        <f ca="1">SUM(G7:OFFSET(G7,50,0))</f>
        <v>594.96389094401718</v>
      </c>
      <c r="H6" s="15">
        <f ca="1">SUM(H7:OFFSET(H7,50,0))</f>
        <v>1106.6299324141253</v>
      </c>
      <c r="I6" s="16">
        <f ca="1">IFERROR(G6/E6,0)</f>
        <v>0.29044061587177228</v>
      </c>
      <c r="J6" s="17">
        <f ca="1">IFERROR(SUM(G6,H6)/E6,0)</f>
        <v>0.83065874339968171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9.1942730000000008</v>
      </c>
      <c r="E7" s="22">
        <v>22.058748000000005</v>
      </c>
      <c r="F7" s="22">
        <f t="shared" ref="F7:F30" si="0">SUM(G7,H7)</f>
        <v>18.625653134804452</v>
      </c>
      <c r="G7" s="22">
        <v>9.4489516782632563</v>
      </c>
      <c r="H7" s="22">
        <v>9.1767014565411955</v>
      </c>
      <c r="I7" s="23">
        <f t="shared" ref="I7:I30" si="1">IFERROR(G7/E7,0)</f>
        <v>0.42835394276516753</v>
      </c>
      <c r="J7" s="24">
        <f t="shared" ref="J7:J30" si="2">IFERROR(SUM(G7,H7)/E7,0)</f>
        <v>0.8443658332197479</v>
      </c>
      <c r="K7" s="5"/>
      <c r="L7" t="s">
        <v>268</v>
      </c>
      <c r="M7" s="6">
        <v>1.4317098606843501</v>
      </c>
      <c r="N7" s="72">
        <v>0.97380389701457071</v>
      </c>
    </row>
    <row r="8" spans="1:14" x14ac:dyDescent="0.25">
      <c r="A8" s="18"/>
      <c r="B8" s="51">
        <v>2</v>
      </c>
      <c r="C8" s="20" t="s">
        <v>245</v>
      </c>
      <c r="D8" s="21">
        <v>26.247761000000008</v>
      </c>
      <c r="E8" s="22">
        <v>152.95090899999997</v>
      </c>
      <c r="F8" s="22">
        <f t="shared" si="0"/>
        <v>110.87737058321176</v>
      </c>
      <c r="G8" s="22">
        <v>35.275525022049202</v>
      </c>
      <c r="H8" s="22">
        <v>75.601845561162548</v>
      </c>
      <c r="I8" s="23">
        <f t="shared" si="1"/>
        <v>0.23063298709816238</v>
      </c>
      <c r="J8" s="24">
        <f t="shared" si="2"/>
        <v>0.72492129212002121</v>
      </c>
      <c r="K8" s="5"/>
      <c r="L8" t="s">
        <v>257</v>
      </c>
      <c r="M8" s="6">
        <v>131.95149796186888</v>
      </c>
      <c r="N8" s="72">
        <v>0.97236562346568256</v>
      </c>
    </row>
    <row r="9" spans="1:14" x14ac:dyDescent="0.25">
      <c r="A9" s="18"/>
      <c r="B9" s="51">
        <v>3</v>
      </c>
      <c r="C9" s="20" t="s">
        <v>246</v>
      </c>
      <c r="D9" s="21">
        <v>86.54274300000003</v>
      </c>
      <c r="E9" s="22">
        <v>118.24908500000005</v>
      </c>
      <c r="F9" s="22">
        <f t="shared" si="0"/>
        <v>81.139925810876065</v>
      </c>
      <c r="G9" s="22">
        <v>33.678206571759802</v>
      </c>
      <c r="H9" s="22">
        <v>47.461719239116263</v>
      </c>
      <c r="I9" s="23">
        <f t="shared" si="1"/>
        <v>0.2848073333654953</v>
      </c>
      <c r="J9" s="24">
        <f t="shared" si="2"/>
        <v>0.68617804366838042</v>
      </c>
      <c r="K9" s="5"/>
      <c r="L9" t="s">
        <v>266</v>
      </c>
      <c r="M9" s="6">
        <v>41.226217519917668</v>
      </c>
      <c r="N9" s="72">
        <v>0.94844306527924538</v>
      </c>
    </row>
    <row r="10" spans="1:14" x14ac:dyDescent="0.25">
      <c r="A10" s="18"/>
      <c r="B10" s="51">
        <v>4</v>
      </c>
      <c r="C10" s="20" t="s">
        <v>247</v>
      </c>
      <c r="D10" s="21">
        <v>118.48829899999998</v>
      </c>
      <c r="E10" s="22">
        <v>190.4256410000001</v>
      </c>
      <c r="F10" s="22">
        <f t="shared" si="0"/>
        <v>133.86900263237078</v>
      </c>
      <c r="G10" s="22">
        <v>9.8011276322340564</v>
      </c>
      <c r="H10" s="22">
        <v>124.06787500013672</v>
      </c>
      <c r="I10" s="23">
        <f t="shared" si="1"/>
        <v>5.1469579310666737E-2</v>
      </c>
      <c r="J10" s="24">
        <f t="shared" si="2"/>
        <v>0.70299882898842758</v>
      </c>
      <c r="K10" s="5"/>
      <c r="L10" t="s">
        <v>256</v>
      </c>
      <c r="M10" s="6">
        <v>417.00179334924104</v>
      </c>
      <c r="N10" s="72">
        <v>0.93951070035618811</v>
      </c>
    </row>
    <row r="11" spans="1:14" x14ac:dyDescent="0.25">
      <c r="A11" s="18"/>
      <c r="B11" s="51">
        <v>5</v>
      </c>
      <c r="C11" s="20" t="s">
        <v>248</v>
      </c>
      <c r="D11" s="21">
        <v>43.751005000000006</v>
      </c>
      <c r="E11" s="22">
        <v>175.76857499999997</v>
      </c>
      <c r="F11" s="22">
        <f t="shared" si="0"/>
        <v>124.32409547696632</v>
      </c>
      <c r="G11" s="22">
        <v>35.686337512934259</v>
      </c>
      <c r="H11" s="22">
        <v>88.637757964032062</v>
      </c>
      <c r="I11" s="23">
        <f t="shared" si="1"/>
        <v>0.20303024879694373</v>
      </c>
      <c r="J11" s="24">
        <f t="shared" si="2"/>
        <v>0.70731696764888907</v>
      </c>
      <c r="K11" s="5"/>
      <c r="L11" t="s">
        <v>263</v>
      </c>
      <c r="M11" s="6">
        <v>104.03941415538088</v>
      </c>
      <c r="N11" s="72">
        <v>0.92443745838280611</v>
      </c>
    </row>
    <row r="12" spans="1:14" x14ac:dyDescent="0.25">
      <c r="A12" s="18"/>
      <c r="B12" s="51">
        <v>6</v>
      </c>
      <c r="C12" s="20" t="s">
        <v>249</v>
      </c>
      <c r="D12" s="21">
        <v>42.036807999999994</v>
      </c>
      <c r="E12" s="22">
        <v>72.656604999999999</v>
      </c>
      <c r="F12" s="22">
        <f t="shared" si="0"/>
        <v>46.931488473533946</v>
      </c>
      <c r="G12" s="22">
        <v>18.126894747947176</v>
      </c>
      <c r="H12" s="22">
        <v>28.80459372558677</v>
      </c>
      <c r="I12" s="23">
        <f t="shared" si="1"/>
        <v>0.24948722484276792</v>
      </c>
      <c r="J12" s="24">
        <f t="shared" si="2"/>
        <v>0.64593561003206723</v>
      </c>
      <c r="K12" s="5"/>
      <c r="L12" t="s">
        <v>264</v>
      </c>
      <c r="M12" s="6">
        <v>77.148139493126337</v>
      </c>
      <c r="N12" s="72">
        <v>0.90650637100904996</v>
      </c>
    </row>
    <row r="13" spans="1:14" x14ac:dyDescent="0.25">
      <c r="A13" s="18"/>
      <c r="B13" s="51">
        <v>8</v>
      </c>
      <c r="C13" s="20" t="s">
        <v>251</v>
      </c>
      <c r="D13" s="21">
        <v>158.27391100000006</v>
      </c>
      <c r="E13" s="22">
        <v>147.12684399999992</v>
      </c>
      <c r="F13" s="22">
        <f t="shared" si="0"/>
        <v>127.14300881295424</v>
      </c>
      <c r="G13" s="22">
        <v>38.756133960599982</v>
      </c>
      <c r="H13" s="22">
        <v>88.386874852354254</v>
      </c>
      <c r="I13" s="23">
        <f t="shared" si="1"/>
        <v>0.2634198689166472</v>
      </c>
      <c r="J13" s="24">
        <f t="shared" si="2"/>
        <v>0.86417274615741979</v>
      </c>
      <c r="K13" s="5"/>
      <c r="L13" t="s">
        <v>253</v>
      </c>
      <c r="M13" s="6">
        <v>23.553447004043846</v>
      </c>
      <c r="N13" s="72">
        <v>0.89121223086563017</v>
      </c>
    </row>
    <row r="14" spans="1:14" x14ac:dyDescent="0.25">
      <c r="A14" s="18"/>
      <c r="B14" s="51">
        <v>9</v>
      </c>
      <c r="C14" s="20" t="s">
        <v>252</v>
      </c>
      <c r="D14" s="21">
        <v>18.737484999999996</v>
      </c>
      <c r="E14" s="22">
        <v>82.625410999999986</v>
      </c>
      <c r="F14" s="22">
        <f t="shared" si="0"/>
        <v>73.516792438863192</v>
      </c>
      <c r="G14" s="22">
        <v>20.224796741400496</v>
      </c>
      <c r="H14" s="22">
        <v>53.291995697462696</v>
      </c>
      <c r="I14" s="23">
        <f t="shared" si="1"/>
        <v>0.24477695779813427</v>
      </c>
      <c r="J14" s="24">
        <f t="shared" si="2"/>
        <v>0.88976008166377785</v>
      </c>
      <c r="K14" s="5"/>
      <c r="L14" t="s">
        <v>252</v>
      </c>
      <c r="M14" s="6">
        <v>73.516792438863192</v>
      </c>
      <c r="N14" s="72">
        <v>0.88976008166377785</v>
      </c>
    </row>
    <row r="15" spans="1:14" x14ac:dyDescent="0.25">
      <c r="A15" s="18"/>
      <c r="B15" s="51">
        <v>10</v>
      </c>
      <c r="C15" s="20" t="s">
        <v>253</v>
      </c>
      <c r="D15" s="21">
        <v>9.6268969999999978</v>
      </c>
      <c r="E15" s="22">
        <v>26.428549999999994</v>
      </c>
      <c r="F15" s="22">
        <f t="shared" si="0"/>
        <v>23.553447004043846</v>
      </c>
      <c r="G15" s="22">
        <v>12.854500862071291</v>
      </c>
      <c r="H15" s="22">
        <v>10.698946141972556</v>
      </c>
      <c r="I15" s="23">
        <f t="shared" si="1"/>
        <v>0.48638691347316798</v>
      </c>
      <c r="J15" s="24">
        <f t="shared" si="2"/>
        <v>0.89121223086563017</v>
      </c>
      <c r="K15" s="5"/>
      <c r="L15" t="s">
        <v>251</v>
      </c>
      <c r="M15" s="6">
        <v>127.14300881295424</v>
      </c>
      <c r="N15" s="72">
        <v>0.86417274615741979</v>
      </c>
    </row>
    <row r="16" spans="1:14" x14ac:dyDescent="0.25">
      <c r="A16" s="18"/>
      <c r="B16" s="51">
        <v>11</v>
      </c>
      <c r="C16" s="20" t="s">
        <v>254</v>
      </c>
      <c r="D16" s="21">
        <v>19.31334</v>
      </c>
      <c r="E16" s="22">
        <v>25.803523000000002</v>
      </c>
      <c r="F16" s="22">
        <f t="shared" si="0"/>
        <v>21.786279770336957</v>
      </c>
      <c r="G16" s="22">
        <v>4.4193560810986385</v>
      </c>
      <c r="H16" s="22">
        <v>17.36692368923832</v>
      </c>
      <c r="I16" s="23">
        <f t="shared" si="1"/>
        <v>0.17126948444592771</v>
      </c>
      <c r="J16" s="24">
        <f t="shared" si="2"/>
        <v>0.84431415703727575</v>
      </c>
      <c r="K16" s="5"/>
      <c r="L16" t="s">
        <v>261</v>
      </c>
      <c r="M16" s="6">
        <v>37.521900503204279</v>
      </c>
      <c r="N16" s="72">
        <v>0.84602526040349268</v>
      </c>
    </row>
    <row r="17" spans="1:14" x14ac:dyDescent="0.25">
      <c r="A17" s="18"/>
      <c r="B17" s="51">
        <v>12</v>
      </c>
      <c r="C17" s="20" t="s">
        <v>255</v>
      </c>
      <c r="D17" s="21">
        <v>15.350528000000001</v>
      </c>
      <c r="E17" s="22">
        <v>42.652346999999999</v>
      </c>
      <c r="F17" s="22">
        <f t="shared" si="0"/>
        <v>32.512637258557859</v>
      </c>
      <c r="G17" s="22">
        <v>16.16768568398842</v>
      </c>
      <c r="H17" s="22">
        <v>16.344951574569436</v>
      </c>
      <c r="I17" s="23">
        <f t="shared" si="1"/>
        <v>0.37905735138065016</v>
      </c>
      <c r="J17" s="24">
        <f t="shared" si="2"/>
        <v>0.76227076691835649</v>
      </c>
      <c r="K17" s="5"/>
      <c r="L17" t="s">
        <v>244</v>
      </c>
      <c r="M17" s="6">
        <v>18.625653134804452</v>
      </c>
      <c r="N17" s="72">
        <v>0.8443658332197479</v>
      </c>
    </row>
    <row r="18" spans="1:14" x14ac:dyDescent="0.25">
      <c r="A18" s="18"/>
      <c r="B18" s="51">
        <v>13</v>
      </c>
      <c r="C18" s="20" t="s">
        <v>256</v>
      </c>
      <c r="D18" s="21">
        <v>309.76101399999999</v>
      </c>
      <c r="E18" s="22">
        <v>443.84996700000005</v>
      </c>
      <c r="F18" s="22">
        <f t="shared" si="0"/>
        <v>417.00179334924104</v>
      </c>
      <c r="G18" s="22">
        <v>142.00930845123366</v>
      </c>
      <c r="H18" s="22">
        <v>274.99248489800738</v>
      </c>
      <c r="I18" s="23">
        <f t="shared" si="1"/>
        <v>0.3199488994244617</v>
      </c>
      <c r="J18" s="24">
        <f t="shared" si="2"/>
        <v>0.93951070035618811</v>
      </c>
      <c r="K18" s="5"/>
      <c r="L18" t="s">
        <v>254</v>
      </c>
      <c r="M18" s="6">
        <v>21.786279770336957</v>
      </c>
      <c r="N18" s="72">
        <v>0.84431415703727575</v>
      </c>
    </row>
    <row r="19" spans="1:14" x14ac:dyDescent="0.25">
      <c r="A19" s="18"/>
      <c r="B19" s="51">
        <v>14</v>
      </c>
      <c r="C19" s="20" t="s">
        <v>257</v>
      </c>
      <c r="D19" s="21">
        <v>3.7306100000000004</v>
      </c>
      <c r="E19" s="22">
        <v>135.70152499999998</v>
      </c>
      <c r="F19" s="22">
        <f t="shared" si="0"/>
        <v>131.95149796186888</v>
      </c>
      <c r="G19" s="22">
        <v>118.34822844548034</v>
      </c>
      <c r="H19" s="22">
        <v>13.603269516388536</v>
      </c>
      <c r="I19" s="23">
        <f t="shared" si="1"/>
        <v>0.87212158039845433</v>
      </c>
      <c r="J19" s="24">
        <f t="shared" si="2"/>
        <v>0.97236562346568256</v>
      </c>
      <c r="K19" s="5"/>
      <c r="L19" t="s">
        <v>258</v>
      </c>
      <c r="M19" s="6">
        <v>73.507292772570707</v>
      </c>
      <c r="N19" s="72">
        <v>0.82743490182733692</v>
      </c>
    </row>
    <row r="20" spans="1:14" x14ac:dyDescent="0.25">
      <c r="A20" s="18"/>
      <c r="B20" s="51">
        <v>15</v>
      </c>
      <c r="C20" s="20" t="s">
        <v>258</v>
      </c>
      <c r="D20" s="21">
        <v>101.85536800000001</v>
      </c>
      <c r="E20" s="22">
        <v>88.837553999999955</v>
      </c>
      <c r="F20" s="22">
        <f t="shared" si="0"/>
        <v>73.507292772570707</v>
      </c>
      <c r="G20" s="22">
        <v>22.301175723652705</v>
      </c>
      <c r="H20" s="22">
        <v>51.20611704891801</v>
      </c>
      <c r="I20" s="23">
        <f t="shared" si="1"/>
        <v>0.25103320295888287</v>
      </c>
      <c r="J20" s="24">
        <f t="shared" si="2"/>
        <v>0.82743490182733692</v>
      </c>
      <c r="K20" s="5"/>
      <c r="L20" t="s">
        <v>265</v>
      </c>
      <c r="M20" s="6">
        <v>18.69472773923917</v>
      </c>
      <c r="N20" s="72">
        <v>0.80427799260471511</v>
      </c>
    </row>
    <row r="21" spans="1:14" x14ac:dyDescent="0.25">
      <c r="A21" s="18"/>
      <c r="B21" s="51">
        <v>16</v>
      </c>
      <c r="C21" s="20" t="s">
        <v>259</v>
      </c>
      <c r="D21" s="21">
        <v>3.682191</v>
      </c>
      <c r="E21" s="22">
        <v>0</v>
      </c>
      <c r="F21" s="22">
        <f t="shared" si="0"/>
        <v>0</v>
      </c>
      <c r="G21" s="22">
        <v>0</v>
      </c>
      <c r="H21" s="22">
        <v>0</v>
      </c>
      <c r="I21" s="23">
        <f t="shared" si="1"/>
        <v>0</v>
      </c>
      <c r="J21" s="24">
        <f t="shared" si="2"/>
        <v>0</v>
      </c>
      <c r="K21" s="5"/>
      <c r="L21" t="s">
        <v>255</v>
      </c>
      <c r="M21" s="6">
        <v>32.512637258557859</v>
      </c>
      <c r="N21" s="72">
        <v>0.76227076691835649</v>
      </c>
    </row>
    <row r="22" spans="1:14" x14ac:dyDescent="0.25">
      <c r="A22" s="18"/>
      <c r="B22" s="51">
        <v>17</v>
      </c>
      <c r="C22" s="20" t="s">
        <v>260</v>
      </c>
      <c r="D22" s="21">
        <v>3.3915540000000002</v>
      </c>
      <c r="E22" s="22">
        <v>3.2566809999999999</v>
      </c>
      <c r="F22" s="22">
        <f t="shared" si="0"/>
        <v>1.9608841660665348</v>
      </c>
      <c r="G22" s="22">
        <v>0.64098765619564801</v>
      </c>
      <c r="H22" s="22">
        <v>1.3198965098708868</v>
      </c>
      <c r="I22" s="23">
        <f t="shared" si="1"/>
        <v>0.19682236491558369</v>
      </c>
      <c r="J22" s="24">
        <f t="shared" si="2"/>
        <v>0.60211121877351048</v>
      </c>
      <c r="K22" s="5"/>
      <c r="L22" t="s">
        <v>245</v>
      </c>
      <c r="M22" s="6">
        <v>110.87737058321176</v>
      </c>
      <c r="N22" s="72">
        <v>0.72492129212002121</v>
      </c>
    </row>
    <row r="23" spans="1:14" x14ac:dyDescent="0.25">
      <c r="A23" s="18"/>
      <c r="B23" s="51">
        <v>18</v>
      </c>
      <c r="C23" s="20" t="s">
        <v>261</v>
      </c>
      <c r="D23" s="21">
        <v>23.850686</v>
      </c>
      <c r="E23" s="22">
        <v>44.350804000000018</v>
      </c>
      <c r="F23" s="22">
        <f t="shared" si="0"/>
        <v>37.521900503204279</v>
      </c>
      <c r="G23" s="22">
        <v>14.414577532985277</v>
      </c>
      <c r="H23" s="22">
        <v>23.107322970219002</v>
      </c>
      <c r="I23" s="23">
        <f t="shared" si="1"/>
        <v>0.32501276714138644</v>
      </c>
      <c r="J23" s="24">
        <f t="shared" si="2"/>
        <v>0.84602526040349268</v>
      </c>
      <c r="K23" s="5"/>
      <c r="L23" t="s">
        <v>248</v>
      </c>
      <c r="M23" s="6">
        <v>124.32409547696632</v>
      </c>
      <c r="N23" s="72">
        <v>0.70731696764888907</v>
      </c>
    </row>
    <row r="24" spans="1:14" x14ac:dyDescent="0.25">
      <c r="A24" s="18"/>
      <c r="B24" s="51">
        <v>19</v>
      </c>
      <c r="C24" s="20" t="s">
        <v>262</v>
      </c>
      <c r="D24" s="21">
        <v>3.7712740000000005</v>
      </c>
      <c r="E24" s="22">
        <v>8.4547709999999991</v>
      </c>
      <c r="F24" s="22">
        <f t="shared" si="0"/>
        <v>1.8220241631061072</v>
      </c>
      <c r="G24" s="22">
        <v>1.1444269941421226E-2</v>
      </c>
      <c r="H24" s="22">
        <v>1.8105798931646859</v>
      </c>
      <c r="I24" s="23">
        <f t="shared" si="1"/>
        <v>1.3535872161908615E-3</v>
      </c>
      <c r="J24" s="24">
        <f t="shared" si="2"/>
        <v>0.21550248529571142</v>
      </c>
      <c r="K24" s="5"/>
      <c r="L24" t="s">
        <v>247</v>
      </c>
      <c r="M24" s="6">
        <v>133.86900263237078</v>
      </c>
      <c r="N24" s="72">
        <v>0.70299882898842758</v>
      </c>
    </row>
    <row r="25" spans="1:14" x14ac:dyDescent="0.25">
      <c r="A25" s="18"/>
      <c r="B25" s="51">
        <v>20</v>
      </c>
      <c r="C25" s="20" t="s">
        <v>263</v>
      </c>
      <c r="D25" s="21">
        <v>129.14844399999996</v>
      </c>
      <c r="E25" s="22">
        <v>112.54348599999996</v>
      </c>
      <c r="F25" s="22">
        <f t="shared" si="0"/>
        <v>104.03941415538088</v>
      </c>
      <c r="G25" s="22">
        <v>8.2414407586984453</v>
      </c>
      <c r="H25" s="22">
        <v>95.797973396682437</v>
      </c>
      <c r="I25" s="23">
        <f t="shared" si="1"/>
        <v>7.3228945109257135E-2</v>
      </c>
      <c r="J25" s="24">
        <f t="shared" si="2"/>
        <v>0.92443745838280611</v>
      </c>
      <c r="K25" s="5"/>
      <c r="L25" t="s">
        <v>267</v>
      </c>
      <c r="M25" s="6">
        <v>1.0085202772170305</v>
      </c>
      <c r="N25" s="72">
        <v>0.69090928082279279</v>
      </c>
    </row>
    <row r="26" spans="1:14" x14ac:dyDescent="0.25">
      <c r="A26" s="18"/>
      <c r="B26" s="51">
        <v>21</v>
      </c>
      <c r="C26" s="20" t="s">
        <v>264</v>
      </c>
      <c r="D26" s="21">
        <v>5.899935000000001</v>
      </c>
      <c r="E26" s="22">
        <v>85.104906000000014</v>
      </c>
      <c r="F26" s="22">
        <f t="shared" si="0"/>
        <v>77.148139493126337</v>
      </c>
      <c r="G26" s="22">
        <v>32.018532125644242</v>
      </c>
      <c r="H26" s="22">
        <v>45.129607367482095</v>
      </c>
      <c r="I26" s="23">
        <f t="shared" si="1"/>
        <v>0.37622428166061589</v>
      </c>
      <c r="J26" s="24">
        <f t="shared" si="2"/>
        <v>0.90650637100904996</v>
      </c>
      <c r="K26" s="5"/>
      <c r="L26" t="s">
        <v>246</v>
      </c>
      <c r="M26" s="6">
        <v>81.139925810876065</v>
      </c>
      <c r="N26" s="72">
        <v>0.68617804366838042</v>
      </c>
    </row>
    <row r="27" spans="1:14" x14ac:dyDescent="0.25">
      <c r="A27" s="18"/>
      <c r="B27" s="51">
        <v>22</v>
      </c>
      <c r="C27" s="20" t="s">
        <v>265</v>
      </c>
      <c r="D27" s="21">
        <v>12.768807000000002</v>
      </c>
      <c r="E27" s="22">
        <v>23.244112000000001</v>
      </c>
      <c r="F27" s="22">
        <f t="shared" si="0"/>
        <v>18.69472773923917</v>
      </c>
      <c r="G27" s="22">
        <v>10.962465270975372</v>
      </c>
      <c r="H27" s="22">
        <v>7.7322624682637979</v>
      </c>
      <c r="I27" s="23">
        <f t="shared" si="1"/>
        <v>0.471623319960572</v>
      </c>
      <c r="J27" s="24">
        <f t="shared" si="2"/>
        <v>0.80427799260471511</v>
      </c>
      <c r="K27" s="5"/>
      <c r="L27" t="s">
        <v>249</v>
      </c>
      <c r="M27" s="6">
        <v>46.931488473533946</v>
      </c>
      <c r="N27" s="72">
        <v>0.64593561003206723</v>
      </c>
    </row>
    <row r="28" spans="1:14" x14ac:dyDescent="0.25">
      <c r="A28" s="18"/>
      <c r="B28" s="51">
        <v>23</v>
      </c>
      <c r="C28" s="20" t="s">
        <v>266</v>
      </c>
      <c r="D28" s="21">
        <v>18.479875999999997</v>
      </c>
      <c r="E28" s="22">
        <v>43.467255999999999</v>
      </c>
      <c r="F28" s="22">
        <f t="shared" si="0"/>
        <v>41.226217519917668</v>
      </c>
      <c r="G28" s="22">
        <v>10.670065967209778</v>
      </c>
      <c r="H28" s="22">
        <v>30.556151552707888</v>
      </c>
      <c r="I28" s="23">
        <f t="shared" si="1"/>
        <v>0.24547364957221543</v>
      </c>
      <c r="J28" s="24">
        <f t="shared" si="2"/>
        <v>0.94844306527924538</v>
      </c>
      <c r="K28" s="5"/>
      <c r="L28" t="s">
        <v>260</v>
      </c>
      <c r="M28" s="6">
        <v>1.9608841660665348</v>
      </c>
      <c r="N28" s="72">
        <v>0.60211121877351048</v>
      </c>
    </row>
    <row r="29" spans="1:14" x14ac:dyDescent="0.25">
      <c r="A29" s="18"/>
      <c r="B29" s="51">
        <v>24</v>
      </c>
      <c r="C29" s="20" t="s">
        <v>267</v>
      </c>
      <c r="D29" s="21">
        <v>9.8809149999999999</v>
      </c>
      <c r="E29" s="22">
        <v>1.4596999999999998</v>
      </c>
      <c r="F29" s="22">
        <f t="shared" si="0"/>
        <v>1.0085202772170305</v>
      </c>
      <c r="G29" s="22">
        <v>0.35270384792238474</v>
      </c>
      <c r="H29" s="22">
        <v>0.65581642929464579</v>
      </c>
      <c r="I29" s="23">
        <f t="shared" si="1"/>
        <v>0.24162762754153921</v>
      </c>
      <c r="J29" s="24">
        <f t="shared" si="2"/>
        <v>0.69090928082279279</v>
      </c>
      <c r="K29" s="5"/>
      <c r="L29" t="s">
        <v>262</v>
      </c>
      <c r="M29" s="6">
        <v>1.8220241631061072</v>
      </c>
      <c r="N29" s="72">
        <v>0.21550248529571142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0</v>
      </c>
      <c r="E30" s="29">
        <v>1.470224</v>
      </c>
      <c r="F30" s="29">
        <f t="shared" si="0"/>
        <v>1.4317098606843501</v>
      </c>
      <c r="G30" s="29">
        <v>0.55344439973123372</v>
      </c>
      <c r="H30" s="29">
        <v>0.87826546095311642</v>
      </c>
      <c r="I30" s="30">
        <f t="shared" si="1"/>
        <v>0.37643542734388347</v>
      </c>
      <c r="J30" s="31">
        <f t="shared" si="2"/>
        <v>0.97380389701457071</v>
      </c>
      <c r="K30" s="5"/>
      <c r="L30" t="s">
        <v>259</v>
      </c>
      <c r="M30" s="6">
        <v>0</v>
      </c>
      <c r="N30" s="72">
        <v>0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activeCell="D7" sqref="D7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42</v>
      </c>
      <c r="B1" s="53" t="s">
        <v>232</v>
      </c>
      <c r="C1" s="47" t="s">
        <v>26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889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1173.7837239999999</v>
      </c>
      <c r="E6" s="15">
        <v>2048.487224</v>
      </c>
      <c r="F6" s="15">
        <v>1701.5938233581423</v>
      </c>
      <c r="G6" s="15">
        <v>594.96389094401718</v>
      </c>
      <c r="H6" s="15">
        <v>1106.6299324141253</v>
      </c>
      <c r="I6" s="16">
        <v>0.29044061587177228</v>
      </c>
      <c r="J6" s="17">
        <v>0.83065874339968171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191.27702299999993</v>
      </c>
      <c r="E7" s="36">
        <f ca="1">SUM(E8:OFFSET(E6,MATCH("GOBIERNOS REGIONALES",$A$8:$A$50,0),0))</f>
        <v>681.2629029999996</v>
      </c>
      <c r="F7" s="36">
        <f ca="1">SUM(F8:OFFSET(F6,MATCH("GOBIERNOS REGIONALES",$A$8:$A$50,0),0))</f>
        <v>588.89739187587611</v>
      </c>
      <c r="G7" s="36">
        <f ca="1">SUM(G8:OFFSET(G6,MATCH("GOBIERNOS REGIONALES",$A$8:$A$50,0),0))</f>
        <v>222.09001060844523</v>
      </c>
      <c r="H7" s="36">
        <f ca="1">SUM(H8:OFFSET(H6,MATCH("GOBIERNOS REGIONALES",$A$8:$A$50,0),0))</f>
        <v>366.80738126743091</v>
      </c>
      <c r="I7" s="37">
        <f ca="1">IFERROR(G7/E7,0)</f>
        <v>0.32599751084412909</v>
      </c>
      <c r="J7" s="38">
        <f ca="1">IFERROR(SUM(G7,H7)/E7,0)</f>
        <v>0.86442016625683848</v>
      </c>
      <c r="K7" s="5"/>
    </row>
    <row r="8" spans="1:11" x14ac:dyDescent="0.25">
      <c r="A8" s="18"/>
      <c r="B8" s="19">
        <v>13</v>
      </c>
      <c r="C8" s="20" t="s">
        <v>112</v>
      </c>
      <c r="D8" s="21">
        <v>189.96588299999993</v>
      </c>
      <c r="E8" s="22">
        <v>679.21569699999964</v>
      </c>
      <c r="F8" s="22">
        <f t="shared" ref="F8:F36" si="0">SUM(G8,H8)</f>
        <v>586.95955909569375</v>
      </c>
      <c r="G8" s="22">
        <v>221.22889079760418</v>
      </c>
      <c r="H8" s="22">
        <v>365.7306682980896</v>
      </c>
      <c r="I8" s="23">
        <f t="shared" ref="I8:I36" si="1">IFERROR(G8/E8,0)</f>
        <v>0.32571227634275995</v>
      </c>
      <c r="J8" s="24">
        <f t="shared" ref="J8:J36" si="2">IFERROR(SUM(G8,H8)/E8,0)</f>
        <v>0.86417254737811822</v>
      </c>
      <c r="K8" s="5"/>
    </row>
    <row r="9" spans="1:11" x14ac:dyDescent="0.25">
      <c r="A9" s="18"/>
      <c r="B9" s="19">
        <v>164</v>
      </c>
      <c r="C9" s="20" t="s">
        <v>147</v>
      </c>
      <c r="D9" s="21">
        <v>1.3111400000000002</v>
      </c>
      <c r="E9" s="22">
        <v>2.0472060000000001</v>
      </c>
      <c r="F9" s="22">
        <f t="shared" si="0"/>
        <v>1.9378327801823616</v>
      </c>
      <c r="G9" s="22">
        <v>0.86111981084104627</v>
      </c>
      <c r="H9" s="22">
        <v>1.0767129693413153</v>
      </c>
      <c r="I9" s="23">
        <f t="shared" si="1"/>
        <v>0.42063173458901854</v>
      </c>
      <c r="J9" s="24">
        <f t="shared" si="2"/>
        <v>0.9465743946541586</v>
      </c>
      <c r="K9" s="5"/>
    </row>
    <row r="10" spans="1:11" x14ac:dyDescent="0.25">
      <c r="A10" s="32" t="s">
        <v>204</v>
      </c>
      <c r="B10" s="33"/>
      <c r="C10" s="34"/>
      <c r="D10" s="35">
        <f ca="1">SUM(D11:OFFSET(D9,(MATCH("GOBIERNOS LOCALES",$A$8:$A$50,0)-MATCH("GOBIERNOS REGIONALES",$A$8:$A$50,0)),0))</f>
        <v>707.80321000000004</v>
      </c>
      <c r="E10" s="36">
        <f ca="1">SUM(E11:OFFSET(E9,(MATCH("GOBIERNOS LOCALES",$A$8:$A$50,0)-MATCH("GOBIERNOS REGIONALES",$A$8:$A$50,0)),0))</f>
        <v>996.74243600000011</v>
      </c>
      <c r="F10" s="36">
        <f ca="1">SUM(F11:OFFSET(F9,(MATCH("GOBIERNOS LOCALES",$A$8:$A$50,0)-MATCH("GOBIERNOS REGIONALES",$A$8:$A$50,0)),0))</f>
        <v>873.96679881761452</v>
      </c>
      <c r="G10" s="36">
        <f ca="1">SUM(G11:OFFSET(G9,(MATCH("GOBIERNOS LOCALES",$A$8:$A$50,0)-MATCH("GOBIERNOS REGIONALES",$A$8:$A$50,0)),0))</f>
        <v>315.65248435519612</v>
      </c>
      <c r="H10" s="36">
        <f ca="1">SUM(H11:OFFSET(H9,(MATCH("GOBIERNOS LOCALES",$A$8:$A$50,0)-MATCH("GOBIERNOS REGIONALES",$A$8:$A$50,0)),0))</f>
        <v>558.31431446241834</v>
      </c>
      <c r="I10" s="37">
        <f t="shared" ca="1" si="1"/>
        <v>0.31668410308879041</v>
      </c>
      <c r="J10" s="38">
        <f t="shared" ca="1" si="2"/>
        <v>0.87682310620274873</v>
      </c>
      <c r="K10" s="5"/>
    </row>
    <row r="11" spans="1:11" x14ac:dyDescent="0.25">
      <c r="A11" s="18"/>
      <c r="B11" s="19">
        <v>440</v>
      </c>
      <c r="C11" s="20" t="s">
        <v>205</v>
      </c>
      <c r="D11" s="21">
        <v>0.204933</v>
      </c>
      <c r="E11" s="22">
        <v>0.39017600000000002</v>
      </c>
      <c r="F11" s="22">
        <f t="shared" si="0"/>
        <v>0.35036238277098164</v>
      </c>
      <c r="G11" s="22">
        <v>0.18579104071250185</v>
      </c>
      <c r="H11" s="22">
        <v>0.16457134205847979</v>
      </c>
      <c r="I11" s="23">
        <f t="shared" si="1"/>
        <v>0.47617239582265913</v>
      </c>
      <c r="J11" s="24">
        <f t="shared" si="2"/>
        <v>0.89795985086469088</v>
      </c>
      <c r="K11" s="5"/>
    </row>
    <row r="12" spans="1:11" x14ac:dyDescent="0.25">
      <c r="A12" s="18"/>
      <c r="B12" s="19">
        <v>441</v>
      </c>
      <c r="C12" s="20" t="s">
        <v>206</v>
      </c>
      <c r="D12" s="21">
        <v>8.6148009999999999</v>
      </c>
      <c r="E12" s="22">
        <v>16.614958000000005</v>
      </c>
      <c r="F12" s="22">
        <f t="shared" si="0"/>
        <v>1.319916008040309</v>
      </c>
      <c r="G12" s="22">
        <v>0</v>
      </c>
      <c r="H12" s="22">
        <v>1.319916008040309</v>
      </c>
      <c r="I12" s="23">
        <f t="shared" si="1"/>
        <v>0</v>
      </c>
      <c r="J12" s="24">
        <f t="shared" si="2"/>
        <v>7.9441429105045494E-2</v>
      </c>
      <c r="K12" s="5"/>
    </row>
    <row r="13" spans="1:11" x14ac:dyDescent="0.25">
      <c r="A13" s="18"/>
      <c r="B13" s="19">
        <v>442</v>
      </c>
      <c r="C13" s="20" t="s">
        <v>207</v>
      </c>
      <c r="D13" s="21">
        <v>82.040065999999996</v>
      </c>
      <c r="E13" s="22">
        <v>75.806072</v>
      </c>
      <c r="F13" s="22">
        <f t="shared" si="0"/>
        <v>45.160023632735829</v>
      </c>
      <c r="G13" s="22">
        <v>17.719942136332975</v>
      </c>
      <c r="H13" s="22">
        <v>27.440081496402854</v>
      </c>
      <c r="I13" s="23">
        <f t="shared" si="1"/>
        <v>0.23375359873986051</v>
      </c>
      <c r="J13" s="24">
        <f t="shared" si="2"/>
        <v>0.59573095454326963</v>
      </c>
      <c r="K13" s="5"/>
    </row>
    <row r="14" spans="1:11" x14ac:dyDescent="0.25">
      <c r="A14" s="18"/>
      <c r="B14" s="19">
        <v>443</v>
      </c>
      <c r="C14" s="20" t="s">
        <v>208</v>
      </c>
      <c r="D14" s="21">
        <v>112.531706</v>
      </c>
      <c r="E14" s="22">
        <v>125.03536500000003</v>
      </c>
      <c r="F14" s="22">
        <f t="shared" si="0"/>
        <v>98.135881868336583</v>
      </c>
      <c r="G14" s="22">
        <v>0.80424427264370024</v>
      </c>
      <c r="H14" s="22">
        <v>97.331637595692882</v>
      </c>
      <c r="I14" s="23">
        <f t="shared" si="1"/>
        <v>6.4321344016846759E-3</v>
      </c>
      <c r="J14" s="24">
        <f t="shared" si="2"/>
        <v>0.78486500094062639</v>
      </c>
      <c r="K14" s="5"/>
    </row>
    <row r="15" spans="1:11" x14ac:dyDescent="0.25">
      <c r="A15" s="18"/>
      <c r="B15" s="19">
        <v>444</v>
      </c>
      <c r="C15" s="20" t="s">
        <v>209</v>
      </c>
      <c r="D15" s="21">
        <v>25.223832999999999</v>
      </c>
      <c r="E15" s="22">
        <v>33.352066999999998</v>
      </c>
      <c r="F15" s="22">
        <f t="shared" si="0"/>
        <v>21.510762222047635</v>
      </c>
      <c r="G15" s="22">
        <v>7.6079397929662091</v>
      </c>
      <c r="H15" s="22">
        <v>13.902822429081425</v>
      </c>
      <c r="I15" s="23">
        <f t="shared" si="1"/>
        <v>0.22810999369143176</v>
      </c>
      <c r="J15" s="24">
        <f t="shared" si="2"/>
        <v>0.64496039247125636</v>
      </c>
      <c r="K15" s="5"/>
    </row>
    <row r="16" spans="1:11" x14ac:dyDescent="0.25">
      <c r="A16" s="18"/>
      <c r="B16" s="19">
        <v>445</v>
      </c>
      <c r="C16" s="20" t="s">
        <v>210</v>
      </c>
      <c r="D16" s="21">
        <v>6.1649010000000004</v>
      </c>
      <c r="E16" s="22">
        <v>6.354165000000001</v>
      </c>
      <c r="F16" s="22">
        <f t="shared" si="0"/>
        <v>5.087504963583342</v>
      </c>
      <c r="G16" s="22">
        <v>1.6557307298353408</v>
      </c>
      <c r="H16" s="22">
        <v>3.4317742337480013</v>
      </c>
      <c r="I16" s="23">
        <f t="shared" si="1"/>
        <v>0.26057408484597749</v>
      </c>
      <c r="J16" s="24">
        <f t="shared" si="2"/>
        <v>0.80065672886733996</v>
      </c>
      <c r="K16" s="5"/>
    </row>
    <row r="17" spans="1:11" x14ac:dyDescent="0.25">
      <c r="A17" s="18"/>
      <c r="B17" s="19">
        <v>446</v>
      </c>
      <c r="C17" s="20" t="s">
        <v>211</v>
      </c>
      <c r="D17" s="21">
        <v>30.933619000000004</v>
      </c>
      <c r="E17" s="22">
        <v>38.150923999999996</v>
      </c>
      <c r="F17" s="22">
        <f t="shared" si="0"/>
        <v>34.121624614795678</v>
      </c>
      <c r="G17" s="22">
        <v>8.3929297307913657</v>
      </c>
      <c r="H17" s="22">
        <v>25.728694884004316</v>
      </c>
      <c r="I17" s="23">
        <f t="shared" si="1"/>
        <v>0.21999282981432813</v>
      </c>
      <c r="J17" s="24">
        <f t="shared" si="2"/>
        <v>0.89438527399220213</v>
      </c>
      <c r="K17" s="5"/>
    </row>
    <row r="18" spans="1:11" x14ac:dyDescent="0.25">
      <c r="A18" s="18"/>
      <c r="B18" s="19">
        <v>447</v>
      </c>
      <c r="C18" s="20" t="s">
        <v>212</v>
      </c>
      <c r="D18" s="21">
        <v>0.10836999999999999</v>
      </c>
      <c r="E18" s="22">
        <v>3.3880569999999999</v>
      </c>
      <c r="F18" s="22">
        <f t="shared" si="0"/>
        <v>3.1457318952307105</v>
      </c>
      <c r="G18" s="22">
        <v>0.29021950578317046</v>
      </c>
      <c r="H18" s="22">
        <v>2.85551238944754</v>
      </c>
      <c r="I18" s="23">
        <f t="shared" si="1"/>
        <v>8.5659570008170011E-2</v>
      </c>
      <c r="J18" s="24">
        <f t="shared" si="2"/>
        <v>0.92847667416183099</v>
      </c>
      <c r="K18" s="5"/>
    </row>
    <row r="19" spans="1:11" x14ac:dyDescent="0.25">
      <c r="A19" s="18"/>
      <c r="B19" s="19">
        <v>448</v>
      </c>
      <c r="C19" s="20" t="s">
        <v>213</v>
      </c>
      <c r="D19" s="21">
        <v>1.7152750000000001</v>
      </c>
      <c r="E19" s="22">
        <v>1.2396780000000001</v>
      </c>
      <c r="F19" s="22">
        <f t="shared" si="0"/>
        <v>1.2005930641607847</v>
      </c>
      <c r="G19" s="22">
        <v>0.65583034011069685</v>
      </c>
      <c r="H19" s="22">
        <v>0.54476272405008785</v>
      </c>
      <c r="I19" s="23">
        <f t="shared" si="1"/>
        <v>0.52903281344889308</v>
      </c>
      <c r="J19" s="24">
        <f t="shared" si="2"/>
        <v>0.96847170326551302</v>
      </c>
      <c r="K19" s="5"/>
    </row>
    <row r="20" spans="1:11" x14ac:dyDescent="0.25">
      <c r="A20" s="18"/>
      <c r="B20" s="19">
        <v>449</v>
      </c>
      <c r="C20" s="20" t="s">
        <v>214</v>
      </c>
      <c r="D20" s="21">
        <v>16.511959000000001</v>
      </c>
      <c r="E20" s="22">
        <v>17.066607000000001</v>
      </c>
      <c r="F20" s="22">
        <f t="shared" si="0"/>
        <v>15.630911365784414</v>
      </c>
      <c r="G20" s="22">
        <v>2.5610091315247701</v>
      </c>
      <c r="H20" s="22">
        <v>13.069902234259644</v>
      </c>
      <c r="I20" s="23">
        <f t="shared" si="1"/>
        <v>0.15005965342289596</v>
      </c>
      <c r="J20" s="24">
        <f t="shared" si="2"/>
        <v>0.91587691483048816</v>
      </c>
      <c r="K20" s="5"/>
    </row>
    <row r="21" spans="1:11" x14ac:dyDescent="0.25">
      <c r="A21" s="18"/>
      <c r="B21" s="19">
        <v>450</v>
      </c>
      <c r="C21" s="20" t="s">
        <v>215</v>
      </c>
      <c r="D21" s="21">
        <v>0</v>
      </c>
      <c r="E21" s="22">
        <v>3.0140069999999999</v>
      </c>
      <c r="F21" s="22">
        <f t="shared" si="0"/>
        <v>2.8238939254079014</v>
      </c>
      <c r="G21" s="22">
        <v>0.28698673285543919</v>
      </c>
      <c r="H21" s="22">
        <v>2.5369071925524622</v>
      </c>
      <c r="I21" s="23">
        <f t="shared" si="1"/>
        <v>9.5217672970049239E-2</v>
      </c>
      <c r="J21" s="24">
        <f t="shared" si="2"/>
        <v>0.93692347941059906</v>
      </c>
      <c r="K21" s="5"/>
    </row>
    <row r="22" spans="1:11" x14ac:dyDescent="0.25">
      <c r="A22" s="18"/>
      <c r="B22" s="19">
        <v>451</v>
      </c>
      <c r="C22" s="20" t="s">
        <v>216</v>
      </c>
      <c r="D22" s="21">
        <v>287.15226399999995</v>
      </c>
      <c r="E22" s="22">
        <v>405.46674999999999</v>
      </c>
      <c r="F22" s="22">
        <f t="shared" si="0"/>
        <v>391.28614984394517</v>
      </c>
      <c r="G22" s="22">
        <v>133.62059656297788</v>
      </c>
      <c r="H22" s="22">
        <v>257.66555328096729</v>
      </c>
      <c r="I22" s="23">
        <f t="shared" si="1"/>
        <v>0.32954760547684336</v>
      </c>
      <c r="J22" s="24">
        <f t="shared" si="2"/>
        <v>0.96502647835844779</v>
      </c>
      <c r="K22" s="5"/>
    </row>
    <row r="23" spans="1:11" x14ac:dyDescent="0.25">
      <c r="A23" s="18"/>
      <c r="B23" s="19">
        <v>452</v>
      </c>
      <c r="C23" s="20" t="s">
        <v>217</v>
      </c>
      <c r="D23" s="21">
        <v>5.0978899999999996</v>
      </c>
      <c r="E23" s="22">
        <v>123.98402100000001</v>
      </c>
      <c r="F23" s="22">
        <f t="shared" si="0"/>
        <v>121.57492052015095</v>
      </c>
      <c r="G23" s="22">
        <v>117.99934924894478</v>
      </c>
      <c r="H23" s="22">
        <v>3.5755712712061722</v>
      </c>
      <c r="I23" s="23">
        <f t="shared" si="1"/>
        <v>0.95173029796270903</v>
      </c>
      <c r="J23" s="24">
        <f t="shared" si="2"/>
        <v>0.98056926642305742</v>
      </c>
      <c r="K23" s="5"/>
    </row>
    <row r="24" spans="1:11" x14ac:dyDescent="0.25">
      <c r="A24" s="18"/>
      <c r="B24" s="19">
        <v>453</v>
      </c>
      <c r="C24" s="20" t="s">
        <v>218</v>
      </c>
      <c r="D24" s="21">
        <v>3.682191</v>
      </c>
      <c r="E24" s="22">
        <v>0</v>
      </c>
      <c r="F24" s="22">
        <f t="shared" si="0"/>
        <v>0</v>
      </c>
      <c r="G24" s="22">
        <v>0</v>
      </c>
      <c r="H24" s="22">
        <v>0</v>
      </c>
      <c r="I24" s="23">
        <f t="shared" si="1"/>
        <v>0</v>
      </c>
      <c r="J24" s="24">
        <f t="shared" si="2"/>
        <v>0</v>
      </c>
      <c r="K24" s="5"/>
    </row>
    <row r="25" spans="1:11" x14ac:dyDescent="0.25">
      <c r="A25" s="18"/>
      <c r="B25" s="19">
        <v>454</v>
      </c>
      <c r="C25" s="20" t="s">
        <v>219</v>
      </c>
      <c r="D25" s="21">
        <v>3.3915540000000002</v>
      </c>
      <c r="E25" s="22">
        <v>3.2566809999999999</v>
      </c>
      <c r="F25" s="22">
        <f t="shared" si="0"/>
        <v>1.9608841660665348</v>
      </c>
      <c r="G25" s="22">
        <v>0.64098765619564801</v>
      </c>
      <c r="H25" s="22">
        <v>1.3198965098708868</v>
      </c>
      <c r="I25" s="23">
        <f t="shared" si="1"/>
        <v>0.19682236491558369</v>
      </c>
      <c r="J25" s="24">
        <f t="shared" si="2"/>
        <v>0.60211121877351048</v>
      </c>
      <c r="K25" s="5"/>
    </row>
    <row r="26" spans="1:11" x14ac:dyDescent="0.25">
      <c r="A26" s="18"/>
      <c r="B26" s="19">
        <v>455</v>
      </c>
      <c r="C26" s="20" t="s">
        <v>220</v>
      </c>
      <c r="D26" s="21">
        <v>10.038427</v>
      </c>
      <c r="E26" s="22">
        <v>18.834077999999995</v>
      </c>
      <c r="F26" s="22">
        <f t="shared" si="0"/>
        <v>18.323552311574758</v>
      </c>
      <c r="G26" s="22">
        <v>9.5910443818029307</v>
      </c>
      <c r="H26" s="22">
        <v>8.7325079297718275</v>
      </c>
      <c r="I26" s="23">
        <f t="shared" si="1"/>
        <v>0.50923885850971484</v>
      </c>
      <c r="J26" s="24">
        <f t="shared" si="2"/>
        <v>0.9728935131082479</v>
      </c>
      <c r="K26" s="5"/>
    </row>
    <row r="27" spans="1:11" x14ac:dyDescent="0.25">
      <c r="A27" s="18"/>
      <c r="B27" s="19">
        <v>456</v>
      </c>
      <c r="C27" s="20" t="s">
        <v>221</v>
      </c>
      <c r="D27" s="21">
        <v>0.36027399999999998</v>
      </c>
      <c r="E27" s="22">
        <v>6.4087679999999994</v>
      </c>
      <c r="F27" s="22">
        <f t="shared" si="0"/>
        <v>9.1479419337701984E-2</v>
      </c>
      <c r="G27" s="22">
        <v>1.1444269941421226E-2</v>
      </c>
      <c r="H27" s="22">
        <v>8.0035149396280758E-2</v>
      </c>
      <c r="I27" s="23">
        <f t="shared" si="1"/>
        <v>1.7857207409319898E-3</v>
      </c>
      <c r="J27" s="24">
        <f t="shared" si="2"/>
        <v>1.4274103749379288E-2</v>
      </c>
      <c r="K27" s="5"/>
    </row>
    <row r="28" spans="1:11" x14ac:dyDescent="0.25">
      <c r="A28" s="18"/>
      <c r="B28" s="19">
        <v>457</v>
      </c>
      <c r="C28" s="20" t="s">
        <v>222</v>
      </c>
      <c r="D28" s="21">
        <v>90.351303000000001</v>
      </c>
      <c r="E28" s="22">
        <v>79.495847999999995</v>
      </c>
      <c r="F28" s="22">
        <f t="shared" si="0"/>
        <v>77.971168131302193</v>
      </c>
      <c r="G28" s="22">
        <v>2.6427336106498842</v>
      </c>
      <c r="H28" s="22">
        <v>75.328434520652308</v>
      </c>
      <c r="I28" s="23">
        <f t="shared" si="1"/>
        <v>3.3243668407057995E-2</v>
      </c>
      <c r="J28" s="24">
        <f t="shared" si="2"/>
        <v>0.98082063520225859</v>
      </c>
      <c r="K28" s="5"/>
    </row>
    <row r="29" spans="1:11" x14ac:dyDescent="0.25">
      <c r="A29" s="18"/>
      <c r="B29" s="19">
        <v>458</v>
      </c>
      <c r="C29" s="20" t="s">
        <v>223</v>
      </c>
      <c r="D29" s="21">
        <v>0.66701500000000002</v>
      </c>
      <c r="E29" s="22">
        <v>17.700652999999999</v>
      </c>
      <c r="F29" s="22">
        <f t="shared" si="0"/>
        <v>17.089560686074037</v>
      </c>
      <c r="G29" s="22">
        <v>2.1098058005245548</v>
      </c>
      <c r="H29" s="22">
        <v>14.979754885549482</v>
      </c>
      <c r="I29" s="23">
        <f t="shared" si="1"/>
        <v>0.11919367045523999</v>
      </c>
      <c r="J29" s="24">
        <f t="shared" si="2"/>
        <v>0.96547628418420706</v>
      </c>
      <c r="K29" s="5"/>
    </row>
    <row r="30" spans="1:11" x14ac:dyDescent="0.25">
      <c r="A30" s="18"/>
      <c r="B30" s="19">
        <v>459</v>
      </c>
      <c r="C30" s="20" t="s">
        <v>224</v>
      </c>
      <c r="D30" s="21">
        <v>6.665432</v>
      </c>
      <c r="E30" s="22">
        <v>5.1884329999999999</v>
      </c>
      <c r="F30" s="22">
        <f t="shared" si="0"/>
        <v>3.1635312260550563</v>
      </c>
      <c r="G30" s="22">
        <v>2.5363484917324968</v>
      </c>
      <c r="H30" s="22">
        <v>0.62718273432255955</v>
      </c>
      <c r="I30" s="23">
        <f t="shared" si="1"/>
        <v>0.48884672727439998</v>
      </c>
      <c r="J30" s="24">
        <f t="shared" si="2"/>
        <v>0.60972768195234595</v>
      </c>
      <c r="K30" s="5"/>
    </row>
    <row r="31" spans="1:11" x14ac:dyDescent="0.25">
      <c r="A31" s="18"/>
      <c r="B31" s="19">
        <v>460</v>
      </c>
      <c r="C31" s="20" t="s">
        <v>225</v>
      </c>
      <c r="D31" s="21">
        <v>6.5170000000000003</v>
      </c>
      <c r="E31" s="22">
        <v>3.5645660000000006</v>
      </c>
      <c r="F31" s="22">
        <f t="shared" si="0"/>
        <v>2.7546437399287242</v>
      </c>
      <c r="G31" s="22">
        <v>0.19385431171394885</v>
      </c>
      <c r="H31" s="22">
        <v>2.5607894282147754</v>
      </c>
      <c r="I31" s="23">
        <f t="shared" si="1"/>
        <v>5.4383706659926853E-2</v>
      </c>
      <c r="J31" s="24">
        <f t="shared" si="2"/>
        <v>0.77278516933863028</v>
      </c>
      <c r="K31" s="5"/>
    </row>
    <row r="32" spans="1:11" x14ac:dyDescent="0.25">
      <c r="A32" s="18"/>
      <c r="B32" s="19">
        <v>461</v>
      </c>
      <c r="C32" s="20" t="s">
        <v>226</v>
      </c>
      <c r="D32" s="21">
        <v>7.3724150000000002</v>
      </c>
      <c r="E32" s="22">
        <v>0.23575199999999999</v>
      </c>
      <c r="F32" s="22">
        <f t="shared" si="0"/>
        <v>0.21627333760261536</v>
      </c>
      <c r="G32" s="22">
        <v>9.7617335617542267E-2</v>
      </c>
      <c r="H32" s="22">
        <v>0.11865600198507309</v>
      </c>
      <c r="I32" s="23">
        <f t="shared" si="1"/>
        <v>0.41406790024068629</v>
      </c>
      <c r="J32" s="24">
        <f t="shared" si="2"/>
        <v>0.91737647020010593</v>
      </c>
      <c r="K32" s="5"/>
    </row>
    <row r="33" spans="1:11" x14ac:dyDescent="0.25">
      <c r="A33" s="18"/>
      <c r="B33" s="19">
        <v>462</v>
      </c>
      <c r="C33" s="20" t="s">
        <v>227</v>
      </c>
      <c r="D33" s="21">
        <v>0</v>
      </c>
      <c r="E33" s="22">
        <v>0.36616199999999999</v>
      </c>
      <c r="F33" s="22">
        <f t="shared" si="0"/>
        <v>0.36000467580743134</v>
      </c>
      <c r="G33" s="22">
        <v>0.20134439249522984</v>
      </c>
      <c r="H33" s="22">
        <v>0.1586602833122015</v>
      </c>
      <c r="I33" s="23">
        <f t="shared" si="1"/>
        <v>0.54987790239082657</v>
      </c>
      <c r="J33" s="24">
        <f t="shared" si="2"/>
        <v>0.98318415293621775</v>
      </c>
      <c r="K33" s="5"/>
    </row>
    <row r="34" spans="1:11" x14ac:dyDescent="0.25">
      <c r="A34" s="18"/>
      <c r="B34" s="19">
        <v>463</v>
      </c>
      <c r="C34" s="20" t="s">
        <v>228</v>
      </c>
      <c r="D34" s="21">
        <v>2.4579819999999999</v>
      </c>
      <c r="E34" s="22">
        <v>11.312435000000001</v>
      </c>
      <c r="F34" s="22">
        <f t="shared" si="0"/>
        <v>10.660577456219471</v>
      </c>
      <c r="G34" s="22">
        <v>5.8467348790436517</v>
      </c>
      <c r="H34" s="22">
        <v>4.8138425771758193</v>
      </c>
      <c r="I34" s="23">
        <f t="shared" si="1"/>
        <v>0.51684141204291134</v>
      </c>
      <c r="J34" s="24">
        <f t="shared" si="2"/>
        <v>0.94237690260491846</v>
      </c>
      <c r="K34" s="5"/>
    </row>
    <row r="35" spans="1:11" x14ac:dyDescent="0.25">
      <c r="A35" s="18"/>
      <c r="B35" s="19">
        <v>465</v>
      </c>
      <c r="C35" s="20" t="s">
        <v>230</v>
      </c>
      <c r="D35" s="21">
        <v>0</v>
      </c>
      <c r="E35" s="22">
        <v>0.51621300000000003</v>
      </c>
      <c r="F35" s="22">
        <f t="shared" si="0"/>
        <v>2.6847360655665398E-2</v>
      </c>
      <c r="G35" s="22">
        <v>0</v>
      </c>
      <c r="H35" s="22">
        <v>2.6847360655665398E-2</v>
      </c>
      <c r="I35" s="23">
        <f t="shared" si="1"/>
        <v>0</v>
      </c>
      <c r="J35" s="24">
        <f t="shared" si="2"/>
        <v>5.2008300170017792E-2</v>
      </c>
      <c r="K35" s="5"/>
    </row>
    <row r="36" spans="1:11" ht="15.75" thickBot="1" x14ac:dyDescent="0.3">
      <c r="A36" s="39" t="s">
        <v>231</v>
      </c>
      <c r="B36" s="40"/>
      <c r="C36" s="41"/>
      <c r="D36" s="42">
        <v>274.70349100000004</v>
      </c>
      <c r="E36" s="43">
        <v>370.48188499999986</v>
      </c>
      <c r="F36" s="43">
        <f t="shared" si="0"/>
        <v>238.72963266465186</v>
      </c>
      <c r="G36" s="43">
        <v>57.221395980375746</v>
      </c>
      <c r="H36" s="43">
        <v>181.50823668427611</v>
      </c>
      <c r="I36" s="44">
        <f t="shared" si="1"/>
        <v>0.15445126549271301</v>
      </c>
      <c r="J36" s="45">
        <f t="shared" si="2"/>
        <v>0.64437599334891082</v>
      </c>
      <c r="K36" s="5"/>
    </row>
    <row r="37" spans="1:11" x14ac:dyDescent="0.25">
      <c r="D37" s="6"/>
      <c r="E37" s="6"/>
      <c r="F37" s="6"/>
      <c r="G37" s="6"/>
      <c r="H37" s="6"/>
      <c r="I37" s="5"/>
      <c r="J37" s="5"/>
      <c r="K37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F15" sqref="F15:K16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42</v>
      </c>
      <c r="B1" s="47" t="s">
        <v>232</v>
      </c>
      <c r="C1" s="47" t="s">
        <v>26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890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1173.7837239999999</v>
      </c>
      <c r="G6" s="15">
        <v>2048.487224</v>
      </c>
      <c r="H6" s="15">
        <v>1701.5938233581423</v>
      </c>
      <c r="I6" s="15">
        <v>594.96389094401718</v>
      </c>
      <c r="J6" s="15">
        <v>1106.6299324141253</v>
      </c>
      <c r="K6" s="16">
        <v>0.29044061587177228</v>
      </c>
      <c r="L6" s="17">
        <v>0.83065874339968171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9.6134240000000002</v>
      </c>
      <c r="G7" s="36">
        <f ca="1">SUM(G8:OFFSET(G6,MATCH("PROYECTOS",$A$8:$A$50,0),0))</f>
        <v>10.105091999999999</v>
      </c>
      <c r="H7" s="36">
        <f ca="1">SUM(H8:OFFSET(H6,MATCH("PROYECTOS",$A$8:$A$50,0),0))</f>
        <v>9.4329132721588387</v>
      </c>
      <c r="I7" s="36">
        <f ca="1">SUM(I8:OFFSET(I6,MATCH("PROYECTOS",$A$8:$A$50,0),0))</f>
        <v>4.3355224268603054</v>
      </c>
      <c r="J7" s="36">
        <f ca="1">SUM(J8:OFFSET(J6,MATCH("PROYECTOS",$A$8:$A$50,0),0))</f>
        <v>5.0973908452985341</v>
      </c>
      <c r="K7" s="37">
        <f ca="1">IFERROR(I7/G7,0)</f>
        <v>0.42904334041296266</v>
      </c>
      <c r="L7" s="38">
        <f ca="1">IFERROR(SUM(I7,J7)/G7,0)</f>
        <v>0.9334811867283187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5.61416</v>
      </c>
      <c r="G8" s="22">
        <v>4.9281739999999994</v>
      </c>
      <c r="H8" s="22">
        <f t="shared" ref="H8:H10" si="0">SUM(I8,J8)</f>
        <v>4.6112648962880485</v>
      </c>
      <c r="I8" s="22">
        <v>2.5317109886091202</v>
      </c>
      <c r="J8" s="22">
        <v>2.0795539076789282</v>
      </c>
      <c r="K8" s="23">
        <f t="shared" ref="K8:K11" si="1">IFERROR(I8/G8,0)</f>
        <v>0.51372191578648008</v>
      </c>
      <c r="L8" s="24">
        <f t="shared" ref="L8:L11" si="2">IFERROR(SUM(I8,J8)/G8,0)</f>
        <v>0.93569441669227771</v>
      </c>
      <c r="M8" s="61"/>
      <c r="N8" s="22"/>
      <c r="O8" s="24" t="str">
        <f>IFERROR(N8/M8,".")</f>
        <v>.</v>
      </c>
    </row>
    <row r="9" spans="1:15" ht="51" x14ac:dyDescent="0.25">
      <c r="A9" s="18"/>
      <c r="B9" s="20">
        <v>3000528</v>
      </c>
      <c r="C9" s="20" t="s">
        <v>891</v>
      </c>
      <c r="D9" s="60">
        <v>86</v>
      </c>
      <c r="E9" s="20" t="s">
        <v>469</v>
      </c>
      <c r="F9" s="21">
        <v>2.4736220000000011</v>
      </c>
      <c r="G9" s="22">
        <v>3.1203799999999999</v>
      </c>
      <c r="H9" s="22">
        <f t="shared" si="0"/>
        <v>2.8290805269734394</v>
      </c>
      <c r="I9" s="22">
        <v>1.2594194742964901</v>
      </c>
      <c r="J9" s="22">
        <v>1.5696610526769492</v>
      </c>
      <c r="K9" s="23">
        <f t="shared" si="1"/>
        <v>0.40361093017404615</v>
      </c>
      <c r="L9" s="24">
        <f t="shared" si="2"/>
        <v>0.90664615430602669</v>
      </c>
      <c r="M9" s="61"/>
      <c r="N9" s="22"/>
      <c r="O9" s="24" t="str">
        <f t="shared" ref="O9:O10" si="3">IFERROR(N9/M9,".")</f>
        <v>.</v>
      </c>
    </row>
    <row r="10" spans="1:15" ht="38.25" x14ac:dyDescent="0.25">
      <c r="A10" s="18"/>
      <c r="B10" s="20">
        <v>3000529</v>
      </c>
      <c r="C10" s="20" t="s">
        <v>892</v>
      </c>
      <c r="D10" s="60">
        <v>86</v>
      </c>
      <c r="E10" s="20" t="s">
        <v>469</v>
      </c>
      <c r="F10" s="21">
        <v>1.5256419999999999</v>
      </c>
      <c r="G10" s="22">
        <v>2.0565380000000002</v>
      </c>
      <c r="H10" s="22">
        <f t="shared" si="0"/>
        <v>1.9925678488973517</v>
      </c>
      <c r="I10" s="22">
        <v>0.5443919639546948</v>
      </c>
      <c r="J10" s="22">
        <v>1.4481758849426569</v>
      </c>
      <c r="K10" s="23">
        <f t="shared" si="1"/>
        <v>0.26471281539883762</v>
      </c>
      <c r="L10" s="24">
        <f t="shared" si="2"/>
        <v>0.9688942528158252</v>
      </c>
      <c r="M10" s="61"/>
      <c r="N10" s="22"/>
      <c r="O10" s="24" t="str">
        <f t="shared" si="3"/>
        <v>.</v>
      </c>
    </row>
    <row r="11" spans="1:15" ht="15.75" thickBot="1" x14ac:dyDescent="0.3">
      <c r="A11" s="39" t="s">
        <v>306</v>
      </c>
      <c r="B11" s="41"/>
      <c r="C11" s="41"/>
      <c r="D11" s="58"/>
      <c r="E11" s="41"/>
      <c r="F11" s="42">
        <f ca="1">OFFSET(F11,-MATCH("PROYECTOS",$A$8:$A$50,0)-1,0)-(OFFSET(F11,-MATCH("PROYECTOS",$A$8:$A$50,0),0))</f>
        <v>1164.1703</v>
      </c>
      <c r="G11" s="43">
        <f t="shared" ref="G11:J11" ca="1" si="4">OFFSET(G11,-MATCH("PROYECTOS",$A$8:$A$50,0)-1,0)-(OFFSET(G11,-MATCH("PROYECTOS",$A$8:$A$50,0),0))</f>
        <v>2038.382132</v>
      </c>
      <c r="H11" s="43">
        <f t="shared" ca="1" si="4"/>
        <v>1692.1609100859835</v>
      </c>
      <c r="I11" s="43">
        <f t="shared" ca="1" si="4"/>
        <v>590.6283685171569</v>
      </c>
      <c r="J11" s="43">
        <f t="shared" ca="1" si="4"/>
        <v>1101.5325415688267</v>
      </c>
      <c r="K11" s="44">
        <f t="shared" ca="1" si="1"/>
        <v>0.28975350560871033</v>
      </c>
      <c r="L11" s="45">
        <f t="shared" ca="1" si="2"/>
        <v>0.83014901059090707</v>
      </c>
      <c r="M11" s="59"/>
      <c r="N11" s="43"/>
      <c r="O11" s="45"/>
    </row>
    <row r="12" spans="1:15" ht="15.75" thickBot="1" x14ac:dyDescent="0.3"/>
    <row r="13" spans="1:15" ht="15.75" thickBot="1" x14ac:dyDescent="0.3">
      <c r="A13" s="87" t="s">
        <v>377</v>
      </c>
      <c r="B13" s="88"/>
      <c r="C13" s="88"/>
      <c r="D13" s="88"/>
      <c r="E13" s="88"/>
      <c r="F13" s="89"/>
    </row>
    <row r="14" spans="1:15" ht="15.75" thickBot="1" x14ac:dyDescent="0.3">
      <c r="A14" s="2" t="s">
        <v>905</v>
      </c>
    </row>
    <row r="15" spans="1:15" ht="45" customHeight="1" x14ac:dyDescent="0.25">
      <c r="A15" s="80" t="s">
        <v>379</v>
      </c>
      <c r="B15" s="81"/>
      <c r="C15" s="81"/>
      <c r="D15" s="81"/>
      <c r="E15" s="81"/>
      <c r="F15" s="103" t="s">
        <v>380</v>
      </c>
      <c r="G15" s="7"/>
      <c r="H15" s="7"/>
      <c r="I15" s="7"/>
      <c r="J15" s="7"/>
      <c r="K15" s="7"/>
    </row>
    <row r="16" spans="1:15" ht="15.75" thickBot="1" x14ac:dyDescent="0.3">
      <c r="A16" s="101"/>
      <c r="B16" s="102"/>
      <c r="C16" s="102"/>
      <c r="D16" s="102"/>
      <c r="E16" s="102"/>
      <c r="F16" s="104"/>
      <c r="G16" s="8"/>
      <c r="H16" s="8"/>
      <c r="I16" s="8"/>
      <c r="J16" s="8"/>
      <c r="K16" s="8"/>
    </row>
  </sheetData>
  <mergeCells count="16">
    <mergeCell ref="A15:E16"/>
    <mergeCell ref="F15:F16"/>
    <mergeCell ref="A3:E3"/>
    <mergeCell ref="F3:L3"/>
    <mergeCell ref="M3:O3"/>
    <mergeCell ref="I4:J4"/>
    <mergeCell ref="K4:L4"/>
    <mergeCell ref="A13:F13"/>
    <mergeCell ref="O4:O5"/>
    <mergeCell ref="H4:H5"/>
    <mergeCell ref="A4:C5"/>
    <mergeCell ref="M4:M5"/>
    <mergeCell ref="F4:F5"/>
    <mergeCell ref="N4:N5"/>
    <mergeCell ref="G4:G5"/>
    <mergeCell ref="D4:E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/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42</v>
      </c>
      <c r="B1" s="47" t="s">
        <v>232</v>
      </c>
      <c r="C1" s="47" t="s">
        <v>26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893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1173.7837239999999</v>
      </c>
      <c r="I6" s="15">
        <v>2048.487224</v>
      </c>
      <c r="J6" s="15">
        <v>1701.5938233581423</v>
      </c>
      <c r="K6" s="15">
        <v>594.96389094401718</v>
      </c>
      <c r="L6" s="15">
        <v>1106.6299324141253</v>
      </c>
      <c r="M6" s="16">
        <v>0.29044061587177228</v>
      </c>
      <c r="N6" s="17">
        <v>0.83065874339968171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SUM(H8:OFFSET(H6,MATCH("PROYECTOS",$A$8:$A$35,0),0))</f>
        <v>9.613424000000002</v>
      </c>
      <c r="I7" s="36">
        <f ca="1">SUM(I8:OFFSET(I6,MATCH("PROYECTOS",$A$8:$A$35,0),0))</f>
        <v>10.105091999999999</v>
      </c>
      <c r="J7" s="36">
        <f ca="1">SUM(J8:OFFSET(J6,MATCH("PROYECTOS",$A$8:$A$35,0),0))</f>
        <v>9.4329132721588387</v>
      </c>
      <c r="K7" s="36">
        <f ca="1">SUM(K8:OFFSET(K6,MATCH("PROYECTOS",$A$8:$A$35,0),0))</f>
        <v>4.3355224268603045</v>
      </c>
      <c r="L7" s="36">
        <f ca="1">SUM(L8:OFFSET(L6,MATCH("PROYECTOS",$A$8:$A$35,0),0))</f>
        <v>5.0973908452985341</v>
      </c>
      <c r="M7" s="37">
        <f ca="1">IFERROR(K7/I7,0)</f>
        <v>0.4290433404129626</v>
      </c>
      <c r="N7" s="38">
        <f ca="1">IFERROR(SUM(K7,L7)/I7,0)</f>
        <v>0.9334811867283187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5.61416</v>
      </c>
      <c r="I8" s="22">
        <v>4.9281739999999994</v>
      </c>
      <c r="J8" s="22">
        <f t="shared" ref="J8:J15" si="0">SUM(K8,L8)</f>
        <v>4.6112648962880485</v>
      </c>
      <c r="K8" s="22">
        <v>2.5317109886091202</v>
      </c>
      <c r="L8" s="22">
        <v>2.0795539076789282</v>
      </c>
      <c r="M8" s="23">
        <f t="shared" ref="M8:M16" si="1">IFERROR(K8/I8,0)</f>
        <v>0.51372191578648008</v>
      </c>
      <c r="N8" s="24">
        <f t="shared" ref="N8:N16" si="2">IFERROR(SUM(K8,L8)/I8,0)</f>
        <v>0.93569441669227771</v>
      </c>
      <c r="O8" s="61">
        <v>212</v>
      </c>
      <c r="P8" s="22">
        <v>94.962000000000003</v>
      </c>
      <c r="Q8" s="24">
        <f>IFERROR(P8/O8,".")</f>
        <v>0.44793396226415094</v>
      </c>
    </row>
    <row r="9" spans="1:17" ht="51" x14ac:dyDescent="0.25">
      <c r="A9" s="18"/>
      <c r="B9" s="65">
        <v>5000155</v>
      </c>
      <c r="C9" s="20" t="s">
        <v>894</v>
      </c>
      <c r="D9" s="20">
        <v>3000528</v>
      </c>
      <c r="E9" s="20" t="s">
        <v>891</v>
      </c>
      <c r="F9" s="60">
        <v>535</v>
      </c>
      <c r="G9" s="20" t="s">
        <v>901</v>
      </c>
      <c r="H9" s="21">
        <v>0.9086470000000002</v>
      </c>
      <c r="I9" s="22">
        <v>0.62066600000000016</v>
      </c>
      <c r="J9" s="22">
        <f t="shared" si="0"/>
        <v>0.50527161832633283</v>
      </c>
      <c r="K9" s="22">
        <v>9.2880339485418517E-2</v>
      </c>
      <c r="L9" s="22">
        <v>0.41239127884091431</v>
      </c>
      <c r="M9" s="23">
        <f t="shared" si="1"/>
        <v>0.149646250133596</v>
      </c>
      <c r="N9" s="24">
        <f t="shared" si="2"/>
        <v>0.81407974389822013</v>
      </c>
      <c r="O9" s="61">
        <v>2410</v>
      </c>
      <c r="P9" s="22">
        <v>2173</v>
      </c>
      <c r="Q9" s="24">
        <f t="shared" ref="Q9:Q15" si="3">IFERROR(P9/O9,".")</f>
        <v>0.90165975103734441</v>
      </c>
    </row>
    <row r="10" spans="1:17" ht="51" x14ac:dyDescent="0.25">
      <c r="A10" s="18"/>
      <c r="B10" s="65">
        <v>5002217</v>
      </c>
      <c r="C10" s="20" t="s">
        <v>895</v>
      </c>
      <c r="D10" s="20">
        <v>3000528</v>
      </c>
      <c r="E10" s="20" t="s">
        <v>891</v>
      </c>
      <c r="F10" s="60">
        <v>88</v>
      </c>
      <c r="G10" s="20" t="s">
        <v>471</v>
      </c>
      <c r="H10" s="21">
        <v>2.5000000000000001E-3</v>
      </c>
      <c r="I10" s="22">
        <v>0.78556000000000004</v>
      </c>
      <c r="J10" s="22">
        <f t="shared" si="0"/>
        <v>0.78401978205574796</v>
      </c>
      <c r="K10" s="22">
        <v>0.40580951730092057</v>
      </c>
      <c r="L10" s="22">
        <v>0.37821026475482733</v>
      </c>
      <c r="M10" s="23">
        <f t="shared" si="1"/>
        <v>0.51658627896140408</v>
      </c>
      <c r="N10" s="24">
        <f t="shared" si="2"/>
        <v>0.99803933761361052</v>
      </c>
      <c r="O10" s="61">
        <v>2100</v>
      </c>
      <c r="P10" s="22">
        <v>2000</v>
      </c>
      <c r="Q10" s="24">
        <f t="shared" si="3"/>
        <v>0.95238095238095233</v>
      </c>
    </row>
    <row r="11" spans="1:17" ht="51" x14ac:dyDescent="0.25">
      <c r="A11" s="18"/>
      <c r="B11" s="65">
        <v>5004172</v>
      </c>
      <c r="C11" s="20" t="s">
        <v>896</v>
      </c>
      <c r="D11" s="20">
        <v>3000528</v>
      </c>
      <c r="E11" s="20" t="s">
        <v>891</v>
      </c>
      <c r="F11" s="60">
        <v>486</v>
      </c>
      <c r="G11" s="20" t="s">
        <v>902</v>
      </c>
      <c r="H11" s="21">
        <v>1.2970050000000002</v>
      </c>
      <c r="I11" s="22">
        <v>1.4441710000000001</v>
      </c>
      <c r="J11" s="22">
        <f t="shared" si="0"/>
        <v>1.3080095850200451</v>
      </c>
      <c r="K11" s="22">
        <v>0.69510586819887976</v>
      </c>
      <c r="L11" s="22">
        <v>0.61290371682116529</v>
      </c>
      <c r="M11" s="23">
        <f t="shared" si="1"/>
        <v>0.48131825677075618</v>
      </c>
      <c r="N11" s="24">
        <f t="shared" si="2"/>
        <v>0.90571655643275273</v>
      </c>
      <c r="O11" s="61">
        <v>499</v>
      </c>
      <c r="P11" s="22">
        <v>452.00099999999998</v>
      </c>
      <c r="Q11" s="24">
        <f t="shared" si="3"/>
        <v>0.90581362725450898</v>
      </c>
    </row>
    <row r="12" spans="1:17" ht="51" x14ac:dyDescent="0.25">
      <c r="A12" s="18"/>
      <c r="B12" s="65">
        <v>5004173</v>
      </c>
      <c r="C12" s="20" t="s">
        <v>897</v>
      </c>
      <c r="D12" s="20">
        <v>3000528</v>
      </c>
      <c r="E12" s="20" t="s">
        <v>891</v>
      </c>
      <c r="F12" s="60">
        <v>227</v>
      </c>
      <c r="G12" s="20" t="s">
        <v>903</v>
      </c>
      <c r="H12" s="21">
        <v>0.26547000000000004</v>
      </c>
      <c r="I12" s="22">
        <v>0.26998300000000003</v>
      </c>
      <c r="J12" s="22">
        <f t="shared" si="0"/>
        <v>0.23177954157131353</v>
      </c>
      <c r="K12" s="22">
        <v>6.562374931127124E-2</v>
      </c>
      <c r="L12" s="22">
        <v>0.16615579226004229</v>
      </c>
      <c r="M12" s="23">
        <f t="shared" si="1"/>
        <v>0.2430662275449611</v>
      </c>
      <c r="N12" s="24">
        <f t="shared" si="2"/>
        <v>0.8584968000626465</v>
      </c>
      <c r="O12" s="61">
        <v>552</v>
      </c>
      <c r="P12" s="22">
        <v>319.90499999999997</v>
      </c>
      <c r="Q12" s="24">
        <f t="shared" si="3"/>
        <v>0.57953804347826077</v>
      </c>
    </row>
    <row r="13" spans="1:17" ht="38.25" x14ac:dyDescent="0.25">
      <c r="A13" s="18"/>
      <c r="B13" s="65">
        <v>5001070</v>
      </c>
      <c r="C13" s="20" t="s">
        <v>898</v>
      </c>
      <c r="D13" s="20">
        <v>3000529</v>
      </c>
      <c r="E13" s="20" t="s">
        <v>892</v>
      </c>
      <c r="F13" s="60">
        <v>60</v>
      </c>
      <c r="G13" s="20" t="s">
        <v>323</v>
      </c>
      <c r="H13" s="21">
        <v>0.13914799999999999</v>
      </c>
      <c r="I13" s="22">
        <v>0.14679800000000001</v>
      </c>
      <c r="J13" s="22">
        <f t="shared" si="0"/>
        <v>0.1454289008397609</v>
      </c>
      <c r="K13" s="22">
        <v>5.5931368377059698E-2</v>
      </c>
      <c r="L13" s="22">
        <v>8.9497532462701201E-2</v>
      </c>
      <c r="M13" s="23">
        <f t="shared" si="1"/>
        <v>0.38100906263749978</v>
      </c>
      <c r="N13" s="24">
        <f t="shared" si="2"/>
        <v>0.99067358437962971</v>
      </c>
      <c r="O13" s="61">
        <v>24</v>
      </c>
      <c r="P13" s="22">
        <v>23.78</v>
      </c>
      <c r="Q13" s="24">
        <f t="shared" si="3"/>
        <v>0.99083333333333334</v>
      </c>
    </row>
    <row r="14" spans="1:17" ht="51" x14ac:dyDescent="0.25">
      <c r="A14" s="18"/>
      <c r="B14" s="65">
        <v>5004174</v>
      </c>
      <c r="C14" s="20" t="s">
        <v>899</v>
      </c>
      <c r="D14" s="20">
        <v>3000529</v>
      </c>
      <c r="E14" s="20" t="s">
        <v>892</v>
      </c>
      <c r="F14" s="60">
        <v>46</v>
      </c>
      <c r="G14" s="20" t="s">
        <v>866</v>
      </c>
      <c r="H14" s="21">
        <v>1.2614500000000002</v>
      </c>
      <c r="I14" s="22">
        <v>1.7219530000000001</v>
      </c>
      <c r="J14" s="22">
        <f t="shared" si="0"/>
        <v>1.700567767242319</v>
      </c>
      <c r="K14" s="22">
        <v>0.45416548562934622</v>
      </c>
      <c r="L14" s="22">
        <v>1.2464022816129727</v>
      </c>
      <c r="M14" s="23">
        <f t="shared" si="1"/>
        <v>0.26375022177106239</v>
      </c>
      <c r="N14" s="24">
        <f t="shared" si="2"/>
        <v>0.98758082667896219</v>
      </c>
      <c r="O14" s="61">
        <v>28.001000000000001</v>
      </c>
      <c r="P14" s="22">
        <v>24.001000000000001</v>
      </c>
      <c r="Q14" s="24">
        <f t="shared" si="3"/>
        <v>0.85714795900146423</v>
      </c>
    </row>
    <row r="15" spans="1:17" ht="38.25" x14ac:dyDescent="0.25">
      <c r="A15" s="18"/>
      <c r="B15" s="65">
        <v>5004175</v>
      </c>
      <c r="C15" s="20" t="s">
        <v>900</v>
      </c>
      <c r="D15" s="20">
        <v>3000529</v>
      </c>
      <c r="E15" s="20" t="s">
        <v>892</v>
      </c>
      <c r="F15" s="60">
        <v>14</v>
      </c>
      <c r="G15" s="20" t="s">
        <v>815</v>
      </c>
      <c r="H15" s="21">
        <v>0.12504400000000002</v>
      </c>
      <c r="I15" s="22">
        <v>0.18778699999999998</v>
      </c>
      <c r="J15" s="22">
        <f t="shared" si="0"/>
        <v>0.14657118081527187</v>
      </c>
      <c r="K15" s="22">
        <v>3.4295109948288882E-2</v>
      </c>
      <c r="L15" s="22">
        <v>0.11227607086698299</v>
      </c>
      <c r="M15" s="23">
        <f t="shared" si="1"/>
        <v>0.18262771090804414</v>
      </c>
      <c r="N15" s="24">
        <f t="shared" si="2"/>
        <v>0.78051825107846595</v>
      </c>
      <c r="O15" s="61">
        <v>117</v>
      </c>
      <c r="P15" s="22">
        <v>100.001</v>
      </c>
      <c r="Q15" s="24">
        <f t="shared" si="3"/>
        <v>0.85470940170940179</v>
      </c>
    </row>
    <row r="16" spans="1:17" ht="15.75" thickBot="1" x14ac:dyDescent="0.3">
      <c r="A16" s="39" t="s">
        <v>306</v>
      </c>
      <c r="B16" s="41"/>
      <c r="C16" s="41"/>
      <c r="D16" s="64"/>
      <c r="E16" s="41"/>
      <c r="F16" s="58"/>
      <c r="G16" s="41"/>
      <c r="H16" s="42">
        <f ca="1">OFFSET(H16,-MATCH("PROYECTOS",$A$8:$A$35,0)-1,0)-(OFFSET(H16,-MATCH("PROYECTOS",$A$8:$A$35,0),0))</f>
        <v>1164.1703</v>
      </c>
      <c r="I16" s="43">
        <f ca="1">OFFSET(I16,-MATCH("PROYECTOS",$A$8:$A$35,0)-1,0)-(OFFSET(I16,-MATCH("PROYECTOS",$A$8:$A$35,0),0))</f>
        <v>2038.382132</v>
      </c>
      <c r="J16" s="43">
        <f ca="1">OFFSET(J16,-MATCH("PROYECTOS",$A$8:$A$35,0)-1,0)-(OFFSET(J16,-MATCH("PROYECTOS",$A$8:$A$35,0),0))</f>
        <v>1692.1609100859835</v>
      </c>
      <c r="K16" s="43">
        <f ca="1">OFFSET(K16,-MATCH("PROYECTOS",$A$8:$A$35,0)-1,0)-(OFFSET(K16,-MATCH("PROYECTOS",$A$8:$A$35,0),0))</f>
        <v>590.6283685171569</v>
      </c>
      <c r="L16" s="43">
        <f ca="1">OFFSET(L16,-MATCH("PROYECTOS",$A$8:$A$35,0)-1,0)-(OFFSET(L16,-MATCH("PROYECTOS",$A$8:$A$35,0),0))</f>
        <v>1101.5325415688267</v>
      </c>
      <c r="M16" s="44">
        <f t="shared" ca="1" si="1"/>
        <v>0.28975350560871033</v>
      </c>
      <c r="N16" s="45">
        <f t="shared" ca="1" si="2"/>
        <v>0.83014901059090707</v>
      </c>
      <c r="O16" s="59"/>
      <c r="P16" s="43"/>
      <c r="Q16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46</v>
      </c>
      <c r="B1" s="48" t="s">
        <v>232</v>
      </c>
      <c r="C1" s="47" t="s">
        <v>27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906</v>
      </c>
      <c r="L2" s="1" t="s">
        <v>923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483.08867700000002</v>
      </c>
      <c r="E6" s="15">
        <f ca="1">SUM(E7:OFFSET(E7,50,0))</f>
        <v>513.66631000000007</v>
      </c>
      <c r="F6" s="15">
        <f ca="1">SUM(F7:OFFSET(F7,50,0))</f>
        <v>439.81705778681572</v>
      </c>
      <c r="G6" s="15">
        <f ca="1">SUM(G7:OFFSET(G7,50,0))</f>
        <v>114.40784054158605</v>
      </c>
      <c r="H6" s="15">
        <f ca="1">SUM(H7:OFFSET(H7,50,0))</f>
        <v>325.40921724522968</v>
      </c>
      <c r="I6" s="16">
        <f ca="1">IFERROR(G6/E6,0)</f>
        <v>0.2227279428576619</v>
      </c>
      <c r="J6" s="17">
        <f ca="1">IFERROR(SUM(G6,H6)/E6,0)</f>
        <v>0.85623107691609301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22.371041999999996</v>
      </c>
      <c r="E7" s="22">
        <v>14.077077000000006</v>
      </c>
      <c r="F7" s="22">
        <f t="shared" ref="F7:F30" si="0">SUM(G7,H7)</f>
        <v>13.356953759968746</v>
      </c>
      <c r="G7" s="22">
        <v>3.6632822075043805</v>
      </c>
      <c r="H7" s="22">
        <v>9.693671552464366</v>
      </c>
      <c r="I7" s="23">
        <f t="shared" ref="I7:I30" si="1">IFERROR(G7/E7,0)</f>
        <v>0.26023031681252995</v>
      </c>
      <c r="J7" s="24">
        <f t="shared" ref="J7:J30" si="2">IFERROR(SUM(G7,H7)/E7,0)</f>
        <v>0.94884426361870011</v>
      </c>
      <c r="K7" s="5"/>
      <c r="L7" t="s">
        <v>252</v>
      </c>
      <c r="M7" s="6">
        <v>12.203023227826634</v>
      </c>
      <c r="N7" s="72">
        <v>0.97931329810925682</v>
      </c>
    </row>
    <row r="8" spans="1:14" x14ac:dyDescent="0.25">
      <c r="A8" s="18"/>
      <c r="B8" s="51">
        <v>2</v>
      </c>
      <c r="C8" s="20" t="s">
        <v>245</v>
      </c>
      <c r="D8" s="21">
        <v>17.108551999999992</v>
      </c>
      <c r="E8" s="22">
        <v>20.021005000000002</v>
      </c>
      <c r="F8" s="22">
        <f t="shared" si="0"/>
        <v>9.2780137300433125</v>
      </c>
      <c r="G8" s="22">
        <v>4.1898773565480951</v>
      </c>
      <c r="H8" s="22">
        <v>5.0881363734952174</v>
      </c>
      <c r="I8" s="23">
        <f t="shared" si="1"/>
        <v>0.20927407772727166</v>
      </c>
      <c r="J8" s="24">
        <f t="shared" si="2"/>
        <v>0.46341398596340749</v>
      </c>
      <c r="K8" s="5"/>
      <c r="L8" t="s">
        <v>253</v>
      </c>
      <c r="M8" s="6">
        <v>26.111941973504145</v>
      </c>
      <c r="N8" s="72">
        <v>0.97864354476873716</v>
      </c>
    </row>
    <row r="9" spans="1:14" x14ac:dyDescent="0.25">
      <c r="A9" s="18"/>
      <c r="B9" s="51">
        <v>3</v>
      </c>
      <c r="C9" s="20" t="s">
        <v>246</v>
      </c>
      <c r="D9" s="21">
        <v>11.040045999999997</v>
      </c>
      <c r="E9" s="22">
        <v>7.8340919999999983</v>
      </c>
      <c r="F9" s="22">
        <f t="shared" si="0"/>
        <v>3.8396883532768697</v>
      </c>
      <c r="G9" s="22">
        <v>1.1055032370786648</v>
      </c>
      <c r="H9" s="22">
        <v>2.7341851161982049</v>
      </c>
      <c r="I9" s="23">
        <f t="shared" si="1"/>
        <v>0.14111440573823553</v>
      </c>
      <c r="J9" s="24">
        <f t="shared" si="2"/>
        <v>0.49012551209213151</v>
      </c>
      <c r="K9" s="5"/>
      <c r="L9" t="s">
        <v>268</v>
      </c>
      <c r="M9" s="6">
        <v>16.326695273893289</v>
      </c>
      <c r="N9" s="72">
        <v>0.96885835615684823</v>
      </c>
    </row>
    <row r="10" spans="1:14" x14ac:dyDescent="0.25">
      <c r="A10" s="18"/>
      <c r="B10" s="51">
        <v>4</v>
      </c>
      <c r="C10" s="20" t="s">
        <v>247</v>
      </c>
      <c r="D10" s="21">
        <v>8.6330190000000009</v>
      </c>
      <c r="E10" s="22">
        <v>35.939946999999997</v>
      </c>
      <c r="F10" s="22">
        <f t="shared" si="0"/>
        <v>31.645440324093215</v>
      </c>
      <c r="G10" s="22">
        <v>1.2919030061457306</v>
      </c>
      <c r="H10" s="22">
        <v>30.353537317947485</v>
      </c>
      <c r="I10" s="23">
        <f t="shared" si="1"/>
        <v>3.5946157798889648E-2</v>
      </c>
      <c r="J10" s="24">
        <f t="shared" si="2"/>
        <v>0.88050882000725317</v>
      </c>
      <c r="K10" s="5"/>
      <c r="L10" t="s">
        <v>255</v>
      </c>
      <c r="M10" s="6">
        <v>35.073713378968023</v>
      </c>
      <c r="N10" s="72">
        <v>0.95958730401965431</v>
      </c>
    </row>
    <row r="11" spans="1:14" x14ac:dyDescent="0.25">
      <c r="A11" s="18"/>
      <c r="B11" s="51">
        <v>5</v>
      </c>
      <c r="C11" s="20" t="s">
        <v>248</v>
      </c>
      <c r="D11" s="21">
        <v>29.798473000000001</v>
      </c>
      <c r="E11" s="22">
        <v>17.113871000000003</v>
      </c>
      <c r="F11" s="22">
        <f t="shared" si="0"/>
        <v>12.820275915917591</v>
      </c>
      <c r="G11" s="22">
        <v>3.2640014490607427</v>
      </c>
      <c r="H11" s="22">
        <v>9.5562744668568484</v>
      </c>
      <c r="I11" s="23">
        <f t="shared" si="1"/>
        <v>0.19072256937432461</v>
      </c>
      <c r="J11" s="24">
        <f t="shared" si="2"/>
        <v>0.74911607759095467</v>
      </c>
      <c r="K11" s="5"/>
      <c r="L11" t="s">
        <v>262</v>
      </c>
      <c r="M11" s="6">
        <v>13.298876260989346</v>
      </c>
      <c r="N11" s="72">
        <v>0.95485825984774275</v>
      </c>
    </row>
    <row r="12" spans="1:14" x14ac:dyDescent="0.25">
      <c r="A12" s="18"/>
      <c r="B12" s="51">
        <v>6</v>
      </c>
      <c r="C12" s="20" t="s">
        <v>249</v>
      </c>
      <c r="D12" s="21">
        <v>60.975158</v>
      </c>
      <c r="E12" s="22">
        <v>66.938825999999992</v>
      </c>
      <c r="F12" s="22">
        <f t="shared" si="0"/>
        <v>58.685456885912572</v>
      </c>
      <c r="G12" s="22">
        <v>12.747664860042278</v>
      </c>
      <c r="H12" s="22">
        <v>45.937792025870294</v>
      </c>
      <c r="I12" s="23">
        <f t="shared" si="1"/>
        <v>0.19043753262183413</v>
      </c>
      <c r="J12" s="24">
        <f t="shared" si="2"/>
        <v>0.87670281050212295</v>
      </c>
      <c r="K12" s="5"/>
      <c r="L12" t="s">
        <v>263</v>
      </c>
      <c r="M12" s="6">
        <v>51.525633642668254</v>
      </c>
      <c r="N12" s="72">
        <v>0.95134603224193937</v>
      </c>
    </row>
    <row r="13" spans="1:14" x14ac:dyDescent="0.25">
      <c r="A13" s="18"/>
      <c r="B13" s="51">
        <v>8</v>
      </c>
      <c r="C13" s="20" t="s">
        <v>251</v>
      </c>
      <c r="D13" s="21">
        <v>58.073081999999992</v>
      </c>
      <c r="E13" s="22">
        <v>41.809920000000012</v>
      </c>
      <c r="F13" s="22">
        <f t="shared" si="0"/>
        <v>38.331449391793583</v>
      </c>
      <c r="G13" s="22">
        <v>11.60429130777659</v>
      </c>
      <c r="H13" s="22">
        <v>26.727158084016992</v>
      </c>
      <c r="I13" s="23">
        <f t="shared" si="1"/>
        <v>0.27754875655769218</v>
      </c>
      <c r="J13" s="24">
        <f t="shared" si="2"/>
        <v>0.9168027442241834</v>
      </c>
      <c r="K13" s="5"/>
      <c r="L13" t="s">
        <v>244</v>
      </c>
      <c r="M13" s="6">
        <v>13.356953759968746</v>
      </c>
      <c r="N13" s="72">
        <v>0.94884426361870011</v>
      </c>
    </row>
    <row r="14" spans="1:14" x14ac:dyDescent="0.25">
      <c r="A14" s="18"/>
      <c r="B14" s="51">
        <v>9</v>
      </c>
      <c r="C14" s="20" t="s">
        <v>252</v>
      </c>
      <c r="D14" s="21">
        <v>9.9893730000000005</v>
      </c>
      <c r="E14" s="22">
        <v>12.460795999999998</v>
      </c>
      <c r="F14" s="22">
        <f t="shared" si="0"/>
        <v>12.203023227826634</v>
      </c>
      <c r="G14" s="22">
        <v>3.5582579659385374</v>
      </c>
      <c r="H14" s="22">
        <v>8.6447652618880966</v>
      </c>
      <c r="I14" s="23">
        <f t="shared" si="1"/>
        <v>0.28555623299976485</v>
      </c>
      <c r="J14" s="24">
        <f t="shared" si="2"/>
        <v>0.97931329810925682</v>
      </c>
      <c r="K14" s="5"/>
      <c r="L14" t="s">
        <v>264</v>
      </c>
      <c r="M14" s="6">
        <v>27.906002355332021</v>
      </c>
      <c r="N14" s="72">
        <v>0.92475352683892675</v>
      </c>
    </row>
    <row r="15" spans="1:14" x14ac:dyDescent="0.25">
      <c r="A15" s="18"/>
      <c r="B15" s="51">
        <v>10</v>
      </c>
      <c r="C15" s="20" t="s">
        <v>253</v>
      </c>
      <c r="D15" s="21">
        <v>35.897447999999997</v>
      </c>
      <c r="E15" s="22">
        <v>26.681769999999997</v>
      </c>
      <c r="F15" s="22">
        <f t="shared" si="0"/>
        <v>26.111941973504145</v>
      </c>
      <c r="G15" s="22">
        <v>14.051669618871529</v>
      </c>
      <c r="H15" s="22">
        <v>12.060272354632616</v>
      </c>
      <c r="I15" s="23">
        <f t="shared" si="1"/>
        <v>0.52663933535412122</v>
      </c>
      <c r="J15" s="24">
        <f t="shared" si="2"/>
        <v>0.97864354476873716</v>
      </c>
      <c r="K15" s="5"/>
      <c r="L15" t="s">
        <v>251</v>
      </c>
      <c r="M15" s="6">
        <v>38.331449391793583</v>
      </c>
      <c r="N15" s="72">
        <v>0.9168027442241834</v>
      </c>
    </row>
    <row r="16" spans="1:14" x14ac:dyDescent="0.25">
      <c r="A16" s="18"/>
      <c r="B16" s="51">
        <v>11</v>
      </c>
      <c r="C16" s="20" t="s">
        <v>254</v>
      </c>
      <c r="D16" s="21">
        <v>8.4469279999999998</v>
      </c>
      <c r="E16" s="22">
        <v>10.884793000000004</v>
      </c>
      <c r="F16" s="22">
        <f t="shared" si="0"/>
        <v>6.948701264540432</v>
      </c>
      <c r="G16" s="22">
        <v>1.7739920635940507</v>
      </c>
      <c r="H16" s="22">
        <v>5.1747092009463813</v>
      </c>
      <c r="I16" s="23">
        <f t="shared" si="1"/>
        <v>0.16297894352185202</v>
      </c>
      <c r="J16" s="24">
        <f t="shared" si="2"/>
        <v>0.63838616540897286</v>
      </c>
      <c r="K16" s="5"/>
      <c r="L16" t="s">
        <v>256</v>
      </c>
      <c r="M16" s="6">
        <v>25.549071021625082</v>
      </c>
      <c r="N16" s="72">
        <v>0.88401119636997183</v>
      </c>
    </row>
    <row r="17" spans="1:14" x14ac:dyDescent="0.25">
      <c r="A17" s="18"/>
      <c r="B17" s="51">
        <v>12</v>
      </c>
      <c r="C17" s="20" t="s">
        <v>255</v>
      </c>
      <c r="D17" s="21">
        <v>8.2087180000000011</v>
      </c>
      <c r="E17" s="22">
        <v>36.550831000000017</v>
      </c>
      <c r="F17" s="22">
        <f t="shared" si="0"/>
        <v>35.073713378968023</v>
      </c>
      <c r="G17" s="22">
        <v>1.7527291681035422</v>
      </c>
      <c r="H17" s="22">
        <v>33.320984210864481</v>
      </c>
      <c r="I17" s="23">
        <f t="shared" si="1"/>
        <v>4.7953196142203752E-2</v>
      </c>
      <c r="J17" s="24">
        <f t="shared" si="2"/>
        <v>0.95958730401965431</v>
      </c>
      <c r="K17" s="5"/>
      <c r="L17" t="s">
        <v>247</v>
      </c>
      <c r="M17" s="6">
        <v>31.645440324093215</v>
      </c>
      <c r="N17" s="72">
        <v>0.88050882000725317</v>
      </c>
    </row>
    <row r="18" spans="1:14" x14ac:dyDescent="0.25">
      <c r="A18" s="18"/>
      <c r="B18" s="51">
        <v>13</v>
      </c>
      <c r="C18" s="20" t="s">
        <v>256</v>
      </c>
      <c r="D18" s="21">
        <v>15.840378999999999</v>
      </c>
      <c r="E18" s="22">
        <v>28.901298000000008</v>
      </c>
      <c r="F18" s="22">
        <f t="shared" si="0"/>
        <v>25.549071021625082</v>
      </c>
      <c r="G18" s="22">
        <v>14.360780402741511</v>
      </c>
      <c r="H18" s="22">
        <v>11.18829061888357</v>
      </c>
      <c r="I18" s="23">
        <f t="shared" si="1"/>
        <v>0.49689049961498294</v>
      </c>
      <c r="J18" s="24">
        <f t="shared" si="2"/>
        <v>0.88401119636997183</v>
      </c>
      <c r="K18" s="5"/>
      <c r="L18" t="s">
        <v>249</v>
      </c>
      <c r="M18" s="6">
        <v>58.685456885912572</v>
      </c>
      <c r="N18" s="72">
        <v>0.87670281050212295</v>
      </c>
    </row>
    <row r="19" spans="1:14" x14ac:dyDescent="0.25">
      <c r="A19" s="18"/>
      <c r="B19" s="51">
        <v>14</v>
      </c>
      <c r="C19" s="20" t="s">
        <v>257</v>
      </c>
      <c r="D19" s="21">
        <v>9.484160000000001</v>
      </c>
      <c r="E19" s="22">
        <v>17.088499000000009</v>
      </c>
      <c r="F19" s="22">
        <f t="shared" si="0"/>
        <v>11.118756164336219</v>
      </c>
      <c r="G19" s="22">
        <v>5.6776627430226654</v>
      </c>
      <c r="H19" s="22">
        <v>5.4410934213135533</v>
      </c>
      <c r="I19" s="23">
        <f t="shared" si="1"/>
        <v>0.33225052376002495</v>
      </c>
      <c r="J19" s="24">
        <f t="shared" si="2"/>
        <v>0.65065727331208045</v>
      </c>
      <c r="K19" s="5"/>
      <c r="L19" t="s">
        <v>258</v>
      </c>
      <c r="M19" s="6">
        <v>15.30980524563347</v>
      </c>
      <c r="N19" s="72">
        <v>0.8208546511515552</v>
      </c>
    </row>
    <row r="20" spans="1:14" x14ac:dyDescent="0.25">
      <c r="A20" s="18"/>
      <c r="B20" s="51">
        <v>15</v>
      </c>
      <c r="C20" s="20" t="s">
        <v>258</v>
      </c>
      <c r="D20" s="21">
        <v>53.748197999999995</v>
      </c>
      <c r="E20" s="22">
        <v>18.651054999999999</v>
      </c>
      <c r="F20" s="22">
        <f t="shared" si="0"/>
        <v>15.30980524563347</v>
      </c>
      <c r="G20" s="22">
        <v>7.0954289188084658</v>
      </c>
      <c r="H20" s="22">
        <v>8.2143763268250041</v>
      </c>
      <c r="I20" s="23">
        <f t="shared" si="1"/>
        <v>0.3804304324237136</v>
      </c>
      <c r="J20" s="24">
        <f t="shared" si="2"/>
        <v>0.8208546511515552</v>
      </c>
      <c r="K20" s="5"/>
      <c r="L20" t="s">
        <v>260</v>
      </c>
      <c r="M20" s="6">
        <v>2.1753704303409904</v>
      </c>
      <c r="N20" s="72">
        <v>0.78177169625309073</v>
      </c>
    </row>
    <row r="21" spans="1:14" x14ac:dyDescent="0.25">
      <c r="A21" s="18"/>
      <c r="B21" s="51">
        <v>16</v>
      </c>
      <c r="C21" s="20" t="s">
        <v>259</v>
      </c>
      <c r="D21" s="21">
        <v>32.551003999999992</v>
      </c>
      <c r="E21" s="22">
        <v>23.738067999999995</v>
      </c>
      <c r="F21" s="22">
        <f t="shared" si="0"/>
        <v>16.064905654915492</v>
      </c>
      <c r="G21" s="22">
        <v>5.2845160851720721</v>
      </c>
      <c r="H21" s="22">
        <v>10.78038956974342</v>
      </c>
      <c r="I21" s="23">
        <f t="shared" si="1"/>
        <v>0.22261778360277987</v>
      </c>
      <c r="J21" s="24">
        <f t="shared" si="2"/>
        <v>0.67675708296545012</v>
      </c>
      <c r="K21" s="5"/>
      <c r="L21" t="s">
        <v>261</v>
      </c>
      <c r="M21" s="6">
        <v>2.3232026750338264</v>
      </c>
      <c r="N21" s="72">
        <v>0.75593442166912761</v>
      </c>
    </row>
    <row r="22" spans="1:14" x14ac:dyDescent="0.25">
      <c r="A22" s="18"/>
      <c r="B22" s="51">
        <v>17</v>
      </c>
      <c r="C22" s="20" t="s">
        <v>260</v>
      </c>
      <c r="D22" s="21">
        <v>8.8170629999999992</v>
      </c>
      <c r="E22" s="22">
        <v>2.782616</v>
      </c>
      <c r="F22" s="22">
        <f t="shared" si="0"/>
        <v>2.1753704303409904</v>
      </c>
      <c r="G22" s="22">
        <v>0.94565172272268683</v>
      </c>
      <c r="H22" s="22">
        <v>1.2297187076183036</v>
      </c>
      <c r="I22" s="23">
        <f t="shared" si="1"/>
        <v>0.3398426957663892</v>
      </c>
      <c r="J22" s="24">
        <f t="shared" si="2"/>
        <v>0.78177169625309073</v>
      </c>
      <c r="K22" s="5"/>
      <c r="L22" t="s">
        <v>265</v>
      </c>
      <c r="M22" s="6">
        <v>8.7735787479323335</v>
      </c>
      <c r="N22" s="72">
        <v>0.74916240304416148</v>
      </c>
    </row>
    <row r="23" spans="1:14" x14ac:dyDescent="0.25">
      <c r="A23" s="18"/>
      <c r="B23" s="51">
        <v>18</v>
      </c>
      <c r="C23" s="20" t="s">
        <v>261</v>
      </c>
      <c r="D23" s="21">
        <v>2.4554689999999999</v>
      </c>
      <c r="E23" s="22">
        <v>3.073286</v>
      </c>
      <c r="F23" s="22">
        <f t="shared" si="0"/>
        <v>2.3232026750338264</v>
      </c>
      <c r="G23" s="22">
        <v>0.52493894513463601</v>
      </c>
      <c r="H23" s="22">
        <v>1.7982637298991904</v>
      </c>
      <c r="I23" s="23">
        <f t="shared" si="1"/>
        <v>0.17080705965362028</v>
      </c>
      <c r="J23" s="24">
        <f t="shared" si="2"/>
        <v>0.75593442166912761</v>
      </c>
      <c r="K23" s="5"/>
      <c r="L23" t="s">
        <v>248</v>
      </c>
      <c r="M23" s="6">
        <v>12.820275915917591</v>
      </c>
      <c r="N23" s="72">
        <v>0.74911607759095467</v>
      </c>
    </row>
    <row r="24" spans="1:14" x14ac:dyDescent="0.25">
      <c r="A24" s="18"/>
      <c r="B24" s="51">
        <v>19</v>
      </c>
      <c r="C24" s="20" t="s">
        <v>262</v>
      </c>
      <c r="D24" s="21">
        <v>19.221820999999998</v>
      </c>
      <c r="E24" s="22">
        <v>13.927592000000002</v>
      </c>
      <c r="F24" s="22">
        <f t="shared" si="0"/>
        <v>13.298876260989346</v>
      </c>
      <c r="G24" s="22">
        <v>7.63773201208096</v>
      </c>
      <c r="H24" s="22">
        <v>5.6611442489083856</v>
      </c>
      <c r="I24" s="23">
        <f t="shared" si="1"/>
        <v>0.5483885521690296</v>
      </c>
      <c r="J24" s="24">
        <f t="shared" si="2"/>
        <v>0.95485825984774275</v>
      </c>
      <c r="K24" s="5"/>
      <c r="L24" t="s">
        <v>259</v>
      </c>
      <c r="M24" s="6">
        <v>16.064905654915492</v>
      </c>
      <c r="N24" s="72">
        <v>0.67675708296545012</v>
      </c>
    </row>
    <row r="25" spans="1:14" x14ac:dyDescent="0.25">
      <c r="A25" s="18"/>
      <c r="B25" s="51">
        <v>20</v>
      </c>
      <c r="C25" s="20" t="s">
        <v>263</v>
      </c>
      <c r="D25" s="21">
        <v>11.270635000000002</v>
      </c>
      <c r="E25" s="22">
        <v>54.160769999999992</v>
      </c>
      <c r="F25" s="22">
        <f t="shared" si="0"/>
        <v>51.525633642668254</v>
      </c>
      <c r="G25" s="22">
        <v>3.190262996184174</v>
      </c>
      <c r="H25" s="22">
        <v>48.33537064648408</v>
      </c>
      <c r="I25" s="23">
        <f t="shared" si="1"/>
        <v>5.8903575340309496E-2</v>
      </c>
      <c r="J25" s="24">
        <f t="shared" si="2"/>
        <v>0.95134603224193937</v>
      </c>
      <c r="K25" s="5"/>
      <c r="L25" t="s">
        <v>257</v>
      </c>
      <c r="M25" s="6">
        <v>11.118756164336219</v>
      </c>
      <c r="N25" s="72">
        <v>0.65065727331208045</v>
      </c>
    </row>
    <row r="26" spans="1:14" x14ac:dyDescent="0.25">
      <c r="A26" s="18"/>
      <c r="B26" s="51">
        <v>21</v>
      </c>
      <c r="C26" s="20" t="s">
        <v>264</v>
      </c>
      <c r="D26" s="21">
        <v>34.683952000000005</v>
      </c>
      <c r="E26" s="22">
        <v>30.176691999999996</v>
      </c>
      <c r="F26" s="22">
        <f t="shared" si="0"/>
        <v>27.906002355332021</v>
      </c>
      <c r="G26" s="22">
        <v>3.3459057316649705</v>
      </c>
      <c r="H26" s="22">
        <v>24.56009662366705</v>
      </c>
      <c r="I26" s="23">
        <f t="shared" si="1"/>
        <v>0.1108771541845929</v>
      </c>
      <c r="J26" s="24">
        <f t="shared" si="2"/>
        <v>0.92475352683892675</v>
      </c>
      <c r="K26" s="5"/>
      <c r="L26" t="s">
        <v>267</v>
      </c>
      <c r="M26" s="6">
        <v>0.66941569815389812</v>
      </c>
      <c r="N26" s="72">
        <v>0.64331944487263948</v>
      </c>
    </row>
    <row r="27" spans="1:14" x14ac:dyDescent="0.25">
      <c r="A27" s="18"/>
      <c r="B27" s="51">
        <v>22</v>
      </c>
      <c r="C27" s="20" t="s">
        <v>265</v>
      </c>
      <c r="D27" s="21">
        <v>12.840722000000001</v>
      </c>
      <c r="E27" s="22">
        <v>11.711183999999998</v>
      </c>
      <c r="F27" s="22">
        <f t="shared" si="0"/>
        <v>8.7735787479323335</v>
      </c>
      <c r="G27" s="22">
        <v>4.4109908400569111</v>
      </c>
      <c r="H27" s="22">
        <v>4.3625879078754224</v>
      </c>
      <c r="I27" s="23">
        <f t="shared" si="1"/>
        <v>0.37664772751046455</v>
      </c>
      <c r="J27" s="24">
        <f t="shared" si="2"/>
        <v>0.74916240304416148</v>
      </c>
      <c r="K27" s="5"/>
      <c r="L27" t="s">
        <v>254</v>
      </c>
      <c r="M27" s="6">
        <v>6.948701264540432</v>
      </c>
      <c r="N27" s="72">
        <v>0.63838616540897286</v>
      </c>
    </row>
    <row r="28" spans="1:14" x14ac:dyDescent="0.25">
      <c r="A28" s="18"/>
      <c r="B28" s="51">
        <v>23</v>
      </c>
      <c r="C28" s="20" t="s">
        <v>266</v>
      </c>
      <c r="D28" s="21">
        <v>2.085601</v>
      </c>
      <c r="E28" s="22">
        <v>1.2502790000000001</v>
      </c>
      <c r="F28" s="22">
        <f t="shared" si="0"/>
        <v>0.48108641011640429</v>
      </c>
      <c r="G28" s="22">
        <v>8.9962289668619633E-2</v>
      </c>
      <c r="H28" s="22">
        <v>0.39112412044778466</v>
      </c>
      <c r="I28" s="23">
        <f t="shared" si="1"/>
        <v>7.1953771653062729E-2</v>
      </c>
      <c r="J28" s="24">
        <f t="shared" si="2"/>
        <v>0.38478324447295703</v>
      </c>
      <c r="K28" s="5"/>
      <c r="L28" t="s">
        <v>246</v>
      </c>
      <c r="M28" s="6">
        <v>3.8396883532768697</v>
      </c>
      <c r="N28" s="72">
        <v>0.49012551209213151</v>
      </c>
    </row>
    <row r="29" spans="1:14" x14ac:dyDescent="0.25">
      <c r="A29" s="18"/>
      <c r="B29" s="51">
        <v>24</v>
      </c>
      <c r="C29" s="20" t="s">
        <v>267</v>
      </c>
      <c r="D29" s="21">
        <v>1.25556</v>
      </c>
      <c r="E29" s="22">
        <v>1.040565</v>
      </c>
      <c r="F29" s="22">
        <f t="shared" si="0"/>
        <v>0.66941569815389812</v>
      </c>
      <c r="G29" s="22">
        <v>0.38082412211224437</v>
      </c>
      <c r="H29" s="22">
        <v>0.28859157604165375</v>
      </c>
      <c r="I29" s="23">
        <f t="shared" si="1"/>
        <v>0.36597821578877282</v>
      </c>
      <c r="J29" s="24">
        <f t="shared" si="2"/>
        <v>0.64331944487263948</v>
      </c>
      <c r="K29" s="5"/>
      <c r="L29" t="s">
        <v>245</v>
      </c>
      <c r="M29" s="6">
        <v>9.2780137300433125</v>
      </c>
      <c r="N29" s="72">
        <v>0.46341398596340749</v>
      </c>
    </row>
    <row r="30" spans="1:14" ht="15.75" thickBot="1" x14ac:dyDescent="0.3">
      <c r="A30" s="25"/>
      <c r="B30" s="52">
        <v>25</v>
      </c>
      <c r="C30" s="27" t="s">
        <v>268</v>
      </c>
      <c r="D30" s="28">
        <v>8.292273999999999</v>
      </c>
      <c r="E30" s="29">
        <v>16.851477999999997</v>
      </c>
      <c r="F30" s="29">
        <f t="shared" si="0"/>
        <v>16.326695273893289</v>
      </c>
      <c r="G30" s="29">
        <v>2.4600114915519953</v>
      </c>
      <c r="H30" s="29">
        <v>13.866683782341294</v>
      </c>
      <c r="I30" s="30">
        <f t="shared" si="1"/>
        <v>0.14598194244754056</v>
      </c>
      <c r="J30" s="31">
        <f t="shared" si="2"/>
        <v>0.96885835615684823</v>
      </c>
      <c r="K30" s="5"/>
      <c r="L30" t="s">
        <v>266</v>
      </c>
      <c r="M30" s="6">
        <v>0.48108641011640429</v>
      </c>
      <c r="N30" s="72">
        <v>0.38478324447295703</v>
      </c>
    </row>
    <row r="31" spans="1:14" x14ac:dyDescent="0.25">
      <c r="M31" s="6"/>
      <c r="N31" s="72"/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opLeftCell="A13" workbookViewId="0">
      <selection activeCell="A28" sqref="A28:J28"/>
    </sheetView>
  </sheetViews>
  <sheetFormatPr baseColWidth="10" defaultColWidth="11.7109375" defaultRowHeight="15" x14ac:dyDescent="0.25"/>
  <cols>
    <col min="1" max="1" width="4.28515625" customWidth="1"/>
    <col min="2" max="2" width="4.28515625" style="4" customWidth="1"/>
    <col min="3" max="3" width="31.42578125" customWidth="1"/>
    <col min="4" max="6" width="13.5703125" customWidth="1"/>
    <col min="7" max="8" width="0" hidden="1" customWidth="1"/>
  </cols>
  <sheetData>
    <row r="1" spans="1:11" ht="15.75" x14ac:dyDescent="0.25">
      <c r="A1" s="46">
        <v>46</v>
      </c>
      <c r="B1" s="53" t="s">
        <v>232</v>
      </c>
      <c r="C1" s="47" t="s">
        <v>27</v>
      </c>
      <c r="D1" s="47"/>
      <c r="E1" s="47"/>
      <c r="F1" s="47"/>
      <c r="G1" s="47"/>
      <c r="H1" s="47"/>
      <c r="I1" s="47"/>
      <c r="J1" s="47"/>
    </row>
    <row r="2" spans="1:11" ht="15.75" thickBot="1" x14ac:dyDescent="0.3">
      <c r="A2" s="2" t="s">
        <v>907</v>
      </c>
    </row>
    <row r="3" spans="1:11" ht="15.75" thickBot="1" x14ac:dyDescent="0.3">
      <c r="A3" s="80" t="s">
        <v>270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1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1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</row>
    <row r="6" spans="1:11" x14ac:dyDescent="0.25">
      <c r="A6" s="11" t="s">
        <v>243</v>
      </c>
      <c r="B6" s="12"/>
      <c r="C6" s="13"/>
      <c r="D6" s="14">
        <v>483.08867700000002</v>
      </c>
      <c r="E6" s="15">
        <v>513.66631000000007</v>
      </c>
      <c r="F6" s="15">
        <v>439.81705778681572</v>
      </c>
      <c r="G6" s="15">
        <v>114.40784054158605</v>
      </c>
      <c r="H6" s="15">
        <v>325.40921724522968</v>
      </c>
      <c r="I6" s="16">
        <v>0.2227279428576619</v>
      </c>
      <c r="J6" s="17">
        <v>0.85623107691609301</v>
      </c>
      <c r="K6" s="5"/>
    </row>
    <row r="7" spans="1:11" x14ac:dyDescent="0.25">
      <c r="A7" s="32" t="s">
        <v>97</v>
      </c>
      <c r="B7" s="33"/>
      <c r="C7" s="34"/>
      <c r="D7" s="35">
        <f ca="1">SUM(D8:OFFSET(D6,MATCH("GOBIERNOS REGIONALES",$A$8:$A$50,0),0))</f>
        <v>279.40610399999997</v>
      </c>
      <c r="E7" s="36">
        <f ca="1">SUM(E8:OFFSET(E6,MATCH("GOBIERNOS REGIONALES",$A$8:$A$50,0),0))</f>
        <v>279.08012199999996</v>
      </c>
      <c r="F7" s="36">
        <f ca="1">SUM(F8:OFFSET(F6,MATCH("GOBIERNOS REGIONALES",$A$8:$A$50,0),0))</f>
        <v>276.85580394189492</v>
      </c>
      <c r="G7" s="36">
        <f ca="1">SUM(G8:OFFSET(G6,MATCH("GOBIERNOS REGIONALES",$A$8:$A$50,0),0))</f>
        <v>59.080304257964599</v>
      </c>
      <c r="H7" s="36">
        <f ca="1">SUM(H8:OFFSET(H6,MATCH("GOBIERNOS REGIONALES",$A$8:$A$50,0),0))</f>
        <v>217.77549968393032</v>
      </c>
      <c r="I7" s="37">
        <f ca="1">IFERROR(G7/E7,0)</f>
        <v>0.21169656883683249</v>
      </c>
      <c r="J7" s="38">
        <f ca="1">IFERROR(SUM(G7,H7)/E7,0)</f>
        <v>0.99202982268258777</v>
      </c>
      <c r="K7" s="5"/>
    </row>
    <row r="8" spans="1:11" x14ac:dyDescent="0.25">
      <c r="A8" s="18"/>
      <c r="B8" s="19">
        <v>16</v>
      </c>
      <c r="C8" s="20" t="s">
        <v>113</v>
      </c>
      <c r="D8" s="21">
        <v>279.40610399999997</v>
      </c>
      <c r="E8" s="22">
        <v>279.08012199999996</v>
      </c>
      <c r="F8" s="22">
        <f t="shared" ref="F8:F29" si="0">SUM(G8,H8)</f>
        <v>276.85580394189492</v>
      </c>
      <c r="G8" s="22">
        <v>59.080304257964599</v>
      </c>
      <c r="H8" s="22">
        <v>217.77549968393032</v>
      </c>
      <c r="I8" s="23">
        <f t="shared" ref="I8:I29" si="1">IFERROR(G8/E8,0)</f>
        <v>0.21169656883683249</v>
      </c>
      <c r="J8" s="24">
        <f t="shared" ref="J8:J29" si="2">IFERROR(SUM(G8,H8)/E8,0)</f>
        <v>0.99202982268258777</v>
      </c>
      <c r="K8" s="5"/>
    </row>
    <row r="9" spans="1:11" x14ac:dyDescent="0.25">
      <c r="A9" s="32" t="s">
        <v>204</v>
      </c>
      <c r="B9" s="33"/>
      <c r="C9" s="34"/>
      <c r="D9" s="35">
        <f ca="1">SUM(D10:OFFSET(D8,(MATCH("GOBIERNOS LOCALES",$A$8:$A$50,0)-MATCH("GOBIERNOS REGIONALES",$A$8:$A$50,0)),0))</f>
        <v>46.367374999999996</v>
      </c>
      <c r="E9" s="36">
        <f ca="1">SUM(E10:OFFSET(E8,(MATCH("GOBIERNOS LOCALES",$A$8:$A$50,0)-MATCH("GOBIERNOS REGIONALES",$A$8:$A$50,0)),0))</f>
        <v>82.706750000000014</v>
      </c>
      <c r="F9" s="36">
        <f ca="1">SUM(F10:OFFSET(F8,(MATCH("GOBIERNOS LOCALES",$A$8:$A$50,0)-MATCH("GOBIERNOS REGIONALES",$A$8:$A$50,0)),0))</f>
        <v>71.021396351898701</v>
      </c>
      <c r="G9" s="36">
        <f ca="1">SUM(G10:OFFSET(G8,(MATCH("GOBIERNOS LOCALES",$A$8:$A$50,0)-MATCH("GOBIERNOS REGIONALES",$A$8:$A$50,0)),0))</f>
        <v>30.460406502432306</v>
      </c>
      <c r="H9" s="36">
        <f ca="1">SUM(H10:OFFSET(H8,(MATCH("GOBIERNOS LOCALES",$A$8:$A$50,0)-MATCH("GOBIERNOS REGIONALES",$A$8:$A$50,0)),0))</f>
        <v>40.560989849466395</v>
      </c>
      <c r="I9" s="37">
        <f t="shared" ca="1" si="1"/>
        <v>0.36829408122592533</v>
      </c>
      <c r="J9" s="38">
        <f t="shared" ca="1" si="2"/>
        <v>0.85871342244615689</v>
      </c>
      <c r="K9" s="5"/>
    </row>
    <row r="10" spans="1:11" x14ac:dyDescent="0.25">
      <c r="A10" s="18"/>
      <c r="B10" s="19">
        <v>440</v>
      </c>
      <c r="C10" s="20" t="s">
        <v>205</v>
      </c>
      <c r="D10" s="21">
        <v>0</v>
      </c>
      <c r="E10" s="22">
        <v>7.9807680000000003</v>
      </c>
      <c r="F10" s="22">
        <f t="shared" si="0"/>
        <v>7.6267962427809834</v>
      </c>
      <c r="G10" s="22">
        <v>1.2254238449968398</v>
      </c>
      <c r="H10" s="22">
        <v>6.4013723977841437</v>
      </c>
      <c r="I10" s="23">
        <f t="shared" si="1"/>
        <v>0.15354710787192907</v>
      </c>
      <c r="J10" s="24">
        <f t="shared" si="2"/>
        <v>0.95564690550846521</v>
      </c>
      <c r="K10" s="5"/>
    </row>
    <row r="11" spans="1:11" x14ac:dyDescent="0.25">
      <c r="A11" s="18"/>
      <c r="B11" s="19">
        <v>441</v>
      </c>
      <c r="C11" s="20" t="s">
        <v>206</v>
      </c>
      <c r="D11" s="21">
        <v>0</v>
      </c>
      <c r="E11" s="22">
        <v>0.113816</v>
      </c>
      <c r="F11" s="22">
        <f t="shared" si="0"/>
        <v>0</v>
      </c>
      <c r="G11" s="22">
        <v>0</v>
      </c>
      <c r="H11" s="22">
        <v>0</v>
      </c>
      <c r="I11" s="23">
        <f t="shared" si="1"/>
        <v>0</v>
      </c>
      <c r="J11" s="24">
        <f t="shared" si="2"/>
        <v>0</v>
      </c>
      <c r="K11" s="5"/>
    </row>
    <row r="12" spans="1:11" x14ac:dyDescent="0.25">
      <c r="A12" s="18"/>
      <c r="B12" s="19">
        <v>442</v>
      </c>
      <c r="C12" s="20" t="s">
        <v>207</v>
      </c>
      <c r="D12" s="21">
        <v>0</v>
      </c>
      <c r="E12" s="22">
        <v>0.88312000000000002</v>
      </c>
      <c r="F12" s="22">
        <f t="shared" si="0"/>
        <v>0.86415847716853023</v>
      </c>
      <c r="G12" s="22">
        <v>8.4910370409488678E-2</v>
      </c>
      <c r="H12" s="22">
        <v>0.77924810675904155</v>
      </c>
      <c r="I12" s="23">
        <f t="shared" si="1"/>
        <v>9.6148168323091629E-2</v>
      </c>
      <c r="J12" s="24">
        <f t="shared" si="2"/>
        <v>0.9785289396328134</v>
      </c>
      <c r="K12" s="5"/>
    </row>
    <row r="13" spans="1:11" x14ac:dyDescent="0.25">
      <c r="A13" s="18"/>
      <c r="B13" s="19">
        <v>445</v>
      </c>
      <c r="C13" s="20" t="s">
        <v>210</v>
      </c>
      <c r="D13" s="21">
        <v>0.329208</v>
      </c>
      <c r="E13" s="22">
        <v>24.517858999999994</v>
      </c>
      <c r="F13" s="22">
        <f t="shared" si="0"/>
        <v>20.443895765260095</v>
      </c>
      <c r="G13" s="22">
        <v>6.3085398493713001</v>
      </c>
      <c r="H13" s="22">
        <v>14.135355915888795</v>
      </c>
      <c r="I13" s="23">
        <f t="shared" si="1"/>
        <v>0.25730386366000807</v>
      </c>
      <c r="J13" s="24">
        <f t="shared" si="2"/>
        <v>0.83383690905719376</v>
      </c>
      <c r="K13" s="5"/>
    </row>
    <row r="14" spans="1:11" x14ac:dyDescent="0.25">
      <c r="A14" s="18"/>
      <c r="B14" s="19">
        <v>446</v>
      </c>
      <c r="C14" s="20" t="s">
        <v>211</v>
      </c>
      <c r="D14" s="21">
        <v>8.6550809999999991</v>
      </c>
      <c r="E14" s="22">
        <v>8.5416860000000003</v>
      </c>
      <c r="F14" s="22">
        <f t="shared" si="0"/>
        <v>7.8161045788438059</v>
      </c>
      <c r="G14" s="22">
        <v>1.8440737320925109</v>
      </c>
      <c r="H14" s="22">
        <v>5.972030846751295</v>
      </c>
      <c r="I14" s="23">
        <f t="shared" si="1"/>
        <v>0.21589107022811549</v>
      </c>
      <c r="J14" s="24">
        <f t="shared" si="2"/>
        <v>0.91505407466907651</v>
      </c>
      <c r="K14" s="5"/>
    </row>
    <row r="15" spans="1:11" x14ac:dyDescent="0.25">
      <c r="A15" s="18"/>
      <c r="B15" s="19">
        <v>447</v>
      </c>
      <c r="C15" s="20" t="s">
        <v>212</v>
      </c>
      <c r="D15" s="21">
        <v>0</v>
      </c>
      <c r="E15" s="22">
        <v>7.0000000000000001E-3</v>
      </c>
      <c r="F15" s="22">
        <f t="shared" si="0"/>
        <v>7.0000002160668373E-3</v>
      </c>
      <c r="G15" s="22">
        <v>0</v>
      </c>
      <c r="H15" s="22">
        <v>7.0000002160668373E-3</v>
      </c>
      <c r="I15" s="23">
        <f t="shared" si="1"/>
        <v>0</v>
      </c>
      <c r="J15" s="24">
        <f t="shared" si="2"/>
        <v>1.000000030866691</v>
      </c>
      <c r="K15" s="5"/>
    </row>
    <row r="16" spans="1:11" x14ac:dyDescent="0.25">
      <c r="A16" s="18"/>
      <c r="B16" s="19">
        <v>448</v>
      </c>
      <c r="C16" s="20" t="s">
        <v>213</v>
      </c>
      <c r="D16" s="21">
        <v>10.919307999999999</v>
      </c>
      <c r="E16" s="22">
        <v>9.5563669999999998</v>
      </c>
      <c r="F16" s="22">
        <f t="shared" si="0"/>
        <v>9.5418893628520891</v>
      </c>
      <c r="G16" s="22">
        <v>7.8778671292820945</v>
      </c>
      <c r="H16" s="22">
        <v>1.6640222335699946</v>
      </c>
      <c r="I16" s="23">
        <f t="shared" si="1"/>
        <v>0.82435795206296436</v>
      </c>
      <c r="J16" s="24">
        <f t="shared" si="2"/>
        <v>0.99848502708739517</v>
      </c>
      <c r="K16" s="5"/>
    </row>
    <row r="17" spans="1:11" x14ac:dyDescent="0.25">
      <c r="A17" s="18"/>
      <c r="B17" s="19">
        <v>450</v>
      </c>
      <c r="C17" s="20" t="s">
        <v>215</v>
      </c>
      <c r="D17" s="21">
        <v>1.4344619999999999</v>
      </c>
      <c r="E17" s="22">
        <v>0.48421999999999998</v>
      </c>
      <c r="F17" s="22">
        <f t="shared" si="0"/>
        <v>0.42631943104788661</v>
      </c>
      <c r="G17" s="22">
        <v>7.4999998323619366E-3</v>
      </c>
      <c r="H17" s="22">
        <v>0.41881943121552467</v>
      </c>
      <c r="I17" s="23">
        <f t="shared" si="1"/>
        <v>1.5488827046305267E-2</v>
      </c>
      <c r="J17" s="24">
        <f t="shared" si="2"/>
        <v>0.88042507754303134</v>
      </c>
      <c r="K17" s="5"/>
    </row>
    <row r="18" spans="1:11" x14ac:dyDescent="0.25">
      <c r="A18" s="18"/>
      <c r="B18" s="19">
        <v>451</v>
      </c>
      <c r="C18" s="20" t="s">
        <v>216</v>
      </c>
      <c r="D18" s="21">
        <v>0</v>
      </c>
      <c r="E18" s="22">
        <v>0.195189</v>
      </c>
      <c r="F18" s="22">
        <f t="shared" si="0"/>
        <v>0.1951833046041429</v>
      </c>
      <c r="G18" s="22">
        <v>0.11976661346852779</v>
      </c>
      <c r="H18" s="22">
        <v>7.541669113561511E-2</v>
      </c>
      <c r="I18" s="23">
        <f t="shared" si="1"/>
        <v>0.61359304811504645</v>
      </c>
      <c r="J18" s="24">
        <f t="shared" si="2"/>
        <v>0.99997082112282409</v>
      </c>
      <c r="K18" s="5"/>
    </row>
    <row r="19" spans="1:11" x14ac:dyDescent="0.25">
      <c r="A19" s="18"/>
      <c r="B19" s="19">
        <v>452</v>
      </c>
      <c r="C19" s="20" t="s">
        <v>217</v>
      </c>
      <c r="D19" s="21">
        <v>0.81296700000000011</v>
      </c>
      <c r="E19" s="22">
        <v>6.4321080000000013</v>
      </c>
      <c r="F19" s="22">
        <f t="shared" si="0"/>
        <v>2.1195394348521859</v>
      </c>
      <c r="G19" s="22">
        <v>0.78983022237662226</v>
      </c>
      <c r="H19" s="22">
        <v>1.3297092124755636</v>
      </c>
      <c r="I19" s="23">
        <f t="shared" si="1"/>
        <v>0.12279492545470662</v>
      </c>
      <c r="J19" s="24">
        <f t="shared" si="2"/>
        <v>0.3295248517052552</v>
      </c>
      <c r="K19" s="5"/>
    </row>
    <row r="20" spans="1:11" x14ac:dyDescent="0.25">
      <c r="A20" s="18"/>
      <c r="B20" s="19">
        <v>453</v>
      </c>
      <c r="C20" s="20" t="s">
        <v>218</v>
      </c>
      <c r="D20" s="21">
        <v>6.1765740000000005</v>
      </c>
      <c r="E20" s="22">
        <v>8.2801810000000007</v>
      </c>
      <c r="F20" s="22">
        <f t="shared" si="0"/>
        <v>7.2174661365424981</v>
      </c>
      <c r="G20" s="22">
        <v>3.3869999481830746</v>
      </c>
      <c r="H20" s="22">
        <v>3.8304661883594235</v>
      </c>
      <c r="I20" s="23">
        <f t="shared" si="1"/>
        <v>0.40904902298428913</v>
      </c>
      <c r="J20" s="24">
        <f t="shared" si="2"/>
        <v>0.87165559986460406</v>
      </c>
      <c r="K20" s="5"/>
    </row>
    <row r="21" spans="1:11" x14ac:dyDescent="0.25">
      <c r="A21" s="18"/>
      <c r="B21" s="19">
        <v>454</v>
      </c>
      <c r="C21" s="20" t="s">
        <v>219</v>
      </c>
      <c r="D21" s="21">
        <v>7.4043059999999992</v>
      </c>
      <c r="E21" s="22">
        <v>1.793023</v>
      </c>
      <c r="F21" s="22">
        <f t="shared" si="0"/>
        <v>1.6271772313630208</v>
      </c>
      <c r="G21" s="22">
        <v>0.85839742131065577</v>
      </c>
      <c r="H21" s="22">
        <v>0.76877981005236506</v>
      </c>
      <c r="I21" s="23">
        <f t="shared" si="1"/>
        <v>0.47874311780197787</v>
      </c>
      <c r="J21" s="24">
        <f t="shared" si="2"/>
        <v>0.90750494074142984</v>
      </c>
      <c r="K21" s="5"/>
    </row>
    <row r="22" spans="1:11" x14ac:dyDescent="0.25">
      <c r="A22" s="18"/>
      <c r="B22" s="19">
        <v>455</v>
      </c>
      <c r="C22" s="20" t="s">
        <v>220</v>
      </c>
      <c r="D22" s="21">
        <v>2.2054689999999999</v>
      </c>
      <c r="E22" s="22">
        <v>1.2168619999999999</v>
      </c>
      <c r="F22" s="22">
        <f t="shared" si="0"/>
        <v>0.99029897595755756</v>
      </c>
      <c r="G22" s="22">
        <v>5.6720379390753806E-2</v>
      </c>
      <c r="H22" s="22">
        <v>0.93357859656680375</v>
      </c>
      <c r="I22" s="23">
        <f t="shared" si="1"/>
        <v>4.6612006448351423E-2</v>
      </c>
      <c r="J22" s="24">
        <f t="shared" si="2"/>
        <v>0.81381370768218386</v>
      </c>
      <c r="K22" s="5"/>
    </row>
    <row r="23" spans="1:11" x14ac:dyDescent="0.25">
      <c r="A23" s="18"/>
      <c r="B23" s="19">
        <v>456</v>
      </c>
      <c r="C23" s="20" t="s">
        <v>221</v>
      </c>
      <c r="D23" s="21">
        <v>8.4</v>
      </c>
      <c r="E23" s="22">
        <v>12.046641000000001</v>
      </c>
      <c r="F23" s="22">
        <f t="shared" si="0"/>
        <v>11.52156986144837</v>
      </c>
      <c r="G23" s="22">
        <v>7.63773201208096</v>
      </c>
      <c r="H23" s="22">
        <v>3.8838378493674099</v>
      </c>
      <c r="I23" s="23">
        <f t="shared" si="1"/>
        <v>0.6340134160286639</v>
      </c>
      <c r="J23" s="24">
        <f t="shared" si="2"/>
        <v>0.95641348168741547</v>
      </c>
      <c r="K23" s="5"/>
    </row>
    <row r="24" spans="1:11" x14ac:dyDescent="0.25">
      <c r="A24" s="18"/>
      <c r="B24" s="19">
        <v>457</v>
      </c>
      <c r="C24" s="20" t="s">
        <v>222</v>
      </c>
      <c r="D24" s="21">
        <v>0</v>
      </c>
      <c r="E24" s="22">
        <v>0.101892</v>
      </c>
      <c r="F24" s="22">
        <f t="shared" si="0"/>
        <v>0.10189156234264374</v>
      </c>
      <c r="G24" s="22">
        <v>0</v>
      </c>
      <c r="H24" s="22">
        <v>0.10189156234264374</v>
      </c>
      <c r="I24" s="23">
        <f t="shared" si="1"/>
        <v>0</v>
      </c>
      <c r="J24" s="24">
        <f t="shared" si="2"/>
        <v>0.99999570469363386</v>
      </c>
      <c r="K24" s="5"/>
    </row>
    <row r="25" spans="1:11" x14ac:dyDescent="0.25">
      <c r="A25" s="18"/>
      <c r="B25" s="19">
        <v>459</v>
      </c>
      <c r="C25" s="20" t="s">
        <v>224</v>
      </c>
      <c r="D25" s="21">
        <v>0</v>
      </c>
      <c r="E25" s="22">
        <v>0.249748</v>
      </c>
      <c r="F25" s="22">
        <f t="shared" si="0"/>
        <v>0.22685542702674866</v>
      </c>
      <c r="G25" s="22">
        <v>0</v>
      </c>
      <c r="H25" s="22">
        <v>0.22685542702674866</v>
      </c>
      <c r="I25" s="23">
        <f t="shared" si="1"/>
        <v>0</v>
      </c>
      <c r="J25" s="24">
        <f t="shared" si="2"/>
        <v>0.90833731211760915</v>
      </c>
      <c r="K25" s="5"/>
    </row>
    <row r="26" spans="1:11" x14ac:dyDescent="0.25">
      <c r="A26" s="18"/>
      <c r="B26" s="19">
        <v>461</v>
      </c>
      <c r="C26" s="20" t="s">
        <v>226</v>
      </c>
      <c r="D26" s="21">
        <v>0.03</v>
      </c>
      <c r="E26" s="22">
        <v>1.7999999999999999E-2</v>
      </c>
      <c r="F26" s="22">
        <f t="shared" si="0"/>
        <v>7.0000002160668373E-3</v>
      </c>
      <c r="G26" s="22">
        <v>7.0000002160668373E-3</v>
      </c>
      <c r="H26" s="22">
        <v>0</v>
      </c>
      <c r="I26" s="23">
        <f t="shared" si="1"/>
        <v>0.38888890089260209</v>
      </c>
      <c r="J26" s="24">
        <f t="shared" si="2"/>
        <v>0.38888890089260209</v>
      </c>
      <c r="K26" s="5"/>
    </row>
    <row r="27" spans="1:11" x14ac:dyDescent="0.25">
      <c r="A27" s="18"/>
      <c r="B27" s="19">
        <v>462</v>
      </c>
      <c r="C27" s="20" t="s">
        <v>227</v>
      </c>
      <c r="D27" s="21">
        <v>0</v>
      </c>
      <c r="E27" s="22">
        <v>0.13688600000000001</v>
      </c>
      <c r="F27" s="22">
        <f t="shared" si="0"/>
        <v>0.13688600501596929</v>
      </c>
      <c r="G27" s="22">
        <v>0.13688600528985262</v>
      </c>
      <c r="H27" s="22">
        <v>-2.7388333267985843E-10</v>
      </c>
      <c r="I27" s="23">
        <f t="shared" si="1"/>
        <v>1.0000000386442194</v>
      </c>
      <c r="J27" s="24">
        <f t="shared" si="2"/>
        <v>1.0000000366434061</v>
      </c>
      <c r="K27" s="5"/>
    </row>
    <row r="28" spans="1:11" x14ac:dyDescent="0.25">
      <c r="A28" s="18"/>
      <c r="B28" s="19">
        <v>463</v>
      </c>
      <c r="C28" s="20" t="s">
        <v>228</v>
      </c>
      <c r="D28" s="21">
        <v>0</v>
      </c>
      <c r="E28" s="22">
        <v>0.15138399999999999</v>
      </c>
      <c r="F28" s="22">
        <f t="shared" si="0"/>
        <v>0.15136455436004326</v>
      </c>
      <c r="G28" s="22">
        <v>0.11875897413119674</v>
      </c>
      <c r="H28" s="22">
        <v>3.260558022884652E-2</v>
      </c>
      <c r="I28" s="23">
        <f t="shared" si="1"/>
        <v>0.78448828232307732</v>
      </c>
      <c r="J28" s="24">
        <f t="shared" si="2"/>
        <v>0.99987154758787766</v>
      </c>
      <c r="K28" s="5"/>
    </row>
    <row r="29" spans="1:11" ht="15.75" thickBot="1" x14ac:dyDescent="0.3">
      <c r="A29" s="39" t="s">
        <v>231</v>
      </c>
      <c r="B29" s="40"/>
      <c r="C29" s="41"/>
      <c r="D29" s="42">
        <v>157.31519800000004</v>
      </c>
      <c r="E29" s="43">
        <v>151.87943799999994</v>
      </c>
      <c r="F29" s="43">
        <f t="shared" si="0"/>
        <v>91.939857493022132</v>
      </c>
      <c r="G29" s="43">
        <v>24.867129781189149</v>
      </c>
      <c r="H29" s="43">
        <v>67.072727711832982</v>
      </c>
      <c r="I29" s="44">
        <f t="shared" si="1"/>
        <v>0.16372940345742629</v>
      </c>
      <c r="J29" s="45">
        <f t="shared" si="2"/>
        <v>0.60534762772181294</v>
      </c>
      <c r="K29" s="5"/>
    </row>
    <row r="30" spans="1:11" x14ac:dyDescent="0.25">
      <c r="D30" s="6"/>
      <c r="E30" s="6"/>
      <c r="F30" s="6"/>
      <c r="G30" s="6"/>
      <c r="H30" s="6"/>
      <c r="I30" s="5"/>
      <c r="J30" s="5"/>
      <c r="K30" s="5"/>
    </row>
  </sheetData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16" sqref="A16:E17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4.28515625" style="4" customWidth="1"/>
    <col min="5" max="5" width="12.42578125" customWidth="1"/>
    <col min="6" max="8" width="13.5703125" customWidth="1"/>
    <col min="9" max="10" width="0" hidden="1" customWidth="1"/>
    <col min="13" max="13" width="14" customWidth="1"/>
    <col min="14" max="14" width="14" hidden="1" customWidth="1"/>
  </cols>
  <sheetData>
    <row r="1" spans="1:15" ht="15.75" x14ac:dyDescent="0.25">
      <c r="A1" s="46">
        <v>46</v>
      </c>
      <c r="B1" s="47" t="s">
        <v>232</v>
      </c>
      <c r="C1" s="47" t="s">
        <v>27</v>
      </c>
      <c r="D1" s="53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5" ht="15.75" thickBot="1" x14ac:dyDescent="0.3">
      <c r="A2" s="2" t="s">
        <v>908</v>
      </c>
    </row>
    <row r="3" spans="1:15" ht="15.75" thickBot="1" x14ac:dyDescent="0.3">
      <c r="A3" s="80" t="s">
        <v>272</v>
      </c>
      <c r="B3" s="81"/>
      <c r="C3" s="81"/>
      <c r="D3" s="81"/>
      <c r="E3" s="81"/>
      <c r="F3" s="80" t="s">
        <v>2</v>
      </c>
      <c r="G3" s="81"/>
      <c r="H3" s="81"/>
      <c r="I3" s="81"/>
      <c r="J3" s="81"/>
      <c r="K3" s="81"/>
      <c r="L3" s="82"/>
      <c r="M3" s="81" t="s">
        <v>239</v>
      </c>
      <c r="N3" s="81"/>
      <c r="O3" s="82"/>
    </row>
    <row r="4" spans="1:15" ht="45" customHeight="1" x14ac:dyDescent="0.25">
      <c r="A4" s="91" t="s">
        <v>273</v>
      </c>
      <c r="B4" s="92"/>
      <c r="C4" s="92"/>
      <c r="D4" s="92" t="s">
        <v>235</v>
      </c>
      <c r="E4" s="92"/>
      <c r="F4" s="78" t="s">
        <v>3</v>
      </c>
      <c r="G4" s="76" t="s">
        <v>4</v>
      </c>
      <c r="H4" s="76" t="s">
        <v>5</v>
      </c>
      <c r="I4" s="76" t="s">
        <v>6</v>
      </c>
      <c r="J4" s="76"/>
      <c r="K4" s="76" t="s">
        <v>9</v>
      </c>
      <c r="L4" s="85"/>
      <c r="M4" s="95" t="s">
        <v>240</v>
      </c>
      <c r="N4" s="76" t="s">
        <v>241</v>
      </c>
      <c r="O4" s="85" t="s">
        <v>242</v>
      </c>
    </row>
    <row r="5" spans="1:15" ht="15.75" thickBot="1" x14ac:dyDescent="0.3">
      <c r="A5" s="93"/>
      <c r="B5" s="94"/>
      <c r="C5" s="94"/>
      <c r="D5" s="94"/>
      <c r="E5" s="94"/>
      <c r="F5" s="79"/>
      <c r="G5" s="77"/>
      <c r="H5" s="77"/>
      <c r="I5" s="9" t="s">
        <v>7</v>
      </c>
      <c r="J5" s="9" t="s">
        <v>8</v>
      </c>
      <c r="K5" s="9" t="s">
        <v>7</v>
      </c>
      <c r="L5" s="10" t="s">
        <v>8</v>
      </c>
      <c r="M5" s="96"/>
      <c r="N5" s="77"/>
      <c r="O5" s="90"/>
    </row>
    <row r="6" spans="1:15" x14ac:dyDescent="0.25">
      <c r="A6" s="11" t="s">
        <v>243</v>
      </c>
      <c r="B6" s="13"/>
      <c r="C6" s="13"/>
      <c r="D6" s="54"/>
      <c r="E6" s="13"/>
      <c r="F6" s="14">
        <v>483.08867700000002</v>
      </c>
      <c r="G6" s="15">
        <v>513.66631000000007</v>
      </c>
      <c r="H6" s="15">
        <v>439.81705778681572</v>
      </c>
      <c r="I6" s="15">
        <v>114.40784054158605</v>
      </c>
      <c r="J6" s="15">
        <v>325.40921724522968</v>
      </c>
      <c r="K6" s="16">
        <v>0.2227279428576619</v>
      </c>
      <c r="L6" s="17">
        <v>0.85623107691609301</v>
      </c>
      <c r="M6" s="55"/>
      <c r="N6" s="15"/>
      <c r="O6" s="17"/>
    </row>
    <row r="7" spans="1:15" x14ac:dyDescent="0.25">
      <c r="A7" s="32" t="s">
        <v>274</v>
      </c>
      <c r="B7" s="34"/>
      <c r="C7" s="34"/>
      <c r="D7" s="56"/>
      <c r="E7" s="34"/>
      <c r="F7" s="35">
        <f ca="1">SUM(F8:OFFSET(F6,MATCH("PROYECTOS",$A$8:$A$50,0),0))</f>
        <v>21.57341199999999</v>
      </c>
      <c r="G7" s="36">
        <f ca="1">SUM(G8:OFFSET(G6,MATCH("PROYECTOS",$A$8:$A$50,0),0))</f>
        <v>150.24412900000002</v>
      </c>
      <c r="H7" s="36">
        <f ca="1">SUM(H8:OFFSET(H6,MATCH("PROYECTOS",$A$8:$A$50,0),0))</f>
        <v>146.85382817939535</v>
      </c>
      <c r="I7" s="36">
        <f ca="1">SUM(I8:OFFSET(I6,MATCH("PROYECTOS",$A$8:$A$50,0),0))</f>
        <v>3.991656041063834</v>
      </c>
      <c r="J7" s="36">
        <f ca="1">SUM(J8:OFFSET(J6,MATCH("PROYECTOS",$A$8:$A$50,0),0))</f>
        <v>142.86217213833152</v>
      </c>
      <c r="K7" s="37">
        <f ca="1">IFERROR(I7/G7,0)</f>
        <v>2.6567800470019255E-2</v>
      </c>
      <c r="L7" s="38">
        <f ca="1">IFERROR(SUM(I7,J7)/G7,0)</f>
        <v>0.9774347201240412</v>
      </c>
      <c r="M7" s="57"/>
      <c r="N7" s="36"/>
      <c r="O7" s="38"/>
    </row>
    <row r="8" spans="1:15" x14ac:dyDescent="0.25">
      <c r="A8" s="18"/>
      <c r="B8" s="20">
        <v>3000001</v>
      </c>
      <c r="C8" s="20" t="s">
        <v>275</v>
      </c>
      <c r="D8" s="60"/>
      <c r="E8" s="20" t="s">
        <v>293</v>
      </c>
      <c r="F8" s="21">
        <v>12.938490999999994</v>
      </c>
      <c r="G8" s="22">
        <v>149.420469</v>
      </c>
      <c r="H8" s="22">
        <f t="shared" ref="H8:H11" si="0">SUM(I8,J8)</f>
        <v>146.21778967258433</v>
      </c>
      <c r="I8" s="22">
        <v>3.7179115182952955</v>
      </c>
      <c r="J8" s="22">
        <v>142.49987815428904</v>
      </c>
      <c r="K8" s="23">
        <f t="shared" ref="K8:K12" si="1">IFERROR(I8/G8,0)</f>
        <v>2.4882210203043171E-2</v>
      </c>
      <c r="L8" s="24">
        <f t="shared" ref="L8:L12" si="2">IFERROR(SUM(I8,J8)/G8,0)</f>
        <v>0.97856599334181138</v>
      </c>
      <c r="M8" s="61"/>
      <c r="N8" s="22"/>
      <c r="O8" s="24" t="str">
        <f>IFERROR(N8/M8,".")</f>
        <v>.</v>
      </c>
    </row>
    <row r="9" spans="1:15" ht="25.5" x14ac:dyDescent="0.25">
      <c r="A9" s="18"/>
      <c r="B9" s="20">
        <v>3000082</v>
      </c>
      <c r="C9" s="20" t="s">
        <v>909</v>
      </c>
      <c r="D9" s="60">
        <v>217</v>
      </c>
      <c r="E9" s="20" t="s">
        <v>912</v>
      </c>
      <c r="F9" s="21">
        <v>3.5515519999999992</v>
      </c>
      <c r="G9" s="22">
        <v>0.19073899999999999</v>
      </c>
      <c r="H9" s="22">
        <f t="shared" si="0"/>
        <v>0.11247077910229564</v>
      </c>
      <c r="I9" s="22">
        <v>2.5100000202655792E-3</v>
      </c>
      <c r="J9" s="22">
        <v>0.10996077908203006</v>
      </c>
      <c r="K9" s="23">
        <f t="shared" si="1"/>
        <v>1.3159343502197135E-2</v>
      </c>
      <c r="L9" s="24">
        <f t="shared" si="2"/>
        <v>0.58965800964824</v>
      </c>
      <c r="M9" s="61"/>
      <c r="N9" s="22"/>
      <c r="O9" s="24" t="str">
        <f t="shared" ref="O9:O11" si="3">IFERROR(N9/M9,".")</f>
        <v>.</v>
      </c>
    </row>
    <row r="10" spans="1:15" ht="25.5" x14ac:dyDescent="0.25">
      <c r="A10" s="18"/>
      <c r="B10" s="20">
        <v>3000083</v>
      </c>
      <c r="C10" s="20" t="s">
        <v>910</v>
      </c>
      <c r="D10" s="60">
        <v>407</v>
      </c>
      <c r="E10" s="20" t="s">
        <v>828</v>
      </c>
      <c r="F10" s="21">
        <v>3.01</v>
      </c>
      <c r="G10" s="22">
        <v>0.28454800000000002</v>
      </c>
      <c r="H10" s="22">
        <f t="shared" si="0"/>
        <v>0.2140480000525713</v>
      </c>
      <c r="I10" s="22">
        <v>0.14322049915790558</v>
      </c>
      <c r="J10" s="22">
        <v>7.0827500894665718E-2</v>
      </c>
      <c r="K10" s="23">
        <f t="shared" si="1"/>
        <v>0.50332632511177577</v>
      </c>
      <c r="L10" s="24">
        <f t="shared" si="2"/>
        <v>0.75223863830556281</v>
      </c>
      <c r="M10" s="61"/>
      <c r="N10" s="22"/>
      <c r="O10" s="24" t="str">
        <f t="shared" si="3"/>
        <v>.</v>
      </c>
    </row>
    <row r="11" spans="1:15" ht="25.5" x14ac:dyDescent="0.25">
      <c r="A11" s="18"/>
      <c r="B11" s="20">
        <v>3000626</v>
      </c>
      <c r="C11" s="20" t="s">
        <v>911</v>
      </c>
      <c r="D11" s="60">
        <v>260</v>
      </c>
      <c r="E11" s="20" t="s">
        <v>913</v>
      </c>
      <c r="F11" s="21">
        <v>2.073369</v>
      </c>
      <c r="G11" s="22">
        <v>0.34837299999999999</v>
      </c>
      <c r="H11" s="22">
        <f t="shared" si="0"/>
        <v>0.3095197276561521</v>
      </c>
      <c r="I11" s="22">
        <v>0.12801402359036729</v>
      </c>
      <c r="J11" s="22">
        <v>0.18150570406578481</v>
      </c>
      <c r="K11" s="23">
        <f t="shared" si="1"/>
        <v>0.36746252892838221</v>
      </c>
      <c r="L11" s="24">
        <f t="shared" si="2"/>
        <v>0.88847220552727135</v>
      </c>
      <c r="M11" s="61"/>
      <c r="N11" s="22"/>
      <c r="O11" s="24" t="str">
        <f t="shared" si="3"/>
        <v>.</v>
      </c>
    </row>
    <row r="12" spans="1:15" ht="15.75" thickBot="1" x14ac:dyDescent="0.3">
      <c r="A12" s="39" t="s">
        <v>306</v>
      </c>
      <c r="B12" s="41"/>
      <c r="C12" s="41"/>
      <c r="D12" s="58"/>
      <c r="E12" s="41"/>
      <c r="F12" s="42">
        <f ca="1">OFFSET(F12,-MATCH("PROYECTOS",$A$8:$A$50,0)-1,0)-(OFFSET(F12,-MATCH("PROYECTOS",$A$8:$A$50,0),0))</f>
        <v>461.515265</v>
      </c>
      <c r="G12" s="43">
        <f t="shared" ref="G12:J12" ca="1" si="4">OFFSET(G12,-MATCH("PROYECTOS",$A$8:$A$50,0)-1,0)-(OFFSET(G12,-MATCH("PROYECTOS",$A$8:$A$50,0),0))</f>
        <v>363.42218100000002</v>
      </c>
      <c r="H12" s="43">
        <f t="shared" ca="1" si="4"/>
        <v>292.96322960742037</v>
      </c>
      <c r="I12" s="43">
        <f t="shared" ca="1" si="4"/>
        <v>110.41618450052222</v>
      </c>
      <c r="J12" s="43">
        <f t="shared" ca="1" si="4"/>
        <v>182.54704510689817</v>
      </c>
      <c r="K12" s="44">
        <f t="shared" ca="1" si="1"/>
        <v>0.30382346007802485</v>
      </c>
      <c r="L12" s="45">
        <f t="shared" ca="1" si="2"/>
        <v>0.80612369008764595</v>
      </c>
      <c r="M12" s="59"/>
      <c r="N12" s="43"/>
      <c r="O12" s="45"/>
    </row>
    <row r="13" spans="1:15" ht="15.75" thickBot="1" x14ac:dyDescent="0.3"/>
    <row r="14" spans="1:15" ht="15.75" thickBot="1" x14ac:dyDescent="0.3">
      <c r="A14" s="87" t="s">
        <v>377</v>
      </c>
      <c r="B14" s="88"/>
      <c r="C14" s="88"/>
      <c r="D14" s="88"/>
      <c r="E14" s="88"/>
      <c r="F14" s="89"/>
    </row>
    <row r="15" spans="1:15" ht="15.75" thickBot="1" x14ac:dyDescent="0.3">
      <c r="A15" s="2" t="s">
        <v>924</v>
      </c>
    </row>
    <row r="16" spans="1:15" ht="45" customHeight="1" x14ac:dyDescent="0.25">
      <c r="A16" s="80" t="s">
        <v>379</v>
      </c>
      <c r="B16" s="81"/>
      <c r="C16" s="81"/>
      <c r="D16" s="81"/>
      <c r="E16" s="81"/>
      <c r="F16" s="103" t="s">
        <v>380</v>
      </c>
    </row>
    <row r="17" spans="1:6" ht="15.75" thickBot="1" x14ac:dyDescent="0.3">
      <c r="A17" s="83"/>
      <c r="B17" s="84"/>
      <c r="C17" s="84"/>
      <c r="D17" s="84"/>
      <c r="E17" s="84"/>
      <c r="F17" s="115"/>
    </row>
    <row r="18" spans="1:6" ht="26.25" customHeight="1" thickBot="1" x14ac:dyDescent="0.3">
      <c r="A18" s="73"/>
      <c r="B18" s="74">
        <v>3000082</v>
      </c>
      <c r="C18" s="113" t="s">
        <v>909</v>
      </c>
      <c r="D18" s="113"/>
      <c r="E18" s="114"/>
      <c r="F18" s="75">
        <v>0.58965800964824</v>
      </c>
    </row>
  </sheetData>
  <mergeCells count="17">
    <mergeCell ref="M3:O3"/>
    <mergeCell ref="I4:J4"/>
    <mergeCell ref="K4:L4"/>
    <mergeCell ref="A14:F14"/>
    <mergeCell ref="O4:O5"/>
    <mergeCell ref="H4:H5"/>
    <mergeCell ref="A4:C5"/>
    <mergeCell ref="M4:M5"/>
    <mergeCell ref="F4:F5"/>
    <mergeCell ref="N4:N5"/>
    <mergeCell ref="G4:G5"/>
    <mergeCell ref="D4:E5"/>
    <mergeCell ref="C18:E18"/>
    <mergeCell ref="A16:E17"/>
    <mergeCell ref="F16:F17"/>
    <mergeCell ref="A3:E3"/>
    <mergeCell ref="F3:L3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4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4" customWidth="1"/>
    <col min="7" max="7" width="12.42578125" customWidth="1"/>
    <col min="8" max="10" width="13.5703125" customWidth="1"/>
    <col min="11" max="12" width="0" hidden="1" customWidth="1"/>
    <col min="15" max="15" width="14" customWidth="1"/>
    <col min="16" max="16" width="14" hidden="1" customWidth="1"/>
  </cols>
  <sheetData>
    <row r="1" spans="1:17" ht="15.75" x14ac:dyDescent="0.25">
      <c r="A1" s="46">
        <v>46</v>
      </c>
      <c r="B1" s="47" t="s">
        <v>232</v>
      </c>
      <c r="C1" s="47" t="s">
        <v>27</v>
      </c>
      <c r="D1" s="47"/>
      <c r="E1" s="47"/>
      <c r="F1" s="53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ht="15.75" thickBot="1" x14ac:dyDescent="0.3">
      <c r="A2" s="2" t="s">
        <v>914</v>
      </c>
    </row>
    <row r="3" spans="1:17" ht="15.75" thickBot="1" x14ac:dyDescent="0.3">
      <c r="A3" s="80" t="s">
        <v>308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2"/>
      <c r="O3" s="81" t="s">
        <v>239</v>
      </c>
      <c r="P3" s="81"/>
      <c r="Q3" s="82"/>
    </row>
    <row r="4" spans="1:17" ht="45" customHeight="1" x14ac:dyDescent="0.25">
      <c r="A4" s="91" t="s">
        <v>309</v>
      </c>
      <c r="B4" s="92"/>
      <c r="C4" s="92"/>
      <c r="D4" s="92" t="s">
        <v>310</v>
      </c>
      <c r="E4" s="92"/>
      <c r="F4" s="92" t="s">
        <v>235</v>
      </c>
      <c r="G4" s="92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 t="s">
        <v>9</v>
      </c>
      <c r="N4" s="85"/>
      <c r="O4" s="95" t="s">
        <v>240</v>
      </c>
      <c r="P4" s="76" t="s">
        <v>241</v>
      </c>
      <c r="Q4" s="85" t="s">
        <v>242</v>
      </c>
    </row>
    <row r="5" spans="1:17" ht="15.75" thickBot="1" x14ac:dyDescent="0.3">
      <c r="A5" s="93"/>
      <c r="B5" s="94"/>
      <c r="C5" s="94"/>
      <c r="D5" s="94"/>
      <c r="E5" s="94"/>
      <c r="F5" s="94"/>
      <c r="G5" s="94"/>
      <c r="H5" s="79"/>
      <c r="I5" s="77"/>
      <c r="J5" s="77"/>
      <c r="K5" s="9" t="s">
        <v>7</v>
      </c>
      <c r="L5" s="9" t="s">
        <v>8</v>
      </c>
      <c r="M5" s="9" t="s">
        <v>7</v>
      </c>
      <c r="N5" s="10" t="s">
        <v>8</v>
      </c>
      <c r="O5" s="96"/>
      <c r="P5" s="77"/>
      <c r="Q5" s="90"/>
    </row>
    <row r="6" spans="1:17" x14ac:dyDescent="0.25">
      <c r="A6" s="11" t="s">
        <v>243</v>
      </c>
      <c r="B6" s="13"/>
      <c r="C6" s="13"/>
      <c r="D6" s="62"/>
      <c r="E6" s="13"/>
      <c r="F6" s="54"/>
      <c r="G6" s="13"/>
      <c r="H6" s="14">
        <v>483.08867700000002</v>
      </c>
      <c r="I6" s="15">
        <v>513.66631000000007</v>
      </c>
      <c r="J6" s="15">
        <v>439.81705778681572</v>
      </c>
      <c r="K6" s="15">
        <v>114.40784054158605</v>
      </c>
      <c r="L6" s="15">
        <v>325.40921724522968</v>
      </c>
      <c r="M6" s="16">
        <v>0.2227279428576619</v>
      </c>
      <c r="N6" s="17">
        <v>0.85623107691609301</v>
      </c>
      <c r="O6" s="55"/>
      <c r="P6" s="15"/>
      <c r="Q6" s="17"/>
    </row>
    <row r="7" spans="1:17" x14ac:dyDescent="0.25">
      <c r="A7" s="32" t="s">
        <v>311</v>
      </c>
      <c r="B7" s="34"/>
      <c r="C7" s="34"/>
      <c r="D7" s="63"/>
      <c r="E7" s="34"/>
      <c r="F7" s="56"/>
      <c r="G7" s="34"/>
      <c r="H7" s="35">
        <f ca="1">SUM(H8:OFFSET(H6,MATCH("PROYECTOS",$A$8:$A$34,0),0))</f>
        <v>21.573411999999998</v>
      </c>
      <c r="I7" s="36">
        <f ca="1">SUM(I8:OFFSET(I6,MATCH("PROYECTOS",$A$8:$A$34,0),0))</f>
        <v>150.24412900000002</v>
      </c>
      <c r="J7" s="36">
        <f ca="1">SUM(J8:OFFSET(J6,MATCH("PROYECTOS",$A$8:$A$34,0),0))</f>
        <v>146.85382817939535</v>
      </c>
      <c r="K7" s="36">
        <f ca="1">SUM(K8:OFFSET(K6,MATCH("PROYECTOS",$A$8:$A$34,0),0))</f>
        <v>3.991656041063834</v>
      </c>
      <c r="L7" s="36">
        <f ca="1">SUM(L8:OFFSET(L6,MATCH("PROYECTOS",$A$8:$A$34,0),0))</f>
        <v>142.86217213833152</v>
      </c>
      <c r="M7" s="37">
        <f ca="1">IFERROR(K7/I7,0)</f>
        <v>2.6567800470019255E-2</v>
      </c>
      <c r="N7" s="38">
        <f ca="1">IFERROR(SUM(K7,L7)/I7,0)</f>
        <v>0.9774347201240412</v>
      </c>
      <c r="O7" s="57"/>
      <c r="P7" s="36"/>
      <c r="Q7" s="38"/>
    </row>
    <row r="8" spans="1:17" x14ac:dyDescent="0.25">
      <c r="A8" s="18"/>
      <c r="B8" s="65">
        <v>5000276</v>
      </c>
      <c r="C8" s="20" t="s">
        <v>630</v>
      </c>
      <c r="D8" s="20">
        <v>3000001</v>
      </c>
      <c r="E8" s="20" t="s">
        <v>275</v>
      </c>
      <c r="F8" s="60">
        <v>1</v>
      </c>
      <c r="G8" s="20" t="s">
        <v>649</v>
      </c>
      <c r="H8" s="21">
        <v>11.954793999999996</v>
      </c>
      <c r="I8" s="22">
        <v>7.9559749999999987</v>
      </c>
      <c r="J8" s="22">
        <f t="shared" ref="J8:J14" si="0">SUM(K8,L8)</f>
        <v>5.2700551527450443</v>
      </c>
      <c r="K8" s="22">
        <v>2.2789292252855375</v>
      </c>
      <c r="L8" s="22">
        <v>2.9911259274595068</v>
      </c>
      <c r="M8" s="23">
        <f t="shared" ref="M8:M15" si="1">IFERROR(K8/I8,0)</f>
        <v>0.28644248194414107</v>
      </c>
      <c r="N8" s="24">
        <f t="shared" ref="N8:N15" si="2">IFERROR(SUM(K8,L8)/I8,0)</f>
        <v>0.66240217606830654</v>
      </c>
      <c r="O8" s="61">
        <v>1095654</v>
      </c>
      <c r="P8" s="22">
        <v>140</v>
      </c>
      <c r="Q8" s="24">
        <f>IFERROR(P8/O8,".")</f>
        <v>1.2777756481516974E-4</v>
      </c>
    </row>
    <row r="9" spans="1:17" ht="25.5" x14ac:dyDescent="0.25">
      <c r="A9" s="18"/>
      <c r="B9" s="65">
        <v>5004463</v>
      </c>
      <c r="C9" s="20" t="s">
        <v>915</v>
      </c>
      <c r="D9" s="20">
        <v>3000001</v>
      </c>
      <c r="E9" s="20" t="s">
        <v>275</v>
      </c>
      <c r="F9" s="60">
        <v>180</v>
      </c>
      <c r="G9" s="20" t="s">
        <v>921</v>
      </c>
      <c r="H9" s="21">
        <v>0.98369700000000004</v>
      </c>
      <c r="I9" s="22">
        <v>2.7565390000000001</v>
      </c>
      <c r="J9" s="22">
        <f t="shared" si="0"/>
        <v>2.4117307066917419</v>
      </c>
      <c r="K9" s="22">
        <v>0</v>
      </c>
      <c r="L9" s="22">
        <v>2.4117307066917419</v>
      </c>
      <c r="M9" s="23">
        <f t="shared" si="1"/>
        <v>0</v>
      </c>
      <c r="N9" s="24">
        <f t="shared" si="2"/>
        <v>0.874912601161</v>
      </c>
      <c r="O9" s="61">
        <v>264443</v>
      </c>
      <c r="P9" s="22">
        <v>3</v>
      </c>
      <c r="Q9" s="24">
        <f t="shared" ref="Q9:Q14" si="3">IFERROR(P9/O9,".")</f>
        <v>1.1344599781427378E-5</v>
      </c>
    </row>
    <row r="10" spans="1:17" ht="25.5" x14ac:dyDescent="0.25">
      <c r="A10" s="18"/>
      <c r="B10" s="65">
        <v>5004833</v>
      </c>
      <c r="C10" s="20" t="s">
        <v>916</v>
      </c>
      <c r="D10" s="20">
        <v>3000001</v>
      </c>
      <c r="E10" s="20" t="s">
        <v>275</v>
      </c>
      <c r="F10" s="60">
        <v>1</v>
      </c>
      <c r="G10" s="20" t="s">
        <v>649</v>
      </c>
      <c r="H10" s="21">
        <v>0</v>
      </c>
      <c r="I10" s="22">
        <v>138.707955</v>
      </c>
      <c r="J10" s="22">
        <f t="shared" si="0"/>
        <v>138.53600381314754</v>
      </c>
      <c r="K10" s="22">
        <v>1.438982293009758</v>
      </c>
      <c r="L10" s="22">
        <v>137.09702152013779</v>
      </c>
      <c r="M10" s="23">
        <f t="shared" si="1"/>
        <v>1.0374187212332256E-2</v>
      </c>
      <c r="N10" s="24">
        <f t="shared" si="2"/>
        <v>0.99876033651528884</v>
      </c>
      <c r="O10" s="61">
        <v>15</v>
      </c>
      <c r="P10" s="22">
        <v>13</v>
      </c>
      <c r="Q10" s="24">
        <f t="shared" si="3"/>
        <v>0.8666666666666667</v>
      </c>
    </row>
    <row r="11" spans="1:17" ht="25.5" x14ac:dyDescent="0.25">
      <c r="A11" s="18"/>
      <c r="B11" s="65">
        <v>5000181</v>
      </c>
      <c r="C11" s="20" t="s">
        <v>917</v>
      </c>
      <c r="D11" s="20">
        <v>3000082</v>
      </c>
      <c r="E11" s="20" t="s">
        <v>909</v>
      </c>
      <c r="F11" s="60">
        <v>277</v>
      </c>
      <c r="G11" s="20" t="s">
        <v>922</v>
      </c>
      <c r="H11" s="21">
        <v>3.5515519999999996</v>
      </c>
      <c r="I11" s="22">
        <v>0.19073899999999999</v>
      </c>
      <c r="J11" s="22">
        <f t="shared" si="0"/>
        <v>0.11247077910229564</v>
      </c>
      <c r="K11" s="22">
        <v>2.5100000202655792E-3</v>
      </c>
      <c r="L11" s="22">
        <v>0.10996077908203006</v>
      </c>
      <c r="M11" s="23">
        <f t="shared" si="1"/>
        <v>1.3159343502197135E-2</v>
      </c>
      <c r="N11" s="24">
        <f t="shared" si="2"/>
        <v>0.58965800964824</v>
      </c>
      <c r="O11" s="61">
        <v>1909</v>
      </c>
      <c r="P11" s="22">
        <v>500</v>
      </c>
      <c r="Q11" s="24">
        <f t="shared" si="3"/>
        <v>0.26191723415400736</v>
      </c>
    </row>
    <row r="12" spans="1:17" ht="38.25" x14ac:dyDescent="0.25">
      <c r="A12" s="18"/>
      <c r="B12" s="65">
        <v>5000180</v>
      </c>
      <c r="C12" s="20" t="s">
        <v>918</v>
      </c>
      <c r="D12" s="20">
        <v>3000083</v>
      </c>
      <c r="E12" s="20" t="s">
        <v>910</v>
      </c>
      <c r="F12" s="60">
        <v>277</v>
      </c>
      <c r="G12" s="20" t="s">
        <v>922</v>
      </c>
      <c r="H12" s="21">
        <v>3.01</v>
      </c>
      <c r="I12" s="22">
        <v>0.28454800000000002</v>
      </c>
      <c r="J12" s="22">
        <f t="shared" si="0"/>
        <v>0.2140480000525713</v>
      </c>
      <c r="K12" s="22">
        <v>0.14322049915790558</v>
      </c>
      <c r="L12" s="22">
        <v>7.0827500894665718E-2</v>
      </c>
      <c r="M12" s="23">
        <f t="shared" si="1"/>
        <v>0.50332632511177577</v>
      </c>
      <c r="N12" s="24">
        <f t="shared" si="2"/>
        <v>0.75223863830556281</v>
      </c>
      <c r="O12" s="61">
        <v>800</v>
      </c>
      <c r="P12" s="22">
        <v>1162</v>
      </c>
      <c r="Q12" s="24">
        <f t="shared" si="3"/>
        <v>1.4524999999999999</v>
      </c>
    </row>
    <row r="13" spans="1:17" ht="38.25" x14ac:dyDescent="0.25">
      <c r="A13" s="18"/>
      <c r="B13" s="65">
        <v>5004375</v>
      </c>
      <c r="C13" s="20" t="s">
        <v>919</v>
      </c>
      <c r="D13" s="20">
        <v>3000626</v>
      </c>
      <c r="E13" s="20" t="s">
        <v>911</v>
      </c>
      <c r="F13" s="60">
        <v>120</v>
      </c>
      <c r="G13" s="20" t="s">
        <v>800</v>
      </c>
      <c r="H13" s="21">
        <v>0.5</v>
      </c>
      <c r="I13" s="22">
        <v>0</v>
      </c>
      <c r="J13" s="22">
        <f t="shared" si="0"/>
        <v>0</v>
      </c>
      <c r="K13" s="22">
        <v>0</v>
      </c>
      <c r="L13" s="22">
        <v>0</v>
      </c>
      <c r="M13" s="23">
        <f t="shared" si="1"/>
        <v>0</v>
      </c>
      <c r="N13" s="24">
        <f t="shared" si="2"/>
        <v>0</v>
      </c>
      <c r="O13" s="61">
        <v>4</v>
      </c>
      <c r="P13" s="22">
        <v>7</v>
      </c>
      <c r="Q13" s="24">
        <f t="shared" si="3"/>
        <v>1.75</v>
      </c>
    </row>
    <row r="14" spans="1:17" ht="38.25" x14ac:dyDescent="0.25">
      <c r="A14" s="18"/>
      <c r="B14" s="65">
        <v>5004464</v>
      </c>
      <c r="C14" s="20" t="s">
        <v>920</v>
      </c>
      <c r="D14" s="20">
        <v>3000626</v>
      </c>
      <c r="E14" s="20" t="s">
        <v>911</v>
      </c>
      <c r="F14" s="60">
        <v>60</v>
      </c>
      <c r="G14" s="20" t="s">
        <v>323</v>
      </c>
      <c r="H14" s="21">
        <v>1.573369</v>
      </c>
      <c r="I14" s="22">
        <v>0.34837299999999999</v>
      </c>
      <c r="J14" s="22">
        <f t="shared" si="0"/>
        <v>0.3095197276561521</v>
      </c>
      <c r="K14" s="22">
        <v>0.12801402359036729</v>
      </c>
      <c r="L14" s="22">
        <v>0.18150570406578481</v>
      </c>
      <c r="M14" s="23">
        <f t="shared" si="1"/>
        <v>0.36746252892838221</v>
      </c>
      <c r="N14" s="24">
        <f t="shared" si="2"/>
        <v>0.88847220552727135</v>
      </c>
      <c r="O14" s="61">
        <v>27</v>
      </c>
      <c r="P14" s="22">
        <v>2</v>
      </c>
      <c r="Q14" s="24">
        <f t="shared" si="3"/>
        <v>7.407407407407407E-2</v>
      </c>
    </row>
    <row r="15" spans="1:17" ht="15.75" thickBot="1" x14ac:dyDescent="0.3">
      <c r="A15" s="39" t="s">
        <v>306</v>
      </c>
      <c r="B15" s="41"/>
      <c r="C15" s="41"/>
      <c r="D15" s="64"/>
      <c r="E15" s="41"/>
      <c r="F15" s="58"/>
      <c r="G15" s="41"/>
      <c r="H15" s="42">
        <f ca="1">OFFSET(H15,-MATCH("PROYECTOS",$A$8:$A$34,0)-1,0)-(OFFSET(H15,-MATCH("PROYECTOS",$A$8:$A$34,0),0))</f>
        <v>461.515265</v>
      </c>
      <c r="I15" s="43">
        <f ca="1">OFFSET(I15,-MATCH("PROYECTOS",$A$8:$A$34,0)-1,0)-(OFFSET(I15,-MATCH("PROYECTOS",$A$8:$A$34,0),0))</f>
        <v>363.42218100000002</v>
      </c>
      <c r="J15" s="43">
        <f ca="1">OFFSET(J15,-MATCH("PROYECTOS",$A$8:$A$34,0)-1,0)-(OFFSET(J15,-MATCH("PROYECTOS",$A$8:$A$34,0),0))</f>
        <v>292.96322960742037</v>
      </c>
      <c r="K15" s="43">
        <f ca="1">OFFSET(K15,-MATCH("PROYECTOS",$A$8:$A$34,0)-1,0)-(OFFSET(K15,-MATCH("PROYECTOS",$A$8:$A$34,0),0))</f>
        <v>110.41618450052222</v>
      </c>
      <c r="L15" s="43">
        <f ca="1">OFFSET(L15,-MATCH("PROYECTOS",$A$8:$A$34,0)-1,0)-(OFFSET(L15,-MATCH("PROYECTOS",$A$8:$A$34,0),0))</f>
        <v>182.54704510689817</v>
      </c>
      <c r="M15" s="44">
        <f t="shared" ca="1" si="1"/>
        <v>0.30382346007802485</v>
      </c>
      <c r="N15" s="45">
        <f t="shared" ca="1" si="2"/>
        <v>0.80612369008764595</v>
      </c>
      <c r="O15" s="59"/>
      <c r="P15" s="43"/>
      <c r="Q15" s="45"/>
    </row>
  </sheetData>
  <mergeCells count="14">
    <mergeCell ref="A3:G3"/>
    <mergeCell ref="H3:N3"/>
    <mergeCell ref="O3:Q3"/>
    <mergeCell ref="K4:L4"/>
    <mergeCell ref="M4:N4"/>
    <mergeCell ref="Q4:Q5"/>
    <mergeCell ref="J4:J5"/>
    <mergeCell ref="A4:C5"/>
    <mergeCell ref="O4:O5"/>
    <mergeCell ref="H4:H5"/>
    <mergeCell ref="D4:E5"/>
    <mergeCell ref="P4:P5"/>
    <mergeCell ref="I4:I5"/>
    <mergeCell ref="F4:G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workbookViewId="0">
      <selection activeCell="L2" sqref="L2"/>
    </sheetView>
  </sheetViews>
  <sheetFormatPr baseColWidth="10" defaultColWidth="11.7109375" defaultRowHeight="15" x14ac:dyDescent="0.25"/>
  <cols>
    <col min="1" max="1" width="4.28515625" customWidth="1"/>
    <col min="2" max="2" width="4.28515625" style="49" customWidth="1"/>
    <col min="3" max="3" width="31.42578125" customWidth="1"/>
    <col min="4" max="6" width="13.5703125" customWidth="1"/>
    <col min="7" max="8" width="0" hidden="1" customWidth="1"/>
  </cols>
  <sheetData>
    <row r="1" spans="1:14" ht="15.75" x14ac:dyDescent="0.25">
      <c r="A1" s="46">
        <v>47</v>
      </c>
      <c r="B1" s="48" t="s">
        <v>232</v>
      </c>
      <c r="C1" s="47" t="s">
        <v>28</v>
      </c>
      <c r="D1" s="47"/>
      <c r="E1" s="47"/>
      <c r="F1" s="47"/>
      <c r="G1" s="47"/>
      <c r="H1" s="47"/>
      <c r="I1" s="47"/>
      <c r="J1" s="47"/>
    </row>
    <row r="2" spans="1:14" ht="15.75" thickBot="1" x14ac:dyDescent="0.3">
      <c r="A2" s="2" t="s">
        <v>925</v>
      </c>
      <c r="L2" s="1" t="s">
        <v>957</v>
      </c>
    </row>
    <row r="3" spans="1:14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2"/>
    </row>
    <row r="4" spans="1:14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 t="s">
        <v>9</v>
      </c>
      <c r="J4" s="85"/>
    </row>
    <row r="5" spans="1:14" ht="15.75" thickBot="1" x14ac:dyDescent="0.3">
      <c r="A5" s="83"/>
      <c r="B5" s="84"/>
      <c r="C5" s="86"/>
      <c r="D5" s="79"/>
      <c r="E5" s="77"/>
      <c r="F5" s="77"/>
      <c r="G5" s="9" t="s">
        <v>7</v>
      </c>
      <c r="H5" s="9" t="s">
        <v>8</v>
      </c>
      <c r="I5" s="9" t="s">
        <v>7</v>
      </c>
      <c r="J5" s="10" t="s">
        <v>8</v>
      </c>
      <c r="M5" s="6"/>
      <c r="N5" s="72"/>
    </row>
    <row r="6" spans="1:14" x14ac:dyDescent="0.25">
      <c r="A6" s="11" t="s">
        <v>243</v>
      </c>
      <c r="B6" s="50"/>
      <c r="C6" s="13"/>
      <c r="D6" s="14">
        <f ca="1">SUM(D7:OFFSET(D7,50,0))</f>
        <v>107.95273800000001</v>
      </c>
      <c r="E6" s="15">
        <f ca="1">SUM(E7:OFFSET(E7,50,0))</f>
        <v>763.29670100000078</v>
      </c>
      <c r="F6" s="15">
        <f ca="1">SUM(F7:OFFSET(F7,50,0))</f>
        <v>746.59964601802085</v>
      </c>
      <c r="G6" s="15">
        <f ca="1">SUM(G7:OFFSET(G7,50,0))</f>
        <v>259.91471078950684</v>
      </c>
      <c r="H6" s="15">
        <f ca="1">SUM(H7:OFFSET(H7,50,0))</f>
        <v>486.68493522851406</v>
      </c>
      <c r="I6" s="16">
        <f ca="1">IFERROR(G6/E6,0)</f>
        <v>0.34051596246779348</v>
      </c>
      <c r="J6" s="17">
        <f ca="1">IFERROR(SUM(G6,H6)/E6,0)</f>
        <v>0.97812507906806756</v>
      </c>
      <c r="K6" s="5"/>
      <c r="M6" s="6" t="s">
        <v>374</v>
      </c>
      <c r="N6" s="72" t="s">
        <v>375</v>
      </c>
    </row>
    <row r="7" spans="1:14" x14ac:dyDescent="0.25">
      <c r="A7" s="18"/>
      <c r="B7" s="51">
        <v>1</v>
      </c>
      <c r="C7" s="20" t="s">
        <v>244</v>
      </c>
      <c r="D7" s="21">
        <v>0.78618199999999994</v>
      </c>
      <c r="E7" s="22">
        <v>1.088883</v>
      </c>
      <c r="F7" s="22">
        <f t="shared" ref="F7:F31" si="0">SUM(G7,H7)</f>
        <v>1.0226520739961416</v>
      </c>
      <c r="G7" s="22">
        <v>0.47076537972316146</v>
      </c>
      <c r="H7" s="22">
        <v>0.55188669427298009</v>
      </c>
      <c r="I7" s="23">
        <f t="shared" ref="I7:I31" si="1">IFERROR(G7/E7,0)</f>
        <v>0.4323378909608851</v>
      </c>
      <c r="J7" s="24">
        <f t="shared" ref="J7:J31" si="2">IFERROR(SUM(G7,H7)/E7,0)</f>
        <v>0.93917535125090712</v>
      </c>
      <c r="K7" s="5"/>
      <c r="L7" t="s">
        <v>267</v>
      </c>
      <c r="M7" s="6">
        <v>17.520870054606348</v>
      </c>
      <c r="N7" s="72">
        <v>1.0000000031166456</v>
      </c>
    </row>
    <row r="8" spans="1:14" x14ac:dyDescent="0.25">
      <c r="A8" s="18"/>
      <c r="B8" s="51">
        <v>2</v>
      </c>
      <c r="C8" s="20" t="s">
        <v>245</v>
      </c>
      <c r="D8" s="21">
        <v>0.85414299999999999</v>
      </c>
      <c r="E8" s="22">
        <v>1.1598749999999993</v>
      </c>
      <c r="F8" s="22">
        <f t="shared" si="0"/>
        <v>0.88831006572581828</v>
      </c>
      <c r="G8" s="22">
        <v>0.33781653479672968</v>
      </c>
      <c r="H8" s="22">
        <v>0.55049353092908859</v>
      </c>
      <c r="I8" s="23">
        <f t="shared" si="1"/>
        <v>0.29125253565835102</v>
      </c>
      <c r="J8" s="24">
        <f t="shared" si="2"/>
        <v>0.76586706819770989</v>
      </c>
      <c r="K8" s="5"/>
      <c r="L8" t="s">
        <v>260</v>
      </c>
      <c r="M8" s="6">
        <v>0.27750499825924635</v>
      </c>
      <c r="N8" s="72">
        <v>0.99999999372712689</v>
      </c>
    </row>
    <row r="9" spans="1:14" x14ac:dyDescent="0.25">
      <c r="A9" s="18"/>
      <c r="B9" s="51">
        <v>3</v>
      </c>
      <c r="C9" s="20" t="s">
        <v>246</v>
      </c>
      <c r="D9" s="21">
        <v>1.8112409999999997</v>
      </c>
      <c r="E9" s="22">
        <v>54.395972999999962</v>
      </c>
      <c r="F9" s="22">
        <f t="shared" si="0"/>
        <v>53.698295186091855</v>
      </c>
      <c r="G9" s="22">
        <v>53.014839311479591</v>
      </c>
      <c r="H9" s="22">
        <v>0.68345587461226387</v>
      </c>
      <c r="I9" s="23">
        <f t="shared" si="1"/>
        <v>0.97460963353812291</v>
      </c>
      <c r="J9" s="24">
        <f t="shared" si="2"/>
        <v>0.98717409073814877</v>
      </c>
      <c r="K9" s="5"/>
      <c r="L9" t="s">
        <v>250</v>
      </c>
      <c r="M9" s="6">
        <v>9.9999997764825821E-3</v>
      </c>
      <c r="N9" s="72">
        <v>0.99999997764825821</v>
      </c>
    </row>
    <row r="10" spans="1:14" x14ac:dyDescent="0.25">
      <c r="A10" s="18"/>
      <c r="B10" s="51">
        <v>4</v>
      </c>
      <c r="C10" s="20" t="s">
        <v>247</v>
      </c>
      <c r="D10" s="21">
        <v>0.66150199999999992</v>
      </c>
      <c r="E10" s="22">
        <v>2.5980839999999996</v>
      </c>
      <c r="F10" s="22">
        <f t="shared" si="0"/>
        <v>1.5936896938255813</v>
      </c>
      <c r="G10" s="22">
        <v>0.27882261964987265</v>
      </c>
      <c r="H10" s="22">
        <v>1.3148670741757087</v>
      </c>
      <c r="I10" s="23">
        <f t="shared" si="1"/>
        <v>0.10731855461558314</v>
      </c>
      <c r="J10" s="24">
        <f t="shared" si="2"/>
        <v>0.61340961024569707</v>
      </c>
      <c r="K10" s="5"/>
      <c r="L10" t="s">
        <v>257</v>
      </c>
      <c r="M10" s="6">
        <v>38.001131490695116</v>
      </c>
      <c r="N10" s="72">
        <v>0.99999435521823654</v>
      </c>
    </row>
    <row r="11" spans="1:14" x14ac:dyDescent="0.25">
      <c r="A11" s="18"/>
      <c r="B11" s="51">
        <v>5</v>
      </c>
      <c r="C11" s="20" t="s">
        <v>248</v>
      </c>
      <c r="D11" s="21">
        <v>2.2998919999999998</v>
      </c>
      <c r="E11" s="22">
        <v>73.077044000000143</v>
      </c>
      <c r="F11" s="22">
        <f t="shared" si="0"/>
        <v>72.669298196793534</v>
      </c>
      <c r="G11" s="22">
        <v>71.424521252396517</v>
      </c>
      <c r="H11" s="22">
        <v>1.2447769443970174</v>
      </c>
      <c r="I11" s="23">
        <f t="shared" si="1"/>
        <v>0.97738656824154491</v>
      </c>
      <c r="J11" s="24">
        <f t="shared" si="2"/>
        <v>0.99442032982058481</v>
      </c>
      <c r="K11" s="5"/>
      <c r="L11" t="s">
        <v>251</v>
      </c>
      <c r="M11" s="6">
        <v>142.2715930150589</v>
      </c>
      <c r="N11" s="72">
        <v>0.9992337866375004</v>
      </c>
    </row>
    <row r="12" spans="1:14" x14ac:dyDescent="0.25">
      <c r="A12" s="18"/>
      <c r="B12" s="51">
        <v>6</v>
      </c>
      <c r="C12" s="20" t="s">
        <v>249</v>
      </c>
      <c r="D12" s="21">
        <v>2.8892230000000003</v>
      </c>
      <c r="E12" s="22">
        <v>186.94310300000009</v>
      </c>
      <c r="F12" s="22">
        <f t="shared" si="0"/>
        <v>186.32959257659968</v>
      </c>
      <c r="G12" s="22">
        <v>0.5587001295061782</v>
      </c>
      <c r="H12" s="22">
        <v>185.7708924470935</v>
      </c>
      <c r="I12" s="23">
        <f t="shared" si="1"/>
        <v>2.9886105480242185E-3</v>
      </c>
      <c r="J12" s="24">
        <f t="shared" si="2"/>
        <v>0.99671819706876053</v>
      </c>
      <c r="K12" s="5"/>
      <c r="L12" t="s">
        <v>252</v>
      </c>
      <c r="M12" s="6">
        <v>66.361042423523031</v>
      </c>
      <c r="N12" s="72">
        <v>0.99845310542885102</v>
      </c>
    </row>
    <row r="13" spans="1:14" x14ac:dyDescent="0.25">
      <c r="A13" s="18"/>
      <c r="B13" s="51">
        <v>7</v>
      </c>
      <c r="C13" s="20" t="s">
        <v>250</v>
      </c>
      <c r="D13" s="21">
        <v>0</v>
      </c>
      <c r="E13" s="22">
        <v>0.01</v>
      </c>
      <c r="F13" s="22">
        <f t="shared" si="0"/>
        <v>9.9999997764825821E-3</v>
      </c>
      <c r="G13" s="22">
        <v>0</v>
      </c>
      <c r="H13" s="22">
        <v>9.9999997764825821E-3</v>
      </c>
      <c r="I13" s="23">
        <f t="shared" si="1"/>
        <v>0</v>
      </c>
      <c r="J13" s="24">
        <f t="shared" si="2"/>
        <v>0.99999997764825821</v>
      </c>
      <c r="K13" s="5"/>
      <c r="L13" t="s">
        <v>249</v>
      </c>
      <c r="M13" s="6">
        <v>186.32959257659968</v>
      </c>
      <c r="N13" s="72">
        <v>0.99671819706876053</v>
      </c>
    </row>
    <row r="14" spans="1:14" x14ac:dyDescent="0.25">
      <c r="A14" s="18"/>
      <c r="B14" s="51">
        <v>8</v>
      </c>
      <c r="C14" s="20" t="s">
        <v>251</v>
      </c>
      <c r="D14" s="21">
        <v>12.589996999999995</v>
      </c>
      <c r="E14" s="22">
        <v>142.38068700000017</v>
      </c>
      <c r="F14" s="22">
        <f t="shared" si="0"/>
        <v>142.2715930150589</v>
      </c>
      <c r="G14" s="22">
        <v>5.2070587298367172</v>
      </c>
      <c r="H14" s="22">
        <v>137.06453428522218</v>
      </c>
      <c r="I14" s="23">
        <f t="shared" si="1"/>
        <v>3.6571383658492329E-2</v>
      </c>
      <c r="J14" s="24">
        <f t="shared" si="2"/>
        <v>0.9992337866375004</v>
      </c>
      <c r="K14" s="5"/>
      <c r="L14" t="s">
        <v>248</v>
      </c>
      <c r="M14" s="6">
        <v>72.669298196793534</v>
      </c>
      <c r="N14" s="72">
        <v>0.99442032982058481</v>
      </c>
    </row>
    <row r="15" spans="1:14" x14ac:dyDescent="0.25">
      <c r="A15" s="18"/>
      <c r="B15" s="51">
        <v>9</v>
      </c>
      <c r="C15" s="20" t="s">
        <v>252</v>
      </c>
      <c r="D15" s="21">
        <v>1.6719839999999997</v>
      </c>
      <c r="E15" s="22">
        <v>66.463855000000166</v>
      </c>
      <c r="F15" s="22">
        <f t="shared" si="0"/>
        <v>66.361042423523031</v>
      </c>
      <c r="G15" s="22">
        <v>64.742448528530076</v>
      </c>
      <c r="H15" s="22">
        <v>1.618593894992955</v>
      </c>
      <c r="I15" s="23">
        <f t="shared" si="1"/>
        <v>0.97410011093292614</v>
      </c>
      <c r="J15" s="24">
        <f t="shared" si="2"/>
        <v>0.99845310542885102</v>
      </c>
      <c r="K15" s="5"/>
      <c r="L15" t="s">
        <v>263</v>
      </c>
      <c r="M15" s="6">
        <v>105.00999826937914</v>
      </c>
      <c r="N15" s="72">
        <v>0.99259369945613063</v>
      </c>
    </row>
    <row r="16" spans="1:14" x14ac:dyDescent="0.25">
      <c r="A16" s="18"/>
      <c r="B16" s="51">
        <v>10</v>
      </c>
      <c r="C16" s="20" t="s">
        <v>253</v>
      </c>
      <c r="D16" s="21">
        <v>0.46800400000000003</v>
      </c>
      <c r="E16" s="22">
        <v>0.50268599999999997</v>
      </c>
      <c r="F16" s="22">
        <f t="shared" si="0"/>
        <v>0.39407940162345767</v>
      </c>
      <c r="G16" s="22">
        <v>0.19592900411225855</v>
      </c>
      <c r="H16" s="22">
        <v>0.19815039751119912</v>
      </c>
      <c r="I16" s="23">
        <f t="shared" si="1"/>
        <v>0.38976419496914289</v>
      </c>
      <c r="J16" s="24">
        <f t="shared" si="2"/>
        <v>0.78394743761206342</v>
      </c>
      <c r="K16" s="5"/>
      <c r="L16" t="s">
        <v>246</v>
      </c>
      <c r="M16" s="6">
        <v>53.698295186091855</v>
      </c>
      <c r="N16" s="72">
        <v>0.98717409073814877</v>
      </c>
    </row>
    <row r="17" spans="1:14" x14ac:dyDescent="0.25">
      <c r="A17" s="18"/>
      <c r="B17" s="51">
        <v>11</v>
      </c>
      <c r="C17" s="20" t="s">
        <v>254</v>
      </c>
      <c r="D17" s="21">
        <v>1.0059179999999999</v>
      </c>
      <c r="E17" s="22">
        <v>0.55617899999999998</v>
      </c>
      <c r="F17" s="22">
        <f t="shared" si="0"/>
        <v>0.39164009201340377</v>
      </c>
      <c r="G17" s="22">
        <v>5.9058399172499776E-2</v>
      </c>
      <c r="H17" s="22">
        <v>0.332581692840904</v>
      </c>
      <c r="I17" s="23">
        <f t="shared" si="1"/>
        <v>0.10618595662996945</v>
      </c>
      <c r="J17" s="24">
        <f t="shared" si="2"/>
        <v>0.70416195507813817</v>
      </c>
      <c r="K17" s="5"/>
      <c r="L17" t="s">
        <v>261</v>
      </c>
      <c r="M17" s="6">
        <v>7.6769779901951551E-2</v>
      </c>
      <c r="N17" s="72">
        <v>0.98590904878769647</v>
      </c>
    </row>
    <row r="18" spans="1:14" x14ac:dyDescent="0.25">
      <c r="A18" s="18"/>
      <c r="B18" s="51">
        <v>12</v>
      </c>
      <c r="C18" s="20" t="s">
        <v>255</v>
      </c>
      <c r="D18" s="21">
        <v>1.5159969999999998</v>
      </c>
      <c r="E18" s="22">
        <v>3.1326850000000004</v>
      </c>
      <c r="F18" s="22">
        <f t="shared" si="0"/>
        <v>1.7596620779040677</v>
      </c>
      <c r="G18" s="22">
        <v>1.0347825658645888</v>
      </c>
      <c r="H18" s="22">
        <v>0.72487951203947887</v>
      </c>
      <c r="I18" s="23">
        <f t="shared" si="1"/>
        <v>0.3303181027982669</v>
      </c>
      <c r="J18" s="24">
        <f t="shared" si="2"/>
        <v>0.56171050645183529</v>
      </c>
      <c r="K18" s="5"/>
      <c r="L18" t="s">
        <v>266</v>
      </c>
      <c r="M18" s="6">
        <v>0.64126089727506042</v>
      </c>
      <c r="N18" s="72">
        <v>0.97454730448224947</v>
      </c>
    </row>
    <row r="19" spans="1:14" x14ac:dyDescent="0.25">
      <c r="A19" s="18"/>
      <c r="B19" s="51">
        <v>13</v>
      </c>
      <c r="C19" s="20" t="s">
        <v>256</v>
      </c>
      <c r="D19" s="21">
        <v>1.2923389999999997</v>
      </c>
      <c r="E19" s="22">
        <v>1.1138409999999999</v>
      </c>
      <c r="F19" s="22">
        <f t="shared" si="0"/>
        <v>0.87503449477662798</v>
      </c>
      <c r="G19" s="22">
        <v>0.23418100307753775</v>
      </c>
      <c r="H19" s="22">
        <v>0.64085349169909023</v>
      </c>
      <c r="I19" s="23">
        <f t="shared" si="1"/>
        <v>0.21024634851611476</v>
      </c>
      <c r="J19" s="24">
        <f t="shared" si="2"/>
        <v>0.78560090244175618</v>
      </c>
      <c r="K19" s="5"/>
      <c r="L19" t="s">
        <v>244</v>
      </c>
      <c r="M19" s="6">
        <v>1.0226520739961416</v>
      </c>
      <c r="N19" s="72">
        <v>0.93917535125090712</v>
      </c>
    </row>
    <row r="20" spans="1:14" x14ac:dyDescent="0.25">
      <c r="A20" s="18"/>
      <c r="B20" s="51">
        <v>14</v>
      </c>
      <c r="C20" s="20" t="s">
        <v>257</v>
      </c>
      <c r="D20" s="21">
        <v>0.23</v>
      </c>
      <c r="E20" s="22">
        <v>38.001346000000005</v>
      </c>
      <c r="F20" s="22">
        <f t="shared" si="0"/>
        <v>38.001131490695116</v>
      </c>
      <c r="G20" s="22">
        <v>37.915916052064858</v>
      </c>
      <c r="H20" s="22">
        <v>8.5215438630257268E-2</v>
      </c>
      <c r="I20" s="23">
        <f t="shared" si="1"/>
        <v>0.99775192310464089</v>
      </c>
      <c r="J20" s="24">
        <f t="shared" si="2"/>
        <v>0.99999435521823654</v>
      </c>
      <c r="K20" s="5"/>
      <c r="L20" t="s">
        <v>259</v>
      </c>
      <c r="M20" s="6">
        <v>13.996467796852812</v>
      </c>
      <c r="N20" s="72">
        <v>0.93558476216599329</v>
      </c>
    </row>
    <row r="21" spans="1:14" x14ac:dyDescent="0.25">
      <c r="A21" s="18"/>
      <c r="B21" s="51">
        <v>15</v>
      </c>
      <c r="C21" s="20" t="s">
        <v>258</v>
      </c>
      <c r="D21" s="21">
        <v>42.257173000000009</v>
      </c>
      <c r="E21" s="22">
        <v>48.73568700000002</v>
      </c>
      <c r="F21" s="22">
        <f t="shared" si="0"/>
        <v>39.656513392069925</v>
      </c>
      <c r="G21" s="22">
        <v>14.82083560765652</v>
      </c>
      <c r="H21" s="22">
        <v>24.835677784413402</v>
      </c>
      <c r="I21" s="23">
        <f t="shared" si="1"/>
        <v>0.30410642631664375</v>
      </c>
      <c r="J21" s="24">
        <f t="shared" si="2"/>
        <v>0.81370584541200597</v>
      </c>
      <c r="K21" s="5"/>
      <c r="L21" t="s">
        <v>265</v>
      </c>
      <c r="M21" s="6">
        <v>0.43434663896914572</v>
      </c>
      <c r="N21" s="72">
        <v>0.91514802182202093</v>
      </c>
    </row>
    <row r="22" spans="1:14" x14ac:dyDescent="0.25">
      <c r="A22" s="18"/>
      <c r="B22" s="51">
        <v>16</v>
      </c>
      <c r="C22" s="20" t="s">
        <v>259</v>
      </c>
      <c r="D22" s="21">
        <v>21.549377000000007</v>
      </c>
      <c r="E22" s="22">
        <v>14.960127999999996</v>
      </c>
      <c r="F22" s="22">
        <f t="shared" si="0"/>
        <v>13.996467796852812</v>
      </c>
      <c r="G22" s="22">
        <v>7.8698460147716105</v>
      </c>
      <c r="H22" s="22">
        <v>6.1266217820812017</v>
      </c>
      <c r="I22" s="23">
        <f t="shared" si="1"/>
        <v>0.52605472458334668</v>
      </c>
      <c r="J22" s="24">
        <f t="shared" si="2"/>
        <v>0.93558476216599329</v>
      </c>
      <c r="K22" s="5"/>
      <c r="L22" t="s">
        <v>264</v>
      </c>
      <c r="M22" s="6">
        <v>2.0209245202131569</v>
      </c>
      <c r="N22" s="72">
        <v>0.83741608753092533</v>
      </c>
    </row>
    <row r="23" spans="1:14" x14ac:dyDescent="0.25">
      <c r="A23" s="18"/>
      <c r="B23" s="51">
        <v>17</v>
      </c>
      <c r="C23" s="20" t="s">
        <v>260</v>
      </c>
      <c r="D23" s="21">
        <v>2.3075049999999999</v>
      </c>
      <c r="E23" s="22">
        <v>0.277505</v>
      </c>
      <c r="F23" s="22">
        <f t="shared" si="0"/>
        <v>0.27750499825924635</v>
      </c>
      <c r="G23" s="22">
        <v>0.13893144088797271</v>
      </c>
      <c r="H23" s="22">
        <v>0.13857355737127364</v>
      </c>
      <c r="I23" s="23">
        <f t="shared" si="1"/>
        <v>0.50064482041034475</v>
      </c>
      <c r="J23" s="24">
        <f t="shared" si="2"/>
        <v>0.99999999372712689</v>
      </c>
      <c r="K23" s="5"/>
      <c r="L23" t="s">
        <v>258</v>
      </c>
      <c r="M23" s="6">
        <v>39.656513392069925</v>
      </c>
      <c r="N23" s="72">
        <v>0.81370584541200597</v>
      </c>
    </row>
    <row r="24" spans="1:14" x14ac:dyDescent="0.25">
      <c r="A24" s="18"/>
      <c r="B24" s="51">
        <v>18</v>
      </c>
      <c r="C24" s="20" t="s">
        <v>261</v>
      </c>
      <c r="D24" s="21">
        <v>7.0973999999999995E-2</v>
      </c>
      <c r="E24" s="22">
        <v>7.7866999999999992E-2</v>
      </c>
      <c r="F24" s="22">
        <f t="shared" si="0"/>
        <v>7.6769779901951551E-2</v>
      </c>
      <c r="G24" s="22">
        <v>3.6832859739661217E-2</v>
      </c>
      <c r="H24" s="22">
        <v>3.9936920162290335E-2</v>
      </c>
      <c r="I24" s="23">
        <f t="shared" si="1"/>
        <v>0.47302271488128761</v>
      </c>
      <c r="J24" s="24">
        <f t="shared" si="2"/>
        <v>0.98590904878769647</v>
      </c>
      <c r="K24" s="5"/>
      <c r="L24" t="s">
        <v>262</v>
      </c>
      <c r="M24" s="6">
        <v>0.40569009142927825</v>
      </c>
      <c r="N24" s="72">
        <v>0.79039827037322885</v>
      </c>
    </row>
    <row r="25" spans="1:14" x14ac:dyDescent="0.25">
      <c r="A25" s="18"/>
      <c r="B25" s="51">
        <v>19</v>
      </c>
      <c r="C25" s="20" t="s">
        <v>262</v>
      </c>
      <c r="D25" s="21">
        <v>0.35067999999999999</v>
      </c>
      <c r="E25" s="22">
        <v>0.51327299999999998</v>
      </c>
      <c r="F25" s="22">
        <f t="shared" si="0"/>
        <v>0.40569009142927825</v>
      </c>
      <c r="G25" s="22">
        <v>0.11133719194913283</v>
      </c>
      <c r="H25" s="22">
        <v>0.29435289948014542</v>
      </c>
      <c r="I25" s="23">
        <f t="shared" si="1"/>
        <v>0.21691612835495502</v>
      </c>
      <c r="J25" s="24">
        <f t="shared" si="2"/>
        <v>0.79039827037322885</v>
      </c>
      <c r="K25" s="5"/>
      <c r="L25" t="s">
        <v>256</v>
      </c>
      <c r="M25" s="6">
        <v>0.87503449477662798</v>
      </c>
      <c r="N25" s="72">
        <v>0.78560090244175618</v>
      </c>
    </row>
    <row r="26" spans="1:14" x14ac:dyDescent="0.25">
      <c r="A26" s="18"/>
      <c r="B26" s="51">
        <v>20</v>
      </c>
      <c r="C26" s="20" t="s">
        <v>263</v>
      </c>
      <c r="D26" s="21">
        <v>3.2503529999999996</v>
      </c>
      <c r="E26" s="22">
        <v>105.7935370000001</v>
      </c>
      <c r="F26" s="22">
        <f t="shared" si="0"/>
        <v>105.00999826937914</v>
      </c>
      <c r="G26" s="22">
        <v>0.17682522628456354</v>
      </c>
      <c r="H26" s="22">
        <v>104.83317304309458</v>
      </c>
      <c r="I26" s="23">
        <f t="shared" si="1"/>
        <v>1.6714180402585782E-3</v>
      </c>
      <c r="J26" s="24">
        <f t="shared" si="2"/>
        <v>0.99259369945613063</v>
      </c>
      <c r="K26" s="5"/>
      <c r="L26" t="s">
        <v>253</v>
      </c>
      <c r="M26" s="6">
        <v>0.39407940162345767</v>
      </c>
      <c r="N26" s="72">
        <v>0.78394743761206342</v>
      </c>
    </row>
    <row r="27" spans="1:14" x14ac:dyDescent="0.25">
      <c r="A27" s="18"/>
      <c r="B27" s="51">
        <v>21</v>
      </c>
      <c r="C27" s="20" t="s">
        <v>264</v>
      </c>
      <c r="D27" s="21">
        <v>2.1822410000000003</v>
      </c>
      <c r="E27" s="22">
        <v>2.4132860000000003</v>
      </c>
      <c r="F27" s="22">
        <f t="shared" si="0"/>
        <v>2.0209245202131569</v>
      </c>
      <c r="G27" s="22">
        <v>0.93195412796922028</v>
      </c>
      <c r="H27" s="22">
        <v>1.0889703922439367</v>
      </c>
      <c r="I27" s="23">
        <f t="shared" si="1"/>
        <v>0.38617641173454792</v>
      </c>
      <c r="J27" s="24">
        <f t="shared" si="2"/>
        <v>0.83741608753092533</v>
      </c>
      <c r="K27" s="5"/>
      <c r="L27" t="s">
        <v>245</v>
      </c>
      <c r="M27" s="6">
        <v>0.88831006572581828</v>
      </c>
      <c r="N27" s="72">
        <v>0.76586706819770989</v>
      </c>
    </row>
    <row r="28" spans="1:14" x14ac:dyDescent="0.25">
      <c r="A28" s="18"/>
      <c r="B28" s="51">
        <v>22</v>
      </c>
      <c r="C28" s="20" t="s">
        <v>265</v>
      </c>
      <c r="D28" s="21">
        <v>1.1044130000000001</v>
      </c>
      <c r="E28" s="22">
        <v>0.47461899999999996</v>
      </c>
      <c r="F28" s="22">
        <f t="shared" si="0"/>
        <v>0.43434663896914572</v>
      </c>
      <c r="G28" s="22">
        <v>0.20492404932156205</v>
      </c>
      <c r="H28" s="22">
        <v>0.22942258964758366</v>
      </c>
      <c r="I28" s="23">
        <f t="shared" si="1"/>
        <v>0.43176537248100494</v>
      </c>
      <c r="J28" s="24">
        <f t="shared" si="2"/>
        <v>0.91514802182202093</v>
      </c>
      <c r="K28" s="5"/>
      <c r="L28" t="s">
        <v>254</v>
      </c>
      <c r="M28" s="6">
        <v>0.39164009201340377</v>
      </c>
      <c r="N28" s="72">
        <v>0.70416195507813817</v>
      </c>
    </row>
    <row r="29" spans="1:14" x14ac:dyDescent="0.25">
      <c r="A29" s="18"/>
      <c r="B29" s="51">
        <v>23</v>
      </c>
      <c r="C29" s="20" t="s">
        <v>266</v>
      </c>
      <c r="D29" s="21">
        <v>0.57612399999999997</v>
      </c>
      <c r="E29" s="22">
        <v>0.65800899999999996</v>
      </c>
      <c r="F29" s="22">
        <f t="shared" si="0"/>
        <v>0.64126089727506042</v>
      </c>
      <c r="G29" s="22">
        <v>1.8826580140739679E-2</v>
      </c>
      <c r="H29" s="22">
        <v>0.62243431713432074</v>
      </c>
      <c r="I29" s="23">
        <f t="shared" si="1"/>
        <v>2.8611432580313765E-2</v>
      </c>
      <c r="J29" s="24">
        <f t="shared" si="2"/>
        <v>0.97454730448224947</v>
      </c>
      <c r="K29" s="5"/>
      <c r="L29" t="s">
        <v>268</v>
      </c>
      <c r="M29" s="6">
        <v>0.29327879066113383</v>
      </c>
      <c r="N29" s="72">
        <v>0.65510955542058891</v>
      </c>
    </row>
    <row r="30" spans="1:14" x14ac:dyDescent="0.25">
      <c r="A30" s="18"/>
      <c r="B30" s="51">
        <v>24</v>
      </c>
      <c r="C30" s="20" t="s">
        <v>267</v>
      </c>
      <c r="D30" s="21">
        <v>2.23E-2</v>
      </c>
      <c r="E30" s="22">
        <v>17.520870000000006</v>
      </c>
      <c r="F30" s="22">
        <f t="shared" si="0"/>
        <v>17.520870054606348</v>
      </c>
      <c r="G30" s="22">
        <v>7.2090000379830599E-2</v>
      </c>
      <c r="H30" s="22">
        <v>17.448780054226518</v>
      </c>
      <c r="I30" s="23">
        <f t="shared" si="1"/>
        <v>4.1145217320732686E-3</v>
      </c>
      <c r="J30" s="24">
        <f t="shared" si="2"/>
        <v>1.0000000031166456</v>
      </c>
      <c r="K30" s="5"/>
      <c r="L30" t="s">
        <v>247</v>
      </c>
      <c r="M30" s="6">
        <v>1.5936896938255813</v>
      </c>
      <c r="N30" s="72">
        <v>0.61340961024569707</v>
      </c>
    </row>
    <row r="31" spans="1:14" ht="15.75" thickBot="1" x14ac:dyDescent="0.3">
      <c r="A31" s="25"/>
      <c r="B31" s="52">
        <v>25</v>
      </c>
      <c r="C31" s="27" t="s">
        <v>268</v>
      </c>
      <c r="D31" s="28">
        <v>6.2051760000000007</v>
      </c>
      <c r="E31" s="29">
        <v>0.44767899999999999</v>
      </c>
      <c r="F31" s="29">
        <f t="shared" si="0"/>
        <v>0.29327879066113383</v>
      </c>
      <c r="G31" s="29">
        <v>5.7468180195428431E-2</v>
      </c>
      <c r="H31" s="29">
        <v>0.23581061046570539</v>
      </c>
      <c r="I31" s="30">
        <f t="shared" si="1"/>
        <v>0.12836916673649743</v>
      </c>
      <c r="J31" s="31">
        <f t="shared" si="2"/>
        <v>0.65510955542058891</v>
      </c>
      <c r="K31" s="5"/>
      <c r="L31" t="s">
        <v>255</v>
      </c>
      <c r="M31" s="6">
        <v>1.7596620779040677</v>
      </c>
      <c r="N31" s="72">
        <v>0.56171050645183529</v>
      </c>
    </row>
    <row r="32" spans="1:14" x14ac:dyDescent="0.25">
      <c r="M32" s="6"/>
      <c r="N32" s="72"/>
    </row>
    <row r="33" spans="13:14" x14ac:dyDescent="0.25">
      <c r="M33" s="6"/>
      <c r="N33" s="72"/>
    </row>
    <row r="34" spans="13:14" x14ac:dyDescent="0.25">
      <c r="M34" s="6"/>
      <c r="N34" s="72"/>
    </row>
    <row r="35" spans="13:14" x14ac:dyDescent="0.25">
      <c r="M35" s="6"/>
      <c r="N35" s="72"/>
    </row>
    <row r="36" spans="13:14" x14ac:dyDescent="0.25">
      <c r="M36" s="6"/>
      <c r="N36" s="72"/>
    </row>
    <row r="37" spans="13:14" x14ac:dyDescent="0.25">
      <c r="M37" s="6"/>
      <c r="N37" s="72"/>
    </row>
    <row r="38" spans="13:14" x14ac:dyDescent="0.25">
      <c r="M38" s="6"/>
      <c r="N38" s="72"/>
    </row>
    <row r="39" spans="13:14" x14ac:dyDescent="0.25">
      <c r="M39" s="6"/>
      <c r="N39" s="72"/>
    </row>
    <row r="40" spans="13:14" x14ac:dyDescent="0.25">
      <c r="M40" s="6"/>
      <c r="N40" s="72"/>
    </row>
    <row r="41" spans="13:14" x14ac:dyDescent="0.25">
      <c r="M41" s="6"/>
      <c r="N41" s="72"/>
    </row>
    <row r="42" spans="13:14" x14ac:dyDescent="0.25">
      <c r="M42" s="6"/>
      <c r="N42" s="72"/>
    </row>
    <row r="43" spans="13:14" x14ac:dyDescent="0.25">
      <c r="M43" s="6"/>
      <c r="N43" s="72"/>
    </row>
    <row r="44" spans="13:14" x14ac:dyDescent="0.25">
      <c r="M44" s="6"/>
      <c r="N44" s="72"/>
    </row>
    <row r="45" spans="13:14" x14ac:dyDescent="0.25">
      <c r="M45" s="6"/>
      <c r="N45" s="72"/>
    </row>
    <row r="46" spans="13:14" x14ac:dyDescent="0.25">
      <c r="M46" s="6"/>
      <c r="N46" s="72"/>
    </row>
    <row r="47" spans="13:14" x14ac:dyDescent="0.25">
      <c r="M47" s="6"/>
      <c r="N47" s="72"/>
    </row>
    <row r="48" spans="13:14" x14ac:dyDescent="0.25">
      <c r="M48" s="6"/>
      <c r="N48" s="72"/>
    </row>
    <row r="49" spans="13:14" x14ac:dyDescent="0.25">
      <c r="M49" s="6"/>
      <c r="N49" s="72"/>
    </row>
    <row r="50" spans="13:14" x14ac:dyDescent="0.25">
      <c r="M50" s="6"/>
      <c r="N50" s="72"/>
    </row>
    <row r="51" spans="13:14" x14ac:dyDescent="0.25">
      <c r="M51" s="6"/>
      <c r="N51" s="72"/>
    </row>
    <row r="52" spans="13:14" x14ac:dyDescent="0.25">
      <c r="M52" s="6"/>
      <c r="N52" s="72"/>
    </row>
    <row r="53" spans="13:14" x14ac:dyDescent="0.25">
      <c r="M53" s="6"/>
      <c r="N53" s="72"/>
    </row>
    <row r="54" spans="13:14" x14ac:dyDescent="0.25">
      <c r="M54" s="6"/>
      <c r="N54" s="72"/>
    </row>
    <row r="55" spans="13:14" x14ac:dyDescent="0.25">
      <c r="M55" s="6"/>
      <c r="N55" s="72"/>
    </row>
    <row r="56" spans="13:14" x14ac:dyDescent="0.25">
      <c r="M56" s="6"/>
      <c r="N56" s="72"/>
    </row>
    <row r="57" spans="13:14" x14ac:dyDescent="0.25">
      <c r="M57" s="6"/>
      <c r="N57" s="72"/>
    </row>
    <row r="58" spans="13:14" x14ac:dyDescent="0.25">
      <c r="M58" s="6"/>
      <c r="N58" s="72"/>
    </row>
    <row r="59" spans="13:14" x14ac:dyDescent="0.25">
      <c r="M59" s="6"/>
      <c r="N59" s="72"/>
    </row>
    <row r="60" spans="13:14" x14ac:dyDescent="0.25">
      <c r="M60" s="6"/>
      <c r="N60" s="72"/>
    </row>
    <row r="61" spans="13:14" x14ac:dyDescent="0.25">
      <c r="M61" s="6"/>
      <c r="N61" s="72"/>
    </row>
    <row r="62" spans="13:14" x14ac:dyDescent="0.25">
      <c r="M62" s="6"/>
      <c r="N62" s="72"/>
    </row>
    <row r="63" spans="13:14" x14ac:dyDescent="0.25">
      <c r="M63" s="6"/>
      <c r="N63" s="72"/>
    </row>
    <row r="64" spans="13:14" x14ac:dyDescent="0.25">
      <c r="M64" s="6"/>
      <c r="N64" s="72"/>
    </row>
    <row r="65" spans="13:14" x14ac:dyDescent="0.25">
      <c r="M65" s="6"/>
      <c r="N65" s="72"/>
    </row>
    <row r="66" spans="13:14" x14ac:dyDescent="0.25">
      <c r="M66" s="6"/>
      <c r="N66" s="72"/>
    </row>
    <row r="67" spans="13:14" x14ac:dyDescent="0.25">
      <c r="M67" s="6"/>
      <c r="N67" s="72"/>
    </row>
    <row r="68" spans="13:14" x14ac:dyDescent="0.25">
      <c r="M68" s="6"/>
      <c r="N68" s="72"/>
    </row>
    <row r="69" spans="13:14" x14ac:dyDescent="0.25">
      <c r="M69" s="6"/>
      <c r="N69" s="72"/>
    </row>
    <row r="70" spans="13:14" x14ac:dyDescent="0.25">
      <c r="M70" s="6"/>
      <c r="N70" s="72"/>
    </row>
    <row r="71" spans="13:14" x14ac:dyDescent="0.25">
      <c r="M71" s="6"/>
      <c r="N71" s="72"/>
    </row>
    <row r="72" spans="13:14" x14ac:dyDescent="0.25">
      <c r="M72" s="6"/>
      <c r="N72" s="72"/>
    </row>
    <row r="73" spans="13:14" x14ac:dyDescent="0.25">
      <c r="M73" s="6"/>
      <c r="N73" s="72"/>
    </row>
    <row r="74" spans="13:14" x14ac:dyDescent="0.25">
      <c r="M74" s="6"/>
      <c r="N74" s="72"/>
    </row>
    <row r="75" spans="13:14" x14ac:dyDescent="0.25">
      <c r="M75" s="6"/>
      <c r="N75" s="72"/>
    </row>
    <row r="76" spans="13:14" x14ac:dyDescent="0.25">
      <c r="M76" s="6"/>
      <c r="N76" s="72"/>
    </row>
    <row r="77" spans="13:14" x14ac:dyDescent="0.25">
      <c r="M77" s="6"/>
      <c r="N77" s="72"/>
    </row>
    <row r="78" spans="13:14" x14ac:dyDescent="0.25">
      <c r="M78" s="6"/>
      <c r="N78" s="72"/>
    </row>
    <row r="79" spans="13:14" x14ac:dyDescent="0.25">
      <c r="M79" s="6"/>
      <c r="N79" s="72"/>
    </row>
    <row r="80" spans="13:14" x14ac:dyDescent="0.25">
      <c r="M80" s="6"/>
      <c r="N80" s="72"/>
    </row>
    <row r="81" spans="13:14" x14ac:dyDescent="0.25">
      <c r="M81" s="6"/>
      <c r="N81" s="72"/>
    </row>
    <row r="82" spans="13:14" x14ac:dyDescent="0.25">
      <c r="M82" s="6"/>
      <c r="N82" s="72"/>
    </row>
    <row r="83" spans="13:14" x14ac:dyDescent="0.25">
      <c r="M83" s="6"/>
      <c r="N83" s="72"/>
    </row>
    <row r="84" spans="13:14" x14ac:dyDescent="0.25">
      <c r="M84" s="6"/>
      <c r="N84" s="72"/>
    </row>
    <row r="85" spans="13:14" x14ac:dyDescent="0.25">
      <c r="M85" s="6"/>
      <c r="N85" s="72"/>
    </row>
    <row r="86" spans="13:14" x14ac:dyDescent="0.25">
      <c r="M86" s="6"/>
      <c r="N86" s="72"/>
    </row>
    <row r="87" spans="13:14" x14ac:dyDescent="0.25">
      <c r="M87" s="6"/>
      <c r="N87" s="72"/>
    </row>
    <row r="88" spans="13:14" x14ac:dyDescent="0.25">
      <c r="M88" s="6"/>
      <c r="N88" s="72"/>
    </row>
    <row r="89" spans="13:14" x14ac:dyDescent="0.25">
      <c r="M89" s="6"/>
      <c r="N89" s="72"/>
    </row>
    <row r="90" spans="13:14" x14ac:dyDescent="0.25">
      <c r="M90" s="6"/>
      <c r="N90" s="72"/>
    </row>
    <row r="91" spans="13:14" x14ac:dyDescent="0.25">
      <c r="M91" s="6"/>
      <c r="N91" s="72"/>
    </row>
    <row r="92" spans="13:14" x14ac:dyDescent="0.25">
      <c r="M92" s="6"/>
      <c r="N92" s="72"/>
    </row>
    <row r="93" spans="13:14" x14ac:dyDescent="0.25">
      <c r="M93" s="6"/>
      <c r="N93" s="72"/>
    </row>
    <row r="94" spans="13:14" x14ac:dyDescent="0.25">
      <c r="M94" s="6"/>
      <c r="N94" s="72"/>
    </row>
    <row r="95" spans="13:14" x14ac:dyDescent="0.25">
      <c r="M95" s="6"/>
      <c r="N95" s="72"/>
    </row>
    <row r="96" spans="13:14" x14ac:dyDescent="0.25">
      <c r="M96" s="6"/>
      <c r="N96" s="72"/>
    </row>
    <row r="97" spans="13:14" x14ac:dyDescent="0.25">
      <c r="M97" s="6"/>
      <c r="N97" s="72"/>
    </row>
    <row r="98" spans="13:14" x14ac:dyDescent="0.25">
      <c r="M98" s="6"/>
      <c r="N98" s="72"/>
    </row>
    <row r="99" spans="13:14" x14ac:dyDescent="0.25">
      <c r="M99" s="6"/>
      <c r="N99" s="72"/>
    </row>
    <row r="100" spans="13:14" x14ac:dyDescent="0.25">
      <c r="M100" s="6"/>
      <c r="N100" s="72"/>
    </row>
  </sheetData>
  <sortState ref="L6:N100">
    <sortCondition descending="1" ref="N5:N100"/>
  </sortState>
  <mergeCells count="7">
    <mergeCell ref="D3:J3"/>
    <mergeCell ref="G4:H4"/>
    <mergeCell ref="I4:J4"/>
    <mergeCell ref="A3:C5"/>
    <mergeCell ref="F4:F5"/>
    <mergeCell ref="D4:D5"/>
    <mergeCell ref="E4:E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416</vt:i4>
      </vt:variant>
    </vt:vector>
  </HeadingPairs>
  <TitlesOfParts>
    <vt:vector size="416" baseType="lpstr">
      <vt:lpstr>PpR_sem</vt:lpstr>
      <vt:lpstr>Pliegos_sem</vt:lpstr>
      <vt:lpstr>PAN Dpto_sem</vt:lpstr>
      <vt:lpstr>PAN Pliego_sem</vt:lpstr>
      <vt:lpstr>PAN Prod_sem</vt:lpstr>
      <vt:lpstr>PAN Act_sem</vt:lpstr>
      <vt:lpstr>PAN Prod_trans</vt:lpstr>
      <vt:lpstr>PAN Act_trans</vt:lpstr>
      <vt:lpstr>PAN Prod_comp</vt:lpstr>
      <vt:lpstr>PAN Act_comp</vt:lpstr>
      <vt:lpstr>SMN Dpto_sem</vt:lpstr>
      <vt:lpstr>SMN Pliego_sem</vt:lpstr>
      <vt:lpstr>SMN Prod_sem</vt:lpstr>
      <vt:lpstr>SMN Act_sem</vt:lpstr>
      <vt:lpstr>SMN Prod_trans</vt:lpstr>
      <vt:lpstr>SMN Act_trans</vt:lpstr>
      <vt:lpstr>SMN Prod_comp</vt:lpstr>
      <vt:lpstr>SMN Act_comp</vt:lpstr>
      <vt:lpstr>TBC Dpto_sem</vt:lpstr>
      <vt:lpstr>TBC Pliego_sem</vt:lpstr>
      <vt:lpstr>TBC Prod_sem</vt:lpstr>
      <vt:lpstr>TBC Act_sem</vt:lpstr>
      <vt:lpstr>TBC Prod_trans</vt:lpstr>
      <vt:lpstr>TBC Act_trans</vt:lpstr>
      <vt:lpstr>TBC Prod_comp</vt:lpstr>
      <vt:lpstr>TBC Act_comp</vt:lpstr>
      <vt:lpstr>EMZ Dpto_sem</vt:lpstr>
      <vt:lpstr>EMZ Pliego_sem</vt:lpstr>
      <vt:lpstr>EMZ Prod_sem</vt:lpstr>
      <vt:lpstr>EMZ Act_sem</vt:lpstr>
      <vt:lpstr>EMZ Prod_trans</vt:lpstr>
      <vt:lpstr>EMZ Act_trans</vt:lpstr>
      <vt:lpstr>EMZ Prod_comp</vt:lpstr>
      <vt:lpstr>EMZ Act_comp</vt:lpstr>
      <vt:lpstr>ENT Dpto_sem</vt:lpstr>
      <vt:lpstr>ENT Pliego_sem</vt:lpstr>
      <vt:lpstr>ENT Prod_sem</vt:lpstr>
      <vt:lpstr>ENT Act_sem</vt:lpstr>
      <vt:lpstr>ENT Prod_trans</vt:lpstr>
      <vt:lpstr>ENT Act_trans</vt:lpstr>
      <vt:lpstr>ENT Prod_comp</vt:lpstr>
      <vt:lpstr>ENT Act_comp</vt:lpstr>
      <vt:lpstr>CANCER Dpto_sem</vt:lpstr>
      <vt:lpstr>CANCER Pliego_sem</vt:lpstr>
      <vt:lpstr>CANCER Prod_sem</vt:lpstr>
      <vt:lpstr>CANCER Act_sem</vt:lpstr>
      <vt:lpstr>CANCER Prod_trans</vt:lpstr>
      <vt:lpstr>CANCER Act_trans</vt:lpstr>
      <vt:lpstr>CANCER Prod_comp</vt:lpstr>
      <vt:lpstr>CANCER Act_comp</vt:lpstr>
      <vt:lpstr>SC Dpto_sem</vt:lpstr>
      <vt:lpstr>SC Pliego_sem</vt:lpstr>
      <vt:lpstr>SC Prod_sem</vt:lpstr>
      <vt:lpstr>SC Act_sem</vt:lpstr>
      <vt:lpstr>SC Prod_trans</vt:lpstr>
      <vt:lpstr>SC Act_trans</vt:lpstr>
      <vt:lpstr>RTID Dpto_sem</vt:lpstr>
      <vt:lpstr>RTID Pliego_sem</vt:lpstr>
      <vt:lpstr>RTID Prod_sem</vt:lpstr>
      <vt:lpstr>RTID Act_sem</vt:lpstr>
      <vt:lpstr>LCT Dpto_sem</vt:lpstr>
      <vt:lpstr>LCT Pliego_sem</vt:lpstr>
      <vt:lpstr>LCT Prod_sem</vt:lpstr>
      <vt:lpstr>LCT Act_sem</vt:lpstr>
      <vt:lpstr>OSCE Dpto_sem</vt:lpstr>
      <vt:lpstr>OSCE Pliego_sem</vt:lpstr>
      <vt:lpstr>OSCE Prod_sem</vt:lpstr>
      <vt:lpstr>OSCE Act_sem</vt:lpstr>
      <vt:lpstr>GSRN Dpto_sem</vt:lpstr>
      <vt:lpstr>GSRN Pliego_sem</vt:lpstr>
      <vt:lpstr>GSRN Prod_sem</vt:lpstr>
      <vt:lpstr>GSRN Act_sem</vt:lpstr>
      <vt:lpstr>GIRS Dpto_sem</vt:lpstr>
      <vt:lpstr>GIRS Pliego_sem</vt:lpstr>
      <vt:lpstr>GIRS Prod_sem</vt:lpstr>
      <vt:lpstr>GIRS Act_sem</vt:lpstr>
      <vt:lpstr>GIRS Prod_trans</vt:lpstr>
      <vt:lpstr>GIRS Act_trans</vt:lpstr>
      <vt:lpstr>MSA Dpto_sem</vt:lpstr>
      <vt:lpstr>MSA Pliego_sem</vt:lpstr>
      <vt:lpstr>MSA Prod_sem</vt:lpstr>
      <vt:lpstr>MSA Act_sem</vt:lpstr>
      <vt:lpstr>MSV Dpto_sem</vt:lpstr>
      <vt:lpstr>MSV Pliego_sem</vt:lpstr>
      <vt:lpstr>MSV Prod_sem</vt:lpstr>
      <vt:lpstr>MSV Act_sem</vt:lpstr>
      <vt:lpstr>MIA Dpto_sem</vt:lpstr>
      <vt:lpstr>MIA Pliego_sem</vt:lpstr>
      <vt:lpstr>MIA Prod_sem</vt:lpstr>
      <vt:lpstr>MIA Act_sem</vt:lpstr>
      <vt:lpstr>RRHH Dpto_sem</vt:lpstr>
      <vt:lpstr>RRHH Pliego_sem</vt:lpstr>
      <vt:lpstr>RRHH Prod_sem</vt:lpstr>
      <vt:lpstr>RRHH Act_sem</vt:lpstr>
      <vt:lpstr>ER Dpto_sem</vt:lpstr>
      <vt:lpstr>ER Pliego_sem</vt:lpstr>
      <vt:lpstr>ER Prod_sem</vt:lpstr>
      <vt:lpstr>ER Act_sem</vt:lpstr>
      <vt:lpstr>TEL Dpto_sem</vt:lpstr>
      <vt:lpstr>TEL Pliego_sem</vt:lpstr>
      <vt:lpstr>TEL Prod_sem</vt:lpstr>
      <vt:lpstr>TEL Act_sem</vt:lpstr>
      <vt:lpstr>CGB Dpto_sem</vt:lpstr>
      <vt:lpstr>CGB Pliego_sem</vt:lpstr>
      <vt:lpstr>CGB Prod_sem</vt:lpstr>
      <vt:lpstr>CGB Act_sem</vt:lpstr>
      <vt:lpstr>JUNTOS Dpto_sem</vt:lpstr>
      <vt:lpstr>JUNTOS Pliego_sem</vt:lpstr>
      <vt:lpstr>JUNTOS Prod_sem</vt:lpstr>
      <vt:lpstr>JUNTOS Act_sem</vt:lpstr>
      <vt:lpstr>PTCD Dpto_sem</vt:lpstr>
      <vt:lpstr>PTCD Pliego_sem</vt:lpstr>
      <vt:lpstr>PTCD Prod_sem</vt:lpstr>
      <vt:lpstr>PTCD Act_sem</vt:lpstr>
      <vt:lpstr>PTCD Prod_trans</vt:lpstr>
      <vt:lpstr>PTCD Act_trans</vt:lpstr>
      <vt:lpstr>CDB Dpto_sem</vt:lpstr>
      <vt:lpstr>CDB Pliego_sem</vt:lpstr>
      <vt:lpstr>CDB Prod_sem</vt:lpstr>
      <vt:lpstr>CDB Act_sem</vt:lpstr>
      <vt:lpstr>PPF Dpto_sem</vt:lpstr>
      <vt:lpstr>PPF Pliego_sem</vt:lpstr>
      <vt:lpstr>PPF Prod_sem</vt:lpstr>
      <vt:lpstr>PPF Act_sem</vt:lpstr>
      <vt:lpstr>BFH Dpto_sem</vt:lpstr>
      <vt:lpstr>BFH Pliego_sem</vt:lpstr>
      <vt:lpstr>BFH Prod_sem</vt:lpstr>
      <vt:lpstr>BFH Act_sem</vt:lpstr>
      <vt:lpstr>HU Dpto_sem</vt:lpstr>
      <vt:lpstr>HU Pliego_sem</vt:lpstr>
      <vt:lpstr>HU Prod_sem</vt:lpstr>
      <vt:lpstr>HU Act_sem</vt:lpstr>
      <vt:lpstr>TT Dpto_sem</vt:lpstr>
      <vt:lpstr>TT Pliego_sem</vt:lpstr>
      <vt:lpstr>TT Prod_sem</vt:lpstr>
      <vt:lpstr>TT Act_sem</vt:lpstr>
      <vt:lpstr>TT Prod_trans</vt:lpstr>
      <vt:lpstr>TT Act_trans</vt:lpstr>
      <vt:lpstr>CPE Dpto_sem</vt:lpstr>
      <vt:lpstr>CPE Pliego_sem</vt:lpstr>
      <vt:lpstr>CPE Prod_sem</vt:lpstr>
      <vt:lpstr>CPE Act_sem</vt:lpstr>
      <vt:lpstr>OC Dpto_sem</vt:lpstr>
      <vt:lpstr>OC Pliego_sem</vt:lpstr>
      <vt:lpstr>OC Prod_sem</vt:lpstr>
      <vt:lpstr>OC Act_sem</vt:lpstr>
      <vt:lpstr>UNI Dpto_sem</vt:lpstr>
      <vt:lpstr>UNI Pliego_sem</vt:lpstr>
      <vt:lpstr>UNI Prod_sem</vt:lpstr>
      <vt:lpstr>UNI Act_sem</vt:lpstr>
      <vt:lpstr>PJF Dpto_sem</vt:lpstr>
      <vt:lpstr>PJF Pliego_sem</vt:lpstr>
      <vt:lpstr>PJF Prod_sem</vt:lpstr>
      <vt:lpstr>PJF Act_sem</vt:lpstr>
      <vt:lpstr>DES Dpto_sem</vt:lpstr>
      <vt:lpstr>DES Pliego_sem</vt:lpstr>
      <vt:lpstr>DES Prod_sem</vt:lpstr>
      <vt:lpstr>DES Act_sem</vt:lpstr>
      <vt:lpstr>DES Prod_trans</vt:lpstr>
      <vt:lpstr>DES Act_trans</vt:lpstr>
      <vt:lpstr>DES Prod_comp</vt:lpstr>
      <vt:lpstr>DES Act_comp</vt:lpstr>
      <vt:lpstr>PIRDAIS Dpto_sem</vt:lpstr>
      <vt:lpstr>PIRDAIS Pliego_sem</vt:lpstr>
      <vt:lpstr>PIRDAIS Prod_sem</vt:lpstr>
      <vt:lpstr>PIRDAIS Act_sem</vt:lpstr>
      <vt:lpstr>PIRDAIS Prod_trans</vt:lpstr>
      <vt:lpstr>PIRDAIS Act_trans</vt:lpstr>
      <vt:lpstr>TRAB Dpto_sem</vt:lpstr>
      <vt:lpstr>TRAB Pliego_sem</vt:lpstr>
      <vt:lpstr>TRAB Prod_sem</vt:lpstr>
      <vt:lpstr>TRAB Act_sem</vt:lpstr>
      <vt:lpstr>TRAB Prod_trans</vt:lpstr>
      <vt:lpstr>TRAB Act_trans</vt:lpstr>
      <vt:lpstr>GIECOD Dpto_sem</vt:lpstr>
      <vt:lpstr>GIECOD Pliego_sem</vt:lpstr>
      <vt:lpstr>GIECOD Prod_sem</vt:lpstr>
      <vt:lpstr>GIECOD Act_sem</vt:lpstr>
      <vt:lpstr>GIECOD Prod_trans</vt:lpstr>
      <vt:lpstr>GIECOD Act_trans</vt:lpstr>
      <vt:lpstr>API Dpto_sem</vt:lpstr>
      <vt:lpstr>API Pliego_sem</vt:lpstr>
      <vt:lpstr>API Prod_sem</vt:lpstr>
      <vt:lpstr>API Act_sem</vt:lpstr>
      <vt:lpstr>LCVF Dpto_sem</vt:lpstr>
      <vt:lpstr>LCVF Pliego_sem</vt:lpstr>
      <vt:lpstr>LCVF Prod_sem</vt:lpstr>
      <vt:lpstr>LCVF Act_sem</vt:lpstr>
      <vt:lpstr>SU Dpto_sem</vt:lpstr>
      <vt:lpstr>SU Pliego_sem</vt:lpstr>
      <vt:lpstr>SU Prod_sem</vt:lpstr>
      <vt:lpstr>SU Act_sem</vt:lpstr>
      <vt:lpstr>SU Prod_trans</vt:lpstr>
      <vt:lpstr>SU Act_trans</vt:lpstr>
      <vt:lpstr>SR Dpto_sem</vt:lpstr>
      <vt:lpstr>SR Pliego_sem</vt:lpstr>
      <vt:lpstr>SR Prod_sem</vt:lpstr>
      <vt:lpstr>SR Act_sem</vt:lpstr>
      <vt:lpstr>SR Prod_trans</vt:lpstr>
      <vt:lpstr>SR Act_trans</vt:lpstr>
      <vt:lpstr>OPP Dpto_sem</vt:lpstr>
      <vt:lpstr>OPP Pliego_sem</vt:lpstr>
      <vt:lpstr>OPP Prod_sem</vt:lpstr>
      <vt:lpstr>OPP Act_sem</vt:lpstr>
      <vt:lpstr>CSA Dpto_sem</vt:lpstr>
      <vt:lpstr>CSA Pliego_sem</vt:lpstr>
      <vt:lpstr>CSA Prod_sem</vt:lpstr>
      <vt:lpstr>CSA Act_sem</vt:lpstr>
      <vt:lpstr>MGP Dpto_sem</vt:lpstr>
      <vt:lpstr>MGP Pliego_sem</vt:lpstr>
      <vt:lpstr>MGP Prod_sem</vt:lpstr>
      <vt:lpstr>MGP Act_sem</vt:lpstr>
      <vt:lpstr>DSA Dpto_sem</vt:lpstr>
      <vt:lpstr>DSA Pliego_sem</vt:lpstr>
      <vt:lpstr>DSA Prod_sem</vt:lpstr>
      <vt:lpstr>DSA Act_sem</vt:lpstr>
      <vt:lpstr>EBR Dpto_sem</vt:lpstr>
      <vt:lpstr>EBR Pliego_sem</vt:lpstr>
      <vt:lpstr>EBR Prod_sem</vt:lpstr>
      <vt:lpstr>EBR Act_sem</vt:lpstr>
      <vt:lpstr>EBR Prod_trans</vt:lpstr>
      <vt:lpstr>EBR Act_trans</vt:lpstr>
      <vt:lpstr>EBR Prod_comp</vt:lpstr>
      <vt:lpstr>EBR Act_comp</vt:lpstr>
      <vt:lpstr>AEBR Dpto_sem</vt:lpstr>
      <vt:lpstr>AEBR Pliego_sem</vt:lpstr>
      <vt:lpstr>AEBR Prod_sem</vt:lpstr>
      <vt:lpstr>AEBR Act_sem</vt:lpstr>
      <vt:lpstr>AEBR Prod_trans</vt:lpstr>
      <vt:lpstr>AEBR Act_trans</vt:lpstr>
      <vt:lpstr>AEBR Prod_comp</vt:lpstr>
      <vt:lpstr>AEBR Act_comp</vt:lpstr>
      <vt:lpstr>DPE Dpto_sem</vt:lpstr>
      <vt:lpstr>DPE Pliego_sem</vt:lpstr>
      <vt:lpstr>DPE Prod_sem</vt:lpstr>
      <vt:lpstr>DPE Act_sem</vt:lpstr>
      <vt:lpstr>ODA Dpto_sem</vt:lpstr>
      <vt:lpstr>ODA Pliego_sem</vt:lpstr>
      <vt:lpstr>ODA Prod_sem</vt:lpstr>
      <vt:lpstr>ODA Act_sem</vt:lpstr>
      <vt:lpstr>FPA Dpto_sem</vt:lpstr>
      <vt:lpstr>FPA Pliego_sem</vt:lpstr>
      <vt:lpstr>FPA Prod_sem</vt:lpstr>
      <vt:lpstr>FPA Act_sem</vt:lpstr>
      <vt:lpstr>GCA Dpto_sem</vt:lpstr>
      <vt:lpstr>GCA Pliego_sem</vt:lpstr>
      <vt:lpstr>GCA Prod_sem</vt:lpstr>
      <vt:lpstr>GCA Act_sem</vt:lpstr>
      <vt:lpstr>PENSION Dpto_sem</vt:lpstr>
      <vt:lpstr>PENSION Pliego_sem</vt:lpstr>
      <vt:lpstr>PENSION Prod_sem</vt:lpstr>
      <vt:lpstr>PENSION Act_sem</vt:lpstr>
      <vt:lpstr>CUNA Dpto_sem</vt:lpstr>
      <vt:lpstr>CUNA Pliego_sem</vt:lpstr>
      <vt:lpstr>CUNA Prod_sem</vt:lpstr>
      <vt:lpstr>CUNA Act_sem</vt:lpstr>
      <vt:lpstr>CPJL Dpto_sem</vt:lpstr>
      <vt:lpstr>CPJL Pliego_sem</vt:lpstr>
      <vt:lpstr>CPJL Prod_sem</vt:lpstr>
      <vt:lpstr>CPJL Act_sem</vt:lpstr>
      <vt:lpstr>IDPP Dpto_sem</vt:lpstr>
      <vt:lpstr>IDPP Pliego_sem</vt:lpstr>
      <vt:lpstr>IDPP Prod_sem</vt:lpstr>
      <vt:lpstr>IDPP Act_sem</vt:lpstr>
      <vt:lpstr>IDPP Prod_trans</vt:lpstr>
      <vt:lpstr>IDPP Act_trans</vt:lpstr>
      <vt:lpstr>FCL Dpto_sem</vt:lpstr>
      <vt:lpstr>FCL Pliego_sem</vt:lpstr>
      <vt:lpstr>FCL Prod_sem</vt:lpstr>
      <vt:lpstr>FCL Act_sem</vt:lpstr>
      <vt:lpstr>RMEU Dpto_sem</vt:lpstr>
      <vt:lpstr>RMEU Pliego_sem</vt:lpstr>
      <vt:lpstr>RMEU Prod_sem</vt:lpstr>
      <vt:lpstr>RMEU Act_sem</vt:lpstr>
      <vt:lpstr>RMEU Prod_comp</vt:lpstr>
      <vt:lpstr>RMEU Act_comp</vt:lpstr>
      <vt:lpstr>INJD Dpto_sem</vt:lpstr>
      <vt:lpstr>INJD Pliego_sem</vt:lpstr>
      <vt:lpstr>INJD Prod_sem</vt:lpstr>
      <vt:lpstr>INJD Act_sem</vt:lpstr>
      <vt:lpstr>INJD Prod_comp</vt:lpstr>
      <vt:lpstr>INJD Act_comp</vt:lpstr>
      <vt:lpstr>CDNU Dpto_sem</vt:lpstr>
      <vt:lpstr>CDNU Pliego_sem</vt:lpstr>
      <vt:lpstr>CDNU Prod_sem</vt:lpstr>
      <vt:lpstr>CDNU Act_sem</vt:lpstr>
      <vt:lpstr>CDNU Prod_comp</vt:lpstr>
      <vt:lpstr>CDNU Act_comp</vt:lpstr>
      <vt:lpstr>MIB Dpto_sem</vt:lpstr>
      <vt:lpstr>MIB Pliego_sem</vt:lpstr>
      <vt:lpstr>MIB Prod_sem</vt:lpstr>
      <vt:lpstr>MIB Act_sem</vt:lpstr>
      <vt:lpstr>MIB Prod_trans</vt:lpstr>
      <vt:lpstr>MIB Act_trans</vt:lpstr>
      <vt:lpstr>UN Dpto_sem</vt:lpstr>
      <vt:lpstr>UN Pliego_sem</vt:lpstr>
      <vt:lpstr>UN Prod_sem</vt:lpstr>
      <vt:lpstr>UN Act_sem</vt:lpstr>
      <vt:lpstr>FA Dpto_sem</vt:lpstr>
      <vt:lpstr>FA Pliego_sem</vt:lpstr>
      <vt:lpstr>FA Prod_sem</vt:lpstr>
      <vt:lpstr>FA Act_sem</vt:lpstr>
      <vt:lpstr>AHR Dpto_sem</vt:lpstr>
      <vt:lpstr>AHR Pliego_sem</vt:lpstr>
      <vt:lpstr>AHR Prod_sem</vt:lpstr>
      <vt:lpstr>AHR Act_sem</vt:lpstr>
      <vt:lpstr>SRAO Dpto_sem</vt:lpstr>
      <vt:lpstr>SRAO Pliego_sem</vt:lpstr>
      <vt:lpstr>SRAO Prod_sem</vt:lpstr>
      <vt:lpstr>SRAO Act_sem</vt:lpstr>
      <vt:lpstr>PC Dpto_sem</vt:lpstr>
      <vt:lpstr>PC Pliego_sem</vt:lpstr>
      <vt:lpstr>PC Prod_sem</vt:lpstr>
      <vt:lpstr>PC Act_sem</vt:lpstr>
      <vt:lpstr>AEQW Dpto_sem</vt:lpstr>
      <vt:lpstr>AEQW Pliego_sem</vt:lpstr>
      <vt:lpstr>AEQW Prod_sem</vt:lpstr>
      <vt:lpstr>AEQW Act_sem</vt:lpstr>
      <vt:lpstr>PROE Dpto_sem</vt:lpstr>
      <vt:lpstr>PROE Pliego_sem</vt:lpstr>
      <vt:lpstr>PROE Prod_sem</vt:lpstr>
      <vt:lpstr>PROE Act_sem</vt:lpstr>
      <vt:lpstr>AONA Dpto_sem</vt:lpstr>
      <vt:lpstr>AONA Pliego_sem</vt:lpstr>
      <vt:lpstr>AONA Prod_sem</vt:lpstr>
      <vt:lpstr>AONA Act_sem</vt:lpstr>
      <vt:lpstr>AHRE Dpto_sem</vt:lpstr>
      <vt:lpstr>AHRE Pliego_sem</vt:lpstr>
      <vt:lpstr>AHRE Prod_sem</vt:lpstr>
      <vt:lpstr>AHRE Act_sem</vt:lpstr>
      <vt:lpstr>AHRE Prod_trans</vt:lpstr>
      <vt:lpstr>AHRE Act_trans</vt:lpstr>
      <vt:lpstr>CPJCC Dpto_sem</vt:lpstr>
      <vt:lpstr>CPJCC Pliego_sem</vt:lpstr>
      <vt:lpstr>CPJCC Prod_sem</vt:lpstr>
      <vt:lpstr>CPJCC Act_sem</vt:lpstr>
      <vt:lpstr>RPAM Dpto_sem</vt:lpstr>
      <vt:lpstr>RPAM Pliego_sem</vt:lpstr>
      <vt:lpstr>RPAM Prod_sem</vt:lpstr>
      <vt:lpstr>RPAM Act_sem</vt:lpstr>
      <vt:lpstr>MAPP Dpto_sem</vt:lpstr>
      <vt:lpstr>MAPP Pliego_sem</vt:lpstr>
      <vt:lpstr>MAPP Prod_sem</vt:lpstr>
      <vt:lpstr>MAPP Act_sem</vt:lpstr>
      <vt:lpstr>AARES Dpto_sem</vt:lpstr>
      <vt:lpstr>AARES Pliego_sem</vt:lpstr>
      <vt:lpstr>AARES Prod_sem</vt:lpstr>
      <vt:lpstr>AARES Act_sem</vt:lpstr>
      <vt:lpstr>MCRS Dpto_sem</vt:lpstr>
      <vt:lpstr>MCRS Pliego_sem</vt:lpstr>
      <vt:lpstr>MCRS Prod_sem</vt:lpstr>
      <vt:lpstr>MCRS Act_sem</vt:lpstr>
      <vt:lpstr>MST Dpto_sem</vt:lpstr>
      <vt:lpstr>MST Pliego_sem</vt:lpstr>
      <vt:lpstr>MST Prod_sem</vt:lpstr>
      <vt:lpstr>MST Act_sem</vt:lpstr>
      <vt:lpstr>MPE Dpto_sem</vt:lpstr>
      <vt:lpstr>MPE Pliego_sem</vt:lpstr>
      <vt:lpstr>MPE Prod_sem</vt:lpstr>
      <vt:lpstr>MPE Act_sem</vt:lpstr>
      <vt:lpstr>FMIN Dpto_sem</vt:lpstr>
      <vt:lpstr>FMIN Pliego_sem</vt:lpstr>
      <vt:lpstr>FMIN Prod_sem</vt:lpstr>
      <vt:lpstr>FMIN Act_sem</vt:lpstr>
      <vt:lpstr>MCDT Dpto_sem</vt:lpstr>
      <vt:lpstr>MCDT Pliego_sem</vt:lpstr>
      <vt:lpstr>MCDT Prod_sem</vt:lpstr>
      <vt:lpstr>MCDT Act_sem</vt:lpstr>
      <vt:lpstr>MCDT Prod_trans</vt:lpstr>
      <vt:lpstr>MCDT Act_trans</vt:lpstr>
      <vt:lpstr>RMI Dpto_sem</vt:lpstr>
      <vt:lpstr>RMI Pliego_sem</vt:lpstr>
      <vt:lpstr>RMI Prod_sem</vt:lpstr>
      <vt:lpstr>RMI Act_sem</vt:lpstr>
      <vt:lpstr>PCSD Dpto_sem</vt:lpstr>
      <vt:lpstr>PCSD Pliego_sem</vt:lpstr>
      <vt:lpstr>PCSD Prod_sem</vt:lpstr>
      <vt:lpstr>PCSD Act_sem</vt:lpstr>
      <vt:lpstr>CSRF Dpto_sem</vt:lpstr>
      <vt:lpstr>CSRF Pliego_sem</vt:lpstr>
      <vt:lpstr>CSRF Prod_sem</vt:lpstr>
      <vt:lpstr>CSRF Act_sem</vt:lpstr>
      <vt:lpstr>CPSM Dpto_sem</vt:lpstr>
      <vt:lpstr>CPSM Pliego_sem</vt:lpstr>
      <vt:lpstr>CPSM Prod_sem</vt:lpstr>
      <vt:lpstr>CPSM Act_sem</vt:lpstr>
      <vt:lpstr>CPSM Prod_trans</vt:lpstr>
      <vt:lpstr>CPSM Act_trans</vt:lpstr>
      <vt:lpstr>CPSM Prod_comp</vt:lpstr>
      <vt:lpstr>CPSM Act_comp</vt:lpstr>
      <vt:lpstr>PVPC Dpto_sem</vt:lpstr>
      <vt:lpstr>PVPC Pliego_sem</vt:lpstr>
      <vt:lpstr>PVPC Prod_sem</vt:lpstr>
      <vt:lpstr>PVPC Act_sem</vt:lpstr>
      <vt:lpstr>FPE Dpto_sem</vt:lpstr>
      <vt:lpstr>FPE Pliego_sem</vt:lpstr>
      <vt:lpstr>FPE Prod_sem</vt:lpstr>
      <vt:lpstr>FPE Act_sem</vt:lpstr>
      <vt:lpstr>PINP Dpto_sem</vt:lpstr>
      <vt:lpstr>PINP Pliego_sem</vt:lpstr>
      <vt:lpstr>PINP Prod_sem</vt:lpstr>
      <vt:lpstr>PINP Act_sem</vt:lpstr>
      <vt:lpstr>MCM Dpto_sem</vt:lpstr>
      <vt:lpstr>MCM Pliego_sem</vt:lpstr>
      <vt:lpstr>MCM Prod_sem</vt:lpstr>
      <vt:lpstr>MCM Act_sem</vt:lpstr>
      <vt:lpstr>PARA Dpto_sem</vt:lpstr>
      <vt:lpstr>PARA Pliego_sem</vt:lpstr>
      <vt:lpstr>PARA Prod_sem</vt:lpstr>
      <vt:lpstr>PARA Act_sem</vt:lpstr>
      <vt:lpstr>DCTI Dpto_sem</vt:lpstr>
      <vt:lpstr>DCTI Pliego_sem</vt:lpstr>
      <vt:lpstr>DCTI Prod_sem</vt:lpstr>
      <vt:lpstr>DCTI Act_sem</vt:lpstr>
      <vt:lpstr>DCTI Prod_trans</vt:lpstr>
      <vt:lpstr>DCTI Act_trans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II SEM</dc:title>
  <dc:subject>Tablas</dc:subject>
  <dc:creator>Beltrán Arias, Dante</dc:creator>
  <cp:lastModifiedBy>Espinoza Dios, Rosita</cp:lastModifiedBy>
  <dcterms:created xsi:type="dcterms:W3CDTF">2016-04-21T19:10:46Z</dcterms:created>
  <dcterms:modified xsi:type="dcterms:W3CDTF">2016-04-26T16:17:39Z</dcterms:modified>
</cp:coreProperties>
</file>